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8_{3A1FA806-15B9-EE4E-981C-38F4E2083A13}" xr6:coauthVersionLast="33" xr6:coauthVersionMax="33" xr10:uidLastSave="{00000000-0000-0000-0000-000000000000}"/>
  <bookViews>
    <workbookView xWindow="0" yWindow="460" windowWidth="24920" windowHeight="16580" activeTab="4" xr2:uid="{00000000-000D-0000-FFFF-FFFF00000000}"/>
  </bookViews>
  <sheets>
    <sheet name="officers 2012-17 forvis" sheetId="4" r:id="rId1"/>
    <sheet name="treemap" sheetId="3" r:id="rId2"/>
    <sheet name="total staff 2012 2017" sheetId="5" r:id="rId3"/>
    <sheet name="WM pie chart" sheetId="6" r:id="rId4"/>
    <sheet name="All UK forces" sheetId="1" r:id="rId5"/>
    <sheet name="Latest population by force" sheetId="2" r:id="rId6"/>
  </sheets>
  <calcPr calcId="179017"/>
</workbook>
</file>

<file path=xl/calcChain.xml><?xml version="1.0" encoding="utf-8"?>
<calcChain xmlns="http://schemas.openxmlformats.org/spreadsheetml/2006/main">
  <c r="G24" i="4" l="1"/>
  <c r="H24" i="4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3" i="3"/>
  <c r="AV48" i="1"/>
  <c r="AT48" i="1"/>
  <c r="AU48" i="1" s="1"/>
  <c r="AS48" i="1"/>
  <c r="AR48" i="1"/>
  <c r="AQ48" i="1"/>
  <c r="AP48" i="1"/>
  <c r="AN48" i="1"/>
  <c r="AO48" i="1" s="1"/>
  <c r="AM48" i="1"/>
  <c r="AL48" i="1"/>
  <c r="AI48" i="1"/>
  <c r="G48" i="1"/>
  <c r="AJ48" i="1" s="1"/>
  <c r="AK48" i="1" s="1"/>
  <c r="AV47" i="1"/>
  <c r="AT47" i="1"/>
  <c r="AU47" i="1" s="1"/>
  <c r="AS47" i="1"/>
  <c r="AR47" i="1"/>
  <c r="AQ47" i="1"/>
  <c r="AP47" i="1"/>
  <c r="AN47" i="1"/>
  <c r="AO47" i="1" s="1"/>
  <c r="AM47" i="1"/>
  <c r="AL47" i="1"/>
  <c r="AJ47" i="1"/>
  <c r="AK47" i="1" s="1"/>
  <c r="AI47" i="1"/>
  <c r="G47" i="1"/>
  <c r="H47" i="1" s="1"/>
  <c r="AV46" i="1"/>
  <c r="AT46" i="1"/>
  <c r="AU46" i="1" s="1"/>
  <c r="AS46" i="1"/>
  <c r="AR46" i="1"/>
  <c r="AQ46" i="1"/>
  <c r="AP46" i="1"/>
  <c r="AN46" i="1"/>
  <c r="AO46" i="1" s="1"/>
  <c r="AM46" i="1"/>
  <c r="AL46" i="1"/>
  <c r="AJ46" i="1"/>
  <c r="AK46" i="1" s="1"/>
  <c r="AI46" i="1"/>
  <c r="G46" i="1"/>
  <c r="H46" i="1" s="1"/>
  <c r="AV45" i="1"/>
  <c r="AT45" i="1"/>
  <c r="AU45" i="1" s="1"/>
  <c r="AS45" i="1"/>
  <c r="AR45" i="1"/>
  <c r="AQ45" i="1"/>
  <c r="AP45" i="1"/>
  <c r="AN45" i="1"/>
  <c r="AO45" i="1" s="1"/>
  <c r="AM45" i="1"/>
  <c r="AL45" i="1"/>
  <c r="AJ45" i="1"/>
  <c r="AK45" i="1" s="1"/>
  <c r="AI45" i="1"/>
  <c r="G45" i="1"/>
  <c r="H45" i="1" s="1"/>
  <c r="AV44" i="1"/>
  <c r="AT44" i="1"/>
  <c r="AU44" i="1" s="1"/>
  <c r="AS44" i="1"/>
  <c r="AR44" i="1"/>
  <c r="AQ44" i="1"/>
  <c r="AP44" i="1"/>
  <c r="AN44" i="1"/>
  <c r="AO44" i="1" s="1"/>
  <c r="AM44" i="1"/>
  <c r="AL44" i="1"/>
  <c r="AJ44" i="1"/>
  <c r="AK44" i="1" s="1"/>
  <c r="AI44" i="1"/>
  <c r="G44" i="1"/>
  <c r="H44" i="1" s="1"/>
  <c r="AV43" i="1"/>
  <c r="AT43" i="1"/>
  <c r="AU43" i="1" s="1"/>
  <c r="AS43" i="1"/>
  <c r="AR43" i="1"/>
  <c r="AQ43" i="1"/>
  <c r="AP43" i="1"/>
  <c r="AN43" i="1"/>
  <c r="AO43" i="1" s="1"/>
  <c r="AM43" i="1"/>
  <c r="AL43" i="1"/>
  <c r="AJ43" i="1"/>
  <c r="AK43" i="1" s="1"/>
  <c r="AI43" i="1"/>
  <c r="G43" i="1"/>
  <c r="H43" i="1" s="1"/>
  <c r="AV42" i="1"/>
  <c r="AT42" i="1"/>
  <c r="AU42" i="1" s="1"/>
  <c r="AS42" i="1"/>
  <c r="AR42" i="1"/>
  <c r="AQ42" i="1"/>
  <c r="AP42" i="1"/>
  <c r="AN42" i="1"/>
  <c r="AO42" i="1" s="1"/>
  <c r="AM42" i="1"/>
  <c r="AL42" i="1"/>
  <c r="AJ42" i="1"/>
  <c r="AK42" i="1" s="1"/>
  <c r="AI42" i="1"/>
  <c r="G42" i="1"/>
  <c r="H42" i="1" s="1"/>
  <c r="AV41" i="1"/>
  <c r="AU41" i="1"/>
  <c r="AT41" i="1"/>
  <c r="AS41" i="1"/>
  <c r="AR41" i="1"/>
  <c r="AQ41" i="1"/>
  <c r="AP41" i="1"/>
  <c r="AN41" i="1"/>
  <c r="AO41" i="1" s="1"/>
  <c r="AM41" i="1"/>
  <c r="AL41" i="1"/>
  <c r="AJ41" i="1"/>
  <c r="AK41" i="1" s="1"/>
  <c r="AI41" i="1"/>
  <c r="G41" i="1"/>
  <c r="H41" i="1" s="1"/>
  <c r="AV40" i="1"/>
  <c r="AU40" i="1"/>
  <c r="AT40" i="1"/>
  <c r="AS40" i="1"/>
  <c r="AR40" i="1"/>
  <c r="AQ40" i="1"/>
  <c r="AP40" i="1"/>
  <c r="AN40" i="1"/>
  <c r="AO40" i="1" s="1"/>
  <c r="AM40" i="1"/>
  <c r="AL40" i="1"/>
  <c r="AJ40" i="1"/>
  <c r="AK40" i="1" s="1"/>
  <c r="AI40" i="1"/>
  <c r="G40" i="1"/>
  <c r="H40" i="1" s="1"/>
  <c r="AV39" i="1"/>
  <c r="AU39" i="1"/>
  <c r="AT39" i="1"/>
  <c r="AS39" i="1"/>
  <c r="AR39" i="1"/>
  <c r="AQ39" i="1"/>
  <c r="AP39" i="1"/>
  <c r="AN39" i="1"/>
  <c r="AO39" i="1" s="1"/>
  <c r="AM39" i="1"/>
  <c r="AL39" i="1"/>
  <c r="AJ39" i="1"/>
  <c r="AK39" i="1" s="1"/>
  <c r="AI39" i="1"/>
  <c r="G39" i="1"/>
  <c r="H39" i="1" s="1"/>
  <c r="AV38" i="1"/>
  <c r="AU38" i="1"/>
  <c r="AT38" i="1"/>
  <c r="AS38" i="1"/>
  <c r="AR38" i="1"/>
  <c r="AQ38" i="1"/>
  <c r="AP38" i="1"/>
  <c r="AN38" i="1"/>
  <c r="AO38" i="1" s="1"/>
  <c r="AM38" i="1"/>
  <c r="AL38" i="1"/>
  <c r="AJ38" i="1"/>
  <c r="AK38" i="1" s="1"/>
  <c r="AI38" i="1"/>
  <c r="G38" i="1"/>
  <c r="H38" i="1" s="1"/>
  <c r="AV37" i="1"/>
  <c r="AU37" i="1"/>
  <c r="AT37" i="1"/>
  <c r="AS37" i="1"/>
  <c r="AR37" i="1"/>
  <c r="AQ37" i="1"/>
  <c r="AP37" i="1"/>
  <c r="AN37" i="1"/>
  <c r="AO37" i="1" s="1"/>
  <c r="AM37" i="1"/>
  <c r="AL37" i="1"/>
  <c r="AJ37" i="1"/>
  <c r="AK37" i="1" s="1"/>
  <c r="AI37" i="1"/>
  <c r="G37" i="1"/>
  <c r="H37" i="1" s="1"/>
  <c r="AO36" i="1"/>
  <c r="AN36" i="1"/>
  <c r="AM36" i="1"/>
  <c r="AL36" i="1"/>
  <c r="G36" i="1"/>
  <c r="AV35" i="1"/>
  <c r="AT35" i="1"/>
  <c r="AU35" i="1" s="1"/>
  <c r="AS35" i="1"/>
  <c r="AR35" i="1"/>
  <c r="AQ35" i="1"/>
  <c r="AP35" i="1"/>
  <c r="AO35" i="1"/>
  <c r="AN35" i="1"/>
  <c r="AM35" i="1"/>
  <c r="AL35" i="1"/>
  <c r="AI35" i="1"/>
  <c r="G35" i="1"/>
  <c r="AJ35" i="1" s="1"/>
  <c r="AK35" i="1" s="1"/>
  <c r="AV34" i="1"/>
  <c r="AT34" i="1"/>
  <c r="AU34" i="1" s="1"/>
  <c r="AS34" i="1"/>
  <c r="AR34" i="1"/>
  <c r="AQ34" i="1"/>
  <c r="AP34" i="1"/>
  <c r="AO34" i="1"/>
  <c r="AN34" i="1"/>
  <c r="AM34" i="1"/>
  <c r="AL34" i="1"/>
  <c r="AI34" i="1"/>
  <c r="G34" i="1"/>
  <c r="AJ34" i="1" s="1"/>
  <c r="AK34" i="1" s="1"/>
  <c r="AU33" i="1"/>
  <c r="AT33" i="1"/>
  <c r="AS33" i="1"/>
  <c r="AR33" i="1"/>
  <c r="AQ33" i="1"/>
  <c r="AP33" i="1"/>
  <c r="AN33" i="1"/>
  <c r="AO33" i="1" s="1"/>
  <c r="AM33" i="1"/>
  <c r="AL33" i="1"/>
  <c r="AJ33" i="1"/>
  <c r="AK33" i="1" s="1"/>
  <c r="AI33" i="1"/>
  <c r="G33" i="1"/>
  <c r="H33" i="1" s="1"/>
  <c r="AV32" i="1"/>
  <c r="AU32" i="1"/>
  <c r="AT32" i="1"/>
  <c r="AS32" i="1"/>
  <c r="AR32" i="1"/>
  <c r="AQ32" i="1"/>
  <c r="AP32" i="1"/>
  <c r="AN32" i="1"/>
  <c r="AO32" i="1" s="1"/>
  <c r="AM32" i="1"/>
  <c r="AL32" i="1"/>
  <c r="AJ32" i="1"/>
  <c r="AK32" i="1" s="1"/>
  <c r="AI32" i="1"/>
  <c r="G32" i="1"/>
  <c r="H32" i="1" s="1"/>
  <c r="AV31" i="1"/>
  <c r="AU31" i="1"/>
  <c r="AT31" i="1"/>
  <c r="AS31" i="1"/>
  <c r="AR31" i="1"/>
  <c r="AQ31" i="1"/>
  <c r="AP31" i="1"/>
  <c r="AN31" i="1"/>
  <c r="AO31" i="1" s="1"/>
  <c r="AM31" i="1"/>
  <c r="AL31" i="1"/>
  <c r="AJ31" i="1"/>
  <c r="AK31" i="1" s="1"/>
  <c r="AI31" i="1"/>
  <c r="G31" i="1"/>
  <c r="H31" i="1" s="1"/>
  <c r="AV30" i="1"/>
  <c r="AU30" i="1"/>
  <c r="AT30" i="1"/>
  <c r="AS30" i="1"/>
  <c r="AR30" i="1"/>
  <c r="AQ30" i="1"/>
  <c r="AP30" i="1"/>
  <c r="AN30" i="1"/>
  <c r="AO30" i="1" s="1"/>
  <c r="AM30" i="1"/>
  <c r="AL30" i="1"/>
  <c r="AJ30" i="1"/>
  <c r="AK30" i="1" s="1"/>
  <c r="AI30" i="1"/>
  <c r="G30" i="1"/>
  <c r="H30" i="1" s="1"/>
  <c r="AV29" i="1"/>
  <c r="AU29" i="1"/>
  <c r="AT29" i="1"/>
  <c r="AS29" i="1"/>
  <c r="AR29" i="1"/>
  <c r="AQ29" i="1"/>
  <c r="AP29" i="1"/>
  <c r="AN29" i="1"/>
  <c r="AO29" i="1" s="1"/>
  <c r="AM29" i="1"/>
  <c r="AL29" i="1"/>
  <c r="AJ29" i="1"/>
  <c r="AK29" i="1" s="1"/>
  <c r="AI29" i="1"/>
  <c r="G29" i="1"/>
  <c r="H29" i="1" s="1"/>
  <c r="AV28" i="1"/>
  <c r="AU28" i="1"/>
  <c r="AT28" i="1"/>
  <c r="AS28" i="1"/>
  <c r="AR28" i="1"/>
  <c r="AQ28" i="1"/>
  <c r="AP28" i="1"/>
  <c r="AN28" i="1"/>
  <c r="AO28" i="1" s="1"/>
  <c r="AM28" i="1"/>
  <c r="AL28" i="1"/>
  <c r="AJ28" i="1"/>
  <c r="AK28" i="1" s="1"/>
  <c r="AI28" i="1"/>
  <c r="G28" i="1"/>
  <c r="H28" i="1" s="1"/>
  <c r="AV27" i="1"/>
  <c r="AU27" i="1"/>
  <c r="AT27" i="1"/>
  <c r="AS27" i="1"/>
  <c r="AR27" i="1"/>
  <c r="AQ27" i="1"/>
  <c r="AP27" i="1"/>
  <c r="AN27" i="1"/>
  <c r="AO27" i="1" s="1"/>
  <c r="AM27" i="1"/>
  <c r="AL27" i="1"/>
  <c r="AJ27" i="1"/>
  <c r="AK27" i="1" s="1"/>
  <c r="AI27" i="1"/>
  <c r="G27" i="1"/>
  <c r="H27" i="1" s="1"/>
  <c r="AV26" i="1"/>
  <c r="AU26" i="1"/>
  <c r="AT26" i="1"/>
  <c r="AS26" i="1"/>
  <c r="AR26" i="1"/>
  <c r="AQ26" i="1"/>
  <c r="AP26" i="1"/>
  <c r="AN26" i="1"/>
  <c r="AO26" i="1" s="1"/>
  <c r="AM26" i="1"/>
  <c r="AL26" i="1"/>
  <c r="AJ26" i="1"/>
  <c r="AK26" i="1" s="1"/>
  <c r="AI26" i="1"/>
  <c r="G26" i="1"/>
  <c r="H26" i="1" s="1"/>
  <c r="AP25" i="1"/>
  <c r="AN25" i="1"/>
  <c r="M25" i="1"/>
  <c r="L25" i="1"/>
  <c r="J25" i="1"/>
  <c r="F25" i="1"/>
  <c r="AT25" i="1" s="1"/>
  <c r="E25" i="1"/>
  <c r="D25" i="1"/>
  <c r="AQ25" i="1" s="1"/>
  <c r="B25" i="1"/>
  <c r="AV24" i="1"/>
  <c r="AU24" i="1"/>
  <c r="AT24" i="1"/>
  <c r="AS24" i="1"/>
  <c r="AR24" i="1"/>
  <c r="AQ24" i="1"/>
  <c r="AP24" i="1"/>
  <c r="AN24" i="1"/>
  <c r="AO24" i="1" s="1"/>
  <c r="AM24" i="1"/>
  <c r="AL24" i="1"/>
  <c r="AJ24" i="1"/>
  <c r="AK24" i="1" s="1"/>
  <c r="AI24" i="1"/>
  <c r="G24" i="1"/>
  <c r="H24" i="1" s="1"/>
  <c r="AV23" i="1"/>
  <c r="AU23" i="1"/>
  <c r="AT23" i="1"/>
  <c r="AS23" i="1"/>
  <c r="AR23" i="1"/>
  <c r="AQ23" i="1"/>
  <c r="AP23" i="1"/>
  <c r="AN23" i="1"/>
  <c r="AO23" i="1" s="1"/>
  <c r="AM23" i="1"/>
  <c r="AL23" i="1"/>
  <c r="AJ23" i="1"/>
  <c r="AK23" i="1" s="1"/>
  <c r="AI23" i="1"/>
  <c r="G23" i="1"/>
  <c r="H23" i="1" s="1"/>
  <c r="AV22" i="1"/>
  <c r="AU22" i="1"/>
  <c r="AT22" i="1"/>
  <c r="AS22" i="1"/>
  <c r="AR22" i="1"/>
  <c r="AQ22" i="1"/>
  <c r="AP22" i="1"/>
  <c r="AN22" i="1"/>
  <c r="AO22" i="1" s="1"/>
  <c r="AM22" i="1"/>
  <c r="AL22" i="1"/>
  <c r="AJ22" i="1"/>
  <c r="AK22" i="1" s="1"/>
  <c r="AI22" i="1"/>
  <c r="G22" i="1"/>
  <c r="H22" i="1" s="1"/>
  <c r="AV21" i="1"/>
  <c r="AT21" i="1"/>
  <c r="AU21" i="1" s="1"/>
  <c r="AS21" i="1"/>
  <c r="AR21" i="1"/>
  <c r="AQ21" i="1"/>
  <c r="AP21" i="1"/>
  <c r="AN21" i="1"/>
  <c r="AO21" i="1" s="1"/>
  <c r="AM21" i="1"/>
  <c r="AL21" i="1"/>
  <c r="AJ21" i="1"/>
  <c r="AK21" i="1" s="1"/>
  <c r="AI21" i="1"/>
  <c r="G21" i="1"/>
  <c r="H21" i="1" s="1"/>
  <c r="AV20" i="1"/>
  <c r="AT20" i="1"/>
  <c r="AU20" i="1" s="1"/>
  <c r="AS20" i="1"/>
  <c r="AR20" i="1"/>
  <c r="AQ20" i="1"/>
  <c r="AP20" i="1"/>
  <c r="AN20" i="1"/>
  <c r="AO20" i="1" s="1"/>
  <c r="AM20" i="1"/>
  <c r="AL20" i="1"/>
  <c r="AJ20" i="1"/>
  <c r="AK20" i="1" s="1"/>
  <c r="AI20" i="1"/>
  <c r="G20" i="1"/>
  <c r="H20" i="1" s="1"/>
  <c r="AV19" i="1"/>
  <c r="AT19" i="1"/>
  <c r="AU19" i="1" s="1"/>
  <c r="AS19" i="1"/>
  <c r="AR19" i="1"/>
  <c r="AQ19" i="1"/>
  <c r="AP19" i="1"/>
  <c r="AN19" i="1"/>
  <c r="AO19" i="1" s="1"/>
  <c r="AM19" i="1"/>
  <c r="AL19" i="1"/>
  <c r="AJ19" i="1"/>
  <c r="AK19" i="1" s="1"/>
  <c r="AI19" i="1"/>
  <c r="G19" i="1"/>
  <c r="H19" i="1" s="1"/>
  <c r="AV18" i="1"/>
  <c r="AT18" i="1"/>
  <c r="AU18" i="1" s="1"/>
  <c r="AS18" i="1"/>
  <c r="AR18" i="1"/>
  <c r="AQ18" i="1"/>
  <c r="AP18" i="1"/>
  <c r="AN18" i="1"/>
  <c r="AO18" i="1" s="1"/>
  <c r="AM18" i="1"/>
  <c r="AL18" i="1"/>
  <c r="AJ18" i="1"/>
  <c r="AK18" i="1" s="1"/>
  <c r="AI18" i="1"/>
  <c r="G18" i="1"/>
  <c r="H18" i="1" s="1"/>
  <c r="AV17" i="1"/>
  <c r="AU17" i="1"/>
  <c r="AT17" i="1"/>
  <c r="AS17" i="1"/>
  <c r="AR17" i="1"/>
  <c r="AQ17" i="1"/>
  <c r="AP17" i="1"/>
  <c r="AN17" i="1"/>
  <c r="AO17" i="1" s="1"/>
  <c r="AM17" i="1"/>
  <c r="AL17" i="1"/>
  <c r="AJ17" i="1"/>
  <c r="AK17" i="1" s="1"/>
  <c r="AI17" i="1"/>
  <c r="G17" i="1"/>
  <c r="H17" i="1" s="1"/>
  <c r="AV16" i="1"/>
  <c r="AU16" i="1"/>
  <c r="AT16" i="1"/>
  <c r="AS16" i="1"/>
  <c r="AR16" i="1"/>
  <c r="AQ16" i="1"/>
  <c r="AP16" i="1"/>
  <c r="AN16" i="1"/>
  <c r="AO16" i="1" s="1"/>
  <c r="AM16" i="1"/>
  <c r="AL16" i="1"/>
  <c r="AJ16" i="1"/>
  <c r="AK16" i="1" s="1"/>
  <c r="AI16" i="1"/>
  <c r="G16" i="1"/>
  <c r="H16" i="1" s="1"/>
  <c r="AV15" i="1"/>
  <c r="AU15" i="1"/>
  <c r="AT15" i="1"/>
  <c r="AS15" i="1"/>
  <c r="AR15" i="1"/>
  <c r="AQ15" i="1"/>
  <c r="AP15" i="1"/>
  <c r="AN15" i="1"/>
  <c r="AO15" i="1" s="1"/>
  <c r="AM15" i="1"/>
  <c r="AL15" i="1"/>
  <c r="AJ15" i="1"/>
  <c r="AK15" i="1" s="1"/>
  <c r="AI15" i="1"/>
  <c r="G15" i="1"/>
  <c r="H15" i="1" s="1"/>
  <c r="AV14" i="1"/>
  <c r="AU14" i="1"/>
  <c r="AT14" i="1"/>
  <c r="AS14" i="1"/>
  <c r="AR14" i="1"/>
  <c r="AQ14" i="1"/>
  <c r="AP14" i="1"/>
  <c r="AN14" i="1"/>
  <c r="AO14" i="1" s="1"/>
  <c r="AM14" i="1"/>
  <c r="AL14" i="1"/>
  <c r="AJ14" i="1"/>
  <c r="AK14" i="1" s="1"/>
  <c r="AI14" i="1"/>
  <c r="G14" i="1"/>
  <c r="H14" i="1" s="1"/>
  <c r="AV13" i="1"/>
  <c r="AU13" i="1"/>
  <c r="AT13" i="1"/>
  <c r="AS13" i="1"/>
  <c r="AR13" i="1"/>
  <c r="AQ13" i="1"/>
  <c r="AP13" i="1"/>
  <c r="AN13" i="1"/>
  <c r="AO13" i="1" s="1"/>
  <c r="AM13" i="1"/>
  <c r="AL13" i="1"/>
  <c r="AJ13" i="1"/>
  <c r="AK13" i="1" s="1"/>
  <c r="AI13" i="1"/>
  <c r="G13" i="1"/>
  <c r="H13" i="1" s="1"/>
  <c r="AV12" i="1"/>
  <c r="AU12" i="1"/>
  <c r="AT12" i="1"/>
  <c r="AS12" i="1"/>
  <c r="AR12" i="1"/>
  <c r="AQ12" i="1"/>
  <c r="AP12" i="1"/>
  <c r="AN12" i="1"/>
  <c r="AO12" i="1" s="1"/>
  <c r="AM12" i="1"/>
  <c r="AL12" i="1"/>
  <c r="AJ12" i="1"/>
  <c r="AK12" i="1" s="1"/>
  <c r="AI12" i="1"/>
  <c r="G12" i="1"/>
  <c r="H12" i="1" s="1"/>
  <c r="AV11" i="1"/>
  <c r="AU11" i="1"/>
  <c r="AT11" i="1"/>
  <c r="AS11" i="1"/>
  <c r="AR11" i="1"/>
  <c r="AQ11" i="1"/>
  <c r="AP11" i="1"/>
  <c r="AN11" i="1"/>
  <c r="AO11" i="1" s="1"/>
  <c r="AM11" i="1"/>
  <c r="AL11" i="1"/>
  <c r="AJ11" i="1"/>
  <c r="AK11" i="1" s="1"/>
  <c r="AI11" i="1"/>
  <c r="G11" i="1"/>
  <c r="H11" i="1" s="1"/>
  <c r="AV10" i="1"/>
  <c r="AU10" i="1"/>
  <c r="AT10" i="1"/>
  <c r="AS10" i="1"/>
  <c r="AR10" i="1"/>
  <c r="AQ10" i="1"/>
  <c r="AP10" i="1"/>
  <c r="AN10" i="1"/>
  <c r="AO10" i="1" s="1"/>
  <c r="AM10" i="1"/>
  <c r="AL10" i="1"/>
  <c r="AJ10" i="1"/>
  <c r="AK10" i="1" s="1"/>
  <c r="AI10" i="1"/>
  <c r="G10" i="1"/>
  <c r="H10" i="1" s="1"/>
  <c r="AV9" i="1"/>
  <c r="AU9" i="1"/>
  <c r="AT9" i="1"/>
  <c r="AS9" i="1"/>
  <c r="AR9" i="1"/>
  <c r="AQ9" i="1"/>
  <c r="AP9" i="1"/>
  <c r="AN9" i="1"/>
  <c r="AO9" i="1" s="1"/>
  <c r="AM9" i="1"/>
  <c r="AL9" i="1"/>
  <c r="AJ9" i="1"/>
  <c r="AK9" i="1" s="1"/>
  <c r="AI9" i="1"/>
  <c r="G9" i="1"/>
  <c r="H9" i="1" s="1"/>
  <c r="AV8" i="1"/>
  <c r="AU8" i="1"/>
  <c r="AT8" i="1"/>
  <c r="AS8" i="1"/>
  <c r="AR8" i="1"/>
  <c r="AQ8" i="1"/>
  <c r="AP8" i="1"/>
  <c r="AN8" i="1"/>
  <c r="AO8" i="1" s="1"/>
  <c r="AM8" i="1"/>
  <c r="AL8" i="1"/>
  <c r="AJ8" i="1"/>
  <c r="AK8" i="1" s="1"/>
  <c r="AI8" i="1"/>
  <c r="G8" i="1"/>
  <c r="H8" i="1" s="1"/>
  <c r="AV7" i="1"/>
  <c r="AU7" i="1"/>
  <c r="AT7" i="1"/>
  <c r="AS7" i="1"/>
  <c r="AR7" i="1"/>
  <c r="AQ7" i="1"/>
  <c r="AP7" i="1"/>
  <c r="AN7" i="1"/>
  <c r="AO7" i="1" s="1"/>
  <c r="AM7" i="1"/>
  <c r="AL7" i="1"/>
  <c r="AJ7" i="1"/>
  <c r="AK7" i="1" s="1"/>
  <c r="AI7" i="1"/>
  <c r="G7" i="1"/>
  <c r="H7" i="1" s="1"/>
  <c r="AV6" i="1"/>
  <c r="AU6" i="1"/>
  <c r="AT6" i="1"/>
  <c r="AS6" i="1"/>
  <c r="AR6" i="1"/>
  <c r="AQ6" i="1"/>
  <c r="AP6" i="1"/>
  <c r="AN6" i="1"/>
  <c r="AO6" i="1" s="1"/>
  <c r="AM6" i="1"/>
  <c r="AL6" i="1"/>
  <c r="AJ6" i="1"/>
  <c r="AK6" i="1" s="1"/>
  <c r="AI6" i="1"/>
  <c r="G6" i="1"/>
  <c r="H6" i="1" s="1"/>
  <c r="AV5" i="1"/>
  <c r="AU5" i="1"/>
  <c r="AT5" i="1"/>
  <c r="AS5" i="1"/>
  <c r="AR5" i="1"/>
  <c r="AQ5" i="1"/>
  <c r="AP5" i="1"/>
  <c r="AN5" i="1"/>
  <c r="AO5" i="1" s="1"/>
  <c r="AM5" i="1"/>
  <c r="AL5" i="1"/>
  <c r="AJ5" i="1"/>
  <c r="AK5" i="1" s="1"/>
  <c r="AI5" i="1"/>
  <c r="G5" i="1"/>
  <c r="H5" i="1" s="1"/>
  <c r="AV4" i="1"/>
  <c r="AU4" i="1"/>
  <c r="AT4" i="1"/>
  <c r="AS4" i="1"/>
  <c r="AR4" i="1"/>
  <c r="AQ4" i="1"/>
  <c r="AP4" i="1"/>
  <c r="AN4" i="1"/>
  <c r="AO4" i="1" s="1"/>
  <c r="AM4" i="1"/>
  <c r="AL4" i="1"/>
  <c r="AJ4" i="1"/>
  <c r="AK4" i="1" s="1"/>
  <c r="AI4" i="1"/>
  <c r="G4" i="1"/>
  <c r="H4" i="1" s="1"/>
  <c r="AV3" i="1"/>
  <c r="AU3" i="1"/>
  <c r="AT3" i="1"/>
  <c r="AS3" i="1"/>
  <c r="AR3" i="1"/>
  <c r="AQ3" i="1"/>
  <c r="AP3" i="1"/>
  <c r="AN3" i="1"/>
  <c r="AO3" i="1" s="1"/>
  <c r="AM3" i="1"/>
  <c r="AL3" i="1"/>
  <c r="AJ3" i="1"/>
  <c r="AK3" i="1" s="1"/>
  <c r="AI3" i="1"/>
  <c r="G3" i="1"/>
  <c r="H3" i="1" s="1"/>
  <c r="H34" i="1" l="1"/>
  <c r="H35" i="1"/>
  <c r="AV25" i="1"/>
  <c r="H48" i="1"/>
</calcChain>
</file>

<file path=xl/sharedStrings.xml><?xml version="1.0" encoding="utf-8"?>
<sst xmlns="http://schemas.openxmlformats.org/spreadsheetml/2006/main" count="588" uniqueCount="93">
  <si>
    <t>Police force</t>
  </si>
  <si>
    <t>ONS population estimates (mid-2016) rounded to the nearest 100</t>
  </si>
  <si>
    <t>Cleveland</t>
  </si>
  <si>
    <t>Durham</t>
  </si>
  <si>
    <t>Northumbria</t>
  </si>
  <si>
    <t>Cheshire</t>
  </si>
  <si>
    <t>Cumbria</t>
  </si>
  <si>
    <t>Greater Manchester</t>
  </si>
  <si>
    <t>Lancashire</t>
  </si>
  <si>
    <t>Merseyside</t>
  </si>
  <si>
    <t>Humberside</t>
  </si>
  <si>
    <t>North Yorkshire</t>
  </si>
  <si>
    <t>South Yorkshire</t>
  </si>
  <si>
    <t>West Yorkshire</t>
  </si>
  <si>
    <t>Derbyshire</t>
  </si>
  <si>
    <t>Leicestershire</t>
  </si>
  <si>
    <t>Lincolnshire</t>
  </si>
  <si>
    <t>Northamptonshire</t>
  </si>
  <si>
    <t>Nottinghamshire</t>
  </si>
  <si>
    <t>Staffordshire</t>
  </si>
  <si>
    <t>Warwickshire</t>
  </si>
  <si>
    <t>West Mercia</t>
  </si>
  <si>
    <t>West Midlands</t>
  </si>
  <si>
    <t>Bedfordshire</t>
  </si>
  <si>
    <t>Cambridgeshire</t>
  </si>
  <si>
    <t>Essex</t>
  </si>
  <si>
    <t>Hertfordshire</t>
  </si>
  <si>
    <t>Norfolk</t>
  </si>
  <si>
    <t>Suffolk</t>
  </si>
  <si>
    <t>London, City of</t>
  </si>
  <si>
    <t>Metropolitan Police</t>
  </si>
  <si>
    <t>Hampshire</t>
  </si>
  <si>
    <t>Kent</t>
  </si>
  <si>
    <t>Surrey</t>
  </si>
  <si>
    <t>Sussex</t>
  </si>
  <si>
    <t>Thames Valley</t>
  </si>
  <si>
    <t>Avon &amp; Somerset</t>
  </si>
  <si>
    <t>Devon &amp; Cornwall</t>
  </si>
  <si>
    <t>Dorset</t>
  </si>
  <si>
    <t>Gloucestershire</t>
  </si>
  <si>
    <t>Wiltshire</t>
  </si>
  <si>
    <t>Dyfed-Powys</t>
  </si>
  <si>
    <t>Gwent</t>
  </si>
  <si>
    <t>North Wales</t>
  </si>
  <si>
    <t>South Wales</t>
  </si>
  <si>
    <t>Northern Ireland</t>
  </si>
  <si>
    <t>Scotland</t>
  </si>
  <si>
    <t>Findings</t>
  </si>
  <si>
    <t>All officers</t>
  </si>
  <si>
    <t>Part-time reserve</t>
  </si>
  <si>
    <t>Neighbourhood officers</t>
  </si>
  <si>
    <t>All PCSOs</t>
  </si>
  <si>
    <t>Neighbourhood PCSOs</t>
  </si>
  <si>
    <t>Neighbourhood PCSOs and police officers per 1,000 people</t>
  </si>
  <si>
    <t>Rank on column G</t>
  </si>
  <si>
    <t>Population of force area</t>
  </si>
  <si>
    <t>Neighbourhood officers (FTE)</t>
  </si>
  <si>
    <t>Neighbourhoods officers</t>
  </si>
  <si>
    <t>Neighbourhoods PCSOs</t>
  </si>
  <si>
    <t>Neighbourhood police officers &amp; PCSOs per 1,000 people</t>
  </si>
  <si>
    <t>Difference in Neighbourhoods police officers &amp; PCSOs per 1,000 people 2012-2017</t>
  </si>
  <si>
    <t>Difference in Neighbourhoods police officers &amp; PCSOs per 100,000 people from 2012-17</t>
  </si>
  <si>
    <t>All officers at lowest in 2017?</t>
  </si>
  <si>
    <t>Is max all officers 2012?</t>
  </si>
  <si>
    <t>Difference in all officers 2012-2017</t>
  </si>
  <si>
    <t>% difference in all officers from 2012 to 2017</t>
  </si>
  <si>
    <t>Difference in neighbourhood officers 2012-17</t>
  </si>
  <si>
    <t>% difference in neighbourhood officers 2012-17</t>
  </si>
  <si>
    <t>Is min all neighbourhood officers and PCSOs 2017?</t>
  </si>
  <si>
    <t>Is max all neighbourhood officers and PCSOs 2012?</t>
  </si>
  <si>
    <t>Difference in neighbourhoods police officers &amp; PCSOs from 2012-17</t>
  </si>
  <si>
    <t>% difference in neighbourhood police officers &amp; PCSOs from 2012-17</t>
  </si>
  <si>
    <t>% difference in neighbourhood PCSOs from 2012-2017</t>
  </si>
  <si>
    <t>LONDON (Met and City combined)</t>
  </si>
  <si>
    <t>N/A</t>
  </si>
  <si>
    <t>FALSE</t>
  </si>
  <si>
    <t>TRUE</t>
  </si>
  <si>
    <t>Category</t>
  </si>
  <si>
    <t>% of total</t>
  </si>
  <si>
    <t>All officers 2017</t>
  </si>
  <si>
    <t>All officers 2016</t>
  </si>
  <si>
    <t>All officers 2015</t>
  </si>
  <si>
    <t>All officers 2014</t>
  </si>
  <si>
    <t>All officers 2013</t>
  </si>
  <si>
    <t>All officers 2012</t>
  </si>
  <si>
    <t>Total</t>
  </si>
  <si>
    <t>2012</t>
  </si>
  <si>
    <t>2013</t>
  </si>
  <si>
    <t>2014</t>
  </si>
  <si>
    <t>2015</t>
  </si>
  <si>
    <t>2016</t>
  </si>
  <si>
    <t>2017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</si>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</sst>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1" fillId="2" borderId="1" xfId="0" applyNumberFormat="1" applyFont="1" applyFill="1" applyBorder="1" applyAlignment="1"/>
    <xf numFmtId="2" fontId="1" fillId="2" borderId="0" xfId="0" applyNumberFormat="1" applyFont="1" applyFill="1" applyAlignment="1"/>
    <xf numFmtId="0" fontId="1" fillId="2" borderId="2" xfId="0" applyFont="1" applyFill="1" applyBorder="1" applyAlignment="1"/>
    <xf numFmtId="1" fontId="1" fillId="2" borderId="0" xfId="0" applyNumberFormat="1" applyFont="1" applyFill="1" applyAlignment="1"/>
    <xf numFmtId="0" fontId="1" fillId="2" borderId="1" xfId="0" applyFont="1" applyFill="1" applyBorder="1" applyAlignment="1"/>
    <xf numFmtId="0" fontId="3" fillId="0" borderId="0" xfId="0" applyFont="1"/>
    <xf numFmtId="2" fontId="1" fillId="3" borderId="1" xfId="0" applyNumberFormat="1" applyFont="1" applyFill="1" applyBorder="1" applyAlignment="1"/>
    <xf numFmtId="0" fontId="1" fillId="3" borderId="0" xfId="0" applyFont="1" applyFill="1" applyAlignment="1"/>
    <xf numFmtId="2" fontId="1" fillId="3" borderId="0" xfId="0" applyNumberFormat="1" applyFont="1" applyFill="1" applyAlignment="1"/>
    <xf numFmtId="2" fontId="3" fillId="3" borderId="0" xfId="0" applyNumberFormat="1" applyFont="1" applyFill="1" applyAlignment="1"/>
    <xf numFmtId="0" fontId="1" fillId="3" borderId="2" xfId="0" applyFont="1" applyFill="1" applyBorder="1" applyAlignment="1"/>
    <xf numFmtId="1" fontId="1" fillId="4" borderId="0" xfId="0" applyNumberFormat="1" applyFont="1" applyFill="1" applyAlignment="1"/>
    <xf numFmtId="0" fontId="1" fillId="4" borderId="0" xfId="0" applyFont="1" applyFill="1" applyAlignment="1"/>
    <xf numFmtId="2" fontId="1" fillId="4" borderId="0" xfId="0" applyNumberFormat="1" applyFont="1" applyFill="1" applyAlignment="1"/>
    <xf numFmtId="2" fontId="1" fillId="4" borderId="2" xfId="0" applyNumberFormat="1" applyFont="1" applyFill="1" applyBorder="1" applyAlignment="1"/>
    <xf numFmtId="1" fontId="1" fillId="3" borderId="0" xfId="0" applyNumberFormat="1" applyFont="1" applyFill="1" applyAlignment="1"/>
    <xf numFmtId="0" fontId="1" fillId="5" borderId="1" xfId="0" applyFont="1" applyFill="1" applyBorder="1" applyAlignment="1"/>
    <xf numFmtId="0" fontId="1" fillId="5" borderId="0" xfId="0" applyFont="1" applyFill="1" applyAlignment="1"/>
    <xf numFmtId="2" fontId="1" fillId="4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2" fontId="3" fillId="0" borderId="0" xfId="0" applyNumberFormat="1" applyFont="1"/>
    <xf numFmtId="2" fontId="3" fillId="3" borderId="1" xfId="0" applyNumberFormat="1" applyFont="1" applyFill="1" applyBorder="1"/>
    <xf numFmtId="2" fontId="3" fillId="3" borderId="0" xfId="0" applyNumberFormat="1" applyFont="1" applyFill="1"/>
    <xf numFmtId="0" fontId="3" fillId="3" borderId="0" xfId="0" applyFont="1" applyFill="1" applyAlignment="1"/>
    <xf numFmtId="2" fontId="3" fillId="3" borderId="2" xfId="0" applyNumberFormat="1" applyFont="1" applyFill="1" applyBorder="1"/>
    <xf numFmtId="1" fontId="3" fillId="4" borderId="0" xfId="0" applyNumberFormat="1" applyFont="1" applyFill="1"/>
    <xf numFmtId="2" fontId="3" fillId="4" borderId="0" xfId="0" applyNumberFormat="1" applyFont="1" applyFill="1"/>
    <xf numFmtId="2" fontId="3" fillId="4" borderId="2" xfId="0" applyNumberFormat="1" applyFont="1" applyFill="1" applyBorder="1"/>
    <xf numFmtId="1" fontId="3" fillId="3" borderId="0" xfId="0" applyNumberFormat="1" applyFont="1" applyFill="1"/>
    <xf numFmtId="2" fontId="3" fillId="5" borderId="1" xfId="0" applyNumberFormat="1" applyFont="1" applyFill="1" applyBorder="1"/>
    <xf numFmtId="2" fontId="3" fillId="5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  <xf numFmtId="2" fontId="1" fillId="4" borderId="2" xfId="0" applyNumberFormat="1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4" borderId="0" xfId="0" applyFont="1" applyFill="1"/>
    <xf numFmtId="0" fontId="1" fillId="5" borderId="0" xfId="0" applyFont="1" applyFill="1"/>
    <xf numFmtId="0" fontId="3" fillId="0" borderId="0" xfId="0" applyFont="1"/>
    <xf numFmtId="2" fontId="1" fillId="0" borderId="1" xfId="0" applyNumberFormat="1" applyFont="1" applyBorder="1"/>
    <xf numFmtId="0" fontId="1" fillId="0" borderId="2" xfId="0" applyFont="1" applyBorder="1"/>
    <xf numFmtId="1" fontId="1" fillId="0" borderId="0" xfId="0" applyNumberFormat="1" applyFont="1"/>
    <xf numFmtId="0" fontId="1" fillId="0" borderId="1" xfId="0" applyFont="1" applyBorder="1"/>
    <xf numFmtId="2" fontId="1" fillId="0" borderId="0" xfId="0" applyNumberFormat="1" applyFont="1"/>
    <xf numFmtId="0" fontId="1" fillId="2" borderId="0" xfId="0" applyFont="1" applyFill="1"/>
    <xf numFmtId="1" fontId="2" fillId="2" borderId="1" xfId="0" applyNumberFormat="1" applyFont="1" applyFill="1" applyBorder="1" applyAlignment="1">
      <alignment horizontal="center"/>
    </xf>
    <xf numFmtId="0" fontId="0" fillId="0" borderId="0" xfId="0" applyFont="1" applyAlignment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4" fillId="2" borderId="1" xfId="0" applyNumberFormat="1" applyFont="1" applyFill="1" applyBorder="1" applyAlignment="1"/>
    <xf numFmtId="1" fontId="4" fillId="2" borderId="0" xfId="0" applyNumberFormat="1" applyFont="1" applyFill="1" applyAlignment="1"/>
    <xf numFmtId="0" fontId="4" fillId="2" borderId="0" xfId="0" applyFont="1" applyFill="1" applyAlignment="1"/>
    <xf numFmtId="0" fontId="4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EF24-1E82-6F4A-97F2-A12324E355F3}">
  <dimension ref="A1:AS47"/>
  <sheetViews>
    <sheetView workbookViewId="0">
      <pane xSplit="1" ySplit="1" topLeftCell="B5" activePane="bottomRight" state="frozen"/>
      <selection pane="topRight" activeCell="B1" sqref="B1"/>
      <selection pane="bottomLeft" activeCell="A3" sqref="A3"/>
      <selection pane="bottomRight" activeCell="H47" sqref="A1:H47"/>
    </sheetView>
  </sheetViews>
  <sheetFormatPr baseColWidth="10" defaultColWidth="14.5" defaultRowHeight="15.75" customHeight="1"/>
  <cols>
    <col min="1" max="1" width="20.5" customWidth="1"/>
    <col min="2" max="2" width="17.83203125" customWidth="1"/>
    <col min="4" max="4" width="14.33203125" customWidth="1"/>
    <col min="8" max="8" width="14.33203125" customWidth="1"/>
    <col min="11" max="13" width="14.83203125" customWidth="1"/>
  </cols>
  <sheetData>
    <row r="1" spans="1:8" ht="13">
      <c r="A1" s="2" t="s">
        <v>0</v>
      </c>
      <c r="B1" s="6" t="s">
        <v>55</v>
      </c>
      <c r="C1" s="57" t="s">
        <v>84</v>
      </c>
      <c r="D1" s="57" t="s">
        <v>83</v>
      </c>
      <c r="E1" s="56" t="s">
        <v>82</v>
      </c>
      <c r="F1" s="55" t="s">
        <v>81</v>
      </c>
      <c r="G1" s="55" t="s">
        <v>80</v>
      </c>
      <c r="H1" s="54" t="s">
        <v>79</v>
      </c>
    </row>
    <row r="2" spans="1:8" ht="13">
      <c r="A2" s="43" t="s">
        <v>36</v>
      </c>
      <c r="B2" s="14">
        <v>1680700</v>
      </c>
      <c r="C2" s="22">
        <v>3039.42</v>
      </c>
      <c r="D2" s="20">
        <v>2873.13</v>
      </c>
      <c r="E2" s="16">
        <v>2800.05</v>
      </c>
      <c r="F2" s="19">
        <v>2706.9</v>
      </c>
      <c r="G2" s="15">
        <v>2691.92</v>
      </c>
      <c r="H2" s="10">
        <v>2667.31</v>
      </c>
    </row>
    <row r="3" spans="1:8" ht="13">
      <c r="A3" s="43" t="s">
        <v>23</v>
      </c>
      <c r="B3" s="14">
        <v>664500</v>
      </c>
      <c r="C3" s="22">
        <v>1157.06</v>
      </c>
      <c r="D3" s="20">
        <v>1091.8399999999999</v>
      </c>
      <c r="E3" s="16">
        <v>1018.66</v>
      </c>
      <c r="F3" s="19">
        <v>1072.9100000000001</v>
      </c>
      <c r="G3" s="15">
        <v>1082.67</v>
      </c>
      <c r="H3" s="10">
        <v>1119.0899999999999</v>
      </c>
    </row>
    <row r="4" spans="1:8" ht="13">
      <c r="A4" s="43" t="s">
        <v>24</v>
      </c>
      <c r="B4" s="14">
        <v>849000</v>
      </c>
      <c r="C4" s="22">
        <v>1377.45</v>
      </c>
      <c r="D4" s="20">
        <v>1383.66</v>
      </c>
      <c r="E4" s="16">
        <v>1370.38</v>
      </c>
      <c r="F4" s="19">
        <v>1361.95</v>
      </c>
      <c r="G4" s="15">
        <v>1348.77</v>
      </c>
      <c r="H4" s="10">
        <v>1345.68</v>
      </c>
    </row>
    <row r="5" spans="1:8" ht="13">
      <c r="A5" s="43" t="s">
        <v>5</v>
      </c>
      <c r="B5" s="14">
        <v>1048100</v>
      </c>
      <c r="C5" s="24">
        <v>2011.46</v>
      </c>
      <c r="D5" s="20">
        <v>2013.14</v>
      </c>
      <c r="E5" s="16">
        <v>1925.36</v>
      </c>
      <c r="F5" s="19">
        <v>1952.07</v>
      </c>
      <c r="G5" s="15">
        <v>2010.86</v>
      </c>
      <c r="H5" s="10">
        <v>2007.64</v>
      </c>
    </row>
    <row r="6" spans="1:8" ht="13">
      <c r="A6" s="43" t="s">
        <v>2</v>
      </c>
      <c r="B6" s="14">
        <v>564300</v>
      </c>
      <c r="C6" s="22">
        <v>1528.86</v>
      </c>
      <c r="D6" s="20">
        <v>1463.21</v>
      </c>
      <c r="E6" s="16">
        <v>1381.79</v>
      </c>
      <c r="F6" s="19">
        <v>1325.51</v>
      </c>
      <c r="G6" s="15">
        <v>1258.56</v>
      </c>
      <c r="H6" s="10">
        <v>1282.55</v>
      </c>
    </row>
    <row r="7" spans="1:8" ht="13">
      <c r="A7" s="43" t="s">
        <v>6</v>
      </c>
      <c r="B7" s="14">
        <v>497900</v>
      </c>
      <c r="C7" s="22">
        <v>1125.3</v>
      </c>
      <c r="D7" s="20">
        <v>1120.8399999999999</v>
      </c>
      <c r="E7" s="16">
        <v>1150.23</v>
      </c>
      <c r="F7" s="19">
        <v>1142.8699999999999</v>
      </c>
      <c r="G7" s="15">
        <v>1117.74</v>
      </c>
      <c r="H7" s="10">
        <v>1111.52</v>
      </c>
    </row>
    <row r="8" spans="1:8" ht="13">
      <c r="A8" s="43" t="s">
        <v>14</v>
      </c>
      <c r="B8" s="14">
        <v>1042000</v>
      </c>
      <c r="C8" s="22">
        <v>1818.51</v>
      </c>
      <c r="D8" s="20">
        <v>1827.01</v>
      </c>
      <c r="E8" s="16">
        <v>1788.29</v>
      </c>
      <c r="F8" s="19">
        <v>1863.12</v>
      </c>
      <c r="G8" s="15">
        <v>1766.03</v>
      </c>
      <c r="H8" s="10">
        <v>1710.16</v>
      </c>
    </row>
    <row r="9" spans="1:8" ht="13">
      <c r="A9" s="43" t="s">
        <v>37</v>
      </c>
      <c r="B9" s="14">
        <v>1733900</v>
      </c>
      <c r="C9" s="22">
        <v>3225.09</v>
      </c>
      <c r="D9" s="20">
        <v>3081.79</v>
      </c>
      <c r="E9" s="16">
        <v>3096.34</v>
      </c>
      <c r="F9" s="19">
        <v>3068.27</v>
      </c>
      <c r="G9" s="15">
        <v>2959.46</v>
      </c>
      <c r="H9" s="10">
        <v>2914.21</v>
      </c>
    </row>
    <row r="10" spans="1:8" ht="13">
      <c r="A10" s="43" t="s">
        <v>38</v>
      </c>
      <c r="B10" s="14">
        <v>771900</v>
      </c>
      <c r="C10" s="22">
        <v>1377.7</v>
      </c>
      <c r="D10" s="20">
        <v>1300.8699999999999</v>
      </c>
      <c r="E10" s="16">
        <v>1217.51</v>
      </c>
      <c r="F10" s="19">
        <v>1271.8900000000001</v>
      </c>
      <c r="G10" s="15">
        <v>1223.1600000000001</v>
      </c>
      <c r="H10" s="10">
        <v>1265.96</v>
      </c>
    </row>
    <row r="11" spans="1:8" ht="13">
      <c r="A11" s="43" t="s">
        <v>3</v>
      </c>
      <c r="B11" s="14">
        <v>627800</v>
      </c>
      <c r="C11" s="22">
        <v>1363.1</v>
      </c>
      <c r="D11" s="20">
        <v>1361.57</v>
      </c>
      <c r="E11" s="16">
        <v>1287.8499999999999</v>
      </c>
      <c r="F11" s="19">
        <v>1168.55</v>
      </c>
      <c r="G11" s="15">
        <v>1114.8399999999999</v>
      </c>
      <c r="H11" s="10">
        <v>1143.99</v>
      </c>
    </row>
    <row r="12" spans="1:8" ht="13">
      <c r="A12" s="43" t="s">
        <v>41</v>
      </c>
      <c r="B12" s="14">
        <v>515900</v>
      </c>
      <c r="C12" s="22">
        <v>1130.6099999999999</v>
      </c>
      <c r="D12" s="20">
        <v>1111.68</v>
      </c>
      <c r="E12" s="16">
        <v>1122.95</v>
      </c>
      <c r="F12" s="19">
        <v>1175.6600000000001</v>
      </c>
      <c r="G12" s="15">
        <v>1148.79</v>
      </c>
      <c r="H12" s="10">
        <v>1159.8399999999999</v>
      </c>
    </row>
    <row r="13" spans="1:8" ht="13">
      <c r="A13" s="43" t="s">
        <v>25</v>
      </c>
      <c r="B13" s="14">
        <v>1802200</v>
      </c>
      <c r="C13" s="24">
        <v>3408.47</v>
      </c>
      <c r="D13" s="20">
        <v>3311.45</v>
      </c>
      <c r="E13" s="16">
        <v>3195.74</v>
      </c>
      <c r="F13" s="19">
        <v>3069.28</v>
      </c>
      <c r="G13" s="15">
        <v>2893.53</v>
      </c>
      <c r="H13" s="10">
        <v>2818.5907000000002</v>
      </c>
    </row>
    <row r="14" spans="1:8" ht="13">
      <c r="A14" s="43" t="s">
        <v>39</v>
      </c>
      <c r="B14" s="14">
        <v>623100</v>
      </c>
      <c r="C14" s="24">
        <v>1206.92</v>
      </c>
      <c r="D14" s="20">
        <v>1198.45</v>
      </c>
      <c r="E14" s="16">
        <v>1187.55</v>
      </c>
      <c r="F14" s="19">
        <v>1164.6600000000001</v>
      </c>
      <c r="G14" s="15">
        <v>1089.6500000000001</v>
      </c>
      <c r="H14" s="10">
        <v>1088.6315</v>
      </c>
    </row>
    <row r="15" spans="1:8" ht="13">
      <c r="A15" s="43" t="s">
        <v>7</v>
      </c>
      <c r="B15" s="14">
        <v>2782100</v>
      </c>
      <c r="C15" s="24">
        <v>7498.39</v>
      </c>
      <c r="D15" s="20">
        <v>7201.85</v>
      </c>
      <c r="E15" s="16">
        <v>6996.96</v>
      </c>
      <c r="F15" s="19">
        <v>6702.58</v>
      </c>
      <c r="G15" s="15">
        <v>6296.93</v>
      </c>
      <c r="H15" s="10">
        <v>6318.25</v>
      </c>
    </row>
    <row r="16" spans="1:8" ht="13">
      <c r="A16" s="43" t="s">
        <v>42</v>
      </c>
      <c r="B16" s="14">
        <v>584100</v>
      </c>
      <c r="C16" s="22">
        <v>1446.35</v>
      </c>
      <c r="D16" s="20">
        <v>1376.52</v>
      </c>
      <c r="E16" s="16">
        <v>1330.08</v>
      </c>
      <c r="F16" s="19">
        <v>1228.83</v>
      </c>
      <c r="G16" s="15">
        <v>1126.81</v>
      </c>
      <c r="H16" s="10">
        <v>1177.8</v>
      </c>
    </row>
    <row r="17" spans="1:8" ht="13">
      <c r="A17" s="43" t="s">
        <v>31</v>
      </c>
      <c r="B17" s="14">
        <v>1969300</v>
      </c>
      <c r="C17" s="22">
        <v>3434.34</v>
      </c>
      <c r="D17" s="20">
        <v>3396.88</v>
      </c>
      <c r="E17" s="16">
        <v>3247.2</v>
      </c>
      <c r="F17" s="19">
        <v>3063.78</v>
      </c>
      <c r="G17" s="15">
        <v>2883.11</v>
      </c>
      <c r="H17" s="10">
        <v>2895.68</v>
      </c>
    </row>
    <row r="18" spans="1:8" ht="13">
      <c r="A18" s="43" t="s">
        <v>26</v>
      </c>
      <c r="B18" s="14">
        <v>1176700</v>
      </c>
      <c r="C18" s="22">
        <v>1984.15</v>
      </c>
      <c r="D18" s="20">
        <v>1953.23</v>
      </c>
      <c r="E18" s="16">
        <v>1926.65</v>
      </c>
      <c r="F18" s="19">
        <v>1910.52</v>
      </c>
      <c r="G18" s="15">
        <v>1928.65</v>
      </c>
      <c r="H18" s="10">
        <v>1952.39</v>
      </c>
    </row>
    <row r="19" spans="1:8" ht="13">
      <c r="A19" s="43" t="s">
        <v>10</v>
      </c>
      <c r="B19" s="14">
        <v>927900</v>
      </c>
      <c r="C19" s="22">
        <v>1856.13</v>
      </c>
      <c r="D19" s="20">
        <v>1771.1</v>
      </c>
      <c r="E19" s="16">
        <v>1700.97</v>
      </c>
      <c r="F19" s="19">
        <v>1613.66</v>
      </c>
      <c r="G19" s="15">
        <v>1581.88</v>
      </c>
      <c r="H19" s="10">
        <v>1640.79</v>
      </c>
    </row>
    <row r="20" spans="1:8" ht="13">
      <c r="A20" s="43" t="s">
        <v>32</v>
      </c>
      <c r="B20" s="14">
        <v>1820400</v>
      </c>
      <c r="C20" s="22">
        <v>3498.43</v>
      </c>
      <c r="D20" s="20">
        <v>3323.18</v>
      </c>
      <c r="E20" s="16">
        <v>3268.21</v>
      </c>
      <c r="F20" s="19">
        <v>3188.39</v>
      </c>
      <c r="G20" s="15">
        <v>3182.34</v>
      </c>
      <c r="H20" s="10">
        <v>3258.7298000000001</v>
      </c>
    </row>
    <row r="21" spans="1:8" ht="13">
      <c r="A21" s="43" t="s">
        <v>8</v>
      </c>
      <c r="B21" s="14">
        <v>1485000</v>
      </c>
      <c r="C21" s="22">
        <v>3323.23</v>
      </c>
      <c r="D21" s="20">
        <v>3200.38</v>
      </c>
      <c r="E21" s="16">
        <v>3074.44</v>
      </c>
      <c r="F21" s="19">
        <v>2918.82</v>
      </c>
      <c r="G21" s="15">
        <v>2860.11</v>
      </c>
      <c r="H21" s="10">
        <v>2849.66</v>
      </c>
    </row>
    <row r="22" spans="1:8" ht="13">
      <c r="A22" s="43" t="s">
        <v>15</v>
      </c>
      <c r="B22" s="14">
        <v>1069900</v>
      </c>
      <c r="C22" s="22">
        <v>2141.86</v>
      </c>
      <c r="D22" s="20">
        <v>2089.21</v>
      </c>
      <c r="E22" s="16">
        <v>2043.44</v>
      </c>
      <c r="F22" s="19">
        <v>1954.69</v>
      </c>
      <c r="G22" s="15">
        <v>1859.18</v>
      </c>
      <c r="H22" s="10">
        <v>1802.3125</v>
      </c>
    </row>
    <row r="23" spans="1:8" ht="13">
      <c r="A23" s="43" t="s">
        <v>16</v>
      </c>
      <c r="B23" s="14">
        <v>743400</v>
      </c>
      <c r="C23" s="22">
        <v>1142.4000000000001</v>
      </c>
      <c r="D23" s="20">
        <v>1130.3900000000001</v>
      </c>
      <c r="E23" s="16">
        <v>1090.73</v>
      </c>
      <c r="F23" s="19">
        <v>1100.1500000000001</v>
      </c>
      <c r="G23" s="15">
        <v>1073.26</v>
      </c>
      <c r="H23" s="10">
        <v>1086.9000000000001</v>
      </c>
    </row>
    <row r="24" spans="1:8" ht="13">
      <c r="A24" s="25" t="s">
        <v>73</v>
      </c>
      <c r="B24" s="29">
        <v>8787900</v>
      </c>
      <c r="C24" s="22">
        <v>32970.51</v>
      </c>
      <c r="D24" s="34">
        <v>31172.22</v>
      </c>
      <c r="E24" s="31">
        <v>31677.690000000002</v>
      </c>
      <c r="F24" s="33">
        <v>32616.350000000002</v>
      </c>
      <c r="G24" s="30">
        <f>(G25+G27)</f>
        <v>32827.090000000004</v>
      </c>
      <c r="H24" s="26">
        <f>(H25+H27)</f>
        <v>32201.780000000002</v>
      </c>
    </row>
    <row r="25" spans="1:8" ht="13">
      <c r="A25" s="43" t="s">
        <v>29</v>
      </c>
      <c r="B25" s="14">
        <v>9400</v>
      </c>
      <c r="C25" s="24">
        <v>830.71</v>
      </c>
      <c r="D25" s="20">
        <v>774.16</v>
      </c>
      <c r="E25" s="16">
        <v>745.99</v>
      </c>
      <c r="F25" s="19">
        <v>739.08</v>
      </c>
      <c r="G25" s="15">
        <v>701.91</v>
      </c>
      <c r="H25" s="10">
        <v>684.49</v>
      </c>
    </row>
    <row r="26" spans="1:8" ht="13">
      <c r="A26" s="43" t="s">
        <v>9</v>
      </c>
      <c r="B26" s="14">
        <v>1406400</v>
      </c>
      <c r="C26" s="22">
        <v>4083.03</v>
      </c>
      <c r="D26" s="20">
        <v>3909.05</v>
      </c>
      <c r="E26" s="16">
        <v>3954.19</v>
      </c>
      <c r="F26" s="19">
        <v>3794.05</v>
      </c>
      <c r="G26" s="15">
        <v>3554.31</v>
      </c>
      <c r="H26" s="10">
        <v>3538</v>
      </c>
    </row>
    <row r="27" spans="1:8" ht="13">
      <c r="A27" s="43" t="s">
        <v>30</v>
      </c>
      <c r="B27" s="14">
        <v>8778500</v>
      </c>
      <c r="C27" s="22">
        <v>32139.8</v>
      </c>
      <c r="D27" s="20">
        <v>30398.06</v>
      </c>
      <c r="E27" s="16">
        <v>30931.7</v>
      </c>
      <c r="F27" s="19">
        <v>31877.27</v>
      </c>
      <c r="G27" s="15">
        <v>32125.18</v>
      </c>
      <c r="H27" s="10">
        <v>31517.29</v>
      </c>
    </row>
    <row r="28" spans="1:8" ht="13">
      <c r="A28" s="43" t="s">
        <v>27</v>
      </c>
      <c r="B28" s="14">
        <v>892900</v>
      </c>
      <c r="C28" s="22">
        <v>1546.95</v>
      </c>
      <c r="D28" s="20">
        <v>1544.1</v>
      </c>
      <c r="E28" s="16">
        <v>1581.73</v>
      </c>
      <c r="F28" s="19">
        <v>1569.01</v>
      </c>
      <c r="G28" s="15">
        <v>1514.5</v>
      </c>
      <c r="H28" s="10">
        <v>1515.08</v>
      </c>
    </row>
    <row r="29" spans="1:8" ht="13">
      <c r="A29" s="43" t="s">
        <v>43</v>
      </c>
      <c r="B29" s="14">
        <v>695800</v>
      </c>
      <c r="C29" s="22">
        <v>1454.2</v>
      </c>
      <c r="D29" s="20">
        <v>1483.3</v>
      </c>
      <c r="E29" s="16">
        <v>1464.3</v>
      </c>
      <c r="F29" s="19">
        <v>1487.13</v>
      </c>
      <c r="G29" s="15">
        <v>1457.5</v>
      </c>
      <c r="H29" s="10">
        <v>1441.41</v>
      </c>
    </row>
    <row r="30" spans="1:8" ht="13">
      <c r="A30" s="43" t="s">
        <v>11</v>
      </c>
      <c r="B30" s="14">
        <v>813200</v>
      </c>
      <c r="C30" s="22">
        <v>1401.89</v>
      </c>
      <c r="D30" s="20">
        <v>1370.12</v>
      </c>
      <c r="E30" s="16">
        <v>1407.65</v>
      </c>
      <c r="F30" s="19">
        <v>1394.79</v>
      </c>
      <c r="G30" s="15">
        <v>1340.54</v>
      </c>
      <c r="H30" s="10">
        <v>1377.51</v>
      </c>
    </row>
    <row r="31" spans="1:8" ht="13">
      <c r="A31" s="43" t="s">
        <v>17</v>
      </c>
      <c r="B31" s="14">
        <v>733100</v>
      </c>
      <c r="C31" s="22">
        <v>1234.18</v>
      </c>
      <c r="D31" s="20">
        <v>1267.7</v>
      </c>
      <c r="E31" s="16">
        <v>1238.98</v>
      </c>
      <c r="F31" s="19">
        <v>1229.4100000000001</v>
      </c>
      <c r="G31" s="15">
        <v>1214.29</v>
      </c>
      <c r="H31" s="10">
        <v>1187.75</v>
      </c>
    </row>
    <row r="32" spans="1:8" ht="13">
      <c r="A32" s="43" t="s">
        <v>45</v>
      </c>
      <c r="B32" s="14">
        <v>1862100</v>
      </c>
      <c r="C32" s="24">
        <v>7690</v>
      </c>
      <c r="D32" s="20">
        <v>7470</v>
      </c>
      <c r="E32" s="16">
        <v>7247</v>
      </c>
      <c r="F32" s="19">
        <v>7287</v>
      </c>
      <c r="G32" s="15">
        <v>7209</v>
      </c>
      <c r="H32" s="10">
        <v>7109</v>
      </c>
    </row>
    <row r="33" spans="1:8" ht="13">
      <c r="A33" s="43" t="s">
        <v>4</v>
      </c>
      <c r="B33" s="14">
        <v>1444800</v>
      </c>
      <c r="C33" s="22">
        <v>3920.83</v>
      </c>
      <c r="D33" s="20">
        <v>3750.41</v>
      </c>
      <c r="E33" s="16">
        <v>3646.06</v>
      </c>
      <c r="F33" s="19">
        <v>3514.44</v>
      </c>
      <c r="G33" s="15">
        <v>3335.89</v>
      </c>
      <c r="H33" s="10">
        <v>3288.58</v>
      </c>
    </row>
    <row r="34" spans="1:8" ht="13">
      <c r="A34" s="43" t="s">
        <v>18</v>
      </c>
      <c r="B34" s="14">
        <v>1136000</v>
      </c>
      <c r="C34" s="22">
        <v>2168.23</v>
      </c>
      <c r="D34" s="20">
        <v>2095.0100000000002</v>
      </c>
      <c r="E34" s="16">
        <v>2157.9899999999998</v>
      </c>
      <c r="F34" s="19">
        <v>2101.73</v>
      </c>
      <c r="G34" s="15">
        <v>1973.38</v>
      </c>
      <c r="H34" s="10">
        <v>1837.21</v>
      </c>
    </row>
    <row r="35" spans="1:8" ht="13">
      <c r="A35" s="43" t="s">
        <v>46</v>
      </c>
      <c r="B35" s="14">
        <v>5404700</v>
      </c>
      <c r="C35" s="22">
        <v>17436.29</v>
      </c>
      <c r="D35" s="20">
        <v>17496.21</v>
      </c>
      <c r="E35" s="16">
        <v>17244.455000000002</v>
      </c>
      <c r="F35" s="19">
        <v>17294.969000000001</v>
      </c>
      <c r="G35" s="15">
        <v>17316.571</v>
      </c>
      <c r="H35" s="10">
        <v>17256.091</v>
      </c>
    </row>
    <row r="36" spans="1:8" ht="13">
      <c r="A36" s="43" t="s">
        <v>44</v>
      </c>
      <c r="B36" s="14">
        <v>1317300</v>
      </c>
      <c r="C36" s="22">
        <v>2907.48</v>
      </c>
      <c r="D36" s="20">
        <v>2861.61</v>
      </c>
      <c r="E36" s="16">
        <v>2860.9</v>
      </c>
      <c r="F36" s="19">
        <v>2864.13</v>
      </c>
      <c r="G36" s="15">
        <v>2882.91</v>
      </c>
      <c r="H36" s="10">
        <v>2907.79</v>
      </c>
    </row>
    <row r="37" spans="1:8" ht="13">
      <c r="A37" s="43" t="s">
        <v>12</v>
      </c>
      <c r="B37" s="14">
        <v>1385000</v>
      </c>
      <c r="C37" s="22">
        <v>2771.55</v>
      </c>
      <c r="D37" s="20">
        <v>2767.08</v>
      </c>
      <c r="E37" s="16">
        <v>2722.17</v>
      </c>
      <c r="F37" s="19">
        <v>2587.04</v>
      </c>
      <c r="G37" s="15">
        <v>2494.48</v>
      </c>
      <c r="H37" s="10">
        <v>2483.17</v>
      </c>
    </row>
    <row r="38" spans="1:8" ht="13">
      <c r="A38" s="43" t="s">
        <v>19</v>
      </c>
      <c r="B38" s="14">
        <v>1120300</v>
      </c>
      <c r="C38" s="22">
        <v>1947.52</v>
      </c>
      <c r="D38" s="20">
        <v>1829.47</v>
      </c>
      <c r="E38" s="16">
        <v>1728.17</v>
      </c>
      <c r="F38" s="19">
        <v>1713.74</v>
      </c>
      <c r="G38" s="15">
        <v>1659.74</v>
      </c>
      <c r="H38" s="10">
        <v>1625.54</v>
      </c>
    </row>
    <row r="39" spans="1:8" ht="13">
      <c r="A39" s="43" t="s">
        <v>28</v>
      </c>
      <c r="B39" s="14">
        <v>745300</v>
      </c>
      <c r="C39" s="22">
        <v>1174.82</v>
      </c>
      <c r="D39" s="20">
        <v>1194.56</v>
      </c>
      <c r="E39" s="16">
        <v>1225.78</v>
      </c>
      <c r="F39" s="19">
        <v>1146.95</v>
      </c>
      <c r="G39" s="15">
        <v>1087.05</v>
      </c>
      <c r="H39" s="10">
        <v>1101.56</v>
      </c>
    </row>
    <row r="40" spans="1:8" ht="13">
      <c r="A40" s="43" t="s">
        <v>33</v>
      </c>
      <c r="B40" s="14">
        <v>1176500</v>
      </c>
      <c r="C40" s="22">
        <v>1973.71</v>
      </c>
      <c r="D40" s="20">
        <v>1969.8</v>
      </c>
      <c r="E40" s="16">
        <v>1938.07</v>
      </c>
      <c r="F40" s="19">
        <v>1862.78</v>
      </c>
      <c r="G40" s="15">
        <v>1937.51</v>
      </c>
      <c r="H40" s="10">
        <v>1986.37</v>
      </c>
    </row>
    <row r="41" spans="1:8" ht="13">
      <c r="A41" s="43" t="s">
        <v>34</v>
      </c>
      <c r="B41" s="14">
        <v>1680800</v>
      </c>
      <c r="C41" s="22">
        <v>2958.77</v>
      </c>
      <c r="D41" s="20">
        <v>2846.7</v>
      </c>
      <c r="E41" s="16">
        <v>2805.42</v>
      </c>
      <c r="F41" s="19">
        <v>2809.53</v>
      </c>
      <c r="G41" s="15">
        <v>2665.62</v>
      </c>
      <c r="H41" s="10">
        <v>2587.09</v>
      </c>
    </row>
    <row r="42" spans="1:8" ht="13">
      <c r="A42" s="43" t="s">
        <v>35</v>
      </c>
      <c r="B42" s="14">
        <v>2379200</v>
      </c>
      <c r="C42" s="22">
        <v>4354.93</v>
      </c>
      <c r="D42" s="20">
        <v>4322.2</v>
      </c>
      <c r="E42" s="16">
        <v>4345.62</v>
      </c>
      <c r="F42" s="19">
        <v>4364.8900000000003</v>
      </c>
      <c r="G42" s="15">
        <v>4244.45</v>
      </c>
      <c r="H42" s="10">
        <v>4095.96</v>
      </c>
    </row>
    <row r="43" spans="1:8" ht="13">
      <c r="A43" s="43" t="s">
        <v>20</v>
      </c>
      <c r="B43" s="14">
        <v>556800</v>
      </c>
      <c r="C43" s="22">
        <v>842.85</v>
      </c>
      <c r="D43" s="20">
        <v>805.03</v>
      </c>
      <c r="E43" s="16">
        <v>801.77</v>
      </c>
      <c r="F43" s="19">
        <v>827.83</v>
      </c>
      <c r="G43" s="15">
        <v>835.55</v>
      </c>
      <c r="H43" s="10">
        <v>835.17</v>
      </c>
    </row>
    <row r="44" spans="1:8" ht="13">
      <c r="A44" s="43" t="s">
        <v>21</v>
      </c>
      <c r="B44" s="14">
        <v>1258700</v>
      </c>
      <c r="C44" s="22">
        <v>2190.85</v>
      </c>
      <c r="D44" s="20">
        <v>2087.2399999999998</v>
      </c>
      <c r="E44" s="16">
        <v>1966.05</v>
      </c>
      <c r="F44" s="19">
        <v>2014.25</v>
      </c>
      <c r="G44" s="15">
        <v>2079.1</v>
      </c>
      <c r="H44" s="10">
        <v>2055.36</v>
      </c>
    </row>
    <row r="45" spans="1:8" ht="13">
      <c r="A45" s="43" t="s">
        <v>22</v>
      </c>
      <c r="B45" s="14">
        <v>2864900</v>
      </c>
      <c r="C45" s="22">
        <v>7826.18</v>
      </c>
      <c r="D45" s="20">
        <v>7615.2</v>
      </c>
      <c r="E45" s="16">
        <v>7287.95</v>
      </c>
      <c r="F45" s="19">
        <v>7132.75</v>
      </c>
      <c r="G45" s="15">
        <v>6943.8</v>
      </c>
      <c r="H45" s="10">
        <v>6755.96</v>
      </c>
    </row>
    <row r="46" spans="1:8" ht="13">
      <c r="A46" s="43" t="s">
        <v>13</v>
      </c>
      <c r="B46" s="14">
        <v>2299700</v>
      </c>
      <c r="C46" s="24">
        <v>5219.24</v>
      </c>
      <c r="D46" s="20">
        <v>5062.2</v>
      </c>
      <c r="E46" s="16">
        <v>4856.8999999999996</v>
      </c>
      <c r="F46" s="19">
        <v>4747.68</v>
      </c>
      <c r="G46" s="15">
        <v>4501.21</v>
      </c>
      <c r="H46" s="10">
        <v>4720.24</v>
      </c>
    </row>
    <row r="47" spans="1:8" ht="13">
      <c r="A47" s="43" t="s">
        <v>40</v>
      </c>
      <c r="B47" s="14">
        <v>706300</v>
      </c>
      <c r="C47" s="22">
        <v>1055.5</v>
      </c>
      <c r="D47" s="20">
        <v>1049.8800000000001</v>
      </c>
      <c r="E47" s="16">
        <v>1020.32</v>
      </c>
      <c r="F47" s="19">
        <v>1014.92</v>
      </c>
      <c r="G47" s="15">
        <v>1019.08</v>
      </c>
      <c r="H47" s="10">
        <v>982.82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DBA8-7241-5A4F-B3A6-D68F085E60EB}">
  <dimension ref="A1:D181"/>
  <sheetViews>
    <sheetView workbookViewId="0">
      <selection activeCell="G25" sqref="G25"/>
    </sheetView>
  </sheetViews>
  <sheetFormatPr baseColWidth="10" defaultRowHeight="13"/>
  <sheetData>
    <row r="1" spans="1:4">
      <c r="A1" s="2" t="s">
        <v>0</v>
      </c>
      <c r="B1" s="4" t="s">
        <v>77</v>
      </c>
      <c r="C1" s="2" t="s">
        <v>49</v>
      </c>
      <c r="D1" s="5" t="s">
        <v>78</v>
      </c>
    </row>
    <row r="2" spans="1:4">
      <c r="A2" s="43" t="s">
        <v>36</v>
      </c>
      <c r="B2" s="2" t="s">
        <v>49</v>
      </c>
      <c r="C2" s="11"/>
      <c r="D2" s="13">
        <f>C2/SUMIF(A:A,A2,C:C)</f>
        <v>0</v>
      </c>
    </row>
    <row r="3" spans="1:4">
      <c r="A3" s="43" t="s">
        <v>36</v>
      </c>
      <c r="B3" s="2" t="s">
        <v>50</v>
      </c>
      <c r="C3" s="12">
        <v>265.01</v>
      </c>
      <c r="D3" s="13">
        <f>C3/SUMIF(A:A,A3,C:C)</f>
        <v>0.29605424849744172</v>
      </c>
    </row>
    <row r="4" spans="1:4">
      <c r="A4" s="43" t="s">
        <v>36</v>
      </c>
      <c r="B4" s="2" t="s">
        <v>51</v>
      </c>
      <c r="C4" s="12">
        <v>315.77</v>
      </c>
      <c r="D4" s="13">
        <f>C4/SUMIF(A:A,A4,C:C)</f>
        <v>0.35276046205062894</v>
      </c>
    </row>
    <row r="5" spans="1:4">
      <c r="A5" s="43" t="s">
        <v>36</v>
      </c>
      <c r="B5" s="2" t="s">
        <v>52</v>
      </c>
      <c r="C5" s="12">
        <v>314.36</v>
      </c>
      <c r="D5" s="13">
        <f>C5/SUMIF(A:A,A5,C:C)</f>
        <v>0.35118528945192934</v>
      </c>
    </row>
    <row r="6" spans="1:4">
      <c r="A6" s="43" t="s">
        <v>23</v>
      </c>
      <c r="B6" s="2" t="s">
        <v>49</v>
      </c>
      <c r="C6" s="11"/>
      <c r="D6" s="13">
        <f>C6/SUMIF(A:A,A6,C:C)</f>
        <v>0</v>
      </c>
    </row>
    <row r="7" spans="1:4">
      <c r="A7" s="43" t="s">
        <v>23</v>
      </c>
      <c r="B7" s="2" t="s">
        <v>50</v>
      </c>
      <c r="C7" s="12">
        <v>241.75</v>
      </c>
      <c r="D7" s="13">
        <f>C7/SUMIF(A:A,A7,C:C)</f>
        <v>0.73598806588120691</v>
      </c>
    </row>
    <row r="8" spans="1:4">
      <c r="A8" s="43" t="s">
        <v>23</v>
      </c>
      <c r="B8" s="2" t="s">
        <v>51</v>
      </c>
      <c r="C8" s="12">
        <v>45.7</v>
      </c>
      <c r="D8" s="13">
        <f>C8/SUMIF(A:A,A8,C:C)</f>
        <v>0.13912990531859837</v>
      </c>
    </row>
    <row r="9" spans="1:4">
      <c r="A9" s="43" t="s">
        <v>23</v>
      </c>
      <c r="B9" s="2" t="s">
        <v>52</v>
      </c>
      <c r="C9" s="12">
        <v>41.02</v>
      </c>
      <c r="D9" s="13">
        <f>C9/SUMIF(A:A,A9,C:C)</f>
        <v>0.12488202880019486</v>
      </c>
    </row>
    <row r="10" spans="1:4">
      <c r="A10" s="43" t="s">
        <v>24</v>
      </c>
      <c r="B10" s="2" t="s">
        <v>49</v>
      </c>
      <c r="C10" s="11"/>
      <c r="D10" s="13">
        <f>C10/SUMIF(A:A,A10,C:C)</f>
        <v>0</v>
      </c>
    </row>
    <row r="11" spans="1:4">
      <c r="A11" s="43" t="s">
        <v>24</v>
      </c>
      <c r="B11" s="2" t="s">
        <v>50</v>
      </c>
      <c r="C11" s="12">
        <v>509.18</v>
      </c>
      <c r="D11" s="13">
        <f>C11/SUMIF(A:A,A11,C:C)</f>
        <v>0.65862965502076087</v>
      </c>
    </row>
    <row r="12" spans="1:4">
      <c r="A12" s="43" t="s">
        <v>24</v>
      </c>
      <c r="B12" s="2" t="s">
        <v>51</v>
      </c>
      <c r="C12" s="12">
        <v>136.02000000000001</v>
      </c>
      <c r="D12" s="13">
        <f>C12/SUMIF(A:A,A12,C:C)</f>
        <v>0.17594329250151988</v>
      </c>
    </row>
    <row r="13" spans="1:4">
      <c r="A13" s="43" t="s">
        <v>24</v>
      </c>
      <c r="B13" s="2" t="s">
        <v>52</v>
      </c>
      <c r="C13" s="12">
        <v>127.89</v>
      </c>
      <c r="D13" s="13">
        <f>C13/SUMIF(A:A,A13,C:C)</f>
        <v>0.16542705247771927</v>
      </c>
    </row>
    <row r="14" spans="1:4">
      <c r="A14" s="43" t="s">
        <v>5</v>
      </c>
      <c r="B14" s="2" t="s">
        <v>49</v>
      </c>
      <c r="C14" s="11"/>
      <c r="D14" s="13">
        <f>C14/SUMIF(A:A,A14,C:C)</f>
        <v>0</v>
      </c>
    </row>
    <row r="15" spans="1:4">
      <c r="A15" s="43" t="s">
        <v>5</v>
      </c>
      <c r="B15" s="2" t="s">
        <v>50</v>
      </c>
      <c r="C15" s="12">
        <v>201.38</v>
      </c>
      <c r="D15" s="13">
        <f>C15/SUMIF(A:A,A15,C:C)</f>
        <v>0.36252025202520249</v>
      </c>
    </row>
    <row r="16" spans="1:4">
      <c r="A16" s="43" t="s">
        <v>5</v>
      </c>
      <c r="B16" s="2" t="s">
        <v>51</v>
      </c>
      <c r="C16" s="12">
        <v>177.56</v>
      </c>
      <c r="D16" s="13">
        <f>C16/SUMIF(A:A,A16,C:C)</f>
        <v>0.31963996399639966</v>
      </c>
    </row>
    <row r="17" spans="1:4">
      <c r="A17" s="43" t="s">
        <v>5</v>
      </c>
      <c r="B17" s="2" t="s">
        <v>52</v>
      </c>
      <c r="C17" s="12">
        <v>176.56</v>
      </c>
      <c r="D17" s="13">
        <f>C17/SUMIF(A:A,A17,C:C)</f>
        <v>0.31783978397839785</v>
      </c>
    </row>
    <row r="18" spans="1:4">
      <c r="A18" s="43" t="s">
        <v>2</v>
      </c>
      <c r="B18" s="2" t="s">
        <v>49</v>
      </c>
      <c r="C18" s="11"/>
      <c r="D18" s="13">
        <f>C18/SUMIF(A:A,A18,C:C)</f>
        <v>0</v>
      </c>
    </row>
    <row r="19" spans="1:4">
      <c r="A19" s="43" t="s">
        <v>2</v>
      </c>
      <c r="B19" s="2" t="s">
        <v>50</v>
      </c>
      <c r="C19" s="12">
        <v>161.68</v>
      </c>
      <c r="D19" s="13">
        <f>C19/SUMIF(A:A,A19,C:C)</f>
        <v>0.39820698487759226</v>
      </c>
    </row>
    <row r="20" spans="1:4">
      <c r="A20" s="43" t="s">
        <v>2</v>
      </c>
      <c r="B20" s="2" t="s">
        <v>51</v>
      </c>
      <c r="C20" s="12">
        <v>125.32</v>
      </c>
      <c r="D20" s="13">
        <f>C20/SUMIF(A:A,A20,C:C)</f>
        <v>0.30865474607162208</v>
      </c>
    </row>
    <row r="21" spans="1:4">
      <c r="A21" s="43" t="s">
        <v>2</v>
      </c>
      <c r="B21" s="2" t="s">
        <v>52</v>
      </c>
      <c r="C21" s="12">
        <v>119.02</v>
      </c>
      <c r="D21" s="13">
        <f>C21/SUMIF(A:A,A21,C:C)</f>
        <v>0.29313826905078566</v>
      </c>
    </row>
    <row r="22" spans="1:4">
      <c r="A22" s="43" t="s">
        <v>6</v>
      </c>
      <c r="B22" s="2" t="s">
        <v>49</v>
      </c>
      <c r="C22" s="11"/>
      <c r="D22" s="13">
        <f>C22/SUMIF(A:A,A22,C:C)</f>
        <v>0</v>
      </c>
    </row>
    <row r="23" spans="1:4">
      <c r="A23" s="43" t="s">
        <v>6</v>
      </c>
      <c r="B23" s="2" t="s">
        <v>50</v>
      </c>
      <c r="C23" s="12">
        <v>513.44949999999994</v>
      </c>
      <c r="D23" s="13">
        <f>C23/SUMIF(A:A,A23,C:C)</f>
        <v>0.74506233382278653</v>
      </c>
    </row>
    <row r="24" spans="1:4">
      <c r="A24" s="43" t="s">
        <v>6</v>
      </c>
      <c r="B24" s="2" t="s">
        <v>51</v>
      </c>
      <c r="C24" s="12">
        <v>88.917900000000003</v>
      </c>
      <c r="D24" s="13">
        <f>C24/SUMIF(A:A,A24,C:C)</f>
        <v>0.12902803117467473</v>
      </c>
    </row>
    <row r="25" spans="1:4">
      <c r="A25" s="43" t="s">
        <v>6</v>
      </c>
      <c r="B25" s="2" t="s">
        <v>52</v>
      </c>
      <c r="C25" s="12">
        <v>86.768900000000002</v>
      </c>
      <c r="D25" s="13">
        <f>C25/SUMIF(A:A,A25,C:C)</f>
        <v>0.12590963500253868</v>
      </c>
    </row>
    <row r="26" spans="1:4">
      <c r="A26" s="43" t="s">
        <v>14</v>
      </c>
      <c r="B26" s="2" t="s">
        <v>49</v>
      </c>
      <c r="C26" s="11"/>
      <c r="D26" s="13">
        <f>C26/SUMIF(A:A,A26,C:C)</f>
        <v>0</v>
      </c>
    </row>
    <row r="27" spans="1:4">
      <c r="A27" s="43" t="s">
        <v>14</v>
      </c>
      <c r="B27" s="2" t="s">
        <v>50</v>
      </c>
      <c r="C27" s="12">
        <v>110.14</v>
      </c>
      <c r="D27" s="13">
        <f>C27/SUMIF(A:A,A27,C:C)</f>
        <v>0.26441638258030442</v>
      </c>
    </row>
    <row r="28" spans="1:4">
      <c r="A28" s="43" t="s">
        <v>14</v>
      </c>
      <c r="B28" s="2" t="s">
        <v>51</v>
      </c>
      <c r="C28" s="12">
        <v>153.19999999999999</v>
      </c>
      <c r="D28" s="13">
        <f>C28/SUMIF(A:A,A28,C:C)</f>
        <v>0.36779180870984779</v>
      </c>
    </row>
    <row r="29" spans="1:4">
      <c r="A29" s="43" t="s">
        <v>14</v>
      </c>
      <c r="B29" s="2" t="s">
        <v>52</v>
      </c>
      <c r="C29" s="12">
        <v>153.19999999999999</v>
      </c>
      <c r="D29" s="13">
        <f>C29/SUMIF(A:A,A29,C:C)</f>
        <v>0.36779180870984779</v>
      </c>
    </row>
    <row r="30" spans="1:4">
      <c r="A30" s="43" t="s">
        <v>37</v>
      </c>
      <c r="B30" s="2" t="s">
        <v>49</v>
      </c>
      <c r="C30" s="11"/>
      <c r="D30" s="13">
        <f>C30/SUMIF(A:A,A30,C:C)</f>
        <v>0</v>
      </c>
    </row>
    <row r="31" spans="1:4">
      <c r="A31" s="43" t="s">
        <v>37</v>
      </c>
      <c r="B31" s="2" t="s">
        <v>50</v>
      </c>
      <c r="C31" s="12">
        <v>231.13</v>
      </c>
      <c r="D31" s="13">
        <f>C31/SUMIF(A:A,A31,C:C)</f>
        <v>0.27433502272970056</v>
      </c>
    </row>
    <row r="32" spans="1:4">
      <c r="A32" s="43" t="s">
        <v>37</v>
      </c>
      <c r="B32" s="2" t="s">
        <v>51</v>
      </c>
      <c r="C32" s="12">
        <v>311.27</v>
      </c>
      <c r="D32" s="13">
        <f>C32/SUMIF(A:A,A32,C:C)</f>
        <v>0.36945555542367448</v>
      </c>
    </row>
    <row r="33" spans="1:4">
      <c r="A33" s="43" t="s">
        <v>37</v>
      </c>
      <c r="B33" s="2" t="s">
        <v>52</v>
      </c>
      <c r="C33" s="12">
        <v>300.11</v>
      </c>
      <c r="D33" s="13">
        <f>C33/SUMIF(A:A,A33,C:C)</f>
        <v>0.35620942184662496</v>
      </c>
    </row>
    <row r="34" spans="1:4">
      <c r="A34" s="43" t="s">
        <v>38</v>
      </c>
      <c r="B34" s="2" t="s">
        <v>49</v>
      </c>
      <c r="C34" s="11"/>
      <c r="D34" s="13">
        <f>C34/SUMIF(A:A,A34,C:C)</f>
        <v>0</v>
      </c>
    </row>
    <row r="35" spans="1:4">
      <c r="A35" s="43" t="s">
        <v>38</v>
      </c>
      <c r="B35" s="2" t="s">
        <v>50</v>
      </c>
      <c r="C35" s="12">
        <v>134.12</v>
      </c>
      <c r="D35" s="13">
        <f>C35/SUMIF(A:A,A35,C:C)</f>
        <v>0.33959588798298485</v>
      </c>
    </row>
    <row r="36" spans="1:4">
      <c r="A36" s="43" t="s">
        <v>38</v>
      </c>
      <c r="B36" s="2" t="s">
        <v>51</v>
      </c>
      <c r="C36" s="12">
        <v>134.41999999999999</v>
      </c>
      <c r="D36" s="13">
        <f>C36/SUMIF(A:A,A36,C:C)</f>
        <v>0.34035549703752471</v>
      </c>
    </row>
    <row r="37" spans="1:4">
      <c r="A37" s="43" t="s">
        <v>38</v>
      </c>
      <c r="B37" s="2" t="s">
        <v>52</v>
      </c>
      <c r="C37" s="12">
        <v>126.4</v>
      </c>
      <c r="D37" s="13">
        <f>C37/SUMIF(A:A,A37,C:C)</f>
        <v>0.32004861497949061</v>
      </c>
    </row>
    <row r="38" spans="1:4">
      <c r="A38" s="43" t="s">
        <v>3</v>
      </c>
      <c r="B38" s="2" t="s">
        <v>49</v>
      </c>
      <c r="C38" s="11"/>
      <c r="D38" s="13">
        <f>C38/SUMIF(A:A,A38,C:C)</f>
        <v>0</v>
      </c>
    </row>
    <row r="39" spans="1:4">
      <c r="A39" s="43" t="s">
        <v>3</v>
      </c>
      <c r="B39" s="2" t="s">
        <v>50</v>
      </c>
      <c r="C39" s="12">
        <v>146.18</v>
      </c>
      <c r="D39" s="13">
        <f>C39/SUMIF(A:A,A39,C:C)</f>
        <v>0.3539381613036004</v>
      </c>
    </row>
    <row r="40" spans="1:4">
      <c r="A40" s="43" t="s">
        <v>3</v>
      </c>
      <c r="B40" s="2" t="s">
        <v>51</v>
      </c>
      <c r="C40" s="12">
        <v>141.87</v>
      </c>
      <c r="D40" s="13">
        <f>C40/SUMIF(A:A,A40,C:C)</f>
        <v>0.3435025786300574</v>
      </c>
    </row>
    <row r="41" spans="1:4">
      <c r="A41" s="43" t="s">
        <v>3</v>
      </c>
      <c r="B41" s="2" t="s">
        <v>52</v>
      </c>
      <c r="C41" s="12">
        <v>124.96</v>
      </c>
      <c r="D41" s="13">
        <f>C41/SUMIF(A:A,A41,C:C)</f>
        <v>0.30255926006634221</v>
      </c>
    </row>
    <row r="42" spans="1:4">
      <c r="A42" s="43" t="s">
        <v>41</v>
      </c>
      <c r="B42" s="2" t="s">
        <v>49</v>
      </c>
      <c r="C42" s="11"/>
      <c r="D42" s="13">
        <f>C42/SUMIF(A:A,A42,C:C)</f>
        <v>0</v>
      </c>
    </row>
    <row r="43" spans="1:4">
      <c r="A43" s="43" t="s">
        <v>41</v>
      </c>
      <c r="B43" s="2" t="s">
        <v>50</v>
      </c>
      <c r="C43" s="12">
        <v>66.17</v>
      </c>
      <c r="D43" s="13">
        <f>C43/SUMIF(A:A,A43,C:C)</f>
        <v>0.19121514232047393</v>
      </c>
    </row>
    <row r="44" spans="1:4">
      <c r="A44" s="43" t="s">
        <v>41</v>
      </c>
      <c r="B44" s="2" t="s">
        <v>51</v>
      </c>
      <c r="C44" s="12">
        <v>143.32</v>
      </c>
      <c r="D44" s="13">
        <f>C44/SUMIF(A:A,A44,C:C)</f>
        <v>0.41415980349660453</v>
      </c>
    </row>
    <row r="45" spans="1:4">
      <c r="A45" s="43" t="s">
        <v>41</v>
      </c>
      <c r="B45" s="2" t="s">
        <v>52</v>
      </c>
      <c r="C45" s="12">
        <v>136.56</v>
      </c>
      <c r="D45" s="13">
        <f>C45/SUMIF(A:A,A45,C:C)</f>
        <v>0.39462505418292154</v>
      </c>
    </row>
    <row r="46" spans="1:4">
      <c r="A46" s="43" t="s">
        <v>25</v>
      </c>
      <c r="B46" s="2" t="s">
        <v>49</v>
      </c>
      <c r="C46" s="11"/>
      <c r="D46" s="13">
        <f>C46/SUMIF(A:A,A46,C:C)</f>
        <v>0</v>
      </c>
    </row>
    <row r="47" spans="1:4">
      <c r="A47" s="43" t="s">
        <v>25</v>
      </c>
      <c r="B47" s="2" t="s">
        <v>50</v>
      </c>
      <c r="C47" s="12">
        <v>219</v>
      </c>
      <c r="D47" s="13">
        <f>C47/SUMIF(A:A,A47,C:C)</f>
        <v>0.53859222322016176</v>
      </c>
    </row>
    <row r="48" spans="1:4">
      <c r="A48" s="43" t="s">
        <v>25</v>
      </c>
      <c r="B48" s="2" t="s">
        <v>51</v>
      </c>
      <c r="C48" s="12">
        <v>96.487799999999993</v>
      </c>
      <c r="D48" s="13">
        <f>C48/SUMIF(A:A,A48,C:C)</f>
        <v>0.23729487998001061</v>
      </c>
    </row>
    <row r="49" spans="1:4">
      <c r="A49" s="43" t="s">
        <v>25</v>
      </c>
      <c r="B49" s="2" t="s">
        <v>52</v>
      </c>
      <c r="C49" s="12">
        <v>91.127799999999993</v>
      </c>
      <c r="D49" s="13">
        <f>C49/SUMIF(A:A,A49,C:C)</f>
        <v>0.22411289679982765</v>
      </c>
    </row>
    <row r="50" spans="1:4">
      <c r="A50" s="43" t="s">
        <v>39</v>
      </c>
      <c r="B50" s="2" t="s">
        <v>49</v>
      </c>
      <c r="C50" s="11"/>
      <c r="D50" s="13">
        <f>C50/SUMIF(A:A,A50,C:C)</f>
        <v>0</v>
      </c>
    </row>
    <row r="51" spans="1:4">
      <c r="A51" s="43" t="s">
        <v>39</v>
      </c>
      <c r="B51" s="2" t="s">
        <v>50</v>
      </c>
      <c r="C51" s="12">
        <v>496.13</v>
      </c>
      <c r="D51" s="13">
        <f>C51/SUMIF(A:A,A51,C:C)</f>
        <v>0.71610549113932276</v>
      </c>
    </row>
    <row r="52" spans="1:4">
      <c r="A52" s="43" t="s">
        <v>39</v>
      </c>
      <c r="B52" s="2" t="s">
        <v>51</v>
      </c>
      <c r="C52" s="12">
        <v>101.6354865</v>
      </c>
      <c r="D52" s="13">
        <f>C52/SUMIF(A:A,A52,C:C)</f>
        <v>0.14669890951417272</v>
      </c>
    </row>
    <row r="53" spans="1:4">
      <c r="A53" s="43" t="s">
        <v>39</v>
      </c>
      <c r="B53" s="2" t="s">
        <v>52</v>
      </c>
      <c r="C53" s="12">
        <v>95.051432430000006</v>
      </c>
      <c r="D53" s="13">
        <f>C53/SUMIF(A:A,A53,C:C)</f>
        <v>0.13719559934650458</v>
      </c>
    </row>
    <row r="54" spans="1:4">
      <c r="A54" s="43" t="s">
        <v>7</v>
      </c>
      <c r="B54" s="2" t="s">
        <v>49</v>
      </c>
      <c r="C54" s="11"/>
      <c r="D54" s="13">
        <f>C54/SUMIF(A:A,A54,C:C)</f>
        <v>0</v>
      </c>
    </row>
    <row r="55" spans="1:4">
      <c r="A55" s="43" t="s">
        <v>7</v>
      </c>
      <c r="B55" s="2" t="s">
        <v>50</v>
      </c>
      <c r="C55" s="12">
        <v>526.505</v>
      </c>
      <c r="D55" s="13">
        <f>C55/SUMIF(A:A,A55,C:C)</f>
        <v>0.31855432766919067</v>
      </c>
    </row>
    <row r="56" spans="1:4">
      <c r="A56" s="43" t="s">
        <v>7</v>
      </c>
      <c r="B56" s="2" t="s">
        <v>51</v>
      </c>
      <c r="C56" s="12">
        <v>600.03</v>
      </c>
      <c r="D56" s="13">
        <f>C56/SUMIF(A:A,A56,C:C)</f>
        <v>0.36303957841111573</v>
      </c>
    </row>
    <row r="57" spans="1:4">
      <c r="A57" s="43" t="s">
        <v>7</v>
      </c>
      <c r="B57" s="2" t="s">
        <v>52</v>
      </c>
      <c r="C57" s="12">
        <v>526.26</v>
      </c>
      <c r="D57" s="13">
        <f>C57/SUMIF(A:A,A57,C:C)</f>
        <v>0.31840609391969366</v>
      </c>
    </row>
    <row r="58" spans="1:4">
      <c r="A58" s="43" t="s">
        <v>42</v>
      </c>
      <c r="B58" s="2" t="s">
        <v>49</v>
      </c>
      <c r="C58" s="11"/>
      <c r="D58" s="13">
        <f>C58/SUMIF(A:A,A58,C:C)</f>
        <v>0</v>
      </c>
    </row>
    <row r="59" spans="1:4">
      <c r="A59" s="43" t="s">
        <v>42</v>
      </c>
      <c r="B59" s="2" t="s">
        <v>50</v>
      </c>
      <c r="C59" s="12">
        <v>573.54999999999995</v>
      </c>
      <c r="D59" s="13">
        <f>C59/SUMIF(A:A,A59,C:C)</f>
        <v>0.70922468158773344</v>
      </c>
    </row>
    <row r="60" spans="1:4">
      <c r="A60" s="43" t="s">
        <v>42</v>
      </c>
      <c r="B60" s="2" t="s">
        <v>51</v>
      </c>
      <c r="C60" s="12">
        <v>121.99</v>
      </c>
      <c r="D60" s="13">
        <f>C60/SUMIF(A:A,A60,C:C)</f>
        <v>0.15084703845678249</v>
      </c>
    </row>
    <row r="61" spans="1:4">
      <c r="A61" s="43" t="s">
        <v>42</v>
      </c>
      <c r="B61" s="2" t="s">
        <v>52</v>
      </c>
      <c r="C61" s="12">
        <v>113.16</v>
      </c>
      <c r="D61" s="13">
        <f>C61/SUMIF(A:A,A61,C:C)</f>
        <v>0.13992827995548413</v>
      </c>
    </row>
    <row r="62" spans="1:4">
      <c r="A62" s="43" t="s">
        <v>31</v>
      </c>
      <c r="B62" s="2" t="s">
        <v>49</v>
      </c>
      <c r="C62" s="11"/>
      <c r="D62" s="13">
        <f>C62/SUMIF(A:A,A62,C:C)</f>
        <v>0</v>
      </c>
    </row>
    <row r="63" spans="1:4">
      <c r="A63" s="43" t="s">
        <v>31</v>
      </c>
      <c r="B63" s="2" t="s">
        <v>50</v>
      </c>
      <c r="C63" s="12">
        <v>334.74849999999998</v>
      </c>
      <c r="D63" s="13">
        <f>C63/SUMIF(A:A,A63,C:C)</f>
        <v>0.30323935362396426</v>
      </c>
    </row>
    <row r="64" spans="1:4">
      <c r="A64" s="43" t="s">
        <v>31</v>
      </c>
      <c r="B64" s="2" t="s">
        <v>51</v>
      </c>
      <c r="C64" s="12">
        <v>384.58</v>
      </c>
      <c r="D64" s="13">
        <f>C64/SUMIF(A:A,A64,C:C)</f>
        <v>0.34838032318801782</v>
      </c>
    </row>
    <row r="65" spans="1:4">
      <c r="A65" s="43" t="s">
        <v>31</v>
      </c>
      <c r="B65" s="2" t="s">
        <v>52</v>
      </c>
      <c r="C65" s="12">
        <v>384.58</v>
      </c>
      <c r="D65" s="13">
        <f>C65/SUMIF(A:A,A65,C:C)</f>
        <v>0.34838032318801782</v>
      </c>
    </row>
    <row r="66" spans="1:4">
      <c r="A66" s="43" t="s">
        <v>26</v>
      </c>
      <c r="B66" s="2" t="s">
        <v>49</v>
      </c>
      <c r="C66" s="11"/>
      <c r="D66" s="13">
        <f>C66/SUMIF(A:A,A66,C:C)</f>
        <v>0</v>
      </c>
    </row>
    <row r="67" spans="1:4">
      <c r="A67" s="43" t="s">
        <v>26</v>
      </c>
      <c r="B67" s="2" t="s">
        <v>50</v>
      </c>
      <c r="C67" s="12">
        <v>214.9</v>
      </c>
      <c r="D67" s="13">
        <f>C67/SUMIF(A:A,A67,C:C)</f>
        <v>0.33153347732181426</v>
      </c>
    </row>
    <row r="68" spans="1:4">
      <c r="A68" s="43" t="s">
        <v>26</v>
      </c>
      <c r="B68" s="2" t="s">
        <v>51</v>
      </c>
      <c r="C68" s="12">
        <v>219.31</v>
      </c>
      <c r="D68" s="13">
        <f>C68/SUMIF(A:A,A68,C:C)</f>
        <v>0.33833693304535634</v>
      </c>
    </row>
    <row r="69" spans="1:4">
      <c r="A69" s="43" t="s">
        <v>26</v>
      </c>
      <c r="B69" s="2" t="s">
        <v>52</v>
      </c>
      <c r="C69" s="12">
        <v>213.99</v>
      </c>
      <c r="D69" s="13">
        <f>C69/SUMIF(A:A,A69,C:C)</f>
        <v>0.33012958963282935</v>
      </c>
    </row>
    <row r="70" spans="1:4">
      <c r="A70" s="43" t="s">
        <v>10</v>
      </c>
      <c r="B70" s="2" t="s">
        <v>49</v>
      </c>
      <c r="C70" s="11"/>
      <c r="D70" s="13">
        <f>C70/SUMIF(A:A,A70,C:C)</f>
        <v>0</v>
      </c>
    </row>
    <row r="71" spans="1:4">
      <c r="A71" s="43" t="s">
        <v>10</v>
      </c>
      <c r="B71" s="2" t="s">
        <v>50</v>
      </c>
      <c r="C71" s="12">
        <v>189.4</v>
      </c>
      <c r="D71" s="13">
        <f>C71/SUMIF(A:A,A71,C:C)</f>
        <v>0.28471783770782599</v>
      </c>
    </row>
    <row r="72" spans="1:4">
      <c r="A72" s="43" t="s">
        <v>10</v>
      </c>
      <c r="B72" s="2" t="s">
        <v>51</v>
      </c>
      <c r="C72" s="12">
        <v>250.03</v>
      </c>
      <c r="D72" s="13">
        <f>C72/SUMIF(A:A,A72,C:C)</f>
        <v>0.37586061754006195</v>
      </c>
    </row>
    <row r="73" spans="1:4">
      <c r="A73" s="43" t="s">
        <v>10</v>
      </c>
      <c r="B73" s="2" t="s">
        <v>52</v>
      </c>
      <c r="C73" s="12">
        <v>225.79</v>
      </c>
      <c r="D73" s="13">
        <f>C73/SUMIF(A:A,A73,C:C)</f>
        <v>0.33942154475211206</v>
      </c>
    </row>
    <row r="74" spans="1:4">
      <c r="A74" s="43" t="s">
        <v>32</v>
      </c>
      <c r="B74" s="2" t="s">
        <v>49</v>
      </c>
      <c r="C74" s="11"/>
      <c r="D74" s="13">
        <f>C74/SUMIF(A:A,A74,C:C)</f>
        <v>0</v>
      </c>
    </row>
    <row r="75" spans="1:4">
      <c r="A75" s="43" t="s">
        <v>32</v>
      </c>
      <c r="B75" s="2" t="s">
        <v>50</v>
      </c>
      <c r="C75" s="12">
        <v>1679.9770000000001</v>
      </c>
      <c r="D75" s="13">
        <f>C75/SUMIF(A:A,A75,C:C)</f>
        <v>0.74537909656864465</v>
      </c>
    </row>
    <row r="76" spans="1:4">
      <c r="A76" s="43" t="s">
        <v>32</v>
      </c>
      <c r="B76" s="2" t="s">
        <v>51</v>
      </c>
      <c r="C76" s="12">
        <v>286.93939999999998</v>
      </c>
      <c r="D76" s="13">
        <f>C76/SUMIF(A:A,A76,C:C)</f>
        <v>0.12731045171567762</v>
      </c>
    </row>
    <row r="77" spans="1:4">
      <c r="A77" s="43" t="s">
        <v>32</v>
      </c>
      <c r="B77" s="2" t="s">
        <v>52</v>
      </c>
      <c r="C77" s="12">
        <v>286.93939999999998</v>
      </c>
      <c r="D77" s="13">
        <f>C77/SUMIF(A:A,A77,C:C)</f>
        <v>0.12731045171567762</v>
      </c>
    </row>
    <row r="78" spans="1:4">
      <c r="A78" s="43" t="s">
        <v>8</v>
      </c>
      <c r="B78" s="2" t="s">
        <v>49</v>
      </c>
      <c r="C78" s="11"/>
      <c r="D78" s="13">
        <f>C78/SUMIF(A:A,A78,C:C)</f>
        <v>0</v>
      </c>
    </row>
    <row r="79" spans="1:4">
      <c r="A79" s="43" t="s">
        <v>8</v>
      </c>
      <c r="B79" s="2" t="s">
        <v>50</v>
      </c>
      <c r="C79" s="12">
        <v>270.19</v>
      </c>
      <c r="D79" s="13">
        <f>C79/SUMIF(A:A,A79,C:C)</f>
        <v>0.33900452942873993</v>
      </c>
    </row>
    <row r="80" spans="1:4">
      <c r="A80" s="43" t="s">
        <v>8</v>
      </c>
      <c r="B80" s="2" t="s">
        <v>51</v>
      </c>
      <c r="C80" s="12">
        <v>274.57</v>
      </c>
      <c r="D80" s="13">
        <f>C80/SUMIF(A:A,A80,C:C)</f>
        <v>0.34450006900791708</v>
      </c>
    </row>
    <row r="81" spans="1:4">
      <c r="A81" s="43" t="s">
        <v>8</v>
      </c>
      <c r="B81" s="2" t="s">
        <v>52</v>
      </c>
      <c r="C81" s="12">
        <v>252.25</v>
      </c>
      <c r="D81" s="13">
        <f>C81/SUMIF(A:A,A81,C:C)</f>
        <v>0.31649540156334299</v>
      </c>
    </row>
    <row r="82" spans="1:4">
      <c r="A82" s="43" t="s">
        <v>15</v>
      </c>
      <c r="B82" s="2" t="s">
        <v>49</v>
      </c>
      <c r="C82" s="11"/>
      <c r="D82" s="13">
        <f>C82/SUMIF(A:A,A82,C:C)</f>
        <v>0</v>
      </c>
    </row>
    <row r="83" spans="1:4">
      <c r="A83" s="43" t="s">
        <v>15</v>
      </c>
      <c r="B83" s="2" t="s">
        <v>50</v>
      </c>
      <c r="C83" s="12">
        <v>337.25</v>
      </c>
      <c r="D83" s="13">
        <f>C83/SUMIF(A:A,A83,C:C)</f>
        <v>0.42828762861597658</v>
      </c>
    </row>
    <row r="84" spans="1:4">
      <c r="A84" s="43" t="s">
        <v>15</v>
      </c>
      <c r="B84" s="2" t="s">
        <v>51</v>
      </c>
      <c r="C84" s="12">
        <v>231.20891889999999</v>
      </c>
      <c r="D84" s="13">
        <f>C84/SUMIF(A:A,A84,C:C)</f>
        <v>0.2936217037525416</v>
      </c>
    </row>
    <row r="85" spans="1:4">
      <c r="A85" s="43" t="s">
        <v>15</v>
      </c>
      <c r="B85" s="2" t="s">
        <v>52</v>
      </c>
      <c r="C85" s="12">
        <v>218.97918920000001</v>
      </c>
      <c r="D85" s="13">
        <f>C85/SUMIF(A:A,A85,C:C)</f>
        <v>0.27809066763148194</v>
      </c>
    </row>
    <row r="86" spans="1:4">
      <c r="A86" s="43" t="s">
        <v>16</v>
      </c>
      <c r="B86" s="2" t="s">
        <v>49</v>
      </c>
      <c r="C86" s="11"/>
      <c r="D86" s="13">
        <f>C86/SUMIF(A:A,A86,C:C)</f>
        <v>0</v>
      </c>
    </row>
    <row r="87" spans="1:4">
      <c r="A87" s="43" t="s">
        <v>16</v>
      </c>
      <c r="B87" s="2" t="s">
        <v>50</v>
      </c>
      <c r="C87" s="12">
        <v>103.44</v>
      </c>
      <c r="D87" s="13">
        <f>C87/SUMIF(A:A,A87,C:C)</f>
        <v>0.33152358548013872</v>
      </c>
    </row>
    <row r="88" spans="1:4">
      <c r="A88" s="43" t="s">
        <v>16</v>
      </c>
      <c r="B88" s="2" t="s">
        <v>51</v>
      </c>
      <c r="C88" s="12">
        <v>105.187</v>
      </c>
      <c r="D88" s="13">
        <f>C88/SUMIF(A:A,A88,C:C)</f>
        <v>0.33712269321248406</v>
      </c>
    </row>
    <row r="89" spans="1:4">
      <c r="A89" s="43" t="s">
        <v>16</v>
      </c>
      <c r="B89" s="2" t="s">
        <v>52</v>
      </c>
      <c r="C89" s="12">
        <v>103.387</v>
      </c>
      <c r="D89" s="13">
        <f>C89/SUMIF(A:A,A89,C:C)</f>
        <v>0.33135372130737722</v>
      </c>
    </row>
    <row r="90" spans="1:4">
      <c r="A90" s="43" t="s">
        <v>29</v>
      </c>
      <c r="B90" s="2" t="s">
        <v>49</v>
      </c>
      <c r="C90" s="11"/>
      <c r="D90" s="13">
        <f>C90/SUMIF(A:A,A90,C:C)</f>
        <v>0</v>
      </c>
    </row>
    <row r="91" spans="1:4">
      <c r="A91" s="43" t="s">
        <v>29</v>
      </c>
      <c r="B91" s="2" t="s">
        <v>50</v>
      </c>
      <c r="C91" s="12">
        <v>22.87</v>
      </c>
      <c r="D91" s="13">
        <f>C91/SUMIF(A:A,A91,C:C)</f>
        <v>0.47203302373581019</v>
      </c>
    </row>
    <row r="92" spans="1:4">
      <c r="A92" s="43" t="s">
        <v>29</v>
      </c>
      <c r="B92" s="2" t="s">
        <v>51</v>
      </c>
      <c r="C92" s="12">
        <v>12.79</v>
      </c>
      <c r="D92" s="13">
        <f>C92/SUMIF(A:A,A92,C:C)</f>
        <v>0.26398348813209493</v>
      </c>
    </row>
    <row r="93" spans="1:4">
      <c r="A93" s="43" t="s">
        <v>29</v>
      </c>
      <c r="B93" s="2" t="s">
        <v>52</v>
      </c>
      <c r="C93" s="12">
        <v>12.79</v>
      </c>
      <c r="D93" s="13">
        <f>C93/SUMIF(A:A,A93,C:C)</f>
        <v>0.26398348813209493</v>
      </c>
    </row>
    <row r="94" spans="1:4">
      <c r="A94" s="43" t="s">
        <v>9</v>
      </c>
      <c r="B94" s="2" t="s">
        <v>49</v>
      </c>
      <c r="C94" s="11"/>
      <c r="D94" s="13">
        <f>C94/SUMIF(A:A,A94,C:C)</f>
        <v>0</v>
      </c>
    </row>
    <row r="95" spans="1:4">
      <c r="A95" s="43" t="s">
        <v>9</v>
      </c>
      <c r="B95" s="2" t="s">
        <v>50</v>
      </c>
      <c r="C95" s="12">
        <v>672.31</v>
      </c>
      <c r="D95" s="13">
        <f>C95/SUMIF(A:A,A95,C:C)</f>
        <v>0.57488434932063248</v>
      </c>
    </row>
    <row r="96" spans="1:4">
      <c r="A96" s="43" t="s">
        <v>9</v>
      </c>
      <c r="B96" s="2" t="s">
        <v>51</v>
      </c>
      <c r="C96" s="12">
        <v>259.83</v>
      </c>
      <c r="D96" s="13">
        <f>C96/SUMIF(A:A,A96,C:C)</f>
        <v>0.22217756761609964</v>
      </c>
    </row>
    <row r="97" spans="1:4">
      <c r="A97" s="43" t="s">
        <v>9</v>
      </c>
      <c r="B97" s="2" t="s">
        <v>52</v>
      </c>
      <c r="C97" s="12">
        <v>237.33</v>
      </c>
      <c r="D97" s="13">
        <f>C97/SUMIF(A:A,A97,C:C)</f>
        <v>0.20293808306326802</v>
      </c>
    </row>
    <row r="98" spans="1:4">
      <c r="A98" s="43" t="s">
        <v>30</v>
      </c>
      <c r="B98" s="2" t="s">
        <v>49</v>
      </c>
      <c r="C98" s="11"/>
      <c r="D98" s="13">
        <f>C98/SUMIF(A:A,A98,C:C)</f>
        <v>0</v>
      </c>
    </row>
    <row r="99" spans="1:4">
      <c r="A99" s="43" t="s">
        <v>30</v>
      </c>
      <c r="B99" s="2" t="s">
        <v>50</v>
      </c>
      <c r="C99" s="12">
        <v>4087.7696999999998</v>
      </c>
      <c r="D99" s="13">
        <f>C99/SUMIF(A:A,A99,C:C)</f>
        <v>0.65159058588562535</v>
      </c>
    </row>
    <row r="100" spans="1:4">
      <c r="A100" s="43" t="s">
        <v>30</v>
      </c>
      <c r="B100" s="2" t="s">
        <v>51</v>
      </c>
      <c r="C100" s="12">
        <v>1442.3707999999999</v>
      </c>
      <c r="D100" s="13">
        <f>C100/SUMIF(A:A,A100,C:C)</f>
        <v>0.22991393928975942</v>
      </c>
    </row>
    <row r="101" spans="1:4">
      <c r="A101" s="43" t="s">
        <v>30</v>
      </c>
      <c r="B101" s="2" t="s">
        <v>52</v>
      </c>
      <c r="C101" s="12">
        <v>743.38430000000005</v>
      </c>
      <c r="D101" s="13">
        <f>C101/SUMIF(A:A,A101,C:C)</f>
        <v>0.11849547482461537</v>
      </c>
    </row>
    <row r="102" spans="1:4">
      <c r="A102" s="43" t="s">
        <v>27</v>
      </c>
      <c r="B102" s="2" t="s">
        <v>49</v>
      </c>
      <c r="C102" s="11"/>
      <c r="D102" s="13">
        <f>C102/SUMIF(A:A,A102,C:C)</f>
        <v>0</v>
      </c>
    </row>
    <row r="103" spans="1:4">
      <c r="A103" s="43" t="s">
        <v>27</v>
      </c>
      <c r="B103" s="2" t="s">
        <v>50</v>
      </c>
      <c r="C103" s="12">
        <v>99.167499960000001</v>
      </c>
      <c r="D103" s="13">
        <f>C103/SUMIF(A:A,A103,C:C)</f>
        <v>0.2619753379558577</v>
      </c>
    </row>
    <row r="104" spans="1:4">
      <c r="A104" s="43" t="s">
        <v>27</v>
      </c>
      <c r="B104" s="2" t="s">
        <v>51</v>
      </c>
      <c r="C104" s="12">
        <v>148.91002</v>
      </c>
      <c r="D104" s="13">
        <f>C104/SUMIF(A:A,A104,C:C)</f>
        <v>0.39338243709127318</v>
      </c>
    </row>
    <row r="105" spans="1:4">
      <c r="A105" s="43" t="s">
        <v>27</v>
      </c>
      <c r="B105" s="2" t="s">
        <v>52</v>
      </c>
      <c r="C105" s="12">
        <v>130.46001999999999</v>
      </c>
      <c r="D105" s="13">
        <f>C105/SUMIF(A:A,A105,C:C)</f>
        <v>0.34464222495286906</v>
      </c>
    </row>
    <row r="106" spans="1:4">
      <c r="A106" s="43" t="s">
        <v>43</v>
      </c>
      <c r="B106" s="2" t="s">
        <v>49</v>
      </c>
      <c r="C106" s="11"/>
      <c r="D106" s="13">
        <f>C106/SUMIF(A:A,A106,C:C)</f>
        <v>0</v>
      </c>
    </row>
    <row r="107" spans="1:4">
      <c r="A107" s="43" t="s">
        <v>43</v>
      </c>
      <c r="B107" s="2" t="s">
        <v>50</v>
      </c>
      <c r="C107" s="12">
        <v>90.5</v>
      </c>
      <c r="D107" s="13">
        <f>C107/SUMIF(A:A,A107,C:C)</f>
        <v>0.17417289333573527</v>
      </c>
    </row>
    <row r="108" spans="1:4">
      <c r="A108" s="43" t="s">
        <v>43</v>
      </c>
      <c r="B108" s="2" t="s">
        <v>51</v>
      </c>
      <c r="C108" s="12">
        <v>223.55</v>
      </c>
      <c r="D108" s="13">
        <f>C108/SUMIF(A:A,A108,C:C)</f>
        <v>0.43023591497462566</v>
      </c>
    </row>
    <row r="109" spans="1:4">
      <c r="A109" s="43" t="s">
        <v>43</v>
      </c>
      <c r="B109" s="2" t="s">
        <v>52</v>
      </c>
      <c r="C109" s="12">
        <v>205.54864860000001</v>
      </c>
      <c r="D109" s="13">
        <f>C109/SUMIF(A:A,A109,C:C)</f>
        <v>0.39559119168963902</v>
      </c>
    </row>
    <row r="110" spans="1:4">
      <c r="A110" s="43" t="s">
        <v>11</v>
      </c>
      <c r="B110" s="2" t="s">
        <v>49</v>
      </c>
      <c r="C110" s="11"/>
      <c r="D110" s="13">
        <f>C110/SUMIF(A:A,A110,C:C)</f>
        <v>0</v>
      </c>
    </row>
    <row r="111" spans="1:4">
      <c r="A111" s="43" t="s">
        <v>11</v>
      </c>
      <c r="B111" s="2" t="s">
        <v>50</v>
      </c>
      <c r="C111" s="12">
        <v>95.33</v>
      </c>
      <c r="D111" s="13">
        <f>C111/SUMIF(A:A,A111,C:C)</f>
        <v>0.21311841899353917</v>
      </c>
    </row>
    <row r="112" spans="1:4">
      <c r="A112" s="43" t="s">
        <v>11</v>
      </c>
      <c r="B112" s="2" t="s">
        <v>51</v>
      </c>
      <c r="C112" s="12">
        <v>181.38</v>
      </c>
      <c r="D112" s="13">
        <f>C112/SUMIF(A:A,A112,C:C)</f>
        <v>0.40549059936062243</v>
      </c>
    </row>
    <row r="113" spans="1:4">
      <c r="A113" s="43" t="s">
        <v>11</v>
      </c>
      <c r="B113" s="2" t="s">
        <v>52</v>
      </c>
      <c r="C113" s="12">
        <v>170.6</v>
      </c>
      <c r="D113" s="13">
        <f>C113/SUMIF(A:A,A113,C:C)</f>
        <v>0.38139098164583851</v>
      </c>
    </row>
    <row r="114" spans="1:4">
      <c r="A114" s="43" t="s">
        <v>17</v>
      </c>
      <c r="B114" s="2" t="s">
        <v>49</v>
      </c>
      <c r="C114" s="11"/>
      <c r="D114" s="13">
        <f>C114/SUMIF(A:A,A114,C:C)</f>
        <v>0</v>
      </c>
    </row>
    <row r="115" spans="1:4">
      <c r="A115" s="43" t="s">
        <v>17</v>
      </c>
      <c r="B115" s="2" t="s">
        <v>50</v>
      </c>
      <c r="C115" s="12">
        <v>145.41999999999999</v>
      </c>
      <c r="D115" s="13">
        <f>C115/SUMIF(A:A,A115,C:C)</f>
        <v>0.45848072691044139</v>
      </c>
    </row>
    <row r="116" spans="1:4">
      <c r="A116" s="43" t="s">
        <v>17</v>
      </c>
      <c r="B116" s="2" t="s">
        <v>51</v>
      </c>
      <c r="C116" s="12">
        <v>87.21</v>
      </c>
      <c r="D116" s="13">
        <f>C116/SUMIF(A:A,A116,C:C)</f>
        <v>0.27495601838715167</v>
      </c>
    </row>
    <row r="117" spans="1:4">
      <c r="A117" s="43" t="s">
        <v>17</v>
      </c>
      <c r="B117" s="2" t="s">
        <v>52</v>
      </c>
      <c r="C117" s="12">
        <v>84.548000000000002</v>
      </c>
      <c r="D117" s="13">
        <f>C117/SUMIF(A:A,A117,C:C)</f>
        <v>0.26656325470240688</v>
      </c>
    </row>
    <row r="118" spans="1:4">
      <c r="A118" s="43" t="s">
        <v>45</v>
      </c>
      <c r="B118" s="2" t="s">
        <v>49</v>
      </c>
      <c r="C118" s="11">
        <v>327</v>
      </c>
      <c r="D118" s="13">
        <f>C118/SUMIF(A:A,A118,C:C)</f>
        <v>0.51253918495297801</v>
      </c>
    </row>
    <row r="119" spans="1:4">
      <c r="A119" s="43" t="s">
        <v>45</v>
      </c>
      <c r="B119" s="2" t="s">
        <v>50</v>
      </c>
      <c r="C119" s="12">
        <v>311</v>
      </c>
      <c r="D119" s="13">
        <f>C119/SUMIF(A:A,A119,C:C)</f>
        <v>0.48746081504702193</v>
      </c>
    </row>
    <row r="120" spans="1:4">
      <c r="A120" s="43" t="s">
        <v>45</v>
      </c>
      <c r="B120" s="2" t="s">
        <v>51</v>
      </c>
      <c r="C120" s="36"/>
      <c r="D120" s="13">
        <f>C120/SUMIF(A:A,A120,C:C)</f>
        <v>0</v>
      </c>
    </row>
    <row r="121" spans="1:4">
      <c r="A121" s="43" t="s">
        <v>45</v>
      </c>
      <c r="B121" s="2" t="s">
        <v>52</v>
      </c>
      <c r="C121" s="36"/>
      <c r="D121" s="13">
        <f>C121/SUMIF(A:A,A121,C:C)</f>
        <v>0</v>
      </c>
    </row>
    <row r="122" spans="1:4">
      <c r="A122" s="43" t="s">
        <v>4</v>
      </c>
      <c r="B122" s="2" t="s">
        <v>49</v>
      </c>
      <c r="C122" s="11"/>
      <c r="D122" s="13">
        <f>C122/SUMIF(A:A,A122,C:C)</f>
        <v>0</v>
      </c>
    </row>
    <row r="123" spans="1:4">
      <c r="A123" s="43" t="s">
        <v>4</v>
      </c>
      <c r="B123" s="2" t="s">
        <v>50</v>
      </c>
      <c r="C123" s="12">
        <v>489.6</v>
      </c>
      <c r="D123" s="13">
        <f>C123/SUMIF(A:A,A123,C:C)</f>
        <v>0.60805524161999025</v>
      </c>
    </row>
    <row r="124" spans="1:4">
      <c r="A124" s="43" t="s">
        <v>4</v>
      </c>
      <c r="B124" s="2" t="s">
        <v>51</v>
      </c>
      <c r="C124" s="12">
        <v>162.62</v>
      </c>
      <c r="D124" s="13">
        <f>C124/SUMIF(A:A,A124,C:C)</f>
        <v>0.20196475366062669</v>
      </c>
    </row>
    <row r="125" spans="1:4">
      <c r="A125" s="43" t="s">
        <v>4</v>
      </c>
      <c r="B125" s="2" t="s">
        <v>52</v>
      </c>
      <c r="C125" s="12">
        <v>152.97</v>
      </c>
      <c r="D125" s="13">
        <f>C125/SUMIF(A:A,A125,C:C)</f>
        <v>0.18998000471938298</v>
      </c>
    </row>
    <row r="126" spans="1:4">
      <c r="A126" s="43" t="s">
        <v>18</v>
      </c>
      <c r="B126" s="2" t="s">
        <v>49</v>
      </c>
      <c r="C126" s="11"/>
      <c r="D126" s="13">
        <f>C126/SUMIF(A:A,A126,C:C)</f>
        <v>0</v>
      </c>
    </row>
    <row r="127" spans="1:4">
      <c r="A127" s="43" t="s">
        <v>18</v>
      </c>
      <c r="B127" s="2" t="s">
        <v>50</v>
      </c>
      <c r="C127" s="12">
        <v>215.21899999999999</v>
      </c>
      <c r="D127" s="13">
        <f>C127/SUMIF(A:A,A127,C:C)</f>
        <v>0.38882655927907223</v>
      </c>
    </row>
    <row r="128" spans="1:4">
      <c r="A128" s="43" t="s">
        <v>18</v>
      </c>
      <c r="B128" s="2" t="s">
        <v>51</v>
      </c>
      <c r="C128" s="12">
        <v>174.91</v>
      </c>
      <c r="D128" s="13">
        <f>C128/SUMIF(A:A,A128,C:C)</f>
        <v>0.31600208849359268</v>
      </c>
    </row>
    <row r="129" spans="1:4">
      <c r="A129" s="43" t="s">
        <v>18</v>
      </c>
      <c r="B129" s="2" t="s">
        <v>52</v>
      </c>
      <c r="C129" s="12">
        <v>163.38</v>
      </c>
      <c r="D129" s="13">
        <f>C129/SUMIF(A:A,A129,C:C)</f>
        <v>0.29517135222733504</v>
      </c>
    </row>
    <row r="130" spans="1:4">
      <c r="A130" s="43" t="s">
        <v>46</v>
      </c>
      <c r="B130" s="2" t="s">
        <v>49</v>
      </c>
      <c r="C130" s="39"/>
      <c r="D130" s="13" t="e">
        <f>C130/SUMIF(A:A,A130,C:C)</f>
        <v>#DIV/0!</v>
      </c>
    </row>
    <row r="131" spans="1:4">
      <c r="A131" s="43" t="s">
        <v>46</v>
      </c>
      <c r="B131" s="2" t="s">
        <v>50</v>
      </c>
      <c r="C131" s="36"/>
      <c r="D131" s="13" t="e">
        <f>C131/SUMIF(A:A,A131,C:C)</f>
        <v>#DIV/0!</v>
      </c>
    </row>
    <row r="132" spans="1:4">
      <c r="A132" s="43" t="s">
        <v>46</v>
      </c>
      <c r="B132" s="2" t="s">
        <v>51</v>
      </c>
      <c r="C132" s="36"/>
      <c r="D132" s="13" t="e">
        <f>C132/SUMIF(A:A,A132,C:C)</f>
        <v>#DIV/0!</v>
      </c>
    </row>
    <row r="133" spans="1:4">
      <c r="A133" s="43" t="s">
        <v>46</v>
      </c>
      <c r="B133" s="2" t="s">
        <v>52</v>
      </c>
      <c r="C133" s="36"/>
      <c r="D133" s="13" t="e">
        <f>C133/SUMIF(A:A,A133,C:C)</f>
        <v>#DIV/0!</v>
      </c>
    </row>
    <row r="134" spans="1:4">
      <c r="A134" s="43" t="s">
        <v>44</v>
      </c>
      <c r="B134" s="2" t="s">
        <v>49</v>
      </c>
      <c r="C134" s="11"/>
      <c r="D134" s="13">
        <f>C134/SUMIF(A:A,A134,C:C)</f>
        <v>0</v>
      </c>
    </row>
    <row r="135" spans="1:4">
      <c r="A135" s="43" t="s">
        <v>44</v>
      </c>
      <c r="B135" s="2" t="s">
        <v>50</v>
      </c>
      <c r="C135" s="12">
        <v>193.33</v>
      </c>
      <c r="D135" s="13">
        <f>C135/SUMIF(A:A,A135,C:C)</f>
        <v>0.19269795072163307</v>
      </c>
    </row>
    <row r="136" spans="1:4">
      <c r="A136" s="43" t="s">
        <v>44</v>
      </c>
      <c r="B136" s="2" t="s">
        <v>51</v>
      </c>
      <c r="C136" s="12">
        <v>413.07</v>
      </c>
      <c r="D136" s="13">
        <f>C136/SUMIF(A:A,A136,C:C)</f>
        <v>0.41171955984371261</v>
      </c>
    </row>
    <row r="137" spans="1:4">
      <c r="A137" s="43" t="s">
        <v>44</v>
      </c>
      <c r="B137" s="2" t="s">
        <v>52</v>
      </c>
      <c r="C137" s="12">
        <v>396.88</v>
      </c>
      <c r="D137" s="13">
        <f>C137/SUMIF(A:A,A137,C:C)</f>
        <v>0.39558248943465435</v>
      </c>
    </row>
    <row r="138" spans="1:4">
      <c r="A138" s="43" t="s">
        <v>12</v>
      </c>
      <c r="B138" s="2" t="s">
        <v>49</v>
      </c>
      <c r="C138" s="11"/>
      <c r="D138" s="13">
        <f>C138/SUMIF(A:A,A138,C:C)</f>
        <v>0</v>
      </c>
    </row>
    <row r="139" spans="1:4">
      <c r="A139" s="43" t="s">
        <v>12</v>
      </c>
      <c r="B139" s="2" t="s">
        <v>50</v>
      </c>
      <c r="C139" s="12">
        <v>1167.06</v>
      </c>
      <c r="D139" s="13">
        <f>C139/SUMIF(A:A,A139,C:C)</f>
        <v>0.73934279795503366</v>
      </c>
    </row>
    <row r="140" spans="1:4">
      <c r="A140" s="43" t="s">
        <v>12</v>
      </c>
      <c r="B140" s="2" t="s">
        <v>51</v>
      </c>
      <c r="C140" s="12">
        <v>208.37</v>
      </c>
      <c r="D140" s="13">
        <f>C140/SUMIF(A:A,A140,C:C)</f>
        <v>0.13200423183888607</v>
      </c>
    </row>
    <row r="141" spans="1:4">
      <c r="A141" s="43" t="s">
        <v>12</v>
      </c>
      <c r="B141" s="2" t="s">
        <v>52</v>
      </c>
      <c r="C141" s="12">
        <v>203.08</v>
      </c>
      <c r="D141" s="13">
        <f>C141/SUMIF(A:A,A141,C:C)</f>
        <v>0.12865297020608044</v>
      </c>
    </row>
    <row r="142" spans="1:4">
      <c r="A142" s="43" t="s">
        <v>19</v>
      </c>
      <c r="B142" s="2" t="s">
        <v>49</v>
      </c>
      <c r="C142" s="11"/>
      <c r="D142" s="13">
        <f>C142/SUMIF(A:A,A142,C:C)</f>
        <v>0</v>
      </c>
    </row>
    <row r="143" spans="1:4">
      <c r="A143" s="43" t="s">
        <v>19</v>
      </c>
      <c r="B143" s="2" t="s">
        <v>50</v>
      </c>
      <c r="C143" s="12">
        <v>186.6</v>
      </c>
      <c r="D143" s="13">
        <f>C143/SUMIF(A:A,A143,C:C)</f>
        <v>0.29980719794344474</v>
      </c>
    </row>
    <row r="144" spans="1:4">
      <c r="A144" s="43" t="s">
        <v>19</v>
      </c>
      <c r="B144" s="2" t="s">
        <v>51</v>
      </c>
      <c r="C144" s="12">
        <v>230.2</v>
      </c>
      <c r="D144" s="13">
        <f>C144/SUMIF(A:A,A144,C:C)</f>
        <v>0.36985861182519281</v>
      </c>
    </row>
    <row r="145" spans="1:4">
      <c r="A145" s="43" t="s">
        <v>19</v>
      </c>
      <c r="B145" s="2" t="s">
        <v>52</v>
      </c>
      <c r="C145" s="12">
        <v>205.6</v>
      </c>
      <c r="D145" s="13">
        <f>C145/SUMIF(A:A,A145,C:C)</f>
        <v>0.33033419023136246</v>
      </c>
    </row>
    <row r="146" spans="1:4">
      <c r="A146" s="43" t="s">
        <v>28</v>
      </c>
      <c r="B146" s="2" t="s">
        <v>49</v>
      </c>
      <c r="C146" s="11"/>
      <c r="D146" s="13">
        <f>C146/SUMIF(A:A,A146,C:C)</f>
        <v>0</v>
      </c>
    </row>
    <row r="147" spans="1:4">
      <c r="A147" s="43" t="s">
        <v>28</v>
      </c>
      <c r="B147" s="2" t="s">
        <v>50</v>
      </c>
      <c r="C147" s="12">
        <v>72.582749989999996</v>
      </c>
      <c r="D147" s="13">
        <f>C147/SUMIF(A:A,A147,C:C)</f>
        <v>0.27852454478787181</v>
      </c>
    </row>
    <row r="148" spans="1:4">
      <c r="A148" s="43" t="s">
        <v>28</v>
      </c>
      <c r="B148" s="2" t="s">
        <v>51</v>
      </c>
      <c r="C148" s="12">
        <v>95.073500129999999</v>
      </c>
      <c r="D148" s="13">
        <f>C148/SUMIF(A:A,A148,C:C)</f>
        <v>0.36482915498167556</v>
      </c>
    </row>
    <row r="149" spans="1:4">
      <c r="A149" s="43" t="s">
        <v>28</v>
      </c>
      <c r="B149" s="2" t="s">
        <v>52</v>
      </c>
      <c r="C149" s="12">
        <v>92.941070109999998</v>
      </c>
      <c r="D149" s="13">
        <f>C149/SUMIF(A:A,A149,C:C)</f>
        <v>0.35664630023045268</v>
      </c>
    </row>
    <row r="150" spans="1:4">
      <c r="A150" s="43" t="s">
        <v>33</v>
      </c>
      <c r="B150" s="2" t="s">
        <v>49</v>
      </c>
      <c r="C150" s="11"/>
      <c r="D150" s="13">
        <f>C150/SUMIF(A:A,A150,C:C)</f>
        <v>0</v>
      </c>
    </row>
    <row r="151" spans="1:4">
      <c r="A151" s="43" t="s">
        <v>33</v>
      </c>
      <c r="B151" s="2" t="s">
        <v>50</v>
      </c>
      <c r="C151" s="12">
        <v>513.11</v>
      </c>
      <c r="D151" s="13">
        <f>C151/SUMIF(A:A,A151,C:C)</f>
        <v>0.68527051030356445</v>
      </c>
    </row>
    <row r="152" spans="1:4">
      <c r="A152" s="43" t="s">
        <v>33</v>
      </c>
      <c r="B152" s="2" t="s">
        <v>51</v>
      </c>
      <c r="C152" s="12">
        <v>119.83</v>
      </c>
      <c r="D152" s="13">
        <f>C152/SUMIF(A:A,A152,C:C)</f>
        <v>0.16003579203226623</v>
      </c>
    </row>
    <row r="153" spans="1:4">
      <c r="A153" s="43" t="s">
        <v>33</v>
      </c>
      <c r="B153" s="2" t="s">
        <v>52</v>
      </c>
      <c r="C153" s="12">
        <v>115.83</v>
      </c>
      <c r="D153" s="13">
        <f>C153/SUMIF(A:A,A153,C:C)</f>
        <v>0.15469369766416921</v>
      </c>
    </row>
    <row r="154" spans="1:4">
      <c r="A154" s="43" t="s">
        <v>34</v>
      </c>
      <c r="B154" s="2" t="s">
        <v>49</v>
      </c>
      <c r="C154" s="11"/>
      <c r="D154" s="13">
        <f>C154/SUMIF(A:A,A154,C:C)</f>
        <v>0</v>
      </c>
    </row>
    <row r="155" spans="1:4">
      <c r="A155" s="43" t="s">
        <v>34</v>
      </c>
      <c r="B155" s="2" t="s">
        <v>50</v>
      </c>
      <c r="C155" s="12">
        <v>206.05250000000001</v>
      </c>
      <c r="D155" s="13">
        <f>C155/SUMIF(A:A,A155,C:C)</f>
        <v>0.37159343210047419</v>
      </c>
    </row>
    <row r="156" spans="1:4">
      <c r="A156" s="43" t="s">
        <v>34</v>
      </c>
      <c r="B156" s="2" t="s">
        <v>51</v>
      </c>
      <c r="C156" s="12">
        <v>180.34864859999999</v>
      </c>
      <c r="D156" s="13">
        <f>C156/SUMIF(A:A,A156,C:C)</f>
        <v>0.32523931186448296</v>
      </c>
    </row>
    <row r="157" spans="1:4">
      <c r="A157" s="43" t="s">
        <v>34</v>
      </c>
      <c r="B157" s="2" t="s">
        <v>52</v>
      </c>
      <c r="C157" s="12">
        <v>168.10945950000001</v>
      </c>
      <c r="D157" s="13">
        <f>C157/SUMIF(A:A,A157,C:C)</f>
        <v>0.30316725603504285</v>
      </c>
    </row>
    <row r="158" spans="1:4">
      <c r="A158" s="43" t="s">
        <v>35</v>
      </c>
      <c r="B158" s="2" t="s">
        <v>49</v>
      </c>
      <c r="C158" s="11"/>
      <c r="D158" s="13">
        <f>C158/SUMIF(A:A,A158,C:C)</f>
        <v>0</v>
      </c>
    </row>
    <row r="159" spans="1:4">
      <c r="A159" s="43" t="s">
        <v>35</v>
      </c>
      <c r="B159" s="2" t="s">
        <v>50</v>
      </c>
      <c r="C159" s="12">
        <v>465.24200000000002</v>
      </c>
      <c r="D159" s="13">
        <f>C159/SUMIF(A:A,A159,C:C)</f>
        <v>0.35590902008526404</v>
      </c>
    </row>
    <row r="160" spans="1:4">
      <c r="A160" s="43" t="s">
        <v>35</v>
      </c>
      <c r="B160" s="2" t="s">
        <v>51</v>
      </c>
      <c r="C160" s="12">
        <v>425.29216100000002</v>
      </c>
      <c r="D160" s="13">
        <f>C160/SUMIF(A:A,A160,C:C)</f>
        <v>0.32534748855746976</v>
      </c>
    </row>
    <row r="161" spans="1:4">
      <c r="A161" s="43" t="s">
        <v>35</v>
      </c>
      <c r="B161" s="2" t="s">
        <v>52</v>
      </c>
      <c r="C161" s="12">
        <v>416.65945799999997</v>
      </c>
      <c r="D161" s="13">
        <f>C161/SUMIF(A:A,A161,C:C)</f>
        <v>0.31874349135726615</v>
      </c>
    </row>
    <row r="162" spans="1:4">
      <c r="A162" s="43" t="s">
        <v>20</v>
      </c>
      <c r="B162" s="2" t="s">
        <v>49</v>
      </c>
      <c r="C162" s="11"/>
      <c r="D162" s="13">
        <f>C162/SUMIF(A:A,A162,C:C)</f>
        <v>0</v>
      </c>
    </row>
    <row r="163" spans="1:4">
      <c r="A163" s="43" t="s">
        <v>20</v>
      </c>
      <c r="B163" s="2" t="s">
        <v>50</v>
      </c>
      <c r="C163" s="12">
        <v>61.1</v>
      </c>
      <c r="D163" s="13">
        <f>C163/SUMIF(A:A,A163,C:C)</f>
        <v>0.23384874464176367</v>
      </c>
    </row>
    <row r="164" spans="1:4">
      <c r="A164" s="43" t="s">
        <v>20</v>
      </c>
      <c r="B164" s="2" t="s">
        <v>51</v>
      </c>
      <c r="C164" s="12">
        <v>100.09</v>
      </c>
      <c r="D164" s="13">
        <f>C164/SUMIF(A:A,A164,C:C)</f>
        <v>0.38307562767911824</v>
      </c>
    </row>
    <row r="165" spans="1:4">
      <c r="A165" s="43" t="s">
        <v>20</v>
      </c>
      <c r="B165" s="2" t="s">
        <v>52</v>
      </c>
      <c r="C165" s="12">
        <v>100.09</v>
      </c>
      <c r="D165" s="13">
        <f>C165/SUMIF(A:A,A165,C:C)</f>
        <v>0.38307562767911824</v>
      </c>
    </row>
    <row r="166" spans="1:4">
      <c r="A166" s="43" t="s">
        <v>21</v>
      </c>
      <c r="B166" s="2" t="s">
        <v>49</v>
      </c>
      <c r="C166" s="11"/>
      <c r="D166" s="13">
        <f>C166/SUMIF(A:A,A166,C:C)</f>
        <v>0</v>
      </c>
    </row>
    <row r="167" spans="1:4">
      <c r="A167" s="43" t="s">
        <v>21</v>
      </c>
      <c r="B167" s="2" t="s">
        <v>50</v>
      </c>
      <c r="C167" s="12">
        <v>151.13</v>
      </c>
      <c r="D167" s="13">
        <f>C167/SUMIF(A:A,A167,C:C)</f>
        <v>0.23985462394261137</v>
      </c>
    </row>
    <row r="168" spans="1:4">
      <c r="A168" s="43" t="s">
        <v>21</v>
      </c>
      <c r="B168" s="2" t="s">
        <v>51</v>
      </c>
      <c r="C168" s="12">
        <v>239.48</v>
      </c>
      <c r="D168" s="13">
        <f>C168/SUMIF(A:A,A168,C:C)</f>
        <v>0.38007268802869426</v>
      </c>
    </row>
    <row r="169" spans="1:4">
      <c r="A169" s="43" t="s">
        <v>21</v>
      </c>
      <c r="B169" s="2" t="s">
        <v>52</v>
      </c>
      <c r="C169" s="12">
        <v>239.48</v>
      </c>
      <c r="D169" s="13">
        <f>C169/SUMIF(A:A,A169,C:C)</f>
        <v>0.38007268802869426</v>
      </c>
    </row>
    <row r="170" spans="1:4">
      <c r="A170" s="43" t="s">
        <v>22</v>
      </c>
      <c r="B170" s="2" t="s">
        <v>49</v>
      </c>
      <c r="C170" s="11"/>
      <c r="D170" s="13">
        <f>C170/SUMIF(A:A,A170,C:C)</f>
        <v>0</v>
      </c>
    </row>
    <row r="171" spans="1:4">
      <c r="A171" s="43" t="s">
        <v>22</v>
      </c>
      <c r="B171" s="2" t="s">
        <v>50</v>
      </c>
      <c r="C171" s="12">
        <v>1802.36</v>
      </c>
      <c r="D171" s="13">
        <f>C171/SUMIF(A:A,A171,C:C)</f>
        <v>0.69836718562317412</v>
      </c>
    </row>
    <row r="172" spans="1:4">
      <c r="A172" s="43" t="s">
        <v>22</v>
      </c>
      <c r="B172" s="2" t="s">
        <v>51</v>
      </c>
      <c r="C172" s="12">
        <v>397.28</v>
      </c>
      <c r="D172" s="13">
        <f>C172/SUMIF(A:A,A172,C:C)</f>
        <v>0.1539355708650739</v>
      </c>
    </row>
    <row r="173" spans="1:4">
      <c r="A173" s="43" t="s">
        <v>22</v>
      </c>
      <c r="B173" s="2" t="s">
        <v>52</v>
      </c>
      <c r="C173" s="12">
        <v>381.18</v>
      </c>
      <c r="D173" s="13">
        <f>C173/SUMIF(A:A,A173,C:C)</f>
        <v>0.14769724351175209</v>
      </c>
    </row>
    <row r="174" spans="1:4">
      <c r="A174" s="43" t="s">
        <v>13</v>
      </c>
      <c r="B174" s="2" t="s">
        <v>49</v>
      </c>
      <c r="C174" s="11"/>
      <c r="D174" s="13">
        <f>C174/SUMIF(A:A,A174,C:C)</f>
        <v>0</v>
      </c>
    </row>
    <row r="175" spans="1:4">
      <c r="A175" s="43" t="s">
        <v>13</v>
      </c>
      <c r="B175" s="2" t="s">
        <v>50</v>
      </c>
      <c r="C175" s="12">
        <v>481.00700000000001</v>
      </c>
      <c r="D175" s="13">
        <f>C175/SUMIF(A:A,A175,C:C)</f>
        <v>0.30842438988117493</v>
      </c>
    </row>
    <row r="176" spans="1:4">
      <c r="A176" s="43" t="s">
        <v>13</v>
      </c>
      <c r="B176" s="2" t="s">
        <v>51</v>
      </c>
      <c r="C176" s="12">
        <v>551.12162160000003</v>
      </c>
      <c r="D176" s="13">
        <f>C176/SUMIF(A:A,A176,C:C)</f>
        <v>0.35338227903607178</v>
      </c>
    </row>
    <row r="177" spans="1:4">
      <c r="A177" s="43" t="s">
        <v>13</v>
      </c>
      <c r="B177" s="2" t="s">
        <v>52</v>
      </c>
      <c r="C177" s="12">
        <v>527.4335135</v>
      </c>
      <c r="D177" s="13">
        <f>C177/SUMIF(A:A,A177,C:C)</f>
        <v>0.33819333108275335</v>
      </c>
    </row>
    <row r="178" spans="1:4">
      <c r="A178" s="43" t="s">
        <v>40</v>
      </c>
      <c r="B178" s="2" t="s">
        <v>49</v>
      </c>
      <c r="C178" s="11"/>
      <c r="D178" s="13">
        <f>C178/SUMIF(A:A,A178,C:C)</f>
        <v>0</v>
      </c>
    </row>
    <row r="179" spans="1:4">
      <c r="A179" s="43" t="s">
        <v>40</v>
      </c>
      <c r="B179" s="2" t="s">
        <v>50</v>
      </c>
      <c r="C179" s="12">
        <v>473.18</v>
      </c>
      <c r="D179" s="13">
        <f>C179/SUMIF(A:A,A179,C:C)</f>
        <v>0.6926950666081102</v>
      </c>
    </row>
    <row r="180" spans="1:4">
      <c r="A180" s="43" t="s">
        <v>40</v>
      </c>
      <c r="B180" s="2" t="s">
        <v>51</v>
      </c>
      <c r="C180" s="12">
        <v>106.38</v>
      </c>
      <c r="D180" s="13">
        <f>C180/SUMIF(A:A,A180,C:C)</f>
        <v>0.1557312252964427</v>
      </c>
    </row>
    <row r="181" spans="1:4">
      <c r="A181" s="43" t="s">
        <v>40</v>
      </c>
      <c r="B181" s="2" t="s">
        <v>52</v>
      </c>
      <c r="C181" s="12">
        <v>103.54</v>
      </c>
      <c r="D181" s="13">
        <f>C181/SUMIF(A:A,A181,C:C)</f>
        <v>0.15157370809544726</v>
      </c>
    </row>
  </sheetData>
  <sortState ref="A2:C18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F271-8C37-204E-B3E9-97DF6479B7DA}">
  <dimension ref="A1:G2"/>
  <sheetViews>
    <sheetView workbookViewId="0">
      <selection sqref="A1:G2"/>
    </sheetView>
  </sheetViews>
  <sheetFormatPr baseColWidth="10" defaultRowHeight="13"/>
  <sheetData>
    <row r="1" spans="1:7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>
      <c r="A2" t="s">
        <v>85</v>
      </c>
      <c r="B2">
        <v>192195.24999999997</v>
      </c>
      <c r="C2">
        <v>185722.69</v>
      </c>
      <c r="D2">
        <v>184078.23500000002</v>
      </c>
      <c r="E2">
        <v>184016.77900000004</v>
      </c>
      <c r="F2">
        <v>181418.91099999993</v>
      </c>
      <c r="G2">
        <v>179708.90550000002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A52A-BFFD-6C41-8ABE-E33DCA9A6F59}">
  <dimension ref="A1:E3"/>
  <sheetViews>
    <sheetView workbookViewId="0">
      <selection activeCell="D3" sqref="A1:E3"/>
    </sheetView>
  </sheetViews>
  <sheetFormatPr baseColWidth="10" defaultRowHeight="13"/>
  <sheetData>
    <row r="1" spans="1:5">
      <c r="A1" s="54" t="s">
        <v>92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>
      <c r="A2">
        <v>2012</v>
      </c>
      <c r="B2" s="11"/>
      <c r="C2" s="12">
        <v>481.00700000000001</v>
      </c>
      <c r="D2" s="12">
        <v>551.12162160000003</v>
      </c>
      <c r="E2" s="12">
        <v>527.4335135</v>
      </c>
    </row>
    <row r="3" spans="1:5">
      <c r="A3">
        <v>2017</v>
      </c>
      <c r="B3" s="16"/>
      <c r="C3" s="16">
        <v>1837.49</v>
      </c>
      <c r="D3" s="16">
        <v>727.62</v>
      </c>
      <c r="E3" s="16">
        <v>707.8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1"/>
  <sheetViews>
    <sheetView tabSelected="1"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L2" sqref="AL2"/>
    </sheetView>
  </sheetViews>
  <sheetFormatPr baseColWidth="10" defaultColWidth="14.5" defaultRowHeight="15.75" customHeight="1"/>
  <cols>
    <col min="1" max="1" width="20.5" customWidth="1"/>
    <col min="2" max="2" width="14.33203125" customWidth="1"/>
    <col min="3" max="3" width="19.83203125" customWidth="1"/>
    <col min="4" max="4" width="25.1640625" customWidth="1"/>
    <col min="5" max="5" width="14.5" customWidth="1"/>
    <col min="6" max="6" width="24.83203125" customWidth="1"/>
    <col min="7" max="7" width="56" customWidth="1"/>
    <col min="8" max="8" width="16.5" customWidth="1"/>
    <col min="9" max="9" width="46" hidden="1" customWidth="1"/>
    <col min="11" max="11" width="15.5" customWidth="1"/>
    <col min="12" max="12" width="25.5" customWidth="1"/>
    <col min="14" max="14" width="20.5" customWidth="1"/>
    <col min="16" max="16" width="19.83203125" customWidth="1"/>
    <col min="17" max="17" width="25" customWidth="1"/>
    <col min="19" max="19" width="25.1640625" customWidth="1"/>
    <col min="21" max="21" width="15.5" customWidth="1"/>
    <col min="22" max="22" width="21.1640625" customWidth="1"/>
    <col min="23" max="23" width="13.6640625" customWidth="1"/>
    <col min="24" max="24" width="20.5" customWidth="1"/>
    <col min="25" max="25" width="14.33203125" customWidth="1"/>
    <col min="26" max="26" width="19.83203125" customWidth="1"/>
    <col min="27" max="27" width="25.83203125" customWidth="1"/>
    <col min="29" max="29" width="21.5" customWidth="1"/>
    <col min="31" max="31" width="19.83203125" customWidth="1"/>
    <col min="32" max="32" width="25.83203125" customWidth="1"/>
    <col min="33" max="33" width="14.5" customWidth="1"/>
    <col min="34" max="34" width="26.1640625" customWidth="1"/>
    <col min="35" max="35" width="52.6640625" customWidth="1"/>
    <col min="36" max="36" width="72.83203125" customWidth="1"/>
    <col min="37" max="37" width="56.5" hidden="1" customWidth="1"/>
    <col min="38" max="38" width="25.6640625" customWidth="1"/>
    <col min="39" max="39" width="26.6640625" hidden="1" customWidth="1"/>
    <col min="40" max="40" width="40.5" customWidth="1"/>
    <col min="41" max="41" width="39.5" customWidth="1"/>
    <col min="42" max="42" width="38.33203125" customWidth="1"/>
    <col min="43" max="43" width="44" customWidth="1"/>
    <col min="44" max="44" width="26.5" hidden="1" customWidth="1"/>
    <col min="45" max="45" width="20.5" hidden="1" customWidth="1"/>
    <col min="46" max="46" width="60" customWidth="1"/>
    <col min="47" max="47" width="58.83203125" customWidth="1"/>
    <col min="48" max="48" width="46.33203125" customWidth="1"/>
  </cols>
  <sheetData>
    <row r="1" spans="1:48" ht="23">
      <c r="A1" s="2"/>
      <c r="B1" s="50">
        <v>2017</v>
      </c>
      <c r="C1" s="51"/>
      <c r="D1" s="51"/>
      <c r="E1" s="51"/>
      <c r="F1" s="51"/>
      <c r="G1" s="51"/>
      <c r="H1" s="51"/>
      <c r="I1" s="53">
        <v>2016</v>
      </c>
      <c r="J1" s="51"/>
      <c r="K1" s="51"/>
      <c r="L1" s="51"/>
      <c r="M1" s="51"/>
      <c r="N1" s="51"/>
      <c r="O1" s="52">
        <v>2015</v>
      </c>
      <c r="P1" s="51"/>
      <c r="Q1" s="51"/>
      <c r="R1" s="51"/>
      <c r="S1" s="51"/>
      <c r="T1" s="52">
        <v>2014</v>
      </c>
      <c r="U1" s="51"/>
      <c r="V1" s="51"/>
      <c r="W1" s="51"/>
      <c r="X1" s="51"/>
      <c r="Y1" s="50">
        <v>2013</v>
      </c>
      <c r="Z1" s="51"/>
      <c r="AA1" s="51"/>
      <c r="AB1" s="51"/>
      <c r="AC1" s="51"/>
      <c r="AD1" s="50">
        <v>2012</v>
      </c>
      <c r="AE1" s="51"/>
      <c r="AF1" s="51"/>
      <c r="AG1" s="51"/>
      <c r="AH1" s="51"/>
      <c r="AI1" s="51"/>
      <c r="AJ1" s="2"/>
      <c r="AK1" s="3"/>
      <c r="AL1" s="50" t="s">
        <v>47</v>
      </c>
      <c r="AM1" s="51"/>
      <c r="AN1" s="51"/>
      <c r="AO1" s="51"/>
      <c r="AP1" s="51"/>
      <c r="AQ1" s="51"/>
      <c r="AR1" s="51"/>
      <c r="AS1" s="51"/>
      <c r="AT1" s="51"/>
      <c r="AU1" s="51"/>
      <c r="AV1" s="51"/>
    </row>
    <row r="2" spans="1:48" ht="13">
      <c r="A2" s="2" t="s">
        <v>0</v>
      </c>
      <c r="B2" s="4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5" t="s">
        <v>53</v>
      </c>
      <c r="H2" s="2" t="s">
        <v>54</v>
      </c>
      <c r="I2" s="6" t="s">
        <v>55</v>
      </c>
      <c r="J2" s="7" t="s">
        <v>48</v>
      </c>
      <c r="K2" s="2" t="s">
        <v>49</v>
      </c>
      <c r="L2" s="2" t="s">
        <v>56</v>
      </c>
      <c r="M2" s="2" t="s">
        <v>51</v>
      </c>
      <c r="N2" s="6" t="s">
        <v>52</v>
      </c>
      <c r="O2" s="7" t="s">
        <v>48</v>
      </c>
      <c r="P2" s="2" t="s">
        <v>49</v>
      </c>
      <c r="Q2" s="2" t="s">
        <v>50</v>
      </c>
      <c r="R2" s="2" t="s">
        <v>51</v>
      </c>
      <c r="S2" s="6" t="s">
        <v>52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8" t="s">
        <v>48</v>
      </c>
      <c r="Z2" s="2" t="s">
        <v>49</v>
      </c>
      <c r="AA2" s="2" t="s">
        <v>57</v>
      </c>
      <c r="AB2" s="2" t="s">
        <v>51</v>
      </c>
      <c r="AC2" s="2" t="s">
        <v>58</v>
      </c>
      <c r="AD2" s="8" t="s">
        <v>48</v>
      </c>
      <c r="AE2" s="2" t="s">
        <v>49</v>
      </c>
      <c r="AF2" s="2" t="s">
        <v>57</v>
      </c>
      <c r="AG2" s="2" t="s">
        <v>51</v>
      </c>
      <c r="AH2" s="2" t="s">
        <v>58</v>
      </c>
      <c r="AI2" s="3" t="s">
        <v>59</v>
      </c>
      <c r="AJ2" s="2" t="s">
        <v>60</v>
      </c>
      <c r="AK2" s="3" t="s">
        <v>61</v>
      </c>
      <c r="AL2" s="8" t="s">
        <v>62</v>
      </c>
      <c r="AM2" s="3" t="s">
        <v>63</v>
      </c>
      <c r="AN2" s="3" t="s">
        <v>64</v>
      </c>
      <c r="AO2" s="3" t="s">
        <v>65</v>
      </c>
      <c r="AP2" s="3" t="s">
        <v>66</v>
      </c>
      <c r="AQ2" s="3" t="s">
        <v>67</v>
      </c>
      <c r="AR2" s="3" t="s">
        <v>68</v>
      </c>
      <c r="AS2" s="3" t="s">
        <v>69</v>
      </c>
      <c r="AT2" s="3" t="s">
        <v>70</v>
      </c>
      <c r="AU2" s="3" t="s">
        <v>71</v>
      </c>
      <c r="AV2" s="3" t="s">
        <v>72</v>
      </c>
    </row>
    <row r="3" spans="1:48" ht="13">
      <c r="A3" s="9" t="s">
        <v>36</v>
      </c>
      <c r="B3" s="10">
        <v>2667.31</v>
      </c>
      <c r="C3" s="11"/>
      <c r="D3" s="12">
        <v>265.01</v>
      </c>
      <c r="E3" s="12">
        <v>315.77</v>
      </c>
      <c r="F3" s="12">
        <v>314.36</v>
      </c>
      <c r="G3" s="13">
        <f t="shared" ref="G3:G24" si="0">(D3+F3)/I3*1000</f>
        <v>0.34471946212887489</v>
      </c>
      <c r="H3" s="11">
        <f t="shared" ref="H3:H24" si="1">RANK(G3,$G$3:$G$48)</f>
        <v>31</v>
      </c>
      <c r="I3" s="14">
        <v>1680700</v>
      </c>
      <c r="J3" s="15">
        <v>2691.92</v>
      </c>
      <c r="K3" s="16"/>
      <c r="L3" s="17">
        <v>268.52</v>
      </c>
      <c r="M3" s="17">
        <v>331.23</v>
      </c>
      <c r="N3" s="18">
        <v>328.04</v>
      </c>
      <c r="O3" s="19">
        <v>2706.9</v>
      </c>
      <c r="P3" s="11"/>
      <c r="Q3" s="11">
        <v>346.4</v>
      </c>
      <c r="R3" s="11">
        <v>331.23</v>
      </c>
      <c r="S3" s="14">
        <v>330.23</v>
      </c>
      <c r="T3" s="16">
        <v>2800.05</v>
      </c>
      <c r="U3" s="16"/>
      <c r="V3" s="16">
        <v>274.49</v>
      </c>
      <c r="W3" s="16">
        <v>333.89</v>
      </c>
      <c r="X3" s="16">
        <v>318.48</v>
      </c>
      <c r="Y3" s="20">
        <v>2873.13</v>
      </c>
      <c r="Z3" s="21"/>
      <c r="AA3" s="21">
        <v>277.56</v>
      </c>
      <c r="AB3" s="21">
        <v>356.33</v>
      </c>
      <c r="AC3" s="21">
        <v>356.33</v>
      </c>
      <c r="AD3" s="22">
        <v>3039.42</v>
      </c>
      <c r="AE3" s="17"/>
      <c r="AF3" s="17">
        <v>286</v>
      </c>
      <c r="AG3" s="17">
        <v>365.69</v>
      </c>
      <c r="AH3" s="17">
        <v>365.69</v>
      </c>
      <c r="AI3" s="17">
        <f t="shared" ref="AI3:AI24" si="2">(AF3+AH3)/I3*1000</f>
        <v>0.38774915213898975</v>
      </c>
      <c r="AJ3" s="17">
        <f t="shared" ref="AJ3:AJ24" si="3">G3-AI3</f>
        <v>-4.3029690010114863E-2</v>
      </c>
      <c r="AK3" s="17">
        <f t="shared" ref="AK3:AK24" si="4">AJ3*100</f>
        <v>-4.302969001011486</v>
      </c>
      <c r="AL3" s="23" t="str">
        <f t="shared" ref="AL3:AL24" si="5">IF(MIN(B3,J3,O3,T3,Y3,AD3)=B3,"TRUE", "FALSE")</f>
        <v>TRUE</v>
      </c>
      <c r="AM3" s="12" t="str">
        <f t="shared" ref="AM3:AM24" si="6">IF(MAX(B3,J3,O3,T3,Y3,AD3)=AD3,"TRUE", "FALSE")</f>
        <v>TRUE</v>
      </c>
      <c r="AN3" s="12">
        <f t="shared" ref="AN3:AN48" si="7">B3-AD3</f>
        <v>-372.11000000000013</v>
      </c>
      <c r="AO3" s="12">
        <f t="shared" ref="AO3:AO24" si="8">AN3/AD3*100</f>
        <v>-12.242796322982679</v>
      </c>
      <c r="AP3" s="12">
        <f t="shared" ref="AP3:AP35" si="9">D3-AF3</f>
        <v>-20.990000000000009</v>
      </c>
      <c r="AQ3" s="12">
        <f t="shared" ref="AQ3:AQ35" si="10">(D3-AF3)/AF3*100</f>
        <v>-7.3391608391608427</v>
      </c>
      <c r="AR3" s="12" t="str">
        <f t="shared" ref="AR3:AR24" si="11">IF(MIN(D3+F3,L3+N3,Q3+S3,V3+X3,AA3+AC3,AF3+AH3)=D3+F3,"TRUE", "FALSE")</f>
        <v>TRUE</v>
      </c>
      <c r="AS3" s="12" t="str">
        <f t="shared" ref="AS3:AS24" si="12">IF(MAX(D3+F3,L3+N3,Q3+S3,V3+X3,AA3+AC3,AF3+AH3)=AF3+AH3,"TRUE", "FALSE")</f>
        <v>FALSE</v>
      </c>
      <c r="AT3" s="12">
        <f t="shared" ref="AT3:AT35" si="13">(D3+F3)-(AF3+AH3)</f>
        <v>-72.32000000000005</v>
      </c>
      <c r="AU3" s="12">
        <f t="shared" ref="AU3:AU24" si="14">AT3/(AF3+AH3)*100</f>
        <v>-11.097300863907693</v>
      </c>
      <c r="AV3" s="12">
        <f t="shared" ref="AV3:AV32" si="15">(F3-AH3)/AH3*100</f>
        <v>-14.036478984932588</v>
      </c>
    </row>
    <row r="4" spans="1:48" ht="13">
      <c r="A4" s="9" t="s">
        <v>23</v>
      </c>
      <c r="B4" s="10">
        <v>1119.0899999999999</v>
      </c>
      <c r="C4" s="11"/>
      <c r="D4" s="12">
        <v>241.75</v>
      </c>
      <c r="E4" s="12">
        <v>45.7</v>
      </c>
      <c r="F4" s="12">
        <v>41.02</v>
      </c>
      <c r="G4" s="13">
        <f t="shared" si="0"/>
        <v>0.42553799849510904</v>
      </c>
      <c r="H4" s="11">
        <f t="shared" si="1"/>
        <v>21</v>
      </c>
      <c r="I4" s="14">
        <v>664500</v>
      </c>
      <c r="J4" s="15">
        <v>1082.67</v>
      </c>
      <c r="K4" s="16"/>
      <c r="L4" s="17">
        <v>22</v>
      </c>
      <c r="M4" s="17">
        <v>105.17</v>
      </c>
      <c r="N4" s="18">
        <v>98.79</v>
      </c>
      <c r="O4" s="19">
        <v>1072.9100000000001</v>
      </c>
      <c r="P4" s="11"/>
      <c r="Q4" s="11">
        <v>29.05</v>
      </c>
      <c r="R4" s="11">
        <v>105.17</v>
      </c>
      <c r="S4" s="14">
        <v>101.63</v>
      </c>
      <c r="T4" s="16">
        <v>1018.66</v>
      </c>
      <c r="U4" s="16"/>
      <c r="V4" s="16">
        <v>30.1</v>
      </c>
      <c r="W4" s="16">
        <v>96.29</v>
      </c>
      <c r="X4" s="16">
        <v>96.29</v>
      </c>
      <c r="Y4" s="20">
        <v>1091.8399999999999</v>
      </c>
      <c r="Z4" s="21"/>
      <c r="AA4" s="21">
        <v>41.07</v>
      </c>
      <c r="AB4" s="21">
        <v>93.83</v>
      </c>
      <c r="AC4" s="21">
        <v>91.83</v>
      </c>
      <c r="AD4" s="22">
        <v>1157.06</v>
      </c>
      <c r="AE4" s="17"/>
      <c r="AF4" s="17">
        <v>275.14</v>
      </c>
      <c r="AG4" s="17">
        <v>112.43</v>
      </c>
      <c r="AH4" s="17">
        <v>105.07</v>
      </c>
      <c r="AI4" s="17">
        <f t="shared" si="2"/>
        <v>0.57217456734386762</v>
      </c>
      <c r="AJ4" s="17">
        <f t="shared" si="3"/>
        <v>-0.14663656884875859</v>
      </c>
      <c r="AK4" s="17">
        <f t="shared" si="4"/>
        <v>-14.663656884875859</v>
      </c>
      <c r="AL4" s="23" t="str">
        <f t="shared" si="5"/>
        <v>FALSE</v>
      </c>
      <c r="AM4" s="12" t="str">
        <f t="shared" si="6"/>
        <v>TRUE</v>
      </c>
      <c r="AN4" s="12">
        <f t="shared" si="7"/>
        <v>-37.970000000000027</v>
      </c>
      <c r="AO4" s="12">
        <f t="shared" si="8"/>
        <v>-3.2815930029557698</v>
      </c>
      <c r="AP4" s="12">
        <f t="shared" si="9"/>
        <v>-33.389999999999986</v>
      </c>
      <c r="AQ4" s="12">
        <f t="shared" si="10"/>
        <v>-12.135640037798934</v>
      </c>
      <c r="AR4" s="12" t="str">
        <f t="shared" si="11"/>
        <v>FALSE</v>
      </c>
      <c r="AS4" s="12" t="str">
        <f t="shared" si="12"/>
        <v>TRUE</v>
      </c>
      <c r="AT4" s="12">
        <f t="shared" si="13"/>
        <v>-97.44</v>
      </c>
      <c r="AU4" s="12">
        <f t="shared" si="14"/>
        <v>-25.627942452855002</v>
      </c>
      <c r="AV4" s="12">
        <f t="shared" si="15"/>
        <v>-60.959360426382403</v>
      </c>
    </row>
    <row r="5" spans="1:48" ht="13">
      <c r="A5" s="9" t="s">
        <v>24</v>
      </c>
      <c r="B5" s="10">
        <v>1345.68</v>
      </c>
      <c r="C5" s="11"/>
      <c r="D5" s="12">
        <v>509.18</v>
      </c>
      <c r="E5" s="12">
        <v>136.02000000000001</v>
      </c>
      <c r="F5" s="12">
        <v>127.89</v>
      </c>
      <c r="G5" s="13">
        <f t="shared" si="0"/>
        <v>0.75037691401649009</v>
      </c>
      <c r="H5" s="11">
        <f t="shared" si="1"/>
        <v>9</v>
      </c>
      <c r="I5" s="14">
        <v>849000</v>
      </c>
      <c r="J5" s="15">
        <v>1348.77</v>
      </c>
      <c r="K5" s="16"/>
      <c r="L5" s="17">
        <v>542.27</v>
      </c>
      <c r="M5" s="17">
        <v>148.49</v>
      </c>
      <c r="N5" s="18">
        <v>148.49</v>
      </c>
      <c r="O5" s="19">
        <v>1361.95</v>
      </c>
      <c r="P5" s="11"/>
      <c r="Q5" s="11">
        <v>514.27</v>
      </c>
      <c r="R5" s="11">
        <v>148.49</v>
      </c>
      <c r="S5" s="14">
        <v>148.49</v>
      </c>
      <c r="T5" s="16">
        <v>1370.38</v>
      </c>
      <c r="U5" s="16"/>
      <c r="V5" s="16">
        <v>523.49</v>
      </c>
      <c r="W5" s="16">
        <v>140.83000000000001</v>
      </c>
      <c r="X5" s="16">
        <v>140.83000000000001</v>
      </c>
      <c r="Y5" s="20">
        <v>1383.66</v>
      </c>
      <c r="Z5" s="21"/>
      <c r="AA5" s="21">
        <v>528.89</v>
      </c>
      <c r="AB5" s="21">
        <v>174.29</v>
      </c>
      <c r="AC5" s="21">
        <v>174.29</v>
      </c>
      <c r="AD5" s="22">
        <v>1377.45</v>
      </c>
      <c r="AE5" s="17"/>
      <c r="AF5" s="17">
        <v>183.76</v>
      </c>
      <c r="AG5" s="17">
        <v>192.61</v>
      </c>
      <c r="AH5" s="17">
        <v>192.61</v>
      </c>
      <c r="AI5" s="17">
        <f t="shared" si="2"/>
        <v>0.44330977620730272</v>
      </c>
      <c r="AJ5" s="17">
        <f t="shared" si="3"/>
        <v>0.30706713780918737</v>
      </c>
      <c r="AK5" s="17">
        <f t="shared" si="4"/>
        <v>30.706713780918736</v>
      </c>
      <c r="AL5" s="23" t="str">
        <f t="shared" si="5"/>
        <v>TRUE</v>
      </c>
      <c r="AM5" s="12" t="str">
        <f t="shared" si="6"/>
        <v>FALSE</v>
      </c>
      <c r="AN5" s="12">
        <f t="shared" si="7"/>
        <v>-31.769999999999982</v>
      </c>
      <c r="AO5" s="12">
        <f t="shared" si="8"/>
        <v>-2.3064358052923866</v>
      </c>
      <c r="AP5" s="12">
        <f t="shared" si="9"/>
        <v>325.42</v>
      </c>
      <c r="AQ5" s="12">
        <f t="shared" si="10"/>
        <v>177.08968219416633</v>
      </c>
      <c r="AR5" s="12" t="str">
        <f t="shared" si="11"/>
        <v>FALSE</v>
      </c>
      <c r="AS5" s="12" t="str">
        <f t="shared" si="12"/>
        <v>FALSE</v>
      </c>
      <c r="AT5" s="12">
        <f t="shared" si="13"/>
        <v>260.70000000000005</v>
      </c>
      <c r="AU5" s="12">
        <f t="shared" si="14"/>
        <v>69.266944761803558</v>
      </c>
      <c r="AV5" s="12">
        <f t="shared" si="15"/>
        <v>-33.601578318882716</v>
      </c>
    </row>
    <row r="6" spans="1:48" ht="13">
      <c r="A6" s="9" t="s">
        <v>5</v>
      </c>
      <c r="B6" s="10">
        <v>2007.64</v>
      </c>
      <c r="C6" s="11"/>
      <c r="D6" s="12">
        <v>201.38</v>
      </c>
      <c r="E6" s="12">
        <v>177.56</v>
      </c>
      <c r="F6" s="12">
        <v>176.56</v>
      </c>
      <c r="G6" s="13">
        <f t="shared" si="0"/>
        <v>0.36059536303787804</v>
      </c>
      <c r="H6" s="11">
        <f t="shared" si="1"/>
        <v>28</v>
      </c>
      <c r="I6" s="14">
        <v>1048100</v>
      </c>
      <c r="J6" s="15">
        <v>2010.86</v>
      </c>
      <c r="K6" s="16"/>
      <c r="L6" s="17">
        <v>871.16</v>
      </c>
      <c r="M6" s="17">
        <v>225.14</v>
      </c>
      <c r="N6" s="18">
        <v>220.6</v>
      </c>
      <c r="O6" s="19">
        <v>1952.07</v>
      </c>
      <c r="P6" s="11"/>
      <c r="Q6" s="11">
        <v>814.47</v>
      </c>
      <c r="R6" s="11">
        <v>225.14</v>
      </c>
      <c r="S6" s="14">
        <v>220.6</v>
      </c>
      <c r="T6" s="16">
        <v>1925.36</v>
      </c>
      <c r="U6" s="16"/>
      <c r="V6" s="16">
        <v>824.45</v>
      </c>
      <c r="W6" s="16">
        <v>190.36</v>
      </c>
      <c r="X6" s="16">
        <v>189.36</v>
      </c>
      <c r="Y6" s="20">
        <v>2013.14</v>
      </c>
      <c r="Z6" s="21"/>
      <c r="AA6" s="21">
        <v>816.99</v>
      </c>
      <c r="AB6" s="21">
        <v>207.55</v>
      </c>
      <c r="AC6" s="21">
        <v>206.55</v>
      </c>
      <c r="AD6" s="24">
        <v>2011.46</v>
      </c>
      <c r="AE6" s="16"/>
      <c r="AF6" s="16">
        <v>794.95</v>
      </c>
      <c r="AG6" s="16">
        <v>217.79</v>
      </c>
      <c r="AH6" s="16">
        <v>217.79</v>
      </c>
      <c r="AI6" s="17">
        <f t="shared" si="2"/>
        <v>0.96626276118690968</v>
      </c>
      <c r="AJ6" s="17">
        <f t="shared" si="3"/>
        <v>-0.6056673981490317</v>
      </c>
      <c r="AK6" s="17">
        <f t="shared" si="4"/>
        <v>-60.566739814903173</v>
      </c>
      <c r="AL6" s="23" t="str">
        <f t="shared" si="5"/>
        <v>FALSE</v>
      </c>
      <c r="AM6" s="12" t="str">
        <f t="shared" si="6"/>
        <v>FALSE</v>
      </c>
      <c r="AN6" s="12">
        <f t="shared" si="7"/>
        <v>-3.8199999999999363</v>
      </c>
      <c r="AO6" s="12">
        <f t="shared" si="8"/>
        <v>-0.18991180535531088</v>
      </c>
      <c r="AP6" s="12">
        <f t="shared" si="9"/>
        <v>-593.57000000000005</v>
      </c>
      <c r="AQ6" s="12">
        <f t="shared" si="10"/>
        <v>-74.667589156550733</v>
      </c>
      <c r="AR6" s="12" t="str">
        <f t="shared" si="11"/>
        <v>TRUE</v>
      </c>
      <c r="AS6" s="12" t="str">
        <f t="shared" si="12"/>
        <v>FALSE</v>
      </c>
      <c r="AT6" s="12">
        <f t="shared" si="13"/>
        <v>-634.79999999999995</v>
      </c>
      <c r="AU6" s="12">
        <f t="shared" si="14"/>
        <v>-62.68143847384323</v>
      </c>
      <c r="AV6" s="12">
        <f t="shared" si="15"/>
        <v>-18.931080398549057</v>
      </c>
    </row>
    <row r="7" spans="1:48" ht="13">
      <c r="A7" s="9" t="s">
        <v>2</v>
      </c>
      <c r="B7" s="10">
        <v>1282.55</v>
      </c>
      <c r="C7" s="11"/>
      <c r="D7" s="12">
        <v>161.68</v>
      </c>
      <c r="E7" s="12">
        <v>125.32</v>
      </c>
      <c r="F7" s="12">
        <v>119.02</v>
      </c>
      <c r="G7" s="13">
        <f t="shared" si="0"/>
        <v>0.49743044479886578</v>
      </c>
      <c r="H7" s="11">
        <f t="shared" si="1"/>
        <v>15</v>
      </c>
      <c r="I7" s="14">
        <v>564300</v>
      </c>
      <c r="J7" s="15">
        <v>1258.56</v>
      </c>
      <c r="K7" s="16"/>
      <c r="L7" s="17">
        <v>202.815</v>
      </c>
      <c r="M7" s="17">
        <v>122.687</v>
      </c>
      <c r="N7" s="18">
        <v>122.687</v>
      </c>
      <c r="O7" s="19">
        <v>1325.51</v>
      </c>
      <c r="P7" s="11"/>
      <c r="Q7" s="11">
        <v>201.9</v>
      </c>
      <c r="R7" s="11">
        <v>123</v>
      </c>
      <c r="S7" s="14">
        <v>123</v>
      </c>
      <c r="T7" s="16">
        <v>1381.79</v>
      </c>
      <c r="U7" s="16"/>
      <c r="V7" s="16">
        <v>205.4</v>
      </c>
      <c r="W7" s="16">
        <v>149.63999999999999</v>
      </c>
      <c r="X7" s="16">
        <v>149.63999999999999</v>
      </c>
      <c r="Y7" s="20">
        <v>1463.21</v>
      </c>
      <c r="Z7" s="21"/>
      <c r="AA7" s="21">
        <v>214.6</v>
      </c>
      <c r="AB7" s="21">
        <v>160.59</v>
      </c>
      <c r="AC7" s="21">
        <v>160.59</v>
      </c>
      <c r="AD7" s="22">
        <v>1528.86</v>
      </c>
      <c r="AE7" s="17"/>
      <c r="AF7" s="16">
        <v>227.9</v>
      </c>
      <c r="AG7" s="16">
        <v>167.41</v>
      </c>
      <c r="AH7" s="16">
        <v>167.41</v>
      </c>
      <c r="AI7" s="17">
        <f t="shared" si="2"/>
        <v>0.70053163211057945</v>
      </c>
      <c r="AJ7" s="17">
        <f t="shared" si="3"/>
        <v>-0.20310118731171367</v>
      </c>
      <c r="AK7" s="17">
        <f t="shared" si="4"/>
        <v>-20.310118731171368</v>
      </c>
      <c r="AL7" s="23" t="str">
        <f t="shared" si="5"/>
        <v>FALSE</v>
      </c>
      <c r="AM7" s="12" t="str">
        <f t="shared" si="6"/>
        <v>TRUE</v>
      </c>
      <c r="AN7" s="12">
        <f t="shared" si="7"/>
        <v>-246.30999999999995</v>
      </c>
      <c r="AO7" s="12">
        <f t="shared" si="8"/>
        <v>-16.110696859097626</v>
      </c>
      <c r="AP7" s="12">
        <f t="shared" si="9"/>
        <v>-66.22</v>
      </c>
      <c r="AQ7" s="12">
        <f t="shared" si="10"/>
        <v>-29.056603773584904</v>
      </c>
      <c r="AR7" s="12" t="str">
        <f t="shared" si="11"/>
        <v>TRUE</v>
      </c>
      <c r="AS7" s="12" t="str">
        <f t="shared" si="12"/>
        <v>TRUE</v>
      </c>
      <c r="AT7" s="12">
        <f t="shared" si="13"/>
        <v>-114.61000000000001</v>
      </c>
      <c r="AU7" s="12">
        <f t="shared" si="14"/>
        <v>-28.992436315802788</v>
      </c>
      <c r="AV7" s="12">
        <f t="shared" si="15"/>
        <v>-28.905083328355534</v>
      </c>
    </row>
    <row r="8" spans="1:48" ht="13">
      <c r="A8" s="9" t="s">
        <v>6</v>
      </c>
      <c r="B8" s="10">
        <v>1111.52</v>
      </c>
      <c r="C8" s="11"/>
      <c r="D8" s="12">
        <v>513.44949999999994</v>
      </c>
      <c r="E8" s="12">
        <v>88.917900000000003</v>
      </c>
      <c r="F8" s="12">
        <v>86.768900000000002</v>
      </c>
      <c r="G8" s="13">
        <f t="shared" si="0"/>
        <v>1.2054998995782287</v>
      </c>
      <c r="H8" s="11">
        <f t="shared" si="1"/>
        <v>2</v>
      </c>
      <c r="I8" s="14">
        <v>497900</v>
      </c>
      <c r="J8" s="15">
        <v>1117.74</v>
      </c>
      <c r="K8" s="16"/>
      <c r="L8" s="17">
        <v>483.77</v>
      </c>
      <c r="M8" s="17">
        <v>85.92</v>
      </c>
      <c r="N8" s="18">
        <v>82.92</v>
      </c>
      <c r="O8" s="19">
        <v>1142.8699999999999</v>
      </c>
      <c r="P8" s="11"/>
      <c r="Q8" s="11">
        <v>377.77</v>
      </c>
      <c r="R8" s="11">
        <v>85.92</v>
      </c>
      <c r="S8" s="14">
        <v>82.92</v>
      </c>
      <c r="T8" s="16">
        <v>1150.23</v>
      </c>
      <c r="U8" s="16"/>
      <c r="V8" s="16">
        <v>380.97</v>
      </c>
      <c r="W8" s="16">
        <v>83.18</v>
      </c>
      <c r="X8" s="16">
        <v>81.180000000000007</v>
      </c>
      <c r="Y8" s="20">
        <v>1120.8399999999999</v>
      </c>
      <c r="Z8" s="21"/>
      <c r="AA8" s="21">
        <v>391.16</v>
      </c>
      <c r="AB8" s="21">
        <v>75.91</v>
      </c>
      <c r="AC8" s="21">
        <v>73.55</v>
      </c>
      <c r="AD8" s="22">
        <v>1125.3</v>
      </c>
      <c r="AE8" s="17"/>
      <c r="AF8" s="17">
        <v>404.41</v>
      </c>
      <c r="AG8" s="17">
        <v>102.25</v>
      </c>
      <c r="AH8" s="17">
        <v>102.25</v>
      </c>
      <c r="AI8" s="17">
        <f t="shared" si="2"/>
        <v>1.0175938943562965</v>
      </c>
      <c r="AJ8" s="17">
        <f t="shared" si="3"/>
        <v>0.18790600522193213</v>
      </c>
      <c r="AK8" s="17">
        <f t="shared" si="4"/>
        <v>18.790600522193213</v>
      </c>
      <c r="AL8" s="23" t="str">
        <f t="shared" si="5"/>
        <v>TRUE</v>
      </c>
      <c r="AM8" s="12" t="str">
        <f t="shared" si="6"/>
        <v>FALSE</v>
      </c>
      <c r="AN8" s="12">
        <f t="shared" si="7"/>
        <v>-13.779999999999973</v>
      </c>
      <c r="AO8" s="12">
        <f t="shared" si="8"/>
        <v>-1.2245623389318381</v>
      </c>
      <c r="AP8" s="12">
        <f t="shared" si="9"/>
        <v>109.03949999999992</v>
      </c>
      <c r="AQ8" s="12">
        <f t="shared" si="10"/>
        <v>26.962612200489584</v>
      </c>
      <c r="AR8" s="12" t="str">
        <f t="shared" si="11"/>
        <v>FALSE</v>
      </c>
      <c r="AS8" s="12" t="str">
        <f t="shared" si="12"/>
        <v>FALSE</v>
      </c>
      <c r="AT8" s="12">
        <f t="shared" si="13"/>
        <v>93.558399999999949</v>
      </c>
      <c r="AU8" s="12">
        <f t="shared" si="14"/>
        <v>18.465716654166492</v>
      </c>
      <c r="AV8" s="12">
        <f t="shared" si="15"/>
        <v>-15.140440097799509</v>
      </c>
    </row>
    <row r="9" spans="1:48" ht="13">
      <c r="A9" s="9" t="s">
        <v>14</v>
      </c>
      <c r="B9" s="10">
        <v>1710.16</v>
      </c>
      <c r="C9" s="11"/>
      <c r="D9" s="12">
        <v>110.14</v>
      </c>
      <c r="E9" s="12">
        <v>153.19999999999999</v>
      </c>
      <c r="F9" s="12">
        <v>153.19999999999999</v>
      </c>
      <c r="G9" s="13">
        <f t="shared" si="0"/>
        <v>0.25272552783109403</v>
      </c>
      <c r="H9" s="11">
        <f t="shared" si="1"/>
        <v>41</v>
      </c>
      <c r="I9" s="14">
        <v>1042000</v>
      </c>
      <c r="J9" s="15">
        <v>1766.03</v>
      </c>
      <c r="K9" s="16"/>
      <c r="L9" s="17">
        <v>225.75</v>
      </c>
      <c r="M9" s="17">
        <v>163.33000000000001</v>
      </c>
      <c r="N9" s="18">
        <v>162.33000000000001</v>
      </c>
      <c r="O9" s="19">
        <v>1863.12</v>
      </c>
      <c r="P9" s="11"/>
      <c r="Q9" s="11">
        <v>156.37</v>
      </c>
      <c r="R9" s="11">
        <v>163.33000000000001</v>
      </c>
      <c r="S9" s="14">
        <v>162.33000000000001</v>
      </c>
      <c r="T9" s="16">
        <v>1788.29</v>
      </c>
      <c r="U9" s="16"/>
      <c r="V9" s="16">
        <v>159.19999999999999</v>
      </c>
      <c r="W9" s="16">
        <v>159.74</v>
      </c>
      <c r="X9" s="16">
        <v>159.74</v>
      </c>
      <c r="Y9" s="20">
        <v>1827.01</v>
      </c>
      <c r="Z9" s="21"/>
      <c r="AA9" s="21">
        <v>170.11</v>
      </c>
      <c r="AB9" s="21">
        <v>182.61</v>
      </c>
      <c r="AC9" s="21">
        <v>182.61</v>
      </c>
      <c r="AD9" s="22">
        <v>1818.51</v>
      </c>
      <c r="AE9" s="17"/>
      <c r="AF9" s="17">
        <v>175.66</v>
      </c>
      <c r="AG9" s="17">
        <v>170.63</v>
      </c>
      <c r="AH9" s="17">
        <v>170.63</v>
      </c>
      <c r="AI9" s="17">
        <f t="shared" si="2"/>
        <v>0.33233205374280228</v>
      </c>
      <c r="AJ9" s="17">
        <f t="shared" si="3"/>
        <v>-7.9606525911708248E-2</v>
      </c>
      <c r="AK9" s="17">
        <f t="shared" si="4"/>
        <v>-7.9606525911708248</v>
      </c>
      <c r="AL9" s="23" t="str">
        <f t="shared" si="5"/>
        <v>TRUE</v>
      </c>
      <c r="AM9" s="12" t="str">
        <f t="shared" si="6"/>
        <v>FALSE</v>
      </c>
      <c r="AN9" s="12">
        <f t="shared" si="7"/>
        <v>-108.34999999999991</v>
      </c>
      <c r="AO9" s="12">
        <f t="shared" si="8"/>
        <v>-5.9581745494938119</v>
      </c>
      <c r="AP9" s="12">
        <f t="shared" si="9"/>
        <v>-65.52</v>
      </c>
      <c r="AQ9" s="12">
        <f t="shared" si="10"/>
        <v>-37.299328247751333</v>
      </c>
      <c r="AR9" s="12" t="str">
        <f t="shared" si="11"/>
        <v>TRUE</v>
      </c>
      <c r="AS9" s="12" t="str">
        <f t="shared" si="12"/>
        <v>FALSE</v>
      </c>
      <c r="AT9" s="12">
        <f t="shared" si="13"/>
        <v>-82.949999999999989</v>
      </c>
      <c r="AU9" s="12">
        <f t="shared" si="14"/>
        <v>-23.95391146149181</v>
      </c>
      <c r="AV9" s="12">
        <f t="shared" si="15"/>
        <v>-10.21508527222646</v>
      </c>
    </row>
    <row r="10" spans="1:48" ht="13">
      <c r="A10" s="9" t="s">
        <v>37</v>
      </c>
      <c r="B10" s="10">
        <v>2914.21</v>
      </c>
      <c r="C10" s="11"/>
      <c r="D10" s="12">
        <v>231.13</v>
      </c>
      <c r="E10" s="12">
        <v>311.27</v>
      </c>
      <c r="F10" s="12">
        <v>300.11</v>
      </c>
      <c r="G10" s="13">
        <f t="shared" si="0"/>
        <v>0.30638445123709557</v>
      </c>
      <c r="H10" s="11">
        <f t="shared" si="1"/>
        <v>37</v>
      </c>
      <c r="I10" s="14">
        <v>1733900</v>
      </c>
      <c r="J10" s="15">
        <v>2959.46</v>
      </c>
      <c r="K10" s="16"/>
      <c r="L10" s="17">
        <v>260</v>
      </c>
      <c r="M10" s="17">
        <v>346.17</v>
      </c>
      <c r="N10" s="18">
        <v>333.35</v>
      </c>
      <c r="O10" s="19">
        <v>3068.27</v>
      </c>
      <c r="P10" s="11"/>
      <c r="Q10" s="11">
        <v>233</v>
      </c>
      <c r="R10" s="11">
        <v>346.17</v>
      </c>
      <c r="S10" s="14">
        <v>333.35</v>
      </c>
      <c r="T10" s="16">
        <v>3096.34</v>
      </c>
      <c r="U10" s="16"/>
      <c r="V10" s="16">
        <v>244.38</v>
      </c>
      <c r="W10" s="16">
        <v>382.39</v>
      </c>
      <c r="X10" s="16">
        <v>377.39</v>
      </c>
      <c r="Y10" s="20">
        <v>3081.79</v>
      </c>
      <c r="Z10" s="21"/>
      <c r="AA10" s="21">
        <v>481.92</v>
      </c>
      <c r="AB10" s="21">
        <v>421.18</v>
      </c>
      <c r="AC10" s="21">
        <v>414.34</v>
      </c>
      <c r="AD10" s="22">
        <v>3225.09</v>
      </c>
      <c r="AE10" s="17"/>
      <c r="AF10" s="16">
        <v>551.88</v>
      </c>
      <c r="AG10" s="16">
        <v>356.71</v>
      </c>
      <c r="AH10" s="16">
        <v>346.85</v>
      </c>
      <c r="AI10" s="17">
        <f t="shared" si="2"/>
        <v>0.51832862333467911</v>
      </c>
      <c r="AJ10" s="17">
        <f t="shared" si="3"/>
        <v>-0.21194417209758354</v>
      </c>
      <c r="AK10" s="17">
        <f t="shared" si="4"/>
        <v>-21.194417209758353</v>
      </c>
      <c r="AL10" s="23" t="str">
        <f t="shared" si="5"/>
        <v>TRUE</v>
      </c>
      <c r="AM10" s="12" t="str">
        <f t="shared" si="6"/>
        <v>TRUE</v>
      </c>
      <c r="AN10" s="12">
        <f t="shared" si="7"/>
        <v>-310.88000000000011</v>
      </c>
      <c r="AO10" s="12">
        <f t="shared" si="8"/>
        <v>-9.6394209153853101</v>
      </c>
      <c r="AP10" s="12">
        <f t="shared" si="9"/>
        <v>-320.75</v>
      </c>
      <c r="AQ10" s="12">
        <f t="shared" si="10"/>
        <v>-58.119518735957087</v>
      </c>
      <c r="AR10" s="12" t="str">
        <f t="shared" si="11"/>
        <v>TRUE</v>
      </c>
      <c r="AS10" s="12" t="str">
        <f t="shared" si="12"/>
        <v>TRUE</v>
      </c>
      <c r="AT10" s="12">
        <f t="shared" si="13"/>
        <v>-367.49</v>
      </c>
      <c r="AU10" s="12">
        <f t="shared" si="14"/>
        <v>-40.889922446118412</v>
      </c>
      <c r="AV10" s="12">
        <f t="shared" si="15"/>
        <v>-13.475565806544617</v>
      </c>
    </row>
    <row r="11" spans="1:48" ht="13">
      <c r="A11" s="9" t="s">
        <v>38</v>
      </c>
      <c r="B11" s="10">
        <v>1265.96</v>
      </c>
      <c r="C11" s="11"/>
      <c r="D11" s="12">
        <v>134.12</v>
      </c>
      <c r="E11" s="12">
        <v>134.41999999999999</v>
      </c>
      <c r="F11" s="12">
        <v>126.4</v>
      </c>
      <c r="G11" s="13">
        <f t="shared" si="0"/>
        <v>0.33750485814224634</v>
      </c>
      <c r="H11" s="11">
        <f t="shared" si="1"/>
        <v>32</v>
      </c>
      <c r="I11" s="14">
        <v>771900</v>
      </c>
      <c r="J11" s="15">
        <v>1223.1600000000001</v>
      </c>
      <c r="K11" s="16"/>
      <c r="L11" s="17">
        <v>115.07850000000001</v>
      </c>
      <c r="M11" s="17">
        <v>162.74243240000001</v>
      </c>
      <c r="N11" s="18">
        <v>148.59081080000001</v>
      </c>
      <c r="O11" s="19">
        <v>1271.8900000000001</v>
      </c>
      <c r="P11" s="11"/>
      <c r="Q11" s="11">
        <v>129.97</v>
      </c>
      <c r="R11" s="11">
        <v>162.74</v>
      </c>
      <c r="S11" s="14">
        <v>158.37</v>
      </c>
      <c r="T11" s="16">
        <v>1217.51</v>
      </c>
      <c r="U11" s="16"/>
      <c r="V11" s="16">
        <v>151.13999999999999</v>
      </c>
      <c r="W11" s="16">
        <v>153.99</v>
      </c>
      <c r="X11" s="16">
        <v>143.41</v>
      </c>
      <c r="Y11" s="20">
        <v>1300.8699999999999</v>
      </c>
      <c r="Z11" s="21"/>
      <c r="AA11" s="21">
        <v>147.24</v>
      </c>
      <c r="AB11" s="21">
        <v>140.37</v>
      </c>
      <c r="AC11" s="21">
        <v>133.08000000000001</v>
      </c>
      <c r="AD11" s="22">
        <v>1377.7</v>
      </c>
      <c r="AE11" s="17"/>
      <c r="AF11" s="17">
        <v>160.72999999999999</v>
      </c>
      <c r="AG11" s="17">
        <v>153.03</v>
      </c>
      <c r="AH11" s="17">
        <v>148.22</v>
      </c>
      <c r="AI11" s="17">
        <f t="shared" si="2"/>
        <v>0.40024614587381785</v>
      </c>
      <c r="AJ11" s="17">
        <f t="shared" si="3"/>
        <v>-6.2741287731571505E-2</v>
      </c>
      <c r="AK11" s="17">
        <f t="shared" si="4"/>
        <v>-6.27412877315715</v>
      </c>
      <c r="AL11" s="23" t="str">
        <f t="shared" si="5"/>
        <v>FALSE</v>
      </c>
      <c r="AM11" s="12" t="str">
        <f t="shared" si="6"/>
        <v>TRUE</v>
      </c>
      <c r="AN11" s="12">
        <f t="shared" si="7"/>
        <v>-111.74000000000001</v>
      </c>
      <c r="AO11" s="12">
        <f t="shared" si="8"/>
        <v>-8.1106191478551199</v>
      </c>
      <c r="AP11" s="12">
        <f t="shared" si="9"/>
        <v>-26.609999999999985</v>
      </c>
      <c r="AQ11" s="12">
        <f t="shared" si="10"/>
        <v>-16.555714552354871</v>
      </c>
      <c r="AR11" s="12" t="str">
        <f t="shared" si="11"/>
        <v>TRUE</v>
      </c>
      <c r="AS11" s="12" t="str">
        <f t="shared" si="12"/>
        <v>TRUE</v>
      </c>
      <c r="AT11" s="12">
        <f t="shared" si="13"/>
        <v>-48.430000000000007</v>
      </c>
      <c r="AU11" s="12">
        <f t="shared" si="14"/>
        <v>-15.675675675675679</v>
      </c>
      <c r="AV11" s="12">
        <f t="shared" si="15"/>
        <v>-14.721360140331935</v>
      </c>
    </row>
    <row r="12" spans="1:48" ht="13">
      <c r="A12" s="9" t="s">
        <v>3</v>
      </c>
      <c r="B12" s="10">
        <v>1143.99</v>
      </c>
      <c r="C12" s="11"/>
      <c r="D12" s="12">
        <v>146.18</v>
      </c>
      <c r="E12" s="12">
        <v>141.87</v>
      </c>
      <c r="F12" s="12">
        <v>124.96</v>
      </c>
      <c r="G12" s="13">
        <f t="shared" si="0"/>
        <v>0.43188913666772855</v>
      </c>
      <c r="H12" s="11">
        <f t="shared" si="1"/>
        <v>20</v>
      </c>
      <c r="I12" s="14">
        <v>627800</v>
      </c>
      <c r="J12" s="15">
        <v>1114.8399999999999</v>
      </c>
      <c r="K12" s="16"/>
      <c r="L12" s="17">
        <v>152.00125</v>
      </c>
      <c r="M12" s="17">
        <v>157.347027</v>
      </c>
      <c r="N12" s="18">
        <v>143.347027</v>
      </c>
      <c r="O12" s="19">
        <v>1168.55</v>
      </c>
      <c r="P12" s="11"/>
      <c r="Q12" s="11">
        <v>161.9</v>
      </c>
      <c r="R12" s="11">
        <v>157.34</v>
      </c>
      <c r="S12" s="14">
        <v>145.34</v>
      </c>
      <c r="T12" s="16">
        <v>1287.8499999999999</v>
      </c>
      <c r="U12" s="16"/>
      <c r="V12" s="16">
        <v>164.8</v>
      </c>
      <c r="W12" s="16">
        <v>151.81</v>
      </c>
      <c r="X12" s="16">
        <v>131.81</v>
      </c>
      <c r="Y12" s="20">
        <v>1361.57</v>
      </c>
      <c r="Z12" s="21"/>
      <c r="AA12" s="21">
        <v>154.03</v>
      </c>
      <c r="AB12" s="21">
        <v>170.78</v>
      </c>
      <c r="AC12" s="21">
        <v>142.78</v>
      </c>
      <c r="AD12" s="22">
        <v>1363.1</v>
      </c>
      <c r="AE12" s="17"/>
      <c r="AF12" s="17">
        <v>167.2</v>
      </c>
      <c r="AG12" s="17">
        <v>173.18</v>
      </c>
      <c r="AH12" s="17">
        <v>142.32</v>
      </c>
      <c r="AI12" s="17">
        <f t="shared" si="2"/>
        <v>0.49302325581395345</v>
      </c>
      <c r="AJ12" s="17">
        <f t="shared" si="3"/>
        <v>-6.1134119146224908E-2</v>
      </c>
      <c r="AK12" s="17">
        <f t="shared" si="4"/>
        <v>-6.1134119146224908</v>
      </c>
      <c r="AL12" s="23" t="str">
        <f t="shared" si="5"/>
        <v>FALSE</v>
      </c>
      <c r="AM12" s="12" t="str">
        <f t="shared" si="6"/>
        <v>TRUE</v>
      </c>
      <c r="AN12" s="12">
        <f t="shared" si="7"/>
        <v>-219.1099999999999</v>
      </c>
      <c r="AO12" s="12">
        <f t="shared" si="8"/>
        <v>-16.074389259775508</v>
      </c>
      <c r="AP12" s="12">
        <f t="shared" si="9"/>
        <v>-21.019999999999982</v>
      </c>
      <c r="AQ12" s="12">
        <f t="shared" si="10"/>
        <v>-12.571770334928219</v>
      </c>
      <c r="AR12" s="12" t="str">
        <f t="shared" si="11"/>
        <v>TRUE</v>
      </c>
      <c r="AS12" s="12" t="str">
        <f t="shared" si="12"/>
        <v>TRUE</v>
      </c>
      <c r="AT12" s="12">
        <f t="shared" si="13"/>
        <v>-38.379999999999995</v>
      </c>
      <c r="AU12" s="12">
        <f t="shared" si="14"/>
        <v>-12.39984492116826</v>
      </c>
      <c r="AV12" s="12">
        <f t="shared" si="15"/>
        <v>-12.197863968521641</v>
      </c>
    </row>
    <row r="13" spans="1:48" ht="13">
      <c r="A13" s="9" t="s">
        <v>41</v>
      </c>
      <c r="B13" s="10">
        <v>1159.8399999999999</v>
      </c>
      <c r="C13" s="11"/>
      <c r="D13" s="12">
        <v>66.17</v>
      </c>
      <c r="E13" s="12">
        <v>143.32</v>
      </c>
      <c r="F13" s="12">
        <v>136.56</v>
      </c>
      <c r="G13" s="13">
        <f t="shared" si="0"/>
        <v>0.39296375266524525</v>
      </c>
      <c r="H13" s="11">
        <f t="shared" si="1"/>
        <v>23</v>
      </c>
      <c r="I13" s="14">
        <v>515900</v>
      </c>
      <c r="J13" s="15">
        <v>1148.79</v>
      </c>
      <c r="K13" s="16"/>
      <c r="L13" s="17">
        <v>72.430000000000007</v>
      </c>
      <c r="M13" s="17">
        <v>146.97</v>
      </c>
      <c r="N13" s="18">
        <v>146.97</v>
      </c>
      <c r="O13" s="19">
        <v>1175.6600000000001</v>
      </c>
      <c r="P13" s="11"/>
      <c r="Q13" s="11">
        <v>73.44</v>
      </c>
      <c r="R13" s="11">
        <v>146.97</v>
      </c>
      <c r="S13" s="14">
        <v>146.97</v>
      </c>
      <c r="T13" s="16">
        <v>1122.95</v>
      </c>
      <c r="U13" s="16"/>
      <c r="V13" s="16">
        <v>80.150000000000006</v>
      </c>
      <c r="W13" s="16">
        <v>150.11000000000001</v>
      </c>
      <c r="X13" s="16">
        <v>150.11000000000001</v>
      </c>
      <c r="Y13" s="20">
        <v>1111.68</v>
      </c>
      <c r="Z13" s="21"/>
      <c r="AA13" s="21">
        <v>79.5</v>
      </c>
      <c r="AB13" s="21">
        <v>142.97</v>
      </c>
      <c r="AC13" s="21">
        <v>141.97</v>
      </c>
      <c r="AD13" s="22">
        <v>1130.6099999999999</v>
      </c>
      <c r="AE13" s="17"/>
      <c r="AF13" s="17">
        <v>77.5</v>
      </c>
      <c r="AG13" s="17">
        <v>97.18</v>
      </c>
      <c r="AH13" s="17">
        <v>94.18</v>
      </c>
      <c r="AI13" s="17">
        <f t="shared" si="2"/>
        <v>0.33277767009110293</v>
      </c>
      <c r="AJ13" s="17">
        <f t="shared" si="3"/>
        <v>6.0186082574142319E-2</v>
      </c>
      <c r="AK13" s="17">
        <f t="shared" si="4"/>
        <v>6.0186082574142317</v>
      </c>
      <c r="AL13" s="23" t="str">
        <f t="shared" si="5"/>
        <v>FALSE</v>
      </c>
      <c r="AM13" s="12" t="str">
        <f t="shared" si="6"/>
        <v>FALSE</v>
      </c>
      <c r="AN13" s="12">
        <f t="shared" si="7"/>
        <v>29.230000000000018</v>
      </c>
      <c r="AO13" s="12">
        <f t="shared" si="8"/>
        <v>2.5853300430740944</v>
      </c>
      <c r="AP13" s="12">
        <f t="shared" si="9"/>
        <v>-11.329999999999998</v>
      </c>
      <c r="AQ13" s="12">
        <f t="shared" si="10"/>
        <v>-14.619354838709675</v>
      </c>
      <c r="AR13" s="12" t="str">
        <f t="shared" si="11"/>
        <v>FALSE</v>
      </c>
      <c r="AS13" s="12" t="str">
        <f t="shared" si="12"/>
        <v>FALSE</v>
      </c>
      <c r="AT13" s="12">
        <f t="shared" si="13"/>
        <v>31.050000000000011</v>
      </c>
      <c r="AU13" s="12">
        <f t="shared" si="14"/>
        <v>18.085973904939429</v>
      </c>
      <c r="AV13" s="12">
        <f t="shared" si="15"/>
        <v>44.998938203440211</v>
      </c>
    </row>
    <row r="14" spans="1:48" ht="13">
      <c r="A14" s="9" t="s">
        <v>25</v>
      </c>
      <c r="B14" s="10">
        <v>2818.5907000000002</v>
      </c>
      <c r="C14" s="11"/>
      <c r="D14" s="12">
        <v>219</v>
      </c>
      <c r="E14" s="12">
        <v>96.487799999999993</v>
      </c>
      <c r="F14" s="12">
        <v>91.127799999999993</v>
      </c>
      <c r="G14" s="13">
        <f t="shared" si="0"/>
        <v>0.17208289867939183</v>
      </c>
      <c r="H14" s="11">
        <f t="shared" si="1"/>
        <v>44</v>
      </c>
      <c r="I14" s="14">
        <v>1802200</v>
      </c>
      <c r="J14" s="15">
        <v>2893.53</v>
      </c>
      <c r="K14" s="16"/>
      <c r="L14" s="17">
        <v>1176.31</v>
      </c>
      <c r="M14" s="17">
        <v>261.98</v>
      </c>
      <c r="N14" s="18">
        <v>251.8</v>
      </c>
      <c r="O14" s="19">
        <v>3069.28</v>
      </c>
      <c r="P14" s="11"/>
      <c r="Q14" s="11">
        <v>287.32</v>
      </c>
      <c r="R14" s="11">
        <v>261.98</v>
      </c>
      <c r="S14" s="14">
        <v>251.8</v>
      </c>
      <c r="T14" s="16">
        <v>3195.74</v>
      </c>
      <c r="U14" s="16"/>
      <c r="V14" s="16">
        <v>758.4</v>
      </c>
      <c r="W14" s="16">
        <v>298.26</v>
      </c>
      <c r="X14" s="16">
        <v>285.10000000000002</v>
      </c>
      <c r="Y14" s="20">
        <v>3311.45</v>
      </c>
      <c r="Z14" s="21"/>
      <c r="AA14" s="21">
        <v>341.65</v>
      </c>
      <c r="AB14" s="21">
        <v>331.49</v>
      </c>
      <c r="AC14" s="21">
        <v>310.56</v>
      </c>
      <c r="AD14" s="24">
        <v>3408.47</v>
      </c>
      <c r="AE14" s="16"/>
      <c r="AF14" s="16">
        <v>436.71</v>
      </c>
      <c r="AG14" s="16">
        <v>379.9</v>
      </c>
      <c r="AH14" s="16">
        <v>357.46</v>
      </c>
      <c r="AI14" s="17">
        <f t="shared" si="2"/>
        <v>0.44066696260126514</v>
      </c>
      <c r="AJ14" s="17">
        <f t="shared" si="3"/>
        <v>-0.26858406392187328</v>
      </c>
      <c r="AK14" s="17">
        <f t="shared" si="4"/>
        <v>-26.858406392187327</v>
      </c>
      <c r="AL14" s="23" t="str">
        <f t="shared" si="5"/>
        <v>TRUE</v>
      </c>
      <c r="AM14" s="12" t="str">
        <f t="shared" si="6"/>
        <v>TRUE</v>
      </c>
      <c r="AN14" s="12">
        <f t="shared" si="7"/>
        <v>-589.8792999999996</v>
      </c>
      <c r="AO14" s="12">
        <f t="shared" si="8"/>
        <v>-17.306278183466471</v>
      </c>
      <c r="AP14" s="12">
        <f t="shared" si="9"/>
        <v>-217.70999999999998</v>
      </c>
      <c r="AQ14" s="12">
        <f t="shared" si="10"/>
        <v>-49.852304733118089</v>
      </c>
      <c r="AR14" s="12" t="str">
        <f t="shared" si="11"/>
        <v>TRUE</v>
      </c>
      <c r="AS14" s="12" t="str">
        <f t="shared" si="12"/>
        <v>FALSE</v>
      </c>
      <c r="AT14" s="12">
        <f t="shared" si="13"/>
        <v>-484.04219999999998</v>
      </c>
      <c r="AU14" s="12">
        <f t="shared" si="14"/>
        <v>-60.949444073686998</v>
      </c>
      <c r="AV14" s="12">
        <f t="shared" si="15"/>
        <v>-74.506853913724612</v>
      </c>
    </row>
    <row r="15" spans="1:48" ht="13">
      <c r="A15" s="9" t="s">
        <v>39</v>
      </c>
      <c r="B15" s="10">
        <v>1088.6315</v>
      </c>
      <c r="C15" s="11"/>
      <c r="D15" s="12">
        <v>496.13</v>
      </c>
      <c r="E15" s="12">
        <v>101.6354865</v>
      </c>
      <c r="F15" s="12">
        <v>95.051432430000006</v>
      </c>
      <c r="G15" s="13">
        <f t="shared" si="0"/>
        <v>0.94877456657037396</v>
      </c>
      <c r="H15" s="11">
        <f t="shared" si="1"/>
        <v>6</v>
      </c>
      <c r="I15" s="14">
        <v>623100</v>
      </c>
      <c r="J15" s="15">
        <v>1089.6500000000001</v>
      </c>
      <c r="K15" s="16"/>
      <c r="L15" s="17">
        <v>517.54999999999995</v>
      </c>
      <c r="M15" s="17">
        <v>128.13</v>
      </c>
      <c r="N15" s="18">
        <v>121.96</v>
      </c>
      <c r="O15" s="19">
        <v>1164.6600000000001</v>
      </c>
      <c r="P15" s="11"/>
      <c r="Q15" s="11">
        <v>518.54999999999995</v>
      </c>
      <c r="R15" s="11">
        <v>128.13</v>
      </c>
      <c r="S15" s="14">
        <v>121.96</v>
      </c>
      <c r="T15" s="16">
        <v>1187.55</v>
      </c>
      <c r="U15" s="16"/>
      <c r="V15" s="16">
        <v>594.04999999999995</v>
      </c>
      <c r="W15" s="16">
        <v>118.21</v>
      </c>
      <c r="X15" s="16">
        <v>117.21</v>
      </c>
      <c r="Y15" s="20">
        <v>1198.45</v>
      </c>
      <c r="Z15" s="21"/>
      <c r="AA15" s="21">
        <v>578.41999999999996</v>
      </c>
      <c r="AB15" s="21">
        <v>138.03</v>
      </c>
      <c r="AC15" s="21">
        <v>132.88999999999999</v>
      </c>
      <c r="AD15" s="24">
        <v>1206.92</v>
      </c>
      <c r="AE15" s="16"/>
      <c r="AF15" s="16">
        <v>573.33000000000004</v>
      </c>
      <c r="AG15" s="16">
        <v>132.36000000000001</v>
      </c>
      <c r="AH15" s="16">
        <v>129.16999999999999</v>
      </c>
      <c r="AI15" s="17">
        <f t="shared" si="2"/>
        <v>1.1274273792328677</v>
      </c>
      <c r="AJ15" s="17">
        <f t="shared" si="3"/>
        <v>-0.17865281266249378</v>
      </c>
      <c r="AK15" s="17">
        <f t="shared" si="4"/>
        <v>-17.865281266249376</v>
      </c>
      <c r="AL15" s="23" t="str">
        <f t="shared" si="5"/>
        <v>TRUE</v>
      </c>
      <c r="AM15" s="12" t="str">
        <f t="shared" si="6"/>
        <v>TRUE</v>
      </c>
      <c r="AN15" s="12">
        <f t="shared" si="7"/>
        <v>-118.28850000000011</v>
      </c>
      <c r="AO15" s="12">
        <f t="shared" si="8"/>
        <v>-9.8008567262121851</v>
      </c>
      <c r="AP15" s="12">
        <f t="shared" si="9"/>
        <v>-77.200000000000045</v>
      </c>
      <c r="AQ15" s="12">
        <f t="shared" si="10"/>
        <v>-13.465194565084687</v>
      </c>
      <c r="AR15" s="12" t="str">
        <f t="shared" si="11"/>
        <v>TRUE</v>
      </c>
      <c r="AS15" s="12" t="str">
        <f t="shared" si="12"/>
        <v>FALSE</v>
      </c>
      <c r="AT15" s="12">
        <f t="shared" si="13"/>
        <v>-111.31856757000003</v>
      </c>
      <c r="AU15" s="12">
        <f t="shared" si="14"/>
        <v>-15.846059440569398</v>
      </c>
      <c r="AV15" s="12">
        <f t="shared" si="15"/>
        <v>-26.41369324920646</v>
      </c>
    </row>
    <row r="16" spans="1:48" ht="13">
      <c r="A16" s="9" t="s">
        <v>7</v>
      </c>
      <c r="B16" s="10">
        <v>6318.25</v>
      </c>
      <c r="C16" s="11"/>
      <c r="D16" s="12">
        <v>526.505</v>
      </c>
      <c r="E16" s="12">
        <v>600.03</v>
      </c>
      <c r="F16" s="12">
        <v>526.26</v>
      </c>
      <c r="G16" s="13">
        <f t="shared" si="0"/>
        <v>0.37840659933144022</v>
      </c>
      <c r="H16" s="11">
        <f t="shared" si="1"/>
        <v>24</v>
      </c>
      <c r="I16" s="14">
        <v>2782100</v>
      </c>
      <c r="J16" s="15">
        <v>6296.93</v>
      </c>
      <c r="K16" s="16"/>
      <c r="L16" s="17">
        <v>1646.5</v>
      </c>
      <c r="M16" s="17">
        <v>804.4</v>
      </c>
      <c r="N16" s="18">
        <v>751.5</v>
      </c>
      <c r="O16" s="19">
        <v>6702.58</v>
      </c>
      <c r="P16" s="11"/>
      <c r="Q16" s="11">
        <v>1363.62</v>
      </c>
      <c r="R16" s="11">
        <v>804.41</v>
      </c>
      <c r="S16" s="14">
        <v>770.73</v>
      </c>
      <c r="T16" s="16">
        <v>6996.96</v>
      </c>
      <c r="U16" s="16"/>
      <c r="V16" s="16">
        <v>1534.78</v>
      </c>
      <c r="W16" s="16">
        <v>789.21</v>
      </c>
      <c r="X16" s="16">
        <v>751.6</v>
      </c>
      <c r="Y16" s="20">
        <v>7201.85</v>
      </c>
      <c r="Z16" s="21"/>
      <c r="AA16" s="21">
        <v>1640.94</v>
      </c>
      <c r="AB16" s="21">
        <v>792.91</v>
      </c>
      <c r="AC16" s="21">
        <v>791.91</v>
      </c>
      <c r="AD16" s="24">
        <v>7498.39</v>
      </c>
      <c r="AE16" s="16"/>
      <c r="AF16" s="16">
        <v>1410.38</v>
      </c>
      <c r="AG16" s="16">
        <v>818.28</v>
      </c>
      <c r="AH16" s="16">
        <v>788.82</v>
      </c>
      <c r="AI16" s="17">
        <f t="shared" si="2"/>
        <v>0.79048200999245188</v>
      </c>
      <c r="AJ16" s="17">
        <f t="shared" si="3"/>
        <v>-0.41207541066101167</v>
      </c>
      <c r="AK16" s="17">
        <f t="shared" si="4"/>
        <v>-41.207541066101165</v>
      </c>
      <c r="AL16" s="23" t="str">
        <f t="shared" si="5"/>
        <v>FALSE</v>
      </c>
      <c r="AM16" s="12" t="str">
        <f t="shared" si="6"/>
        <v>TRUE</v>
      </c>
      <c r="AN16" s="12">
        <f t="shared" si="7"/>
        <v>-1180.1400000000003</v>
      </c>
      <c r="AO16" s="12">
        <f t="shared" si="8"/>
        <v>-15.738578548195017</v>
      </c>
      <c r="AP16" s="12">
        <f t="shared" si="9"/>
        <v>-883.87500000000011</v>
      </c>
      <c r="AQ16" s="12">
        <f t="shared" si="10"/>
        <v>-62.669280619407544</v>
      </c>
      <c r="AR16" s="12" t="str">
        <f t="shared" si="11"/>
        <v>TRUE</v>
      </c>
      <c r="AS16" s="12" t="str">
        <f t="shared" si="12"/>
        <v>FALSE</v>
      </c>
      <c r="AT16" s="12">
        <f t="shared" si="13"/>
        <v>-1146.4350000000004</v>
      </c>
      <c r="AU16" s="12">
        <f t="shared" si="14"/>
        <v>-52.129638050200086</v>
      </c>
      <c r="AV16" s="12">
        <f t="shared" si="15"/>
        <v>-33.285160112573216</v>
      </c>
    </row>
    <row r="17" spans="1:48" ht="13">
      <c r="A17" s="9" t="s">
        <v>42</v>
      </c>
      <c r="B17" s="10">
        <v>1177.8</v>
      </c>
      <c r="C17" s="11"/>
      <c r="D17" s="12">
        <v>573.54999999999995</v>
      </c>
      <c r="E17" s="12">
        <v>121.99</v>
      </c>
      <c r="F17" s="12">
        <v>113.16</v>
      </c>
      <c r="G17" s="13">
        <f t="shared" si="0"/>
        <v>1.1756719739770587</v>
      </c>
      <c r="H17" s="11">
        <f t="shared" si="1"/>
        <v>3</v>
      </c>
      <c r="I17" s="14">
        <v>584100</v>
      </c>
      <c r="J17" s="15">
        <v>1126.81</v>
      </c>
      <c r="K17" s="16"/>
      <c r="L17" s="17">
        <v>567.55999999999995</v>
      </c>
      <c r="M17" s="17">
        <v>185.36</v>
      </c>
      <c r="N17" s="18">
        <v>174.54</v>
      </c>
      <c r="O17" s="19">
        <v>1228.83</v>
      </c>
      <c r="P17" s="11"/>
      <c r="Q17" s="11">
        <v>146.24</v>
      </c>
      <c r="R17" s="11">
        <v>185.36</v>
      </c>
      <c r="S17" s="14">
        <v>179.84</v>
      </c>
      <c r="T17" s="16">
        <v>1330.08</v>
      </c>
      <c r="U17" s="16"/>
      <c r="V17" s="16">
        <v>201.88</v>
      </c>
      <c r="W17" s="16">
        <v>206.3</v>
      </c>
      <c r="X17" s="16">
        <v>205.3</v>
      </c>
      <c r="Y17" s="20">
        <v>1376.52</v>
      </c>
      <c r="Z17" s="21"/>
      <c r="AA17" s="21">
        <v>189.11</v>
      </c>
      <c r="AB17" s="21">
        <v>234.19</v>
      </c>
      <c r="AC17" s="21">
        <v>234.19</v>
      </c>
      <c r="AD17" s="22">
        <v>1446.35</v>
      </c>
      <c r="AE17" s="17"/>
      <c r="AF17" s="16">
        <v>543.89</v>
      </c>
      <c r="AG17" s="16">
        <v>191.07</v>
      </c>
      <c r="AH17" s="16">
        <v>191.07</v>
      </c>
      <c r="AI17" s="17">
        <f t="shared" si="2"/>
        <v>1.2582776921759975</v>
      </c>
      <c r="AJ17" s="17">
        <f t="shared" si="3"/>
        <v>-8.2605718198938805E-2</v>
      </c>
      <c r="AK17" s="17">
        <f t="shared" si="4"/>
        <v>-8.2605718198938796</v>
      </c>
      <c r="AL17" s="23" t="str">
        <f t="shared" si="5"/>
        <v>FALSE</v>
      </c>
      <c r="AM17" s="12" t="str">
        <f t="shared" si="6"/>
        <v>TRUE</v>
      </c>
      <c r="AN17" s="12">
        <f t="shared" si="7"/>
        <v>-268.54999999999995</v>
      </c>
      <c r="AO17" s="12">
        <f t="shared" si="8"/>
        <v>-18.567428354132815</v>
      </c>
      <c r="AP17" s="12">
        <f t="shared" si="9"/>
        <v>29.659999999999968</v>
      </c>
      <c r="AQ17" s="12">
        <f t="shared" si="10"/>
        <v>5.4533085734247679</v>
      </c>
      <c r="AR17" s="12" t="str">
        <f t="shared" si="11"/>
        <v>FALSE</v>
      </c>
      <c r="AS17" s="12" t="str">
        <f t="shared" si="12"/>
        <v>FALSE</v>
      </c>
      <c r="AT17" s="12">
        <f t="shared" si="13"/>
        <v>-48.250000000000114</v>
      </c>
      <c r="AU17" s="12">
        <f t="shared" si="14"/>
        <v>-6.5649831283335303</v>
      </c>
      <c r="AV17" s="12">
        <f t="shared" si="15"/>
        <v>-40.775631967341816</v>
      </c>
    </row>
    <row r="18" spans="1:48" ht="13">
      <c r="A18" s="9" t="s">
        <v>31</v>
      </c>
      <c r="B18" s="10">
        <v>2895.68</v>
      </c>
      <c r="C18" s="11"/>
      <c r="D18" s="12">
        <v>334.74849999999998</v>
      </c>
      <c r="E18" s="12">
        <v>384.58</v>
      </c>
      <c r="F18" s="12">
        <v>384.58</v>
      </c>
      <c r="G18" s="13">
        <f t="shared" si="0"/>
        <v>0.3652711623419489</v>
      </c>
      <c r="H18" s="11">
        <f t="shared" si="1"/>
        <v>26</v>
      </c>
      <c r="I18" s="14">
        <v>1969300</v>
      </c>
      <c r="J18" s="15">
        <v>2883.11</v>
      </c>
      <c r="K18" s="16"/>
      <c r="L18" s="17">
        <v>367.45859999999999</v>
      </c>
      <c r="M18" s="17">
        <v>301.65789999999998</v>
      </c>
      <c r="N18" s="18">
        <v>285.10599999999999</v>
      </c>
      <c r="O18" s="19">
        <v>3063.78</v>
      </c>
      <c r="P18" s="11"/>
      <c r="Q18" s="11">
        <v>365.46</v>
      </c>
      <c r="R18" s="11">
        <v>301.64999999999998</v>
      </c>
      <c r="S18" s="14">
        <v>284.27999999999997</v>
      </c>
      <c r="T18" s="16">
        <v>3247.2</v>
      </c>
      <c r="U18" s="16"/>
      <c r="V18" s="16">
        <v>519.94000000000005</v>
      </c>
      <c r="W18" s="16">
        <v>323.44</v>
      </c>
      <c r="X18" s="16">
        <v>314.02</v>
      </c>
      <c r="Y18" s="20">
        <v>3396.88</v>
      </c>
      <c r="Z18" s="21"/>
      <c r="AA18" s="21">
        <v>556.38</v>
      </c>
      <c r="AB18" s="21">
        <v>341.26</v>
      </c>
      <c r="AC18" s="21">
        <v>327.26</v>
      </c>
      <c r="AD18" s="22">
        <v>3434.34</v>
      </c>
      <c r="AE18" s="17"/>
      <c r="AF18" s="17">
        <v>516.62</v>
      </c>
      <c r="AG18" s="17">
        <v>339.99</v>
      </c>
      <c r="AH18" s="17">
        <v>339.99</v>
      </c>
      <c r="AI18" s="17">
        <f t="shared" si="2"/>
        <v>0.43498197329000154</v>
      </c>
      <c r="AJ18" s="17">
        <f t="shared" si="3"/>
        <v>-6.9710810948052648E-2</v>
      </c>
      <c r="AK18" s="17">
        <f t="shared" si="4"/>
        <v>-6.9710810948052648</v>
      </c>
      <c r="AL18" s="23" t="str">
        <f t="shared" si="5"/>
        <v>FALSE</v>
      </c>
      <c r="AM18" s="12" t="str">
        <f t="shared" si="6"/>
        <v>TRUE</v>
      </c>
      <c r="AN18" s="12">
        <f t="shared" si="7"/>
        <v>-538.66000000000031</v>
      </c>
      <c r="AO18" s="12">
        <f t="shared" si="8"/>
        <v>-15.68452744923334</v>
      </c>
      <c r="AP18" s="12">
        <f t="shared" si="9"/>
        <v>-181.87150000000003</v>
      </c>
      <c r="AQ18" s="12">
        <f t="shared" si="10"/>
        <v>-35.204115210406108</v>
      </c>
      <c r="AR18" s="12" t="str">
        <f t="shared" si="11"/>
        <v>FALSE</v>
      </c>
      <c r="AS18" s="12" t="str">
        <f t="shared" si="12"/>
        <v>FALSE</v>
      </c>
      <c r="AT18" s="12">
        <f t="shared" si="13"/>
        <v>-137.28150000000005</v>
      </c>
      <c r="AU18" s="12">
        <f t="shared" si="14"/>
        <v>-16.026137915737625</v>
      </c>
      <c r="AV18" s="12">
        <f t="shared" si="15"/>
        <v>13.115091620341769</v>
      </c>
    </row>
    <row r="19" spans="1:48" ht="13">
      <c r="A19" s="9" t="s">
        <v>26</v>
      </c>
      <c r="B19" s="10">
        <v>1952.39</v>
      </c>
      <c r="C19" s="11"/>
      <c r="D19" s="12">
        <v>214.9</v>
      </c>
      <c r="E19" s="12">
        <v>219.31</v>
      </c>
      <c r="F19" s="12">
        <v>213.99</v>
      </c>
      <c r="G19" s="13">
        <f t="shared" si="0"/>
        <v>0.3644854253420583</v>
      </c>
      <c r="H19" s="11">
        <f t="shared" si="1"/>
        <v>27</v>
      </c>
      <c r="I19" s="14">
        <v>1176700</v>
      </c>
      <c r="J19" s="15">
        <v>1928.65</v>
      </c>
      <c r="K19" s="16"/>
      <c r="L19" s="17">
        <v>195.53</v>
      </c>
      <c r="M19" s="17">
        <v>209.77</v>
      </c>
      <c r="N19" s="18">
        <v>200.8</v>
      </c>
      <c r="O19" s="19">
        <v>1910.52</v>
      </c>
      <c r="P19" s="11"/>
      <c r="Q19" s="11">
        <v>195.53</v>
      </c>
      <c r="R19" s="11">
        <v>209.77</v>
      </c>
      <c r="S19" s="14">
        <v>200.8</v>
      </c>
      <c r="T19" s="16">
        <v>1926.65</v>
      </c>
      <c r="U19" s="16"/>
      <c r="V19" s="16">
        <v>206.96</v>
      </c>
      <c r="W19" s="16">
        <v>190.33</v>
      </c>
      <c r="X19" s="16">
        <v>186.5</v>
      </c>
      <c r="Y19" s="20">
        <v>1953.23</v>
      </c>
      <c r="Z19" s="21"/>
      <c r="AA19" s="21">
        <v>214.83</v>
      </c>
      <c r="AB19" s="21">
        <v>238.26</v>
      </c>
      <c r="AC19" s="21">
        <v>224.91</v>
      </c>
      <c r="AD19" s="22">
        <v>1984.15</v>
      </c>
      <c r="AE19" s="17"/>
      <c r="AF19" s="17">
        <v>211.56</v>
      </c>
      <c r="AG19" s="17">
        <v>256.69</v>
      </c>
      <c r="AH19" s="17">
        <v>244.25</v>
      </c>
      <c r="AI19" s="17">
        <f t="shared" si="2"/>
        <v>0.38736296422197669</v>
      </c>
      <c r="AJ19" s="17">
        <f t="shared" si="3"/>
        <v>-2.2877538879918391E-2</v>
      </c>
      <c r="AK19" s="17">
        <f t="shared" si="4"/>
        <v>-2.2877538879918391</v>
      </c>
      <c r="AL19" s="23" t="str">
        <f t="shared" si="5"/>
        <v>FALSE</v>
      </c>
      <c r="AM19" s="12" t="str">
        <f t="shared" si="6"/>
        <v>TRUE</v>
      </c>
      <c r="AN19" s="12">
        <f t="shared" si="7"/>
        <v>-31.759999999999991</v>
      </c>
      <c r="AO19" s="12">
        <f t="shared" si="8"/>
        <v>-1.6006854320489878</v>
      </c>
      <c r="AP19" s="12">
        <f t="shared" si="9"/>
        <v>3.3400000000000034</v>
      </c>
      <c r="AQ19" s="12">
        <f t="shared" si="10"/>
        <v>1.5787483456229927</v>
      </c>
      <c r="AR19" s="12" t="str">
        <f t="shared" si="11"/>
        <v>FALSE</v>
      </c>
      <c r="AS19" s="12" t="str">
        <f t="shared" si="12"/>
        <v>TRUE</v>
      </c>
      <c r="AT19" s="12">
        <f t="shared" si="13"/>
        <v>-26.920000000000016</v>
      </c>
      <c r="AU19" s="12">
        <f t="shared" si="14"/>
        <v>-5.9059695925934088</v>
      </c>
      <c r="AV19" s="12">
        <f t="shared" si="15"/>
        <v>-12.388945752302964</v>
      </c>
    </row>
    <row r="20" spans="1:48" ht="13">
      <c r="A20" s="9" t="s">
        <v>10</v>
      </c>
      <c r="B20" s="10">
        <v>1640.79</v>
      </c>
      <c r="C20" s="11"/>
      <c r="D20" s="12">
        <v>189.4</v>
      </c>
      <c r="E20" s="12">
        <v>250.03</v>
      </c>
      <c r="F20" s="12">
        <v>225.79</v>
      </c>
      <c r="G20" s="13">
        <f t="shared" si="0"/>
        <v>0.44745123396917769</v>
      </c>
      <c r="H20" s="11">
        <f t="shared" si="1"/>
        <v>17</v>
      </c>
      <c r="I20" s="14">
        <v>927900</v>
      </c>
      <c r="J20" s="15">
        <v>1581.88</v>
      </c>
      <c r="K20" s="16"/>
      <c r="L20" s="17">
        <v>147.1</v>
      </c>
      <c r="M20" s="17">
        <v>273.44</v>
      </c>
      <c r="N20" s="18">
        <v>272.63</v>
      </c>
      <c r="O20" s="19">
        <v>1613.66</v>
      </c>
      <c r="P20" s="11"/>
      <c r="Q20" s="11">
        <v>123.05</v>
      </c>
      <c r="R20" s="11">
        <v>273.44</v>
      </c>
      <c r="S20" s="14">
        <v>272.63</v>
      </c>
      <c r="T20" s="16">
        <v>1700.97</v>
      </c>
      <c r="U20" s="16"/>
      <c r="V20" s="16">
        <v>131.21</v>
      </c>
      <c r="W20" s="16">
        <v>293.95</v>
      </c>
      <c r="X20" s="16">
        <v>293.95</v>
      </c>
      <c r="Y20" s="20">
        <v>1771.1</v>
      </c>
      <c r="Z20" s="21"/>
      <c r="AA20" s="21">
        <v>134.69999999999999</v>
      </c>
      <c r="AB20" s="21">
        <v>297.98</v>
      </c>
      <c r="AC20" s="21">
        <v>297.98</v>
      </c>
      <c r="AD20" s="22">
        <v>1856.13</v>
      </c>
      <c r="AE20" s="17"/>
      <c r="AF20" s="17">
        <v>135.53</v>
      </c>
      <c r="AG20" s="17">
        <v>290.23</v>
      </c>
      <c r="AH20" s="17">
        <v>290.23</v>
      </c>
      <c r="AI20" s="17">
        <f t="shared" si="2"/>
        <v>0.45884254768832849</v>
      </c>
      <c r="AJ20" s="17">
        <f t="shared" si="3"/>
        <v>-1.1391313719150808E-2</v>
      </c>
      <c r="AK20" s="17">
        <f t="shared" si="4"/>
        <v>-1.1391313719150808</v>
      </c>
      <c r="AL20" s="23" t="str">
        <f t="shared" si="5"/>
        <v>FALSE</v>
      </c>
      <c r="AM20" s="12" t="str">
        <f t="shared" si="6"/>
        <v>TRUE</v>
      </c>
      <c r="AN20" s="12">
        <f t="shared" si="7"/>
        <v>-215.34000000000015</v>
      </c>
      <c r="AO20" s="12">
        <f t="shared" si="8"/>
        <v>-11.601558080522384</v>
      </c>
      <c r="AP20" s="12">
        <f t="shared" si="9"/>
        <v>53.870000000000005</v>
      </c>
      <c r="AQ20" s="12">
        <f t="shared" si="10"/>
        <v>39.747657345237222</v>
      </c>
      <c r="AR20" s="12" t="str">
        <f t="shared" si="11"/>
        <v>FALSE</v>
      </c>
      <c r="AS20" s="12" t="str">
        <f t="shared" si="12"/>
        <v>FALSE</v>
      </c>
      <c r="AT20" s="12">
        <f t="shared" si="13"/>
        <v>-10.569999999999993</v>
      </c>
      <c r="AU20" s="12">
        <f t="shared" si="14"/>
        <v>-2.4826193160465975</v>
      </c>
      <c r="AV20" s="12">
        <f t="shared" si="15"/>
        <v>-22.203080315611764</v>
      </c>
    </row>
    <row r="21" spans="1:48" ht="13">
      <c r="A21" s="9" t="s">
        <v>32</v>
      </c>
      <c r="B21" s="10">
        <v>3258.7298000000001</v>
      </c>
      <c r="C21" s="11"/>
      <c r="D21" s="12">
        <v>1679.9770000000001</v>
      </c>
      <c r="E21" s="12">
        <v>286.93939999999998</v>
      </c>
      <c r="F21" s="12">
        <v>286.93939999999998</v>
      </c>
      <c r="G21" s="13">
        <f t="shared" si="0"/>
        <v>1.0804858272907052</v>
      </c>
      <c r="H21" s="11">
        <f t="shared" si="1"/>
        <v>4</v>
      </c>
      <c r="I21" s="14">
        <v>1820400</v>
      </c>
      <c r="J21" s="15">
        <v>3182.34</v>
      </c>
      <c r="K21" s="16"/>
      <c r="L21" s="17">
        <v>1480.27</v>
      </c>
      <c r="M21" s="17">
        <v>351.66</v>
      </c>
      <c r="N21" s="18">
        <v>315.02999999999997</v>
      </c>
      <c r="O21" s="19">
        <v>3188.39</v>
      </c>
      <c r="P21" s="11"/>
      <c r="Q21" s="11">
        <v>194.03</v>
      </c>
      <c r="R21" s="11">
        <v>351.65</v>
      </c>
      <c r="S21" s="14">
        <v>342.6</v>
      </c>
      <c r="T21" s="16">
        <v>3268.21</v>
      </c>
      <c r="U21" s="16"/>
      <c r="V21" s="16">
        <v>766.22</v>
      </c>
      <c r="W21" s="16">
        <v>345.21</v>
      </c>
      <c r="X21" s="16">
        <v>324.77</v>
      </c>
      <c r="Y21" s="20">
        <v>3323.18</v>
      </c>
      <c r="Z21" s="21"/>
      <c r="AA21" s="21">
        <v>817.1</v>
      </c>
      <c r="AB21" s="21">
        <v>296.67</v>
      </c>
      <c r="AC21" s="21">
        <v>285.20999999999998</v>
      </c>
      <c r="AD21" s="22">
        <v>3498.43</v>
      </c>
      <c r="AE21" s="17"/>
      <c r="AF21" s="17">
        <v>884.78</v>
      </c>
      <c r="AG21" s="17">
        <v>333.02</v>
      </c>
      <c r="AH21" s="17">
        <v>317.70999999999998</v>
      </c>
      <c r="AI21" s="17">
        <f t="shared" si="2"/>
        <v>0.66056361239288075</v>
      </c>
      <c r="AJ21" s="17">
        <f t="shared" si="3"/>
        <v>0.41992221489782444</v>
      </c>
      <c r="AK21" s="17">
        <f t="shared" si="4"/>
        <v>41.992221489782445</v>
      </c>
      <c r="AL21" s="23" t="str">
        <f t="shared" si="5"/>
        <v>FALSE</v>
      </c>
      <c r="AM21" s="12" t="str">
        <f t="shared" si="6"/>
        <v>TRUE</v>
      </c>
      <c r="AN21" s="12">
        <f t="shared" si="7"/>
        <v>-239.70019999999977</v>
      </c>
      <c r="AO21" s="12">
        <f t="shared" si="8"/>
        <v>-6.8516505975537534</v>
      </c>
      <c r="AP21" s="12">
        <f t="shared" si="9"/>
        <v>795.19700000000012</v>
      </c>
      <c r="AQ21" s="12">
        <f t="shared" si="10"/>
        <v>89.875110196885117</v>
      </c>
      <c r="AR21" s="12" t="str">
        <f t="shared" si="11"/>
        <v>FALSE</v>
      </c>
      <c r="AS21" s="12" t="str">
        <f t="shared" si="12"/>
        <v>FALSE</v>
      </c>
      <c r="AT21" s="12">
        <f t="shared" si="13"/>
        <v>764.42640000000006</v>
      </c>
      <c r="AU21" s="12">
        <f t="shared" si="14"/>
        <v>63.570291644836963</v>
      </c>
      <c r="AV21" s="12">
        <f t="shared" si="15"/>
        <v>-9.6851216518208432</v>
      </c>
    </row>
    <row r="22" spans="1:48" ht="13">
      <c r="A22" s="9" t="s">
        <v>8</v>
      </c>
      <c r="B22" s="10">
        <v>2849.66</v>
      </c>
      <c r="C22" s="11"/>
      <c r="D22" s="12">
        <v>270.19</v>
      </c>
      <c r="E22" s="12">
        <v>274.57</v>
      </c>
      <c r="F22" s="12">
        <v>252.25</v>
      </c>
      <c r="G22" s="13">
        <f t="shared" si="0"/>
        <v>0.35181144781144785</v>
      </c>
      <c r="H22" s="11">
        <f t="shared" si="1"/>
        <v>29</v>
      </c>
      <c r="I22" s="14">
        <v>1485000</v>
      </c>
      <c r="J22" s="15">
        <v>2860.11</v>
      </c>
      <c r="K22" s="16"/>
      <c r="L22" s="17">
        <v>443.52</v>
      </c>
      <c r="M22" s="17">
        <v>329.89</v>
      </c>
      <c r="N22" s="18">
        <v>312.44</v>
      </c>
      <c r="O22" s="19">
        <v>2918.82</v>
      </c>
      <c r="P22" s="11"/>
      <c r="Q22" s="11">
        <v>297.41000000000003</v>
      </c>
      <c r="R22" s="11">
        <v>331.38</v>
      </c>
      <c r="S22" s="14">
        <v>318.83999999999997</v>
      </c>
      <c r="T22" s="16">
        <v>3074.44</v>
      </c>
      <c r="U22" s="16"/>
      <c r="V22" s="16">
        <v>312.73</v>
      </c>
      <c r="W22" s="16">
        <v>300.77</v>
      </c>
      <c r="X22" s="16">
        <v>284.24</v>
      </c>
      <c r="Y22" s="20">
        <v>3200.38</v>
      </c>
      <c r="Z22" s="21"/>
      <c r="AA22" s="21">
        <v>314.58</v>
      </c>
      <c r="AB22" s="21">
        <v>367.58</v>
      </c>
      <c r="AC22" s="21">
        <v>345.75</v>
      </c>
      <c r="AD22" s="22">
        <v>3323.23</v>
      </c>
      <c r="AE22" s="17"/>
      <c r="AF22" s="17">
        <v>310.20999999999998</v>
      </c>
      <c r="AG22" s="17">
        <v>410.85</v>
      </c>
      <c r="AH22" s="17">
        <v>392.9</v>
      </c>
      <c r="AI22" s="17">
        <f t="shared" si="2"/>
        <v>0.47347474747474738</v>
      </c>
      <c r="AJ22" s="17">
        <f t="shared" si="3"/>
        <v>-0.12166329966329953</v>
      </c>
      <c r="AK22" s="17">
        <f t="shared" si="4"/>
        <v>-12.166329966329952</v>
      </c>
      <c r="AL22" s="23" t="str">
        <f t="shared" si="5"/>
        <v>TRUE</v>
      </c>
      <c r="AM22" s="12" t="str">
        <f t="shared" si="6"/>
        <v>TRUE</v>
      </c>
      <c r="AN22" s="12">
        <f t="shared" si="7"/>
        <v>-473.57000000000016</v>
      </c>
      <c r="AO22" s="12">
        <f t="shared" si="8"/>
        <v>-14.250292636982701</v>
      </c>
      <c r="AP22" s="12">
        <f t="shared" si="9"/>
        <v>-40.019999999999982</v>
      </c>
      <c r="AQ22" s="12">
        <f t="shared" si="10"/>
        <v>-12.90093807420779</v>
      </c>
      <c r="AR22" s="12" t="str">
        <f t="shared" si="11"/>
        <v>TRUE</v>
      </c>
      <c r="AS22" s="12" t="str">
        <f t="shared" si="12"/>
        <v>FALSE</v>
      </c>
      <c r="AT22" s="12">
        <f t="shared" si="13"/>
        <v>-180.66999999999985</v>
      </c>
      <c r="AU22" s="12">
        <f t="shared" si="14"/>
        <v>-25.695837066746297</v>
      </c>
      <c r="AV22" s="12">
        <f t="shared" si="15"/>
        <v>-35.79791295495037</v>
      </c>
    </row>
    <row r="23" spans="1:48" ht="13">
      <c r="A23" s="9" t="s">
        <v>15</v>
      </c>
      <c r="B23" s="10">
        <v>1802.3125</v>
      </c>
      <c r="C23" s="11"/>
      <c r="D23" s="12">
        <v>337.25</v>
      </c>
      <c r="E23" s="12">
        <v>231.20891889999999</v>
      </c>
      <c r="F23" s="12">
        <v>218.97918920000001</v>
      </c>
      <c r="G23" s="13">
        <f t="shared" si="0"/>
        <v>0.51988895149079362</v>
      </c>
      <c r="H23" s="11">
        <f t="shared" si="1"/>
        <v>14</v>
      </c>
      <c r="I23" s="14">
        <v>1069900</v>
      </c>
      <c r="J23" s="15">
        <v>1859.18</v>
      </c>
      <c r="K23" s="16"/>
      <c r="L23" s="17">
        <v>390.52</v>
      </c>
      <c r="M23" s="17">
        <v>233.06</v>
      </c>
      <c r="N23" s="18">
        <v>233.06</v>
      </c>
      <c r="O23" s="19">
        <v>1954.69</v>
      </c>
      <c r="P23" s="11"/>
      <c r="Q23" s="11">
        <v>390.52</v>
      </c>
      <c r="R23" s="11">
        <v>234.06</v>
      </c>
      <c r="S23" s="14">
        <v>233.06</v>
      </c>
      <c r="T23" s="16">
        <v>2043.44</v>
      </c>
      <c r="U23" s="16"/>
      <c r="V23" s="16">
        <v>501.12</v>
      </c>
      <c r="W23" s="16">
        <v>234.92</v>
      </c>
      <c r="X23" s="16">
        <v>231</v>
      </c>
      <c r="Y23" s="20">
        <v>2089.21</v>
      </c>
      <c r="Z23" s="21"/>
      <c r="AA23" s="21">
        <v>496.46</v>
      </c>
      <c r="AB23" s="21">
        <v>221.92</v>
      </c>
      <c r="AC23" s="21">
        <v>219</v>
      </c>
      <c r="AD23" s="22">
        <v>2141.86</v>
      </c>
      <c r="AE23" s="17"/>
      <c r="AF23" s="17">
        <v>345.53</v>
      </c>
      <c r="AG23" s="17">
        <v>236.34</v>
      </c>
      <c r="AH23" s="17">
        <v>232.75</v>
      </c>
      <c r="AI23" s="17">
        <f t="shared" si="2"/>
        <v>0.54049911206654822</v>
      </c>
      <c r="AJ23" s="17">
        <f t="shared" si="3"/>
        <v>-2.0610160575754599E-2</v>
      </c>
      <c r="AK23" s="17">
        <f t="shared" si="4"/>
        <v>-2.0610160575754599</v>
      </c>
      <c r="AL23" s="23" t="str">
        <f t="shared" si="5"/>
        <v>TRUE</v>
      </c>
      <c r="AM23" s="12" t="str">
        <f t="shared" si="6"/>
        <v>TRUE</v>
      </c>
      <c r="AN23" s="12">
        <f t="shared" si="7"/>
        <v>-339.54750000000013</v>
      </c>
      <c r="AO23" s="12">
        <f t="shared" si="8"/>
        <v>-15.852926895315292</v>
      </c>
      <c r="AP23" s="12">
        <f t="shared" si="9"/>
        <v>-8.2799999999999727</v>
      </c>
      <c r="AQ23" s="12">
        <f t="shared" si="10"/>
        <v>-2.3963186988105156</v>
      </c>
      <c r="AR23" s="12" t="str">
        <f t="shared" si="11"/>
        <v>TRUE</v>
      </c>
      <c r="AS23" s="12" t="str">
        <f t="shared" si="12"/>
        <v>FALSE</v>
      </c>
      <c r="AT23" s="12">
        <f t="shared" si="13"/>
        <v>-22.050810799999908</v>
      </c>
      <c r="AU23" s="12">
        <f t="shared" si="14"/>
        <v>-3.8131719582209151</v>
      </c>
      <c r="AV23" s="12">
        <f t="shared" si="15"/>
        <v>-5.9165674758324354</v>
      </c>
    </row>
    <row r="24" spans="1:48" ht="13">
      <c r="A24" s="9" t="s">
        <v>16</v>
      </c>
      <c r="B24" s="10">
        <v>1086.9000000000001</v>
      </c>
      <c r="C24" s="11"/>
      <c r="D24" s="12">
        <v>103.44</v>
      </c>
      <c r="E24" s="12">
        <v>105.187</v>
      </c>
      <c r="F24" s="12">
        <v>103.387</v>
      </c>
      <c r="G24" s="13">
        <f t="shared" si="0"/>
        <v>0.27821764864137744</v>
      </c>
      <c r="H24" s="11">
        <f t="shared" si="1"/>
        <v>39</v>
      </c>
      <c r="I24" s="14">
        <v>743400</v>
      </c>
      <c r="J24" s="15">
        <v>1073.26</v>
      </c>
      <c r="K24" s="16"/>
      <c r="L24" s="17">
        <v>109.2225</v>
      </c>
      <c r="M24" s="17">
        <v>137.72999999999999</v>
      </c>
      <c r="N24" s="18">
        <v>133.93</v>
      </c>
      <c r="O24" s="19">
        <v>1100.1500000000001</v>
      </c>
      <c r="P24" s="11"/>
      <c r="Q24" s="11">
        <v>91.23</v>
      </c>
      <c r="R24" s="11">
        <v>137.72999999999999</v>
      </c>
      <c r="S24" s="14">
        <v>133.93</v>
      </c>
      <c r="T24" s="16">
        <v>1090.73</v>
      </c>
      <c r="U24" s="16"/>
      <c r="V24" s="16">
        <v>88.15</v>
      </c>
      <c r="W24" s="16">
        <v>145.43</v>
      </c>
      <c r="X24" s="16">
        <v>140.91</v>
      </c>
      <c r="Y24" s="20">
        <v>1130.3900000000001</v>
      </c>
      <c r="Z24" s="21"/>
      <c r="AA24" s="21">
        <v>89.41</v>
      </c>
      <c r="AB24" s="21">
        <v>151.43</v>
      </c>
      <c r="AC24" s="21">
        <v>151.43</v>
      </c>
      <c r="AD24" s="22">
        <v>1142.4000000000001</v>
      </c>
      <c r="AE24" s="17"/>
      <c r="AF24" s="16">
        <v>248.76</v>
      </c>
      <c r="AG24" s="16">
        <v>152.41</v>
      </c>
      <c r="AH24" s="16">
        <v>148.27000000000001</v>
      </c>
      <c r="AI24" s="17">
        <f t="shared" si="2"/>
        <v>0.53407317729351622</v>
      </c>
      <c r="AJ24" s="17">
        <f t="shared" si="3"/>
        <v>-0.25585552865213879</v>
      </c>
      <c r="AK24" s="17">
        <f t="shared" si="4"/>
        <v>-25.585552865213877</v>
      </c>
      <c r="AL24" s="23" t="str">
        <f t="shared" si="5"/>
        <v>FALSE</v>
      </c>
      <c r="AM24" s="12" t="str">
        <f t="shared" si="6"/>
        <v>TRUE</v>
      </c>
      <c r="AN24" s="12">
        <f t="shared" si="7"/>
        <v>-55.5</v>
      </c>
      <c r="AO24" s="12">
        <f t="shared" si="8"/>
        <v>-4.8581932773109235</v>
      </c>
      <c r="AP24" s="12">
        <f t="shared" si="9"/>
        <v>-145.32</v>
      </c>
      <c r="AQ24" s="12">
        <f t="shared" si="10"/>
        <v>-58.417752050168836</v>
      </c>
      <c r="AR24" s="12" t="str">
        <f t="shared" si="11"/>
        <v>TRUE</v>
      </c>
      <c r="AS24" s="12" t="str">
        <f t="shared" si="12"/>
        <v>TRUE</v>
      </c>
      <c r="AT24" s="12">
        <f t="shared" si="13"/>
        <v>-190.20299999999997</v>
      </c>
      <c r="AU24" s="12">
        <f t="shared" si="14"/>
        <v>-47.906455431579474</v>
      </c>
      <c r="AV24" s="12">
        <f t="shared" si="15"/>
        <v>-30.271126998044114</v>
      </c>
    </row>
    <row r="25" spans="1:48" ht="13">
      <c r="A25" s="25" t="s">
        <v>73</v>
      </c>
      <c r="B25" s="26">
        <f>(B26+B28)</f>
        <v>32201.780000000002</v>
      </c>
      <c r="C25" s="27"/>
      <c r="D25" s="27">
        <f t="shared" ref="D25:F25" si="16">(D26+D28)</f>
        <v>4110.6396999999997</v>
      </c>
      <c r="E25" s="27">
        <f t="shared" si="16"/>
        <v>1455.1607999999999</v>
      </c>
      <c r="F25" s="27">
        <f t="shared" si="16"/>
        <v>756.17430000000002</v>
      </c>
      <c r="G25" s="13">
        <v>0.55380853218630155</v>
      </c>
      <c r="H25" s="28" t="s">
        <v>74</v>
      </c>
      <c r="I25" s="29">
        <v>8787900</v>
      </c>
      <c r="J25" s="30">
        <f>(J26+J28)</f>
        <v>32827.090000000004</v>
      </c>
      <c r="K25" s="31"/>
      <c r="L25" s="31">
        <f t="shared" ref="L25:M25" si="17">(L26+L28)</f>
        <v>6477.1184999999996</v>
      </c>
      <c r="M25" s="31">
        <f t="shared" si="17"/>
        <v>1798.03</v>
      </c>
      <c r="N25" s="32">
        <v>1158.68</v>
      </c>
      <c r="O25" s="33">
        <v>32616.350000000002</v>
      </c>
      <c r="P25" s="27"/>
      <c r="Q25" s="27">
        <v>5635.92</v>
      </c>
      <c r="R25" s="27">
        <v>1798.03</v>
      </c>
      <c r="S25" s="29">
        <v>1173.96</v>
      </c>
      <c r="T25" s="31">
        <v>31677.690000000002</v>
      </c>
      <c r="U25" s="31"/>
      <c r="V25" s="31">
        <v>5556.1</v>
      </c>
      <c r="W25" s="31">
        <v>2098.6</v>
      </c>
      <c r="X25" s="31">
        <v>1968.3</v>
      </c>
      <c r="Y25" s="34">
        <v>31172.22</v>
      </c>
      <c r="Z25" s="35"/>
      <c r="AA25" s="35">
        <v>3353.7525000000001</v>
      </c>
      <c r="AB25" s="35">
        <v>2722.9500000000003</v>
      </c>
      <c r="AC25" s="35">
        <v>2669.42</v>
      </c>
      <c r="AD25" s="22">
        <v>32970.51</v>
      </c>
      <c r="AE25" s="17"/>
      <c r="AF25" s="17">
        <v>3467.6800000000003</v>
      </c>
      <c r="AG25" s="17">
        <v>2797.91</v>
      </c>
      <c r="AH25" s="17">
        <v>2624.74</v>
      </c>
      <c r="AI25" s="17">
        <v>0.69327370589105475</v>
      </c>
      <c r="AJ25" s="17">
        <v>-0.1394651737047532</v>
      </c>
      <c r="AK25" s="17">
        <v>-13.94651737047532</v>
      </c>
      <c r="AL25" s="10" t="s">
        <v>75</v>
      </c>
      <c r="AM25" s="12" t="s">
        <v>76</v>
      </c>
      <c r="AN25" s="12">
        <f t="shared" si="7"/>
        <v>-768.72999999999956</v>
      </c>
      <c r="AO25" s="12">
        <v>2.3315684228117779</v>
      </c>
      <c r="AP25" s="12">
        <f t="shared" si="9"/>
        <v>642.95969999999943</v>
      </c>
      <c r="AQ25" s="12">
        <f t="shared" si="10"/>
        <v>18.54149460157798</v>
      </c>
      <c r="AR25" s="12" t="s">
        <v>76</v>
      </c>
      <c r="AS25" s="12" t="s">
        <v>75</v>
      </c>
      <c r="AT25" s="12">
        <f t="shared" si="13"/>
        <v>-1225.6060000000007</v>
      </c>
      <c r="AU25" s="12">
        <v>20.116899360188572</v>
      </c>
      <c r="AV25" s="12">
        <f t="shared" si="15"/>
        <v>-71.19050648826169</v>
      </c>
    </row>
    <row r="26" spans="1:48" ht="13">
      <c r="A26" s="9" t="s">
        <v>29</v>
      </c>
      <c r="B26" s="10">
        <v>684.49</v>
      </c>
      <c r="C26" s="11"/>
      <c r="D26" s="12">
        <v>22.87</v>
      </c>
      <c r="E26" s="12">
        <v>12.79</v>
      </c>
      <c r="F26" s="12">
        <v>12.79</v>
      </c>
      <c r="G26" s="13">
        <f t="shared" ref="G26:G48" si="18">(D26+F26)/I26*1000</f>
        <v>3.7936170212765954</v>
      </c>
      <c r="H26" s="11">
        <f t="shared" ref="H26:H35" si="19">RANK(G26,$G$3:$G$48)</f>
        <v>1</v>
      </c>
      <c r="I26" s="14">
        <v>9400</v>
      </c>
      <c r="J26" s="15">
        <v>701.91</v>
      </c>
      <c r="K26" s="16"/>
      <c r="L26" s="17">
        <v>18.48</v>
      </c>
      <c r="M26" s="17">
        <v>10.79</v>
      </c>
      <c r="N26" s="18">
        <v>10.79</v>
      </c>
      <c r="O26" s="19">
        <v>739.08</v>
      </c>
      <c r="P26" s="11"/>
      <c r="Q26" s="11">
        <v>23.93</v>
      </c>
      <c r="R26" s="11">
        <v>10.79</v>
      </c>
      <c r="S26" s="14">
        <v>10.79</v>
      </c>
      <c r="T26" s="16">
        <v>745.99</v>
      </c>
      <c r="U26" s="16"/>
      <c r="V26" s="16">
        <v>22.72</v>
      </c>
      <c r="W26" s="16">
        <v>11.69</v>
      </c>
      <c r="X26" s="16">
        <v>11.69</v>
      </c>
      <c r="Y26" s="20">
        <v>774.16</v>
      </c>
      <c r="Z26" s="21"/>
      <c r="AA26" s="21">
        <v>38.17</v>
      </c>
      <c r="AB26" s="21">
        <v>38.76</v>
      </c>
      <c r="AC26" s="21">
        <v>38.76</v>
      </c>
      <c r="AD26" s="24">
        <v>830.71</v>
      </c>
      <c r="AE26" s="16"/>
      <c r="AF26" s="16">
        <v>49.86</v>
      </c>
      <c r="AG26" s="16">
        <v>37.97</v>
      </c>
      <c r="AH26" s="16">
        <v>37.97</v>
      </c>
      <c r="AI26" s="17">
        <f t="shared" ref="AI26:AI35" si="20">(AF26+AH26)/I26*1000</f>
        <v>9.3436170212765948</v>
      </c>
      <c r="AJ26" s="17">
        <f t="shared" ref="AJ26:AJ35" si="21">G26-AI26</f>
        <v>-5.5499999999999989</v>
      </c>
      <c r="AK26" s="17">
        <f t="shared" ref="AK26:AK35" si="22">AJ26*100</f>
        <v>-554.99999999999989</v>
      </c>
      <c r="AL26" s="23" t="str">
        <f t="shared" ref="AL26:AL48" si="23">IF(MIN(B26,J26,O26,T26,Y26,AD26)=B26,"TRUE", "FALSE")</f>
        <v>TRUE</v>
      </c>
      <c r="AM26" s="12" t="str">
        <f t="shared" ref="AM26:AM48" si="24">IF(MAX(B26,J26,O26,T26,Y26,AD26)=AD26,"TRUE", "FALSE")</f>
        <v>TRUE</v>
      </c>
      <c r="AN26" s="12">
        <f t="shared" si="7"/>
        <v>-146.22000000000003</v>
      </c>
      <c r="AO26" s="12">
        <f t="shared" ref="AO26:AO48" si="25">AN26/AD26*100</f>
        <v>-17.601810499452277</v>
      </c>
      <c r="AP26" s="12">
        <f t="shared" si="9"/>
        <v>-26.99</v>
      </c>
      <c r="AQ26" s="12">
        <f t="shared" si="10"/>
        <v>-54.131568391496188</v>
      </c>
      <c r="AR26" s="12" t="str">
        <f t="shared" ref="AR26:AR35" si="26">IF(MIN(D26+F26,L26+N26,Q26+S26,V26+X26,AA26+AC26,AF26+AH26)=D26+F26,"TRUE", "FALSE")</f>
        <v>FALSE</v>
      </c>
      <c r="AS26" s="12" t="str">
        <f t="shared" ref="AS26:AS35" si="27">IF(MAX(D26+F26,L26+N26,Q26+S26,V26+X26,AA26+AC26,AF26+AH26)=AF26+AH26,"TRUE", "FALSE")</f>
        <v>TRUE</v>
      </c>
      <c r="AT26" s="12">
        <f t="shared" si="13"/>
        <v>-52.17</v>
      </c>
      <c r="AU26" s="12">
        <f t="shared" ref="AU26:AU35" si="28">AT26/(AF26+AH26)*100</f>
        <v>-59.398838665604018</v>
      </c>
      <c r="AV26" s="12">
        <f t="shared" si="15"/>
        <v>-66.315512246510394</v>
      </c>
    </row>
    <row r="27" spans="1:48" ht="13">
      <c r="A27" s="9" t="s">
        <v>9</v>
      </c>
      <c r="B27" s="10">
        <v>3538</v>
      </c>
      <c r="C27" s="11"/>
      <c r="D27" s="12">
        <v>672.31</v>
      </c>
      <c r="E27" s="12">
        <v>259.83</v>
      </c>
      <c r="F27" s="12">
        <v>237.33</v>
      </c>
      <c r="G27" s="13">
        <f t="shared" si="18"/>
        <v>0.64678612059158136</v>
      </c>
      <c r="H27" s="11">
        <f t="shared" si="19"/>
        <v>10</v>
      </c>
      <c r="I27" s="14">
        <v>1406400</v>
      </c>
      <c r="J27" s="15">
        <v>3554.31</v>
      </c>
      <c r="K27" s="16"/>
      <c r="L27" s="17">
        <v>506.71</v>
      </c>
      <c r="M27" s="17">
        <v>353.16</v>
      </c>
      <c r="N27" s="18">
        <v>338.38</v>
      </c>
      <c r="O27" s="19">
        <v>3794.05</v>
      </c>
      <c r="P27" s="11"/>
      <c r="Q27" s="11">
        <v>506.64</v>
      </c>
      <c r="R27" s="11">
        <v>353.16</v>
      </c>
      <c r="S27" s="14">
        <v>349.22</v>
      </c>
      <c r="T27" s="16">
        <v>3954.19</v>
      </c>
      <c r="U27" s="16"/>
      <c r="V27" s="16">
        <v>528.94000000000005</v>
      </c>
      <c r="W27" s="16">
        <v>316.22000000000003</v>
      </c>
      <c r="X27" s="16">
        <v>312.22000000000003</v>
      </c>
      <c r="Y27" s="20">
        <v>3909.05</v>
      </c>
      <c r="Z27" s="21"/>
      <c r="AA27" s="21">
        <v>545.57000000000005</v>
      </c>
      <c r="AB27" s="21">
        <v>377.81</v>
      </c>
      <c r="AC27" s="21">
        <v>372.81</v>
      </c>
      <c r="AD27" s="22">
        <v>4083.03</v>
      </c>
      <c r="AE27" s="17"/>
      <c r="AF27" s="17">
        <v>683.37</v>
      </c>
      <c r="AG27" s="17">
        <v>425.72</v>
      </c>
      <c r="AH27" s="17">
        <v>425.72</v>
      </c>
      <c r="AI27" s="17">
        <f t="shared" si="20"/>
        <v>0.7886021046643914</v>
      </c>
      <c r="AJ27" s="17">
        <f t="shared" si="21"/>
        <v>-0.14181598407281004</v>
      </c>
      <c r="AK27" s="17">
        <f t="shared" si="22"/>
        <v>-14.181598407281005</v>
      </c>
      <c r="AL27" s="23" t="str">
        <f t="shared" si="23"/>
        <v>TRUE</v>
      </c>
      <c r="AM27" s="12" t="str">
        <f t="shared" si="24"/>
        <v>TRUE</v>
      </c>
      <c r="AN27" s="12">
        <f t="shared" si="7"/>
        <v>-545.0300000000002</v>
      </c>
      <c r="AO27" s="12">
        <f t="shared" si="25"/>
        <v>-13.348665084508324</v>
      </c>
      <c r="AP27" s="12">
        <f t="shared" si="9"/>
        <v>-11.060000000000059</v>
      </c>
      <c r="AQ27" s="12">
        <f t="shared" si="10"/>
        <v>-1.6184497417211847</v>
      </c>
      <c r="AR27" s="12" t="str">
        <f t="shared" si="26"/>
        <v>FALSE</v>
      </c>
      <c r="AS27" s="12" t="str">
        <f t="shared" si="27"/>
        <v>TRUE</v>
      </c>
      <c r="AT27" s="12">
        <f t="shared" si="13"/>
        <v>-199.45000000000016</v>
      </c>
      <c r="AU27" s="12">
        <f t="shared" si="28"/>
        <v>-17.98321146164875</v>
      </c>
      <c r="AV27" s="12">
        <f t="shared" si="15"/>
        <v>-44.252090575965426</v>
      </c>
    </row>
    <row r="28" spans="1:48" ht="13">
      <c r="A28" s="9" t="s">
        <v>30</v>
      </c>
      <c r="B28" s="10">
        <v>31517.29</v>
      </c>
      <c r="C28" s="11"/>
      <c r="D28" s="12">
        <v>4087.7696999999998</v>
      </c>
      <c r="E28" s="12">
        <v>1442.3707999999999</v>
      </c>
      <c r="F28" s="12">
        <v>743.38430000000005</v>
      </c>
      <c r="G28" s="13">
        <f t="shared" si="18"/>
        <v>0.55033935182548266</v>
      </c>
      <c r="H28" s="11">
        <f t="shared" si="19"/>
        <v>12</v>
      </c>
      <c r="I28" s="14">
        <v>8778500</v>
      </c>
      <c r="J28" s="15">
        <v>32125.18</v>
      </c>
      <c r="K28" s="16"/>
      <c r="L28" s="17">
        <v>6458.6385</v>
      </c>
      <c r="M28" s="17">
        <v>1787.24</v>
      </c>
      <c r="N28" s="18">
        <v>1147.8900000000001</v>
      </c>
      <c r="O28" s="19">
        <v>31877.27</v>
      </c>
      <c r="P28" s="11"/>
      <c r="Q28" s="11">
        <v>5611.99</v>
      </c>
      <c r="R28" s="11">
        <v>1787.24</v>
      </c>
      <c r="S28" s="14">
        <v>1163.17</v>
      </c>
      <c r="T28" s="16">
        <v>30931.7</v>
      </c>
      <c r="U28" s="16"/>
      <c r="V28" s="16">
        <v>5533.38</v>
      </c>
      <c r="W28" s="16">
        <v>2086.91</v>
      </c>
      <c r="X28" s="16">
        <v>1956.61</v>
      </c>
      <c r="Y28" s="20">
        <v>30398.06</v>
      </c>
      <c r="Z28" s="21"/>
      <c r="AA28" s="21">
        <v>3315.5825</v>
      </c>
      <c r="AB28" s="21">
        <v>2684.19</v>
      </c>
      <c r="AC28" s="21">
        <v>2630.66</v>
      </c>
      <c r="AD28" s="22">
        <v>32139.8</v>
      </c>
      <c r="AE28" s="17"/>
      <c r="AF28" s="17">
        <v>3417.82</v>
      </c>
      <c r="AG28" s="17">
        <v>2759.94</v>
      </c>
      <c r="AH28" s="17">
        <v>2586.77</v>
      </c>
      <c r="AI28" s="17">
        <f t="shared" si="20"/>
        <v>0.68401093580907901</v>
      </c>
      <c r="AJ28" s="17">
        <f t="shared" si="21"/>
        <v>-0.13367158398359635</v>
      </c>
      <c r="AK28" s="17">
        <f t="shared" si="22"/>
        <v>-13.367158398359635</v>
      </c>
      <c r="AL28" s="23" t="str">
        <f t="shared" si="23"/>
        <v>FALSE</v>
      </c>
      <c r="AM28" s="12" t="str">
        <f t="shared" si="24"/>
        <v>TRUE</v>
      </c>
      <c r="AN28" s="12">
        <f t="shared" si="7"/>
        <v>-622.5099999999984</v>
      </c>
      <c r="AO28" s="12">
        <f t="shared" si="25"/>
        <v>-1.9368819967765774</v>
      </c>
      <c r="AP28" s="12">
        <f t="shared" si="9"/>
        <v>669.94969999999967</v>
      </c>
      <c r="AQ28" s="12">
        <f t="shared" si="10"/>
        <v>19.601667144554121</v>
      </c>
      <c r="AR28" s="12" t="str">
        <f t="shared" si="26"/>
        <v>TRUE</v>
      </c>
      <c r="AS28" s="12" t="str">
        <f t="shared" si="27"/>
        <v>FALSE</v>
      </c>
      <c r="AT28" s="12">
        <f t="shared" si="13"/>
        <v>-1173.4360000000006</v>
      </c>
      <c r="AU28" s="12">
        <f t="shared" si="28"/>
        <v>-19.542316794319024</v>
      </c>
      <c r="AV28" s="12">
        <f t="shared" si="15"/>
        <v>-71.262064273205567</v>
      </c>
    </row>
    <row r="29" spans="1:48" ht="13">
      <c r="A29" s="9" t="s">
        <v>27</v>
      </c>
      <c r="B29" s="10">
        <v>1515.08</v>
      </c>
      <c r="C29" s="11"/>
      <c r="D29" s="12">
        <v>99.167499960000001</v>
      </c>
      <c r="E29" s="12">
        <v>148.91002</v>
      </c>
      <c r="F29" s="12">
        <v>130.46001999999999</v>
      </c>
      <c r="G29" s="13">
        <f t="shared" si="18"/>
        <v>0.2571704781722477</v>
      </c>
      <c r="H29" s="11">
        <f t="shared" si="19"/>
        <v>40</v>
      </c>
      <c r="I29" s="14">
        <v>892900</v>
      </c>
      <c r="J29" s="15">
        <v>1514.5</v>
      </c>
      <c r="K29" s="16"/>
      <c r="L29" s="17">
        <v>235.83500000000001</v>
      </c>
      <c r="M29" s="17">
        <v>197.45</v>
      </c>
      <c r="N29" s="18">
        <v>166.48</v>
      </c>
      <c r="O29" s="19">
        <v>1569.01</v>
      </c>
      <c r="P29" s="11"/>
      <c r="Q29" s="11">
        <v>236.69</v>
      </c>
      <c r="R29" s="11">
        <v>197.45</v>
      </c>
      <c r="S29" s="14">
        <v>172.48</v>
      </c>
      <c r="T29" s="16">
        <v>1581.73</v>
      </c>
      <c r="U29" s="16"/>
      <c r="V29" s="16">
        <v>226.07</v>
      </c>
      <c r="W29" s="16">
        <v>247.4</v>
      </c>
      <c r="X29" s="16">
        <v>230.98</v>
      </c>
      <c r="Y29" s="20">
        <v>1544.1</v>
      </c>
      <c r="Z29" s="21"/>
      <c r="AA29" s="21">
        <v>227.18</v>
      </c>
      <c r="AB29" s="21">
        <v>250.3</v>
      </c>
      <c r="AC29" s="21">
        <v>228.72</v>
      </c>
      <c r="AD29" s="22">
        <v>1546.95</v>
      </c>
      <c r="AE29" s="17"/>
      <c r="AF29" s="16">
        <v>226.26</v>
      </c>
      <c r="AG29" s="16">
        <v>254.19</v>
      </c>
      <c r="AH29" s="16">
        <v>234.95</v>
      </c>
      <c r="AI29" s="17">
        <f t="shared" si="20"/>
        <v>0.51653040654048599</v>
      </c>
      <c r="AJ29" s="17">
        <f t="shared" si="21"/>
        <v>-0.25935992836823829</v>
      </c>
      <c r="AK29" s="17">
        <f t="shared" si="22"/>
        <v>-25.935992836823829</v>
      </c>
      <c r="AL29" s="23" t="str">
        <f t="shared" si="23"/>
        <v>FALSE</v>
      </c>
      <c r="AM29" s="12" t="str">
        <f t="shared" si="24"/>
        <v>FALSE</v>
      </c>
      <c r="AN29" s="12">
        <f t="shared" si="7"/>
        <v>-31.870000000000118</v>
      </c>
      <c r="AO29" s="12">
        <f t="shared" si="25"/>
        <v>-2.0601829406251086</v>
      </c>
      <c r="AP29" s="12">
        <f t="shared" si="9"/>
        <v>-127.09250003999999</v>
      </c>
      <c r="AQ29" s="12">
        <f t="shared" si="10"/>
        <v>-56.170997984619461</v>
      </c>
      <c r="AR29" s="12" t="str">
        <f t="shared" si="26"/>
        <v>TRUE</v>
      </c>
      <c r="AS29" s="12" t="str">
        <f t="shared" si="27"/>
        <v>TRUE</v>
      </c>
      <c r="AT29" s="12">
        <f t="shared" si="13"/>
        <v>-231.58248004000001</v>
      </c>
      <c r="AU29" s="12">
        <f t="shared" si="28"/>
        <v>-50.211938171331937</v>
      </c>
      <c r="AV29" s="12">
        <f t="shared" si="15"/>
        <v>-44.47328367737817</v>
      </c>
    </row>
    <row r="30" spans="1:48" ht="13">
      <c r="A30" s="9" t="s">
        <v>43</v>
      </c>
      <c r="B30" s="10">
        <v>1441.41</v>
      </c>
      <c r="C30" s="11"/>
      <c r="D30" s="12">
        <v>90.5</v>
      </c>
      <c r="E30" s="12">
        <v>223.55</v>
      </c>
      <c r="F30" s="12">
        <v>205.54864860000001</v>
      </c>
      <c r="G30" s="13">
        <f t="shared" si="18"/>
        <v>0.42547951796493244</v>
      </c>
      <c r="H30" s="11">
        <f t="shared" si="19"/>
        <v>22</v>
      </c>
      <c r="I30" s="14">
        <v>695800</v>
      </c>
      <c r="J30" s="15">
        <v>1457.5</v>
      </c>
      <c r="K30" s="16"/>
      <c r="L30" s="17">
        <v>96.97</v>
      </c>
      <c r="M30" s="17">
        <v>243.08</v>
      </c>
      <c r="N30" s="18">
        <v>241.27</v>
      </c>
      <c r="O30" s="19">
        <v>1487.13</v>
      </c>
      <c r="P30" s="11"/>
      <c r="Q30" s="11">
        <v>95.98</v>
      </c>
      <c r="R30" s="11">
        <v>243.08</v>
      </c>
      <c r="S30" s="14">
        <v>241.27</v>
      </c>
      <c r="T30" s="16">
        <v>1464.3</v>
      </c>
      <c r="U30" s="16"/>
      <c r="V30" s="16">
        <v>103.4</v>
      </c>
      <c r="W30" s="16">
        <v>266.89999999999998</v>
      </c>
      <c r="X30" s="16">
        <v>266.89999999999998</v>
      </c>
      <c r="Y30" s="20">
        <v>1483.3</v>
      </c>
      <c r="Z30" s="21"/>
      <c r="AA30" s="21">
        <v>168.7</v>
      </c>
      <c r="AB30" s="21">
        <v>261.89999999999998</v>
      </c>
      <c r="AC30" s="21">
        <v>261.89999999999998</v>
      </c>
      <c r="AD30" s="22">
        <v>1454.2</v>
      </c>
      <c r="AE30" s="17"/>
      <c r="AF30" s="17">
        <v>160.69999999999999</v>
      </c>
      <c r="AG30" s="17">
        <v>218.5</v>
      </c>
      <c r="AH30" s="17">
        <v>218.5</v>
      </c>
      <c r="AI30" s="17">
        <f t="shared" si="20"/>
        <v>0.54498419085944239</v>
      </c>
      <c r="AJ30" s="17">
        <f t="shared" si="21"/>
        <v>-0.11950467289450994</v>
      </c>
      <c r="AK30" s="17">
        <f t="shared" si="22"/>
        <v>-11.950467289450994</v>
      </c>
      <c r="AL30" s="23" t="str">
        <f t="shared" si="23"/>
        <v>TRUE</v>
      </c>
      <c r="AM30" s="12" t="str">
        <f t="shared" si="24"/>
        <v>FALSE</v>
      </c>
      <c r="AN30" s="12">
        <f t="shared" si="7"/>
        <v>-12.789999999999964</v>
      </c>
      <c r="AO30" s="12">
        <f t="shared" si="25"/>
        <v>-0.8795213863292507</v>
      </c>
      <c r="AP30" s="12">
        <f t="shared" si="9"/>
        <v>-70.199999999999989</v>
      </c>
      <c r="AQ30" s="12">
        <f t="shared" si="10"/>
        <v>-43.683883011823269</v>
      </c>
      <c r="AR30" s="12" t="str">
        <f t="shared" si="26"/>
        <v>TRUE</v>
      </c>
      <c r="AS30" s="12" t="str">
        <f t="shared" si="27"/>
        <v>FALSE</v>
      </c>
      <c r="AT30" s="12">
        <f t="shared" si="13"/>
        <v>-83.15135140000001</v>
      </c>
      <c r="AU30" s="12">
        <f t="shared" si="28"/>
        <v>-21.928098997890299</v>
      </c>
      <c r="AV30" s="12">
        <f t="shared" si="15"/>
        <v>-5.927391945080088</v>
      </c>
    </row>
    <row r="31" spans="1:48" ht="13">
      <c r="A31" s="9" t="s">
        <v>11</v>
      </c>
      <c r="B31" s="10">
        <v>1377.51</v>
      </c>
      <c r="C31" s="11"/>
      <c r="D31" s="12">
        <v>95.33</v>
      </c>
      <c r="E31" s="12">
        <v>181.38</v>
      </c>
      <c r="F31" s="12">
        <v>170.6</v>
      </c>
      <c r="G31" s="13">
        <f t="shared" si="18"/>
        <v>0.32701672405312349</v>
      </c>
      <c r="H31" s="11">
        <f t="shared" si="19"/>
        <v>34</v>
      </c>
      <c r="I31" s="14">
        <v>813200</v>
      </c>
      <c r="J31" s="15">
        <v>1340.54</v>
      </c>
      <c r="K31" s="16"/>
      <c r="L31" s="17">
        <v>100.79</v>
      </c>
      <c r="M31" s="17">
        <v>196.15</v>
      </c>
      <c r="N31" s="18">
        <v>196.15</v>
      </c>
      <c r="O31" s="19">
        <v>1394.79</v>
      </c>
      <c r="P31" s="11"/>
      <c r="Q31" s="11">
        <v>97.79</v>
      </c>
      <c r="R31" s="11">
        <v>196.15</v>
      </c>
      <c r="S31" s="14">
        <v>196.15</v>
      </c>
      <c r="T31" s="16">
        <v>1407.65</v>
      </c>
      <c r="U31" s="16"/>
      <c r="V31" s="16">
        <v>90.71</v>
      </c>
      <c r="W31" s="16">
        <v>185.08</v>
      </c>
      <c r="X31" s="16">
        <v>183.08</v>
      </c>
      <c r="Y31" s="20">
        <v>1370.12</v>
      </c>
      <c r="Z31" s="21"/>
      <c r="AA31" s="21">
        <v>85.66</v>
      </c>
      <c r="AB31" s="21">
        <v>173.19</v>
      </c>
      <c r="AC31" s="21">
        <v>149.88999999999999</v>
      </c>
      <c r="AD31" s="22">
        <v>1401.89</v>
      </c>
      <c r="AE31" s="17"/>
      <c r="AF31" s="17">
        <v>106.93</v>
      </c>
      <c r="AG31" s="17">
        <v>185.62</v>
      </c>
      <c r="AH31" s="17">
        <v>179.99</v>
      </c>
      <c r="AI31" s="17">
        <f t="shared" si="20"/>
        <v>0.3528283325135268</v>
      </c>
      <c r="AJ31" s="17">
        <f t="shared" si="21"/>
        <v>-2.5811608460403312E-2</v>
      </c>
      <c r="AK31" s="17">
        <f t="shared" si="22"/>
        <v>-2.5811608460403312</v>
      </c>
      <c r="AL31" s="23" t="str">
        <f t="shared" si="23"/>
        <v>FALSE</v>
      </c>
      <c r="AM31" s="12" t="str">
        <f t="shared" si="24"/>
        <v>FALSE</v>
      </c>
      <c r="AN31" s="12">
        <f t="shared" si="7"/>
        <v>-24.380000000000109</v>
      </c>
      <c r="AO31" s="12">
        <f t="shared" si="25"/>
        <v>-1.739080812331931</v>
      </c>
      <c r="AP31" s="12">
        <f t="shared" si="9"/>
        <v>-11.600000000000009</v>
      </c>
      <c r="AQ31" s="12">
        <f t="shared" si="10"/>
        <v>-10.848218460675216</v>
      </c>
      <c r="AR31" s="12" t="str">
        <f t="shared" si="26"/>
        <v>FALSE</v>
      </c>
      <c r="AS31" s="12" t="str">
        <f t="shared" si="27"/>
        <v>FALSE</v>
      </c>
      <c r="AT31" s="12">
        <f t="shared" si="13"/>
        <v>-20.990000000000009</v>
      </c>
      <c r="AU31" s="12">
        <f t="shared" si="28"/>
        <v>-7.3156280496305612</v>
      </c>
      <c r="AV31" s="12">
        <f t="shared" si="15"/>
        <v>-5.2169564975832072</v>
      </c>
    </row>
    <row r="32" spans="1:48" ht="13">
      <c r="A32" s="9" t="s">
        <v>17</v>
      </c>
      <c r="B32" s="10">
        <v>1187.75</v>
      </c>
      <c r="C32" s="11"/>
      <c r="D32" s="12">
        <v>145.41999999999999</v>
      </c>
      <c r="E32" s="12">
        <v>87.21</v>
      </c>
      <c r="F32" s="12">
        <v>84.548000000000002</v>
      </c>
      <c r="G32" s="13">
        <f t="shared" si="18"/>
        <v>0.31369253853498835</v>
      </c>
      <c r="H32" s="11">
        <f t="shared" si="19"/>
        <v>35</v>
      </c>
      <c r="I32" s="14">
        <v>733100</v>
      </c>
      <c r="J32" s="15">
        <v>1214.29</v>
      </c>
      <c r="K32" s="16"/>
      <c r="L32" s="17">
        <v>309.43</v>
      </c>
      <c r="M32" s="17">
        <v>122.14</v>
      </c>
      <c r="N32" s="18">
        <v>122.14</v>
      </c>
      <c r="O32" s="19">
        <v>1229.4100000000001</v>
      </c>
      <c r="P32" s="11"/>
      <c r="Q32" s="11">
        <v>123.86</v>
      </c>
      <c r="R32" s="11">
        <v>122.13</v>
      </c>
      <c r="S32" s="14">
        <v>122.13</v>
      </c>
      <c r="T32" s="16">
        <v>1238.98</v>
      </c>
      <c r="U32" s="16"/>
      <c r="V32" s="16">
        <v>133.18</v>
      </c>
      <c r="W32" s="16">
        <v>134.11000000000001</v>
      </c>
      <c r="X32" s="16">
        <v>134.11000000000001</v>
      </c>
      <c r="Y32" s="20">
        <v>1267.7</v>
      </c>
      <c r="Z32" s="21"/>
      <c r="AA32" s="21">
        <v>239.8</v>
      </c>
      <c r="AB32" s="21">
        <v>126.84</v>
      </c>
      <c r="AC32" s="21">
        <v>122.71</v>
      </c>
      <c r="AD32" s="22">
        <v>1234.18</v>
      </c>
      <c r="AE32" s="17"/>
      <c r="AF32" s="16">
        <v>228.27</v>
      </c>
      <c r="AG32" s="16">
        <v>161.15</v>
      </c>
      <c r="AH32" s="16">
        <v>161.15</v>
      </c>
      <c r="AI32" s="17">
        <f t="shared" si="20"/>
        <v>0.53119628972855004</v>
      </c>
      <c r="AJ32" s="17">
        <f t="shared" si="21"/>
        <v>-0.21750375119356169</v>
      </c>
      <c r="AK32" s="17">
        <f t="shared" si="22"/>
        <v>-21.750375119356168</v>
      </c>
      <c r="AL32" s="23" t="str">
        <f t="shared" si="23"/>
        <v>TRUE</v>
      </c>
      <c r="AM32" s="12" t="str">
        <f t="shared" si="24"/>
        <v>FALSE</v>
      </c>
      <c r="AN32" s="12">
        <f t="shared" si="7"/>
        <v>-46.430000000000064</v>
      </c>
      <c r="AO32" s="12">
        <f t="shared" si="25"/>
        <v>-3.7620120241780022</v>
      </c>
      <c r="AP32" s="12">
        <f t="shared" si="9"/>
        <v>-82.850000000000023</v>
      </c>
      <c r="AQ32" s="12">
        <f t="shared" si="10"/>
        <v>-36.294738686643022</v>
      </c>
      <c r="AR32" s="12" t="str">
        <f t="shared" si="26"/>
        <v>TRUE</v>
      </c>
      <c r="AS32" s="12" t="str">
        <f t="shared" si="27"/>
        <v>FALSE</v>
      </c>
      <c r="AT32" s="12">
        <f t="shared" si="13"/>
        <v>-159.45200000000003</v>
      </c>
      <c r="AU32" s="12">
        <f t="shared" si="28"/>
        <v>-40.94602228955884</v>
      </c>
      <c r="AV32" s="12">
        <f t="shared" si="15"/>
        <v>-47.534595097735036</v>
      </c>
    </row>
    <row r="33" spans="1:48" ht="13">
      <c r="A33" s="9" t="s">
        <v>45</v>
      </c>
      <c r="B33" s="10">
        <v>7109</v>
      </c>
      <c r="C33" s="11">
        <v>327</v>
      </c>
      <c r="D33" s="12">
        <v>311</v>
      </c>
      <c r="E33" s="36"/>
      <c r="F33" s="36"/>
      <c r="G33" s="13">
        <f t="shared" si="18"/>
        <v>0.16701573492293645</v>
      </c>
      <c r="H33" s="11">
        <f t="shared" si="19"/>
        <v>45</v>
      </c>
      <c r="I33" s="14">
        <v>1862100</v>
      </c>
      <c r="J33" s="15">
        <v>7209</v>
      </c>
      <c r="K33" s="16">
        <v>381</v>
      </c>
      <c r="L33" s="17">
        <v>303</v>
      </c>
      <c r="M33" s="37"/>
      <c r="N33" s="38"/>
      <c r="O33" s="19">
        <v>7287</v>
      </c>
      <c r="P33" s="11">
        <v>462</v>
      </c>
      <c r="Q33" s="11">
        <v>1332</v>
      </c>
      <c r="R33" s="39"/>
      <c r="S33" s="40"/>
      <c r="T33" s="16">
        <v>7247</v>
      </c>
      <c r="U33" s="16">
        <v>499</v>
      </c>
      <c r="V33" s="16">
        <v>1347</v>
      </c>
      <c r="W33" s="41"/>
      <c r="X33" s="41"/>
      <c r="Y33" s="20">
        <v>7470</v>
      </c>
      <c r="Z33" s="21">
        <v>533</v>
      </c>
      <c r="AA33" s="21">
        <v>1363</v>
      </c>
      <c r="AB33" s="42"/>
      <c r="AC33" s="42"/>
      <c r="AD33" s="24">
        <v>7690</v>
      </c>
      <c r="AE33" s="16">
        <v>579</v>
      </c>
      <c r="AF33" s="16">
        <v>1382</v>
      </c>
      <c r="AG33" s="41"/>
      <c r="AH33" s="41"/>
      <c r="AI33" s="17">
        <f t="shared" si="20"/>
        <v>0.74217281563825788</v>
      </c>
      <c r="AJ33" s="17">
        <f t="shared" si="21"/>
        <v>-0.57515708071532146</v>
      </c>
      <c r="AK33" s="17">
        <f t="shared" si="22"/>
        <v>-57.515708071532146</v>
      </c>
      <c r="AL33" s="23" t="str">
        <f t="shared" si="23"/>
        <v>TRUE</v>
      </c>
      <c r="AM33" s="12" t="str">
        <f t="shared" si="24"/>
        <v>TRUE</v>
      </c>
      <c r="AN33" s="12">
        <f t="shared" si="7"/>
        <v>-581</v>
      </c>
      <c r="AO33" s="12">
        <f t="shared" si="25"/>
        <v>-7.555266579973992</v>
      </c>
      <c r="AP33" s="12">
        <f t="shared" si="9"/>
        <v>-1071</v>
      </c>
      <c r="AQ33" s="12">
        <f t="shared" si="10"/>
        <v>-77.496382054992765</v>
      </c>
      <c r="AR33" s="12" t="str">
        <f t="shared" si="26"/>
        <v>FALSE</v>
      </c>
      <c r="AS33" s="12" t="str">
        <f t="shared" si="27"/>
        <v>TRUE</v>
      </c>
      <c r="AT33" s="12">
        <f t="shared" si="13"/>
        <v>-1071</v>
      </c>
      <c r="AU33" s="12">
        <f t="shared" si="28"/>
        <v>-77.496382054992765</v>
      </c>
      <c r="AV33" s="12" t="s">
        <v>74</v>
      </c>
    </row>
    <row r="34" spans="1:48" ht="13">
      <c r="A34" s="9" t="s">
        <v>4</v>
      </c>
      <c r="B34" s="10">
        <v>3288.58</v>
      </c>
      <c r="C34" s="11"/>
      <c r="D34" s="12">
        <v>489.6</v>
      </c>
      <c r="E34" s="12">
        <v>162.62</v>
      </c>
      <c r="F34" s="12">
        <v>152.97</v>
      </c>
      <c r="G34" s="13">
        <f t="shared" si="18"/>
        <v>0.44474667774086379</v>
      </c>
      <c r="H34" s="11">
        <f t="shared" si="19"/>
        <v>18</v>
      </c>
      <c r="I34" s="14">
        <v>1444800</v>
      </c>
      <c r="J34" s="15">
        <v>3335.89</v>
      </c>
      <c r="K34" s="16"/>
      <c r="L34" s="17">
        <v>625.54</v>
      </c>
      <c r="M34" s="17">
        <v>210.98</v>
      </c>
      <c r="N34" s="18">
        <v>199.29</v>
      </c>
      <c r="O34" s="19">
        <v>3514.44</v>
      </c>
      <c r="P34" s="11"/>
      <c r="Q34" s="11">
        <v>647.79999999999995</v>
      </c>
      <c r="R34" s="11">
        <v>210.98</v>
      </c>
      <c r="S34" s="14">
        <v>205.29</v>
      </c>
      <c r="T34" s="16">
        <v>3646.06</v>
      </c>
      <c r="U34" s="16"/>
      <c r="V34" s="16">
        <v>652.84</v>
      </c>
      <c r="W34" s="16">
        <v>234.27</v>
      </c>
      <c r="X34" s="16">
        <v>229.54</v>
      </c>
      <c r="Y34" s="20">
        <v>3750.41</v>
      </c>
      <c r="Z34" s="21"/>
      <c r="AA34" s="21">
        <v>644.64</v>
      </c>
      <c r="AB34" s="21">
        <v>391.39</v>
      </c>
      <c r="AC34" s="21">
        <v>241.06</v>
      </c>
      <c r="AD34" s="22">
        <v>3920.83</v>
      </c>
      <c r="AE34" s="17"/>
      <c r="AF34" s="16">
        <v>586.29999999999995</v>
      </c>
      <c r="AG34" s="16">
        <v>423.94</v>
      </c>
      <c r="AH34" s="16">
        <v>419.94</v>
      </c>
      <c r="AI34" s="17">
        <f t="shared" si="20"/>
        <v>0.69645625692137325</v>
      </c>
      <c r="AJ34" s="17">
        <f t="shared" si="21"/>
        <v>-0.25170957918050946</v>
      </c>
      <c r="AK34" s="17">
        <f t="shared" si="22"/>
        <v>-25.170957918050945</v>
      </c>
      <c r="AL34" s="23" t="str">
        <f t="shared" si="23"/>
        <v>TRUE</v>
      </c>
      <c r="AM34" s="12" t="str">
        <f t="shared" si="24"/>
        <v>TRUE</v>
      </c>
      <c r="AN34" s="12">
        <f t="shared" si="7"/>
        <v>-632.25</v>
      </c>
      <c r="AO34" s="12">
        <f t="shared" si="25"/>
        <v>-16.125412221391898</v>
      </c>
      <c r="AP34" s="12">
        <f t="shared" si="9"/>
        <v>-96.699999999999932</v>
      </c>
      <c r="AQ34" s="12">
        <f t="shared" si="10"/>
        <v>-16.493262834726238</v>
      </c>
      <c r="AR34" s="12" t="str">
        <f t="shared" si="26"/>
        <v>TRUE</v>
      </c>
      <c r="AS34" s="12" t="str">
        <f t="shared" si="27"/>
        <v>TRUE</v>
      </c>
      <c r="AT34" s="12">
        <f t="shared" si="13"/>
        <v>-363.66999999999996</v>
      </c>
      <c r="AU34" s="12">
        <f t="shared" si="28"/>
        <v>-36.141477182381934</v>
      </c>
      <c r="AV34" s="12">
        <f t="shared" ref="AV34:AV35" si="29">(F34-AH34)/AH34*100</f>
        <v>-63.573367623946289</v>
      </c>
    </row>
    <row r="35" spans="1:48" ht="13">
      <c r="A35" s="9" t="s">
        <v>18</v>
      </c>
      <c r="B35" s="10">
        <v>1837.21</v>
      </c>
      <c r="C35" s="11"/>
      <c r="D35" s="12">
        <v>215.21899999999999</v>
      </c>
      <c r="E35" s="12">
        <v>174.91</v>
      </c>
      <c r="F35" s="12">
        <v>163.38</v>
      </c>
      <c r="G35" s="13">
        <f t="shared" si="18"/>
        <v>0.33327376760563382</v>
      </c>
      <c r="H35" s="11">
        <f t="shared" si="19"/>
        <v>33</v>
      </c>
      <c r="I35" s="14">
        <v>1136000</v>
      </c>
      <c r="J35" s="15">
        <v>1973.38</v>
      </c>
      <c r="K35" s="16"/>
      <c r="L35" s="17">
        <v>265.23</v>
      </c>
      <c r="M35" s="17">
        <v>318</v>
      </c>
      <c r="N35" s="18">
        <v>309</v>
      </c>
      <c r="O35" s="19">
        <v>2101.73</v>
      </c>
      <c r="P35" s="11"/>
      <c r="Q35" s="11">
        <v>270.16000000000003</v>
      </c>
      <c r="R35" s="11">
        <v>318</v>
      </c>
      <c r="S35" s="14">
        <v>316</v>
      </c>
      <c r="T35" s="16">
        <v>2157.9899999999998</v>
      </c>
      <c r="U35" s="16"/>
      <c r="V35" s="16">
        <v>299.89</v>
      </c>
      <c r="W35" s="16">
        <v>332.42</v>
      </c>
      <c r="X35" s="16">
        <v>327.42</v>
      </c>
      <c r="Y35" s="20">
        <v>2095.0100000000002</v>
      </c>
      <c r="Z35" s="21"/>
      <c r="AA35" s="21">
        <v>280.01</v>
      </c>
      <c r="AB35" s="21">
        <v>300.06</v>
      </c>
      <c r="AC35" s="21">
        <v>297.06</v>
      </c>
      <c r="AD35" s="22">
        <v>2168.23</v>
      </c>
      <c r="AE35" s="17"/>
      <c r="AF35" s="16">
        <v>299.48</v>
      </c>
      <c r="AG35" s="16">
        <v>264.24</v>
      </c>
      <c r="AH35" s="16">
        <v>261.24</v>
      </c>
      <c r="AI35" s="17">
        <f t="shared" si="20"/>
        <v>0.4935915492957747</v>
      </c>
      <c r="AJ35" s="17">
        <f t="shared" si="21"/>
        <v>-0.16031778169014088</v>
      </c>
      <c r="AK35" s="17">
        <f t="shared" si="22"/>
        <v>-16.031778169014089</v>
      </c>
      <c r="AL35" s="23" t="str">
        <f t="shared" si="23"/>
        <v>TRUE</v>
      </c>
      <c r="AM35" s="12" t="str">
        <f t="shared" si="24"/>
        <v>TRUE</v>
      </c>
      <c r="AN35" s="12">
        <f t="shared" si="7"/>
        <v>-331.02</v>
      </c>
      <c r="AO35" s="12">
        <f t="shared" si="25"/>
        <v>-15.266830548419676</v>
      </c>
      <c r="AP35" s="12">
        <f t="shared" si="9"/>
        <v>-84.261000000000024</v>
      </c>
      <c r="AQ35" s="12">
        <f t="shared" si="10"/>
        <v>-28.135768665687198</v>
      </c>
      <c r="AR35" s="12" t="str">
        <f t="shared" si="26"/>
        <v>TRUE</v>
      </c>
      <c r="AS35" s="12" t="str">
        <f t="shared" si="27"/>
        <v>FALSE</v>
      </c>
      <c r="AT35" s="12">
        <f t="shared" si="13"/>
        <v>-182.12100000000004</v>
      </c>
      <c r="AU35" s="12">
        <f t="shared" si="28"/>
        <v>-32.479847339135404</v>
      </c>
      <c r="AV35" s="12">
        <f t="shared" si="29"/>
        <v>-37.459807073954984</v>
      </c>
    </row>
    <row r="36" spans="1:48" ht="13">
      <c r="A36" s="9" t="s">
        <v>46</v>
      </c>
      <c r="B36" s="10">
        <v>17256.091</v>
      </c>
      <c r="C36" s="39"/>
      <c r="D36" s="36"/>
      <c r="E36" s="36"/>
      <c r="F36" s="36"/>
      <c r="G36" s="13">
        <f t="shared" si="18"/>
        <v>0</v>
      </c>
      <c r="H36" s="11" t="s">
        <v>74</v>
      </c>
      <c r="I36" s="14">
        <v>5404700</v>
      </c>
      <c r="J36" s="15">
        <v>17316.571</v>
      </c>
      <c r="K36" s="41"/>
      <c r="L36" s="37"/>
      <c r="M36" s="37"/>
      <c r="N36" s="38"/>
      <c r="O36" s="19">
        <v>17294.969000000001</v>
      </c>
      <c r="P36" s="39"/>
      <c r="Q36" s="39"/>
      <c r="R36" s="39"/>
      <c r="S36" s="40"/>
      <c r="T36" s="16">
        <v>17244.455000000002</v>
      </c>
      <c r="U36" s="41"/>
      <c r="V36" s="41"/>
      <c r="W36" s="41"/>
      <c r="X36" s="41"/>
      <c r="Y36" s="20">
        <v>17496.21</v>
      </c>
      <c r="Z36" s="42"/>
      <c r="AA36" s="42"/>
      <c r="AB36" s="42"/>
      <c r="AC36" s="42"/>
      <c r="AD36" s="22">
        <v>17436.29</v>
      </c>
      <c r="AE36" s="17"/>
      <c r="AF36" s="17"/>
      <c r="AG36" s="17"/>
      <c r="AH36" s="17"/>
      <c r="AI36" s="17"/>
      <c r="AJ36" s="16" t="s">
        <v>74</v>
      </c>
      <c r="AK36" s="17" t="s">
        <v>74</v>
      </c>
      <c r="AL36" s="23" t="str">
        <f t="shared" si="23"/>
        <v>FALSE</v>
      </c>
      <c r="AM36" s="12" t="str">
        <f t="shared" si="24"/>
        <v>FALSE</v>
      </c>
      <c r="AN36" s="12">
        <f t="shared" si="7"/>
        <v>-180.19900000000052</v>
      </c>
      <c r="AO36" s="12">
        <f t="shared" si="25"/>
        <v>-1.0334709964103632</v>
      </c>
      <c r="AP36" s="12" t="s">
        <v>74</v>
      </c>
      <c r="AQ36" s="12" t="s">
        <v>74</v>
      </c>
      <c r="AR36" s="12" t="s">
        <v>74</v>
      </c>
      <c r="AS36" s="12" t="s">
        <v>74</v>
      </c>
      <c r="AT36" s="12" t="s">
        <v>74</v>
      </c>
      <c r="AU36" s="12" t="s">
        <v>74</v>
      </c>
      <c r="AV36" s="12" t="s">
        <v>74</v>
      </c>
    </row>
    <row r="37" spans="1:48" ht="13">
      <c r="A37" s="9" t="s">
        <v>44</v>
      </c>
      <c r="B37" s="10">
        <v>2907.79</v>
      </c>
      <c r="C37" s="11"/>
      <c r="D37" s="12">
        <v>193.33</v>
      </c>
      <c r="E37" s="12">
        <v>413.07</v>
      </c>
      <c r="F37" s="12">
        <v>396.88</v>
      </c>
      <c r="G37" s="13">
        <f t="shared" si="18"/>
        <v>0.44804524405981933</v>
      </c>
      <c r="H37" s="11">
        <f t="shared" ref="H37:H48" si="30">RANK(G37,$G$3:$G$48)</f>
        <v>16</v>
      </c>
      <c r="I37" s="14">
        <v>1317300</v>
      </c>
      <c r="J37" s="15">
        <v>2882.91</v>
      </c>
      <c r="K37" s="16"/>
      <c r="L37" s="17">
        <v>209.79</v>
      </c>
      <c r="M37" s="17">
        <v>410.73</v>
      </c>
      <c r="N37" s="18">
        <v>392.35</v>
      </c>
      <c r="O37" s="19">
        <v>2864.13</v>
      </c>
      <c r="P37" s="11"/>
      <c r="Q37" s="11">
        <v>219.79</v>
      </c>
      <c r="R37" s="11">
        <v>410.73</v>
      </c>
      <c r="S37" s="14">
        <v>392.35</v>
      </c>
      <c r="T37" s="16">
        <v>2860.9</v>
      </c>
      <c r="U37" s="16"/>
      <c r="V37" s="16">
        <v>219.41</v>
      </c>
      <c r="W37" s="16">
        <v>476.84</v>
      </c>
      <c r="X37" s="16">
        <v>460.1</v>
      </c>
      <c r="Y37" s="20">
        <v>2861.61</v>
      </c>
      <c r="Z37" s="21"/>
      <c r="AA37" s="21">
        <v>221.33</v>
      </c>
      <c r="AB37" s="21">
        <v>429.55</v>
      </c>
      <c r="AC37" s="21">
        <v>414.08</v>
      </c>
      <c r="AD37" s="22">
        <v>2907.48</v>
      </c>
      <c r="AE37" s="17"/>
      <c r="AF37" s="17">
        <v>227.87</v>
      </c>
      <c r="AG37" s="17">
        <v>308.14</v>
      </c>
      <c r="AH37" s="17">
        <v>299.64</v>
      </c>
      <c r="AI37" s="17">
        <f t="shared" ref="AI37:AI48" si="31">(AF37+AH37)/I37*1000</f>
        <v>0.40044788582707053</v>
      </c>
      <c r="AJ37" s="17">
        <f t="shared" ref="AJ37:AJ48" si="32">G37-AI37</f>
        <v>4.7597358232748799E-2</v>
      </c>
      <c r="AK37" s="17">
        <f t="shared" ref="AK37:AK48" si="33">AJ37*100</f>
        <v>4.7597358232748803</v>
      </c>
      <c r="AL37" s="23" t="str">
        <f t="shared" si="23"/>
        <v>FALSE</v>
      </c>
      <c r="AM37" s="12" t="str">
        <f t="shared" si="24"/>
        <v>FALSE</v>
      </c>
      <c r="AN37" s="12">
        <f t="shared" si="7"/>
        <v>0.30999999999994543</v>
      </c>
      <c r="AO37" s="12">
        <f t="shared" si="25"/>
        <v>1.0662154167868582E-2</v>
      </c>
      <c r="AP37" s="12">
        <f t="shared" ref="AP37:AP48" si="34">D37-AF37</f>
        <v>-34.539999999999992</v>
      </c>
      <c r="AQ37" s="12">
        <f t="shared" ref="AQ37:AQ48" si="35">(D37-AF37)/AF37*100</f>
        <v>-15.157765392548377</v>
      </c>
      <c r="AR37" s="12" t="str">
        <f t="shared" ref="AR37:AR48" si="36">IF(MIN(D37+F37,L37+N37,Q37+S37,V37+X37,AA37+AC37,AF37+AH37)=D37+F37,"TRUE", "FALSE")</f>
        <v>FALSE</v>
      </c>
      <c r="AS37" s="12" t="str">
        <f t="shared" ref="AS37:AS48" si="37">IF(MAX(D37+F37,L37+N37,Q37+S37,V37+X37,AA37+AC37,AF37+AH37)=AF37+AH37,"TRUE", "FALSE")</f>
        <v>FALSE</v>
      </c>
      <c r="AT37" s="12">
        <f t="shared" ref="AT37:AT48" si="38">(D37+F37)-(AF37+AH37)</f>
        <v>62.700000000000045</v>
      </c>
      <c r="AU37" s="12">
        <f t="shared" ref="AU37:AU48" si="39">AT37/(AF37+AH37)*100</f>
        <v>11.886030596576378</v>
      </c>
      <c r="AV37" s="12">
        <f t="shared" ref="AV37:AV48" si="40">(F37-AH37)/AH37*100</f>
        <v>32.452276064610871</v>
      </c>
    </row>
    <row r="38" spans="1:48" ht="13">
      <c r="A38" s="9" t="s">
        <v>12</v>
      </c>
      <c r="B38" s="10">
        <v>2483.17</v>
      </c>
      <c r="C38" s="11"/>
      <c r="D38" s="12">
        <v>1167.06</v>
      </c>
      <c r="E38" s="12">
        <v>208.37</v>
      </c>
      <c r="F38" s="12">
        <v>203.08</v>
      </c>
      <c r="G38" s="13">
        <f t="shared" si="18"/>
        <v>0.98927075812274357</v>
      </c>
      <c r="H38" s="11">
        <f t="shared" si="30"/>
        <v>5</v>
      </c>
      <c r="I38" s="14">
        <v>1385000</v>
      </c>
      <c r="J38" s="15">
        <v>2494.48</v>
      </c>
      <c r="K38" s="16"/>
      <c r="L38" s="17">
        <v>277.33</v>
      </c>
      <c r="M38" s="17">
        <v>314.45</v>
      </c>
      <c r="N38" s="18">
        <v>313.45</v>
      </c>
      <c r="O38" s="19">
        <v>2587.04</v>
      </c>
      <c r="P38" s="11"/>
      <c r="Q38" s="11">
        <v>276.93</v>
      </c>
      <c r="R38" s="11">
        <v>314.45</v>
      </c>
      <c r="S38" s="14">
        <v>309.45</v>
      </c>
      <c r="T38" s="16">
        <v>2722.17</v>
      </c>
      <c r="U38" s="16"/>
      <c r="V38" s="16">
        <v>316.36</v>
      </c>
      <c r="W38" s="16">
        <v>333.69</v>
      </c>
      <c r="X38" s="16">
        <v>325.08999999999997</v>
      </c>
      <c r="Y38" s="20">
        <v>2767.08</v>
      </c>
      <c r="Z38" s="21"/>
      <c r="AA38" s="21">
        <v>310.92</v>
      </c>
      <c r="AB38" s="21">
        <v>334.65</v>
      </c>
      <c r="AC38" s="21">
        <v>333.65</v>
      </c>
      <c r="AD38" s="22">
        <v>2771.55</v>
      </c>
      <c r="AE38" s="17"/>
      <c r="AF38" s="17">
        <v>336.84</v>
      </c>
      <c r="AG38" s="17">
        <v>290.25</v>
      </c>
      <c r="AH38" s="17">
        <v>289.25</v>
      </c>
      <c r="AI38" s="17">
        <f t="shared" si="31"/>
        <v>0.45205054151624541</v>
      </c>
      <c r="AJ38" s="17">
        <f t="shared" si="32"/>
        <v>0.5372202166064981</v>
      </c>
      <c r="AK38" s="17">
        <f t="shared" si="33"/>
        <v>53.722021660649808</v>
      </c>
      <c r="AL38" s="23" t="str">
        <f t="shared" si="23"/>
        <v>TRUE</v>
      </c>
      <c r="AM38" s="12" t="str">
        <f t="shared" si="24"/>
        <v>TRUE</v>
      </c>
      <c r="AN38" s="12">
        <f t="shared" si="7"/>
        <v>-288.38000000000011</v>
      </c>
      <c r="AO38" s="12">
        <f t="shared" si="25"/>
        <v>-10.405008027998775</v>
      </c>
      <c r="AP38" s="12">
        <f t="shared" si="34"/>
        <v>830.22</v>
      </c>
      <c r="AQ38" s="12">
        <f t="shared" si="35"/>
        <v>246.47310295689348</v>
      </c>
      <c r="AR38" s="12" t="str">
        <f t="shared" si="36"/>
        <v>FALSE</v>
      </c>
      <c r="AS38" s="12" t="str">
        <f t="shared" si="37"/>
        <v>FALSE</v>
      </c>
      <c r="AT38" s="12">
        <f t="shared" si="38"/>
        <v>744.05</v>
      </c>
      <c r="AU38" s="12">
        <f t="shared" si="39"/>
        <v>118.8407417463943</v>
      </c>
      <c r="AV38" s="12">
        <f t="shared" si="40"/>
        <v>-29.790838375108038</v>
      </c>
    </row>
    <row r="39" spans="1:48" ht="13">
      <c r="A39" s="9" t="s">
        <v>19</v>
      </c>
      <c r="B39" s="10">
        <v>1625.54</v>
      </c>
      <c r="C39" s="11"/>
      <c r="D39" s="12">
        <v>186.6</v>
      </c>
      <c r="E39" s="12">
        <v>230.2</v>
      </c>
      <c r="F39" s="12">
        <v>205.6</v>
      </c>
      <c r="G39" s="13">
        <f t="shared" si="18"/>
        <v>0.35008479871463</v>
      </c>
      <c r="H39" s="11">
        <f t="shared" si="30"/>
        <v>30</v>
      </c>
      <c r="I39" s="14">
        <v>1120300</v>
      </c>
      <c r="J39" s="15">
        <v>1659.74</v>
      </c>
      <c r="K39" s="16"/>
      <c r="L39" s="17">
        <v>237.4</v>
      </c>
      <c r="M39" s="17">
        <v>208.3</v>
      </c>
      <c r="N39" s="18">
        <v>198.4</v>
      </c>
      <c r="O39" s="19">
        <v>1713.74</v>
      </c>
      <c r="P39" s="11"/>
      <c r="Q39" s="11">
        <v>259.73</v>
      </c>
      <c r="R39" s="11">
        <v>208.33</v>
      </c>
      <c r="S39" s="14">
        <v>201.41</v>
      </c>
      <c r="T39" s="16">
        <v>1728.17</v>
      </c>
      <c r="U39" s="16"/>
      <c r="V39" s="16">
        <v>275.52999999999997</v>
      </c>
      <c r="W39" s="16">
        <v>215.22</v>
      </c>
      <c r="X39" s="16">
        <v>203.04</v>
      </c>
      <c r="Y39" s="20">
        <v>1829.47</v>
      </c>
      <c r="Z39" s="21"/>
      <c r="AA39" s="21">
        <v>309.39999999999998</v>
      </c>
      <c r="AB39" s="21">
        <v>213.26</v>
      </c>
      <c r="AC39" s="21">
        <v>209.56</v>
      </c>
      <c r="AD39" s="22">
        <v>1947.52</v>
      </c>
      <c r="AE39" s="17"/>
      <c r="AF39" s="17">
        <v>310.81</v>
      </c>
      <c r="AG39" s="17">
        <v>208.9</v>
      </c>
      <c r="AH39" s="17">
        <v>201.9</v>
      </c>
      <c r="AI39" s="17">
        <f t="shared" si="31"/>
        <v>0.45765419976791932</v>
      </c>
      <c r="AJ39" s="17">
        <f t="shared" si="32"/>
        <v>-0.10756940105328933</v>
      </c>
      <c r="AK39" s="17">
        <f t="shared" si="33"/>
        <v>-10.756940105328933</v>
      </c>
      <c r="AL39" s="23" t="str">
        <f t="shared" si="23"/>
        <v>TRUE</v>
      </c>
      <c r="AM39" s="12" t="str">
        <f t="shared" si="24"/>
        <v>TRUE</v>
      </c>
      <c r="AN39" s="12">
        <f t="shared" si="7"/>
        <v>-321.98</v>
      </c>
      <c r="AO39" s="12">
        <f t="shared" si="25"/>
        <v>-16.532821229050278</v>
      </c>
      <c r="AP39" s="12">
        <f t="shared" si="34"/>
        <v>-124.21000000000001</v>
      </c>
      <c r="AQ39" s="12">
        <f t="shared" si="35"/>
        <v>-39.96332164344777</v>
      </c>
      <c r="AR39" s="12" t="str">
        <f t="shared" si="36"/>
        <v>TRUE</v>
      </c>
      <c r="AS39" s="12" t="str">
        <f t="shared" si="37"/>
        <v>FALSE</v>
      </c>
      <c r="AT39" s="12">
        <f t="shared" si="38"/>
        <v>-120.51000000000005</v>
      </c>
      <c r="AU39" s="12">
        <f t="shared" si="39"/>
        <v>-23.50451522303057</v>
      </c>
      <c r="AV39" s="12">
        <f t="shared" si="40"/>
        <v>1.8325903912828074</v>
      </c>
    </row>
    <row r="40" spans="1:48" ht="13">
      <c r="A40" s="9" t="s">
        <v>28</v>
      </c>
      <c r="B40" s="10">
        <v>1101.56</v>
      </c>
      <c r="C40" s="11"/>
      <c r="D40" s="12">
        <v>72.582749989999996</v>
      </c>
      <c r="E40" s="12">
        <v>95.073500129999999</v>
      </c>
      <c r="F40" s="12">
        <v>92.941070109999998</v>
      </c>
      <c r="G40" s="13">
        <f t="shared" si="18"/>
        <v>0.22209019200322017</v>
      </c>
      <c r="H40" s="11">
        <f t="shared" si="30"/>
        <v>43</v>
      </c>
      <c r="I40" s="14">
        <v>745300</v>
      </c>
      <c r="J40" s="15">
        <v>1087.05</v>
      </c>
      <c r="K40" s="16"/>
      <c r="L40" s="17">
        <v>127.886</v>
      </c>
      <c r="M40" s="17">
        <v>166.71</v>
      </c>
      <c r="N40" s="18">
        <v>161.13999999999999</v>
      </c>
      <c r="O40" s="19">
        <v>1146.95</v>
      </c>
      <c r="P40" s="11"/>
      <c r="Q40" s="11">
        <v>136.88</v>
      </c>
      <c r="R40" s="11">
        <v>166.71</v>
      </c>
      <c r="S40" s="14">
        <v>164.14</v>
      </c>
      <c r="T40" s="16">
        <v>1225.78</v>
      </c>
      <c r="U40" s="16"/>
      <c r="V40" s="16">
        <v>154.72999999999999</v>
      </c>
      <c r="W40" s="16">
        <v>180.79</v>
      </c>
      <c r="X40" s="16">
        <v>175.45</v>
      </c>
      <c r="Y40" s="20">
        <v>1194.56</v>
      </c>
      <c r="Z40" s="21"/>
      <c r="AA40" s="21">
        <v>138.99</v>
      </c>
      <c r="AB40" s="21">
        <v>163.26</v>
      </c>
      <c r="AC40" s="21">
        <v>155.4</v>
      </c>
      <c r="AD40" s="22">
        <v>1174.82</v>
      </c>
      <c r="AE40" s="17"/>
      <c r="AF40" s="16">
        <v>148.99</v>
      </c>
      <c r="AG40" s="16">
        <v>163.97</v>
      </c>
      <c r="AH40" s="16">
        <v>155.4</v>
      </c>
      <c r="AI40" s="17">
        <f t="shared" si="31"/>
        <v>0.40841271971018378</v>
      </c>
      <c r="AJ40" s="17">
        <f t="shared" si="32"/>
        <v>-0.18632252770696361</v>
      </c>
      <c r="AK40" s="17">
        <f t="shared" si="33"/>
        <v>-18.632252770696361</v>
      </c>
      <c r="AL40" s="23" t="str">
        <f t="shared" si="23"/>
        <v>FALSE</v>
      </c>
      <c r="AM40" s="12" t="str">
        <f t="shared" si="24"/>
        <v>FALSE</v>
      </c>
      <c r="AN40" s="12">
        <f t="shared" si="7"/>
        <v>-73.259999999999991</v>
      </c>
      <c r="AO40" s="12">
        <f t="shared" si="25"/>
        <v>-6.2358488960010892</v>
      </c>
      <c r="AP40" s="12">
        <f t="shared" si="34"/>
        <v>-76.407250010000013</v>
      </c>
      <c r="AQ40" s="12">
        <f t="shared" si="35"/>
        <v>-51.283475407745492</v>
      </c>
      <c r="AR40" s="12" t="str">
        <f t="shared" si="36"/>
        <v>TRUE</v>
      </c>
      <c r="AS40" s="12" t="str">
        <f t="shared" si="37"/>
        <v>FALSE</v>
      </c>
      <c r="AT40" s="12">
        <f t="shared" si="38"/>
        <v>-138.86617989999999</v>
      </c>
      <c r="AU40" s="12">
        <f t="shared" si="39"/>
        <v>-45.62113732382798</v>
      </c>
      <c r="AV40" s="12">
        <f t="shared" si="40"/>
        <v>-40.19236157657658</v>
      </c>
    </row>
    <row r="41" spans="1:48" ht="13">
      <c r="A41" s="9" t="s">
        <v>33</v>
      </c>
      <c r="B41" s="10">
        <v>1986.37</v>
      </c>
      <c r="C41" s="11"/>
      <c r="D41" s="12">
        <v>513.11</v>
      </c>
      <c r="E41" s="12">
        <v>119.83</v>
      </c>
      <c r="F41" s="12">
        <v>115.83</v>
      </c>
      <c r="G41" s="13">
        <f t="shared" si="18"/>
        <v>0.53458563535911607</v>
      </c>
      <c r="H41" s="11">
        <f t="shared" si="30"/>
        <v>13</v>
      </c>
      <c r="I41" s="14">
        <v>1176500</v>
      </c>
      <c r="J41" s="15">
        <v>1937.51</v>
      </c>
      <c r="K41" s="16"/>
      <c r="L41" s="17">
        <v>295.01</v>
      </c>
      <c r="M41" s="17">
        <v>123.47</v>
      </c>
      <c r="N41" s="18">
        <v>118.83</v>
      </c>
      <c r="O41" s="19">
        <v>1862.78</v>
      </c>
      <c r="P41" s="11"/>
      <c r="Q41" s="11">
        <v>230.01</v>
      </c>
      <c r="R41" s="11">
        <v>123.47</v>
      </c>
      <c r="S41" s="14">
        <v>118.83</v>
      </c>
      <c r="T41" s="16">
        <v>1938.07</v>
      </c>
      <c r="U41" s="16"/>
      <c r="V41" s="16">
        <v>291.86</v>
      </c>
      <c r="W41" s="16">
        <v>152.72</v>
      </c>
      <c r="X41" s="16">
        <v>135.66</v>
      </c>
      <c r="Y41" s="20">
        <v>1969.8</v>
      </c>
      <c r="Z41" s="21"/>
      <c r="AA41" s="21">
        <v>288.14999999999998</v>
      </c>
      <c r="AB41" s="21">
        <v>209.79</v>
      </c>
      <c r="AC41" s="21">
        <v>190.73</v>
      </c>
      <c r="AD41" s="22">
        <v>1973.71</v>
      </c>
      <c r="AE41" s="17"/>
      <c r="AF41" s="17">
        <v>271.75</v>
      </c>
      <c r="AG41" s="17">
        <v>227.69</v>
      </c>
      <c r="AH41" s="17">
        <v>201.85</v>
      </c>
      <c r="AI41" s="17">
        <f t="shared" si="31"/>
        <v>0.40254993625159369</v>
      </c>
      <c r="AJ41" s="17">
        <f t="shared" si="32"/>
        <v>0.13203569910752239</v>
      </c>
      <c r="AK41" s="17">
        <f t="shared" si="33"/>
        <v>13.203569910752238</v>
      </c>
      <c r="AL41" s="23" t="str">
        <f t="shared" si="23"/>
        <v>FALSE</v>
      </c>
      <c r="AM41" s="12" t="str">
        <f t="shared" si="24"/>
        <v>FALSE</v>
      </c>
      <c r="AN41" s="12">
        <f t="shared" si="7"/>
        <v>12.659999999999854</v>
      </c>
      <c r="AO41" s="12">
        <f t="shared" si="25"/>
        <v>0.64143161862684261</v>
      </c>
      <c r="AP41" s="12">
        <f t="shared" si="34"/>
        <v>241.36</v>
      </c>
      <c r="AQ41" s="12">
        <f t="shared" si="35"/>
        <v>88.816927322907091</v>
      </c>
      <c r="AR41" s="12" t="str">
        <f t="shared" si="36"/>
        <v>FALSE</v>
      </c>
      <c r="AS41" s="12" t="str">
        <f t="shared" si="37"/>
        <v>FALSE</v>
      </c>
      <c r="AT41" s="12">
        <f t="shared" si="38"/>
        <v>155.34000000000003</v>
      </c>
      <c r="AU41" s="12">
        <f t="shared" si="39"/>
        <v>32.799831081081088</v>
      </c>
      <c r="AV41" s="12">
        <f t="shared" si="40"/>
        <v>-42.6158038147139</v>
      </c>
    </row>
    <row r="42" spans="1:48" ht="13">
      <c r="A42" s="9" t="s">
        <v>34</v>
      </c>
      <c r="B42" s="10">
        <v>2587.09</v>
      </c>
      <c r="C42" s="11"/>
      <c r="D42" s="12">
        <v>206.05250000000001</v>
      </c>
      <c r="E42" s="12">
        <v>180.34864859999999</v>
      </c>
      <c r="F42" s="12">
        <v>168.10945950000001</v>
      </c>
      <c r="G42" s="13">
        <f t="shared" si="18"/>
        <v>0.22260944758448362</v>
      </c>
      <c r="H42" s="11">
        <f t="shared" si="30"/>
        <v>42</v>
      </c>
      <c r="I42" s="14">
        <v>1680800</v>
      </c>
      <c r="J42" s="15">
        <v>2665.62</v>
      </c>
      <c r="K42" s="16"/>
      <c r="L42" s="17">
        <v>255.98750000000001</v>
      </c>
      <c r="M42" s="17">
        <v>324.63513510000001</v>
      </c>
      <c r="N42" s="18">
        <v>301.90675679999998</v>
      </c>
      <c r="O42" s="19">
        <v>2809.53</v>
      </c>
      <c r="P42" s="11"/>
      <c r="Q42" s="11">
        <v>262.75</v>
      </c>
      <c r="R42" s="11">
        <v>324.63</v>
      </c>
      <c r="S42" s="14">
        <v>313.81</v>
      </c>
      <c r="T42" s="16">
        <v>2805.42</v>
      </c>
      <c r="U42" s="16"/>
      <c r="V42" s="16">
        <v>284.44</v>
      </c>
      <c r="W42" s="16">
        <v>349.35</v>
      </c>
      <c r="X42" s="16">
        <v>334.67</v>
      </c>
      <c r="Y42" s="20">
        <v>2846.7</v>
      </c>
      <c r="Z42" s="21"/>
      <c r="AA42" s="21">
        <v>301.61</v>
      </c>
      <c r="AB42" s="21">
        <v>358.06</v>
      </c>
      <c r="AC42" s="21">
        <v>343.68</v>
      </c>
      <c r="AD42" s="22">
        <v>2958.77</v>
      </c>
      <c r="AE42" s="17"/>
      <c r="AF42" s="17">
        <v>315.69</v>
      </c>
      <c r="AG42" s="17">
        <v>335.11</v>
      </c>
      <c r="AH42" s="17">
        <v>321.11</v>
      </c>
      <c r="AI42" s="17">
        <f t="shared" si="31"/>
        <v>0.37886720609233693</v>
      </c>
      <c r="AJ42" s="17">
        <f t="shared" si="32"/>
        <v>-0.15625775850785331</v>
      </c>
      <c r="AK42" s="17">
        <f t="shared" si="33"/>
        <v>-15.625775850785331</v>
      </c>
      <c r="AL42" s="23" t="str">
        <f t="shared" si="23"/>
        <v>TRUE</v>
      </c>
      <c r="AM42" s="12" t="str">
        <f t="shared" si="24"/>
        <v>TRUE</v>
      </c>
      <c r="AN42" s="12">
        <f t="shared" si="7"/>
        <v>-371.67999999999984</v>
      </c>
      <c r="AO42" s="12">
        <f t="shared" si="25"/>
        <v>-12.561976767372924</v>
      </c>
      <c r="AP42" s="12">
        <f t="shared" si="34"/>
        <v>-109.63749999999999</v>
      </c>
      <c r="AQ42" s="12">
        <f t="shared" si="35"/>
        <v>-34.72948145332446</v>
      </c>
      <c r="AR42" s="12" t="str">
        <f t="shared" si="36"/>
        <v>TRUE</v>
      </c>
      <c r="AS42" s="12" t="str">
        <f t="shared" si="37"/>
        <v>FALSE</v>
      </c>
      <c r="AT42" s="12">
        <f t="shared" si="38"/>
        <v>-262.63804049999993</v>
      </c>
      <c r="AU42" s="12">
        <f t="shared" si="39"/>
        <v>-41.243410882537681</v>
      </c>
      <c r="AV42" s="12">
        <f t="shared" si="40"/>
        <v>-47.647392015197283</v>
      </c>
    </row>
    <row r="43" spans="1:48" ht="13">
      <c r="A43" s="9" t="s">
        <v>35</v>
      </c>
      <c r="B43" s="10">
        <v>4095.96</v>
      </c>
      <c r="C43" s="11"/>
      <c r="D43" s="12">
        <v>465.24200000000002</v>
      </c>
      <c r="E43" s="12">
        <v>425.29216100000002</v>
      </c>
      <c r="F43" s="12">
        <v>416.65945799999997</v>
      </c>
      <c r="G43" s="13">
        <f t="shared" si="18"/>
        <v>0.37067142652992607</v>
      </c>
      <c r="H43" s="11">
        <f t="shared" si="30"/>
        <v>25</v>
      </c>
      <c r="I43" s="14">
        <v>2379200</v>
      </c>
      <c r="J43" s="15">
        <v>4244.45</v>
      </c>
      <c r="K43" s="16"/>
      <c r="L43" s="17">
        <v>680.65075000000002</v>
      </c>
      <c r="M43" s="17">
        <v>459.02</v>
      </c>
      <c r="N43" s="18">
        <v>448.44</v>
      </c>
      <c r="O43" s="19">
        <v>4364.8900000000003</v>
      </c>
      <c r="P43" s="11"/>
      <c r="Q43" s="11">
        <v>505.62</v>
      </c>
      <c r="R43" s="11">
        <v>459.02</v>
      </c>
      <c r="S43" s="14">
        <v>448.44</v>
      </c>
      <c r="T43" s="16">
        <v>4345.62</v>
      </c>
      <c r="U43" s="16"/>
      <c r="V43" s="16">
        <v>508.84</v>
      </c>
      <c r="W43" s="16">
        <v>484.7</v>
      </c>
      <c r="X43" s="16">
        <v>474.73</v>
      </c>
      <c r="Y43" s="20">
        <v>4322.2</v>
      </c>
      <c r="Z43" s="21"/>
      <c r="AA43" s="21">
        <v>502.1</v>
      </c>
      <c r="AB43" s="21">
        <v>483.2</v>
      </c>
      <c r="AC43" s="21">
        <v>472.58</v>
      </c>
      <c r="AD43" s="22">
        <v>4354.93</v>
      </c>
      <c r="AE43" s="17"/>
      <c r="AF43" s="17">
        <v>513.08000000000004</v>
      </c>
      <c r="AG43" s="17">
        <v>507.89</v>
      </c>
      <c r="AH43" s="17">
        <v>487.98</v>
      </c>
      <c r="AI43" s="17">
        <f t="shared" si="31"/>
        <v>0.42075487558843311</v>
      </c>
      <c r="AJ43" s="17">
        <f t="shared" si="32"/>
        <v>-5.0083449058507035E-2</v>
      </c>
      <c r="AK43" s="17">
        <f t="shared" si="33"/>
        <v>-5.0083449058507039</v>
      </c>
      <c r="AL43" s="23" t="str">
        <f t="shared" si="23"/>
        <v>TRUE</v>
      </c>
      <c r="AM43" s="12" t="str">
        <f t="shared" si="24"/>
        <v>FALSE</v>
      </c>
      <c r="AN43" s="12">
        <f t="shared" si="7"/>
        <v>-258.97000000000025</v>
      </c>
      <c r="AO43" s="12">
        <f t="shared" si="25"/>
        <v>-5.9465938602916744</v>
      </c>
      <c r="AP43" s="12">
        <f t="shared" si="34"/>
        <v>-47.838000000000022</v>
      </c>
      <c r="AQ43" s="12">
        <f t="shared" si="35"/>
        <v>-9.3236922117408625</v>
      </c>
      <c r="AR43" s="12" t="str">
        <f t="shared" si="36"/>
        <v>TRUE</v>
      </c>
      <c r="AS43" s="12" t="str">
        <f t="shared" si="37"/>
        <v>FALSE</v>
      </c>
      <c r="AT43" s="12">
        <f t="shared" si="38"/>
        <v>-119.15854200000001</v>
      </c>
      <c r="AU43" s="12">
        <f t="shared" si="39"/>
        <v>-11.903236769024835</v>
      </c>
      <c r="AV43" s="12">
        <f t="shared" si="40"/>
        <v>-14.615464158367155</v>
      </c>
    </row>
    <row r="44" spans="1:48" ht="13">
      <c r="A44" s="9" t="s">
        <v>20</v>
      </c>
      <c r="B44" s="10">
        <v>835.17</v>
      </c>
      <c r="C44" s="11"/>
      <c r="D44" s="12">
        <v>61.1</v>
      </c>
      <c r="E44" s="12">
        <v>100.09</v>
      </c>
      <c r="F44" s="12">
        <v>100.09</v>
      </c>
      <c r="G44" s="13">
        <f t="shared" si="18"/>
        <v>0.28949353448275861</v>
      </c>
      <c r="H44" s="11">
        <f t="shared" si="30"/>
        <v>38</v>
      </c>
      <c r="I44" s="14">
        <v>556800</v>
      </c>
      <c r="J44" s="15">
        <v>835.55</v>
      </c>
      <c r="K44" s="16"/>
      <c r="L44" s="17">
        <v>96.082700979999998</v>
      </c>
      <c r="M44" s="17">
        <v>86.14</v>
      </c>
      <c r="N44" s="18">
        <v>81.767511150000004</v>
      </c>
      <c r="O44" s="19">
        <v>827.83</v>
      </c>
      <c r="P44" s="11"/>
      <c r="Q44" s="11">
        <v>62.05</v>
      </c>
      <c r="R44" s="11">
        <v>86.14</v>
      </c>
      <c r="S44" s="14">
        <v>86.14</v>
      </c>
      <c r="T44" s="16">
        <v>801.77</v>
      </c>
      <c r="U44" s="16"/>
      <c r="V44" s="16">
        <v>58.71</v>
      </c>
      <c r="W44" s="16">
        <v>94.77</v>
      </c>
      <c r="X44" s="16">
        <v>94.77</v>
      </c>
      <c r="Y44" s="20">
        <v>805.03</v>
      </c>
      <c r="Z44" s="21"/>
      <c r="AA44" s="21">
        <v>71.5</v>
      </c>
      <c r="AB44" s="21">
        <v>112.73</v>
      </c>
      <c r="AC44" s="21">
        <v>110.73</v>
      </c>
      <c r="AD44" s="22">
        <v>842.85</v>
      </c>
      <c r="AE44" s="17"/>
      <c r="AF44" s="17">
        <v>89.4</v>
      </c>
      <c r="AG44" s="17">
        <v>109.14</v>
      </c>
      <c r="AH44" s="17">
        <v>108.14</v>
      </c>
      <c r="AI44" s="17">
        <f t="shared" si="31"/>
        <v>0.35477729885057474</v>
      </c>
      <c r="AJ44" s="17">
        <f t="shared" si="32"/>
        <v>-6.5283764367816133E-2</v>
      </c>
      <c r="AK44" s="17">
        <f t="shared" si="33"/>
        <v>-6.5283764367816133</v>
      </c>
      <c r="AL44" s="23" t="str">
        <f t="shared" si="23"/>
        <v>FALSE</v>
      </c>
      <c r="AM44" s="12" t="str">
        <f t="shared" si="24"/>
        <v>TRUE</v>
      </c>
      <c r="AN44" s="12">
        <f t="shared" si="7"/>
        <v>-7.6800000000000637</v>
      </c>
      <c r="AO44" s="12">
        <f t="shared" si="25"/>
        <v>-0.91119416266240305</v>
      </c>
      <c r="AP44" s="12">
        <f t="shared" si="34"/>
        <v>-28.300000000000004</v>
      </c>
      <c r="AQ44" s="12">
        <f t="shared" si="35"/>
        <v>-31.655480984340045</v>
      </c>
      <c r="AR44" s="12" t="str">
        <f t="shared" si="36"/>
        <v>FALSE</v>
      </c>
      <c r="AS44" s="12" t="str">
        <f t="shared" si="37"/>
        <v>TRUE</v>
      </c>
      <c r="AT44" s="12">
        <f t="shared" si="38"/>
        <v>-36.350000000000023</v>
      </c>
      <c r="AU44" s="12">
        <f t="shared" si="39"/>
        <v>-18.401336438189745</v>
      </c>
      <c r="AV44" s="12">
        <f t="shared" si="40"/>
        <v>-7.4440540040687964</v>
      </c>
    </row>
    <row r="45" spans="1:48" ht="13">
      <c r="A45" s="9" t="s">
        <v>21</v>
      </c>
      <c r="B45" s="10">
        <v>2055.36</v>
      </c>
      <c r="C45" s="11"/>
      <c r="D45" s="12">
        <v>151.13</v>
      </c>
      <c r="E45" s="12">
        <v>239.48</v>
      </c>
      <c r="F45" s="12">
        <v>239.48</v>
      </c>
      <c r="G45" s="13">
        <f t="shared" si="18"/>
        <v>0.31032811631047907</v>
      </c>
      <c r="H45" s="11">
        <f t="shared" si="30"/>
        <v>36</v>
      </c>
      <c r="I45" s="14">
        <v>1258700</v>
      </c>
      <c r="J45" s="15">
        <v>2079.1</v>
      </c>
      <c r="K45" s="16"/>
      <c r="L45" s="17">
        <v>161.18069</v>
      </c>
      <c r="M45" s="17">
        <v>208.8</v>
      </c>
      <c r="N45" s="18">
        <v>201.7575549</v>
      </c>
      <c r="O45" s="19">
        <v>2014.25</v>
      </c>
      <c r="P45" s="11"/>
      <c r="Q45" s="11">
        <v>148.05000000000001</v>
      </c>
      <c r="R45" s="11">
        <v>208.88</v>
      </c>
      <c r="S45" s="14">
        <v>208.88</v>
      </c>
      <c r="T45" s="16">
        <v>1966.05</v>
      </c>
      <c r="U45" s="16"/>
      <c r="V45" s="16">
        <v>153.5</v>
      </c>
      <c r="W45" s="16">
        <v>237.18</v>
      </c>
      <c r="X45" s="16">
        <v>237.18</v>
      </c>
      <c r="Y45" s="20">
        <v>2087.2399999999998</v>
      </c>
      <c r="Z45" s="21"/>
      <c r="AA45" s="21">
        <v>153.44</v>
      </c>
      <c r="AB45" s="21">
        <v>248.43</v>
      </c>
      <c r="AC45" s="21">
        <v>248.43</v>
      </c>
      <c r="AD45" s="22">
        <v>2190.85</v>
      </c>
      <c r="AE45" s="17"/>
      <c r="AF45" s="17">
        <v>185.42</v>
      </c>
      <c r="AG45" s="17">
        <v>271.10000000000002</v>
      </c>
      <c r="AH45" s="17">
        <v>271.10000000000002</v>
      </c>
      <c r="AI45" s="17">
        <f t="shared" si="31"/>
        <v>0.36269166600460789</v>
      </c>
      <c r="AJ45" s="17">
        <f t="shared" si="32"/>
        <v>-5.2363549694128819E-2</v>
      </c>
      <c r="AK45" s="17">
        <f t="shared" si="33"/>
        <v>-5.2363549694128819</v>
      </c>
      <c r="AL45" s="23" t="str">
        <f t="shared" si="23"/>
        <v>FALSE</v>
      </c>
      <c r="AM45" s="12" t="str">
        <f t="shared" si="24"/>
        <v>TRUE</v>
      </c>
      <c r="AN45" s="12">
        <f t="shared" si="7"/>
        <v>-135.48999999999978</v>
      </c>
      <c r="AO45" s="12">
        <f t="shared" si="25"/>
        <v>-6.1843576693977127</v>
      </c>
      <c r="AP45" s="12">
        <f t="shared" si="34"/>
        <v>-34.289999999999992</v>
      </c>
      <c r="AQ45" s="12">
        <f t="shared" si="35"/>
        <v>-18.493150684931503</v>
      </c>
      <c r="AR45" s="12" t="str">
        <f t="shared" si="36"/>
        <v>FALSE</v>
      </c>
      <c r="AS45" s="12" t="str">
        <f t="shared" si="37"/>
        <v>TRUE</v>
      </c>
      <c r="AT45" s="12">
        <f t="shared" si="38"/>
        <v>-65.909999999999968</v>
      </c>
      <c r="AU45" s="12">
        <f t="shared" si="39"/>
        <v>-14.437483571365981</v>
      </c>
      <c r="AV45" s="12">
        <f t="shared" si="40"/>
        <v>-11.66359277019551</v>
      </c>
    </row>
    <row r="46" spans="1:48" ht="13">
      <c r="A46" s="9" t="s">
        <v>22</v>
      </c>
      <c r="B46" s="10">
        <v>6755.96</v>
      </c>
      <c r="C46" s="11"/>
      <c r="D46" s="12">
        <v>1802.36</v>
      </c>
      <c r="E46" s="12">
        <v>397.28</v>
      </c>
      <c r="F46" s="12">
        <v>381.18</v>
      </c>
      <c r="G46" s="13">
        <f t="shared" si="18"/>
        <v>0.76216970923941496</v>
      </c>
      <c r="H46" s="11">
        <f t="shared" si="30"/>
        <v>8</v>
      </c>
      <c r="I46" s="14">
        <v>2864900</v>
      </c>
      <c r="J46" s="15">
        <v>6943.8</v>
      </c>
      <c r="K46" s="16"/>
      <c r="L46" s="17">
        <v>1248.46</v>
      </c>
      <c r="M46" s="17">
        <v>620.15</v>
      </c>
      <c r="N46" s="18">
        <v>587.22</v>
      </c>
      <c r="O46" s="19">
        <v>7132.75</v>
      </c>
      <c r="P46" s="11"/>
      <c r="Q46" s="11">
        <v>1257.46</v>
      </c>
      <c r="R46" s="11">
        <v>620.15</v>
      </c>
      <c r="S46" s="14">
        <v>591.97</v>
      </c>
      <c r="T46" s="16">
        <v>7287.95</v>
      </c>
      <c r="U46" s="16"/>
      <c r="V46" s="16">
        <v>1353.36</v>
      </c>
      <c r="W46" s="16">
        <v>675.95</v>
      </c>
      <c r="X46" s="16">
        <v>654.21</v>
      </c>
      <c r="Y46" s="20">
        <v>7615.2</v>
      </c>
      <c r="Z46" s="21"/>
      <c r="AA46" s="21">
        <v>1454.04</v>
      </c>
      <c r="AB46" s="21">
        <v>680.6</v>
      </c>
      <c r="AC46" s="21">
        <v>657.85</v>
      </c>
      <c r="AD46" s="22">
        <v>7826.18</v>
      </c>
      <c r="AE46" s="17"/>
      <c r="AF46" s="17">
        <v>1694.23</v>
      </c>
      <c r="AG46" s="17">
        <v>710.74</v>
      </c>
      <c r="AH46" s="17">
        <v>687.76</v>
      </c>
      <c r="AI46" s="17">
        <f t="shared" si="31"/>
        <v>0.83143914272749475</v>
      </c>
      <c r="AJ46" s="17">
        <f t="shared" si="32"/>
        <v>-6.926943348807979E-2</v>
      </c>
      <c r="AK46" s="17">
        <f t="shared" si="33"/>
        <v>-6.9269433488079795</v>
      </c>
      <c r="AL46" s="23" t="str">
        <f t="shared" si="23"/>
        <v>TRUE</v>
      </c>
      <c r="AM46" s="12" t="str">
        <f t="shared" si="24"/>
        <v>TRUE</v>
      </c>
      <c r="AN46" s="12">
        <f t="shared" si="7"/>
        <v>-1070.2200000000003</v>
      </c>
      <c r="AO46" s="12">
        <f t="shared" si="25"/>
        <v>-13.674870754314369</v>
      </c>
      <c r="AP46" s="12">
        <f t="shared" si="34"/>
        <v>108.12999999999988</v>
      </c>
      <c r="AQ46" s="12">
        <f t="shared" si="35"/>
        <v>6.3822503438139968</v>
      </c>
      <c r="AR46" s="12" t="str">
        <f t="shared" si="36"/>
        <v>FALSE</v>
      </c>
      <c r="AS46" s="12" t="str">
        <f t="shared" si="37"/>
        <v>TRUE</v>
      </c>
      <c r="AT46" s="12">
        <f t="shared" si="38"/>
        <v>-198.44999999999982</v>
      </c>
      <c r="AU46" s="12">
        <f t="shared" si="39"/>
        <v>-8.3312692328683084</v>
      </c>
      <c r="AV46" s="12">
        <f t="shared" si="40"/>
        <v>-44.576596487146674</v>
      </c>
    </row>
    <row r="47" spans="1:48" ht="13">
      <c r="A47" s="9" t="s">
        <v>13</v>
      </c>
      <c r="B47" s="10">
        <v>4720.24</v>
      </c>
      <c r="C47" s="11"/>
      <c r="D47" s="12">
        <v>481.00700000000001</v>
      </c>
      <c r="E47" s="12">
        <v>551.12162160000003</v>
      </c>
      <c r="F47" s="12">
        <v>527.4335135</v>
      </c>
      <c r="G47" s="13">
        <f t="shared" si="18"/>
        <v>0.43850959407748835</v>
      </c>
      <c r="H47" s="11">
        <f t="shared" si="30"/>
        <v>19</v>
      </c>
      <c r="I47" s="14">
        <v>2299700</v>
      </c>
      <c r="J47" s="15">
        <v>4501.21</v>
      </c>
      <c r="K47" s="16"/>
      <c r="L47" s="17">
        <v>1350.70775</v>
      </c>
      <c r="M47" s="17">
        <v>625.31243240000003</v>
      </c>
      <c r="N47" s="18">
        <v>602.96729730000004</v>
      </c>
      <c r="O47" s="19">
        <v>4747.68</v>
      </c>
      <c r="P47" s="11"/>
      <c r="Q47" s="11">
        <v>1352.94</v>
      </c>
      <c r="R47" s="11">
        <v>625.30999999999995</v>
      </c>
      <c r="S47" s="14">
        <v>603.47</v>
      </c>
      <c r="T47" s="16">
        <v>4856.8999999999996</v>
      </c>
      <c r="U47" s="16"/>
      <c r="V47" s="16">
        <v>1607.35</v>
      </c>
      <c r="W47" s="16">
        <v>679.35</v>
      </c>
      <c r="X47" s="16">
        <v>661.28</v>
      </c>
      <c r="Y47" s="20">
        <v>5062.2</v>
      </c>
      <c r="Z47" s="21"/>
      <c r="AA47" s="21">
        <v>1693</v>
      </c>
      <c r="AB47" s="21">
        <v>689.14</v>
      </c>
      <c r="AC47" s="21">
        <v>668.43</v>
      </c>
      <c r="AD47" s="24">
        <v>5219.24</v>
      </c>
      <c r="AE47" s="16"/>
      <c r="AF47" s="16">
        <v>1837.49</v>
      </c>
      <c r="AG47" s="16">
        <v>727.62</v>
      </c>
      <c r="AH47" s="16">
        <v>707.8</v>
      </c>
      <c r="AI47" s="17">
        <f t="shared" si="31"/>
        <v>1.1067921902856894</v>
      </c>
      <c r="AJ47" s="17">
        <f t="shared" si="32"/>
        <v>-0.66828259620820107</v>
      </c>
      <c r="AK47" s="17">
        <f t="shared" si="33"/>
        <v>-66.828259620820106</v>
      </c>
      <c r="AL47" s="23" t="str">
        <f t="shared" si="23"/>
        <v>FALSE</v>
      </c>
      <c r="AM47" s="12" t="str">
        <f t="shared" si="24"/>
        <v>TRUE</v>
      </c>
      <c r="AN47" s="12">
        <f t="shared" si="7"/>
        <v>-499</v>
      </c>
      <c r="AO47" s="12">
        <f t="shared" si="25"/>
        <v>-9.5607789639870955</v>
      </c>
      <c r="AP47" s="12">
        <f t="shared" si="34"/>
        <v>-1356.4829999999999</v>
      </c>
      <c r="AQ47" s="12">
        <f t="shared" si="35"/>
        <v>-73.822605837310675</v>
      </c>
      <c r="AR47" s="12" t="str">
        <f t="shared" si="36"/>
        <v>TRUE</v>
      </c>
      <c r="AS47" s="12" t="str">
        <f t="shared" si="37"/>
        <v>TRUE</v>
      </c>
      <c r="AT47" s="12">
        <f t="shared" si="38"/>
        <v>-1536.8494865</v>
      </c>
      <c r="AU47" s="12">
        <f t="shared" si="39"/>
        <v>-60.380132971095634</v>
      </c>
      <c r="AV47" s="12">
        <f t="shared" si="40"/>
        <v>-25.48269094376942</v>
      </c>
    </row>
    <row r="48" spans="1:48" ht="13">
      <c r="A48" s="9" t="s">
        <v>40</v>
      </c>
      <c r="B48" s="10">
        <v>982.82</v>
      </c>
      <c r="C48" s="11"/>
      <c r="D48" s="12">
        <v>473.18</v>
      </c>
      <c r="E48" s="12">
        <v>106.38</v>
      </c>
      <c r="F48" s="12">
        <v>103.54</v>
      </c>
      <c r="G48" s="13">
        <f t="shared" si="18"/>
        <v>0.81653688234461286</v>
      </c>
      <c r="H48" s="11">
        <f t="shared" si="30"/>
        <v>7</v>
      </c>
      <c r="I48" s="14">
        <v>706300</v>
      </c>
      <c r="J48" s="15">
        <v>1019.08</v>
      </c>
      <c r="K48" s="16"/>
      <c r="L48" s="17">
        <v>112.48</v>
      </c>
      <c r="M48" s="17">
        <v>122</v>
      </c>
      <c r="N48" s="18">
        <v>122</v>
      </c>
      <c r="O48" s="19">
        <v>1014.92</v>
      </c>
      <c r="P48" s="11"/>
      <c r="Q48" s="11">
        <v>100.92</v>
      </c>
      <c r="R48" s="11">
        <v>129</v>
      </c>
      <c r="S48" s="14">
        <v>125</v>
      </c>
      <c r="T48" s="16">
        <v>1020.32</v>
      </c>
      <c r="U48" s="16"/>
      <c r="V48" s="16">
        <v>118.86</v>
      </c>
      <c r="W48" s="16">
        <v>132.09</v>
      </c>
      <c r="X48" s="16">
        <v>119.09</v>
      </c>
      <c r="Y48" s="20">
        <v>1049.8800000000001</v>
      </c>
      <c r="Z48" s="21"/>
      <c r="AA48" s="21">
        <v>119.71</v>
      </c>
      <c r="AB48" s="21">
        <v>139.69</v>
      </c>
      <c r="AC48" s="21">
        <v>139.69</v>
      </c>
      <c r="AD48" s="22">
        <v>1055.5</v>
      </c>
      <c r="AE48" s="17"/>
      <c r="AF48" s="17">
        <v>109.35</v>
      </c>
      <c r="AG48" s="17">
        <v>151.97</v>
      </c>
      <c r="AH48" s="17">
        <v>135.97</v>
      </c>
      <c r="AI48" s="17">
        <f t="shared" si="31"/>
        <v>0.34733116239558259</v>
      </c>
      <c r="AJ48" s="17">
        <f t="shared" si="32"/>
        <v>0.46920571994903026</v>
      </c>
      <c r="AK48" s="17">
        <f t="shared" si="33"/>
        <v>46.920571994903028</v>
      </c>
      <c r="AL48" s="23" t="str">
        <f t="shared" si="23"/>
        <v>TRUE</v>
      </c>
      <c r="AM48" s="12" t="str">
        <f t="shared" si="24"/>
        <v>TRUE</v>
      </c>
      <c r="AN48" s="12">
        <f t="shared" si="7"/>
        <v>-72.67999999999995</v>
      </c>
      <c r="AO48" s="12">
        <f t="shared" si="25"/>
        <v>-6.8858360966366607</v>
      </c>
      <c r="AP48" s="12">
        <f t="shared" si="34"/>
        <v>363.83000000000004</v>
      </c>
      <c r="AQ48" s="12">
        <f t="shared" si="35"/>
        <v>332.72062185642437</v>
      </c>
      <c r="AR48" s="12" t="str">
        <f t="shared" si="36"/>
        <v>FALSE</v>
      </c>
      <c r="AS48" s="12" t="str">
        <f t="shared" si="37"/>
        <v>FALSE</v>
      </c>
      <c r="AT48" s="12">
        <f t="shared" si="38"/>
        <v>331.40000000000003</v>
      </c>
      <c r="AU48" s="12">
        <f t="shared" si="39"/>
        <v>135.08886352519161</v>
      </c>
      <c r="AV48" s="12">
        <f t="shared" si="40"/>
        <v>-23.850849452085011</v>
      </c>
    </row>
    <row r="49" spans="1:48" ht="13">
      <c r="A49" s="43"/>
      <c r="B49" s="44"/>
      <c r="G49" s="25"/>
      <c r="I49" s="45"/>
      <c r="J49" s="46"/>
      <c r="N49" s="45"/>
      <c r="O49" s="46"/>
      <c r="S49" s="45"/>
      <c r="Y49" s="47"/>
      <c r="AD49" s="47"/>
      <c r="AI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</row>
    <row r="50" spans="1:48" ht="13">
      <c r="A50" s="43"/>
      <c r="B50" s="44"/>
      <c r="G50" s="25"/>
      <c r="I50" s="45"/>
      <c r="J50" s="46"/>
      <c r="N50" s="45"/>
      <c r="O50" s="46"/>
      <c r="S50" s="45"/>
      <c r="Y50" s="47"/>
      <c r="AD50" s="47"/>
      <c r="AI50" s="48"/>
      <c r="AK50" s="48"/>
      <c r="AL50" s="47"/>
      <c r="AM50" s="48"/>
      <c r="AN50" s="48"/>
      <c r="AO50" s="48"/>
      <c r="AP50" s="48"/>
      <c r="AQ50" s="48"/>
      <c r="AR50" s="48"/>
      <c r="AS50" s="48"/>
      <c r="AT50" s="48"/>
      <c r="AU50" s="48"/>
      <c r="AV50" s="48"/>
    </row>
    <row r="51" spans="1:48" ht="13">
      <c r="A51" s="43"/>
      <c r="B51" s="44"/>
      <c r="G51" s="25"/>
      <c r="I51" s="45"/>
      <c r="J51" s="46"/>
      <c r="N51" s="45"/>
      <c r="O51" s="46"/>
      <c r="S51" s="45"/>
      <c r="Y51" s="47"/>
      <c r="AD51" s="47"/>
      <c r="AI51" s="48"/>
      <c r="AK51" s="48"/>
      <c r="AL51" s="47"/>
      <c r="AM51" s="48"/>
      <c r="AN51" s="48"/>
      <c r="AO51" s="48"/>
      <c r="AP51" s="48"/>
      <c r="AQ51" s="48"/>
      <c r="AR51" s="48"/>
      <c r="AS51" s="48"/>
      <c r="AT51" s="48"/>
      <c r="AU51" s="48"/>
      <c r="AV51" s="48"/>
    </row>
    <row r="52" spans="1:48" ht="13">
      <c r="A52" s="43"/>
      <c r="B52" s="44"/>
      <c r="G52" s="25"/>
      <c r="I52" s="45"/>
      <c r="J52" s="46"/>
      <c r="N52" s="45"/>
      <c r="O52" s="46"/>
      <c r="S52" s="45"/>
      <c r="Y52" s="47"/>
      <c r="AD52" s="47"/>
      <c r="AI52" s="48"/>
      <c r="AK52" s="48"/>
      <c r="AL52" s="47"/>
      <c r="AM52" s="48"/>
      <c r="AN52" s="48"/>
      <c r="AO52" s="48"/>
      <c r="AP52" s="48"/>
      <c r="AQ52" s="48"/>
      <c r="AR52" s="48"/>
      <c r="AS52" s="48"/>
      <c r="AT52" s="48"/>
      <c r="AU52" s="48"/>
      <c r="AV52" s="48"/>
    </row>
    <row r="53" spans="1:48" ht="13">
      <c r="A53" s="43"/>
      <c r="B53" s="44"/>
      <c r="G53" s="25"/>
      <c r="I53" s="45"/>
      <c r="J53" s="46"/>
      <c r="N53" s="45"/>
      <c r="O53" s="46"/>
      <c r="S53" s="45"/>
      <c r="Y53" s="47"/>
      <c r="AD53" s="47"/>
      <c r="AI53" s="48"/>
      <c r="AK53" s="48"/>
      <c r="AL53" s="47"/>
      <c r="AM53" s="48"/>
      <c r="AN53" s="48"/>
      <c r="AO53" s="48"/>
      <c r="AP53" s="48"/>
      <c r="AQ53" s="48"/>
      <c r="AR53" s="48"/>
      <c r="AS53" s="48"/>
      <c r="AT53" s="48"/>
      <c r="AU53" s="48"/>
      <c r="AV53" s="48"/>
    </row>
    <row r="54" spans="1:48" ht="13">
      <c r="A54" s="43"/>
      <c r="B54" s="44"/>
      <c r="G54" s="25"/>
      <c r="I54" s="45"/>
      <c r="J54" s="46"/>
      <c r="N54" s="45"/>
      <c r="O54" s="46"/>
      <c r="S54" s="45"/>
      <c r="Y54" s="47"/>
      <c r="AD54" s="47"/>
      <c r="AI54" s="48"/>
      <c r="AK54" s="48"/>
      <c r="AL54" s="47"/>
      <c r="AM54" s="48"/>
      <c r="AN54" s="48"/>
      <c r="AO54" s="48"/>
      <c r="AP54" s="48"/>
      <c r="AQ54" s="48"/>
      <c r="AR54" s="48"/>
      <c r="AS54" s="48"/>
      <c r="AT54" s="48"/>
      <c r="AU54" s="48"/>
      <c r="AV54" s="48"/>
    </row>
    <row r="55" spans="1:48" ht="13">
      <c r="A55" s="43"/>
      <c r="B55" s="44"/>
      <c r="G55" s="25"/>
      <c r="I55" s="45"/>
      <c r="J55" s="46"/>
      <c r="N55" s="45"/>
      <c r="O55" s="46"/>
      <c r="S55" s="45"/>
      <c r="Y55" s="47"/>
      <c r="AD55" s="47"/>
      <c r="AI55" s="48"/>
      <c r="AK55" s="48"/>
      <c r="AL55" s="47"/>
      <c r="AM55" s="48"/>
      <c r="AN55" s="48"/>
      <c r="AO55" s="48"/>
      <c r="AP55" s="48"/>
      <c r="AQ55" s="48"/>
      <c r="AR55" s="48"/>
      <c r="AS55" s="48"/>
      <c r="AT55" s="48"/>
      <c r="AU55" s="48"/>
      <c r="AV55" s="48"/>
    </row>
    <row r="56" spans="1:48" ht="13">
      <c r="A56" s="43"/>
      <c r="B56" s="44"/>
      <c r="G56" s="25"/>
      <c r="I56" s="45"/>
      <c r="J56" s="46"/>
      <c r="N56" s="45"/>
      <c r="O56" s="46"/>
      <c r="S56" s="45"/>
      <c r="Y56" s="47"/>
      <c r="AD56" s="47"/>
      <c r="AI56" s="48"/>
      <c r="AK56" s="48"/>
      <c r="AL56" s="47"/>
      <c r="AM56" s="48"/>
      <c r="AN56" s="48"/>
      <c r="AO56" s="48"/>
      <c r="AP56" s="48"/>
      <c r="AQ56" s="48"/>
      <c r="AR56" s="48"/>
      <c r="AS56" s="48"/>
      <c r="AT56" s="48"/>
      <c r="AU56" s="48"/>
      <c r="AV56" s="48"/>
    </row>
    <row r="57" spans="1:48" ht="13">
      <c r="A57" s="43"/>
      <c r="B57" s="44"/>
      <c r="G57" s="25"/>
      <c r="I57" s="45"/>
      <c r="J57" s="46"/>
      <c r="N57" s="45"/>
      <c r="O57" s="46"/>
      <c r="S57" s="45"/>
      <c r="Y57" s="47"/>
      <c r="AD57" s="47"/>
      <c r="AI57" s="48"/>
      <c r="AK57" s="48"/>
      <c r="AL57" s="47"/>
      <c r="AM57" s="48"/>
      <c r="AN57" s="48"/>
      <c r="AO57" s="48"/>
      <c r="AP57" s="48"/>
      <c r="AQ57" s="48"/>
      <c r="AR57" s="48"/>
      <c r="AS57" s="48"/>
      <c r="AT57" s="48"/>
      <c r="AU57" s="48"/>
      <c r="AV57" s="48"/>
    </row>
    <row r="58" spans="1:48" ht="13">
      <c r="A58" s="43"/>
      <c r="B58" s="44"/>
      <c r="G58" s="25"/>
      <c r="I58" s="45"/>
      <c r="J58" s="46"/>
      <c r="N58" s="45"/>
      <c r="O58" s="46"/>
      <c r="S58" s="45"/>
      <c r="Y58" s="47"/>
      <c r="AD58" s="47"/>
      <c r="AI58" s="48"/>
      <c r="AK58" s="48"/>
      <c r="AL58" s="47"/>
      <c r="AM58" s="48"/>
      <c r="AN58" s="48"/>
      <c r="AO58" s="48"/>
      <c r="AP58" s="48"/>
      <c r="AQ58" s="48"/>
      <c r="AR58" s="48"/>
      <c r="AS58" s="48"/>
      <c r="AT58" s="48"/>
      <c r="AU58" s="48"/>
      <c r="AV58" s="48"/>
    </row>
    <row r="59" spans="1:48" ht="13">
      <c r="A59" s="43"/>
      <c r="B59" s="44"/>
      <c r="G59" s="25"/>
      <c r="I59" s="45"/>
      <c r="J59" s="46"/>
      <c r="N59" s="45"/>
      <c r="O59" s="46"/>
      <c r="S59" s="45"/>
      <c r="Y59" s="47"/>
      <c r="AD59" s="47"/>
      <c r="AI59" s="48"/>
      <c r="AK59" s="48"/>
      <c r="AL59" s="47"/>
      <c r="AM59" s="48"/>
      <c r="AN59" s="48"/>
      <c r="AO59" s="48"/>
      <c r="AP59" s="48"/>
      <c r="AQ59" s="48"/>
      <c r="AR59" s="48"/>
      <c r="AS59" s="48"/>
      <c r="AT59" s="48"/>
      <c r="AU59" s="48"/>
      <c r="AV59" s="48"/>
    </row>
    <row r="60" spans="1:48" ht="13">
      <c r="A60" s="43"/>
      <c r="B60" s="44"/>
      <c r="G60" s="25"/>
      <c r="I60" s="45"/>
      <c r="J60" s="46"/>
      <c r="N60" s="45"/>
      <c r="O60" s="46"/>
      <c r="S60" s="45"/>
      <c r="Y60" s="47"/>
      <c r="AD60" s="47"/>
      <c r="AI60" s="48"/>
      <c r="AK60" s="48"/>
      <c r="AL60" s="47"/>
      <c r="AM60" s="48"/>
      <c r="AN60" s="48"/>
      <c r="AO60" s="48"/>
      <c r="AP60" s="48"/>
      <c r="AQ60" s="48"/>
      <c r="AR60" s="48"/>
      <c r="AS60" s="48"/>
      <c r="AT60" s="48"/>
      <c r="AU60" s="48"/>
      <c r="AV60" s="48"/>
    </row>
    <row r="61" spans="1:48" ht="13">
      <c r="A61" s="43"/>
      <c r="B61" s="44"/>
      <c r="G61" s="25"/>
      <c r="I61" s="45"/>
      <c r="J61" s="46"/>
      <c r="N61" s="45"/>
      <c r="O61" s="46"/>
      <c r="S61" s="45"/>
      <c r="Y61" s="47"/>
      <c r="AD61" s="47"/>
      <c r="AI61" s="48"/>
      <c r="AK61" s="48"/>
      <c r="AL61" s="47"/>
      <c r="AM61" s="48"/>
      <c r="AN61" s="48"/>
      <c r="AO61" s="48"/>
      <c r="AP61" s="48"/>
      <c r="AQ61" s="48"/>
      <c r="AR61" s="48"/>
      <c r="AS61" s="48"/>
      <c r="AT61" s="48"/>
      <c r="AU61" s="48"/>
      <c r="AV61" s="48"/>
    </row>
    <row r="62" spans="1:48" ht="13">
      <c r="A62" s="43"/>
      <c r="B62" s="44"/>
      <c r="G62" s="25"/>
      <c r="I62" s="45"/>
      <c r="J62" s="46"/>
      <c r="N62" s="45"/>
      <c r="O62" s="46"/>
      <c r="S62" s="45"/>
      <c r="Y62" s="47"/>
      <c r="AD62" s="47"/>
      <c r="AI62" s="48"/>
      <c r="AK62" s="48"/>
      <c r="AL62" s="47"/>
      <c r="AM62" s="48"/>
      <c r="AN62" s="48"/>
      <c r="AO62" s="48"/>
      <c r="AP62" s="48"/>
      <c r="AQ62" s="48"/>
      <c r="AR62" s="48"/>
      <c r="AS62" s="48"/>
      <c r="AT62" s="48"/>
      <c r="AU62" s="48"/>
      <c r="AV62" s="48"/>
    </row>
    <row r="63" spans="1:48" ht="13">
      <c r="A63" s="43"/>
      <c r="B63" s="44"/>
      <c r="G63" s="25"/>
      <c r="I63" s="45"/>
      <c r="J63" s="46"/>
      <c r="N63" s="45"/>
      <c r="O63" s="46"/>
      <c r="S63" s="45"/>
      <c r="Y63" s="47"/>
      <c r="AD63" s="47"/>
      <c r="AI63" s="48"/>
      <c r="AK63" s="48"/>
      <c r="AL63" s="47"/>
      <c r="AM63" s="48"/>
      <c r="AN63" s="48"/>
      <c r="AO63" s="48"/>
      <c r="AP63" s="48"/>
      <c r="AQ63" s="48"/>
      <c r="AR63" s="48"/>
      <c r="AS63" s="48"/>
      <c r="AT63" s="48"/>
      <c r="AU63" s="48"/>
      <c r="AV63" s="48"/>
    </row>
    <row r="64" spans="1:48" ht="13">
      <c r="A64" s="43"/>
      <c r="B64" s="44"/>
      <c r="G64" s="25"/>
      <c r="I64" s="45"/>
      <c r="J64" s="46"/>
      <c r="N64" s="45"/>
      <c r="O64" s="46"/>
      <c r="S64" s="45"/>
      <c r="Y64" s="47"/>
      <c r="AD64" s="47"/>
      <c r="AI64" s="48"/>
      <c r="AK64" s="48"/>
      <c r="AL64" s="47"/>
      <c r="AM64" s="48"/>
      <c r="AN64" s="48"/>
      <c r="AO64" s="48"/>
      <c r="AP64" s="48"/>
      <c r="AQ64" s="48"/>
      <c r="AR64" s="48"/>
      <c r="AS64" s="48"/>
      <c r="AT64" s="48"/>
      <c r="AU64" s="48"/>
      <c r="AV64" s="48"/>
    </row>
    <row r="65" spans="1:48" ht="13">
      <c r="A65" s="43"/>
      <c r="B65" s="44"/>
      <c r="G65" s="25"/>
      <c r="I65" s="45"/>
      <c r="J65" s="46"/>
      <c r="N65" s="45"/>
      <c r="O65" s="46"/>
      <c r="S65" s="45"/>
      <c r="Y65" s="47"/>
      <c r="AD65" s="47"/>
      <c r="AI65" s="48"/>
      <c r="AK65" s="48"/>
      <c r="AL65" s="47"/>
      <c r="AM65" s="48"/>
      <c r="AN65" s="48"/>
      <c r="AO65" s="48"/>
      <c r="AP65" s="48"/>
      <c r="AQ65" s="48"/>
      <c r="AR65" s="48"/>
      <c r="AS65" s="48"/>
      <c r="AT65" s="48"/>
      <c r="AU65" s="48"/>
      <c r="AV65" s="48"/>
    </row>
    <row r="66" spans="1:48" ht="13">
      <c r="A66" s="43"/>
      <c r="B66" s="44"/>
      <c r="G66" s="25"/>
      <c r="I66" s="45"/>
      <c r="J66" s="46"/>
      <c r="N66" s="45"/>
      <c r="O66" s="46"/>
      <c r="S66" s="45"/>
      <c r="Y66" s="47"/>
      <c r="AD66" s="47"/>
      <c r="AI66" s="48"/>
      <c r="AK66" s="48"/>
      <c r="AL66" s="47"/>
      <c r="AM66" s="48"/>
      <c r="AN66" s="48"/>
      <c r="AO66" s="48"/>
      <c r="AP66" s="48"/>
      <c r="AQ66" s="48"/>
      <c r="AR66" s="48"/>
      <c r="AS66" s="48"/>
      <c r="AT66" s="48"/>
      <c r="AU66" s="48"/>
      <c r="AV66" s="48"/>
    </row>
    <row r="67" spans="1:48" ht="13">
      <c r="A67" s="43"/>
      <c r="B67" s="44"/>
      <c r="G67" s="25"/>
      <c r="I67" s="45"/>
      <c r="J67" s="46"/>
      <c r="N67" s="45"/>
      <c r="O67" s="46"/>
      <c r="S67" s="45"/>
      <c r="Y67" s="47"/>
      <c r="AD67" s="47"/>
      <c r="AI67" s="48"/>
      <c r="AK67" s="48"/>
      <c r="AL67" s="47"/>
      <c r="AM67" s="48"/>
      <c r="AN67" s="48"/>
      <c r="AO67" s="48"/>
      <c r="AP67" s="48"/>
      <c r="AQ67" s="48"/>
      <c r="AR67" s="48"/>
      <c r="AS67" s="48"/>
      <c r="AT67" s="48"/>
      <c r="AU67" s="48"/>
      <c r="AV67" s="48"/>
    </row>
    <row r="68" spans="1:48" ht="13">
      <c r="A68" s="43"/>
      <c r="B68" s="44"/>
      <c r="G68" s="25"/>
      <c r="I68" s="45"/>
      <c r="J68" s="46"/>
      <c r="N68" s="45"/>
      <c r="O68" s="46"/>
      <c r="S68" s="45"/>
      <c r="Y68" s="47"/>
      <c r="AD68" s="47"/>
      <c r="AI68" s="48"/>
      <c r="AK68" s="48"/>
      <c r="AL68" s="47"/>
      <c r="AM68" s="48"/>
      <c r="AN68" s="48"/>
      <c r="AO68" s="48"/>
      <c r="AP68" s="48"/>
      <c r="AQ68" s="48"/>
      <c r="AR68" s="48"/>
      <c r="AS68" s="48"/>
      <c r="AT68" s="48"/>
      <c r="AU68" s="48"/>
      <c r="AV68" s="48"/>
    </row>
    <row r="69" spans="1:48" ht="13">
      <c r="A69" s="43"/>
      <c r="B69" s="44"/>
      <c r="G69" s="25"/>
      <c r="I69" s="45"/>
      <c r="J69" s="46"/>
      <c r="N69" s="45"/>
      <c r="O69" s="46"/>
      <c r="S69" s="45"/>
      <c r="Y69" s="47"/>
      <c r="AD69" s="47"/>
      <c r="AI69" s="48"/>
      <c r="AK69" s="48"/>
      <c r="AL69" s="47"/>
      <c r="AM69" s="48"/>
      <c r="AN69" s="48"/>
      <c r="AO69" s="48"/>
      <c r="AP69" s="48"/>
      <c r="AQ69" s="48"/>
      <c r="AR69" s="48"/>
      <c r="AS69" s="48"/>
      <c r="AT69" s="48"/>
      <c r="AU69" s="48"/>
      <c r="AV69" s="48"/>
    </row>
    <row r="70" spans="1:48" ht="13">
      <c r="A70" s="43"/>
      <c r="B70" s="44"/>
      <c r="G70" s="25"/>
      <c r="I70" s="45"/>
      <c r="J70" s="46"/>
      <c r="N70" s="45"/>
      <c r="O70" s="46"/>
      <c r="S70" s="45"/>
      <c r="Y70" s="47"/>
      <c r="AD70" s="47"/>
      <c r="AI70" s="48"/>
      <c r="AK70" s="48"/>
      <c r="AL70" s="47"/>
      <c r="AM70" s="48"/>
      <c r="AN70" s="48"/>
      <c r="AO70" s="48"/>
      <c r="AP70" s="48"/>
      <c r="AQ70" s="48"/>
      <c r="AR70" s="48"/>
      <c r="AS70" s="48"/>
      <c r="AT70" s="48"/>
      <c r="AU70" s="48"/>
      <c r="AV70" s="48"/>
    </row>
    <row r="71" spans="1:48" ht="13">
      <c r="A71" s="43"/>
      <c r="B71" s="44"/>
      <c r="G71" s="25"/>
      <c r="I71" s="45"/>
      <c r="J71" s="46"/>
      <c r="N71" s="45"/>
      <c r="O71" s="46"/>
      <c r="S71" s="45"/>
      <c r="Y71" s="47"/>
      <c r="AD71" s="47"/>
      <c r="AI71" s="48"/>
      <c r="AK71" s="48"/>
      <c r="AL71" s="47"/>
      <c r="AM71" s="48"/>
      <c r="AN71" s="48"/>
      <c r="AO71" s="48"/>
      <c r="AP71" s="48"/>
      <c r="AQ71" s="48"/>
      <c r="AR71" s="48"/>
      <c r="AS71" s="48"/>
      <c r="AT71" s="48"/>
      <c r="AU71" s="48"/>
      <c r="AV71" s="48"/>
    </row>
    <row r="72" spans="1:48" ht="13">
      <c r="A72" s="43"/>
      <c r="B72" s="44"/>
      <c r="G72" s="25"/>
      <c r="I72" s="45"/>
      <c r="J72" s="46"/>
      <c r="N72" s="45"/>
      <c r="O72" s="46"/>
      <c r="S72" s="45"/>
      <c r="Y72" s="47"/>
      <c r="AD72" s="47"/>
      <c r="AI72" s="48"/>
      <c r="AK72" s="48"/>
      <c r="AL72" s="47"/>
      <c r="AM72" s="48"/>
      <c r="AN72" s="48"/>
      <c r="AO72" s="48"/>
      <c r="AP72" s="48"/>
      <c r="AQ72" s="48"/>
      <c r="AR72" s="48"/>
      <c r="AS72" s="48"/>
      <c r="AT72" s="48"/>
      <c r="AU72" s="48"/>
      <c r="AV72" s="48"/>
    </row>
    <row r="73" spans="1:48" ht="13">
      <c r="A73" s="43"/>
      <c r="B73" s="44"/>
      <c r="G73" s="25"/>
      <c r="I73" s="45"/>
      <c r="J73" s="46"/>
      <c r="N73" s="45"/>
      <c r="O73" s="46"/>
      <c r="S73" s="45"/>
      <c r="Y73" s="47"/>
      <c r="AD73" s="47"/>
      <c r="AI73" s="48"/>
      <c r="AK73" s="48"/>
      <c r="AL73" s="47"/>
      <c r="AM73" s="48"/>
      <c r="AN73" s="48"/>
      <c r="AO73" s="48"/>
      <c r="AP73" s="48"/>
      <c r="AQ73" s="48"/>
      <c r="AR73" s="48"/>
      <c r="AS73" s="48"/>
      <c r="AT73" s="48"/>
      <c r="AU73" s="48"/>
      <c r="AV73" s="48"/>
    </row>
    <row r="74" spans="1:48" ht="13">
      <c r="A74" s="43"/>
      <c r="B74" s="44"/>
      <c r="G74" s="25"/>
      <c r="I74" s="45"/>
      <c r="J74" s="46"/>
      <c r="N74" s="45"/>
      <c r="O74" s="46"/>
      <c r="S74" s="45"/>
      <c r="Y74" s="47"/>
      <c r="AD74" s="47"/>
      <c r="AI74" s="48"/>
      <c r="AK74" s="48"/>
      <c r="AL74" s="47"/>
      <c r="AM74" s="48"/>
      <c r="AN74" s="48"/>
      <c r="AO74" s="48"/>
      <c r="AP74" s="48"/>
      <c r="AQ74" s="48"/>
      <c r="AR74" s="48"/>
      <c r="AS74" s="48"/>
      <c r="AT74" s="48"/>
      <c r="AU74" s="48"/>
      <c r="AV74" s="48"/>
    </row>
    <row r="75" spans="1:48" ht="13">
      <c r="A75" s="43"/>
      <c r="B75" s="44"/>
      <c r="G75" s="25"/>
      <c r="I75" s="45"/>
      <c r="J75" s="46"/>
      <c r="N75" s="45"/>
      <c r="O75" s="46"/>
      <c r="S75" s="45"/>
      <c r="Y75" s="47"/>
      <c r="AD75" s="47"/>
      <c r="AI75" s="48"/>
      <c r="AK75" s="48"/>
      <c r="AL75" s="47"/>
      <c r="AM75" s="48"/>
      <c r="AN75" s="48"/>
      <c r="AO75" s="48"/>
      <c r="AP75" s="48"/>
      <c r="AQ75" s="48"/>
      <c r="AR75" s="48"/>
      <c r="AS75" s="48"/>
      <c r="AT75" s="48"/>
      <c r="AU75" s="48"/>
      <c r="AV75" s="48"/>
    </row>
    <row r="76" spans="1:48" ht="13">
      <c r="A76" s="43"/>
      <c r="B76" s="44"/>
      <c r="G76" s="25"/>
      <c r="I76" s="45"/>
      <c r="J76" s="46"/>
      <c r="N76" s="45"/>
      <c r="O76" s="46"/>
      <c r="S76" s="45"/>
      <c r="Y76" s="47"/>
      <c r="AD76" s="47"/>
      <c r="AI76" s="48"/>
      <c r="AK76" s="48"/>
      <c r="AL76" s="47"/>
      <c r="AM76" s="48"/>
      <c r="AN76" s="48"/>
      <c r="AO76" s="48"/>
      <c r="AP76" s="48"/>
      <c r="AQ76" s="48"/>
      <c r="AR76" s="48"/>
      <c r="AS76" s="48"/>
      <c r="AT76" s="48"/>
      <c r="AU76" s="48"/>
      <c r="AV76" s="48"/>
    </row>
    <row r="77" spans="1:48" ht="13">
      <c r="A77" s="43"/>
      <c r="B77" s="44"/>
      <c r="G77" s="25"/>
      <c r="I77" s="45"/>
      <c r="J77" s="46"/>
      <c r="N77" s="45"/>
      <c r="O77" s="46"/>
      <c r="S77" s="45"/>
      <c r="Y77" s="47"/>
      <c r="AD77" s="47"/>
      <c r="AI77" s="48"/>
      <c r="AK77" s="48"/>
      <c r="AL77" s="47"/>
      <c r="AM77" s="48"/>
      <c r="AN77" s="48"/>
      <c r="AO77" s="48"/>
      <c r="AP77" s="48"/>
      <c r="AQ77" s="48"/>
      <c r="AR77" s="48"/>
      <c r="AS77" s="48"/>
      <c r="AT77" s="48"/>
      <c r="AU77" s="48"/>
      <c r="AV77" s="48"/>
    </row>
    <row r="78" spans="1:48" ht="13">
      <c r="A78" s="43"/>
      <c r="B78" s="44"/>
      <c r="G78" s="25"/>
      <c r="I78" s="45"/>
      <c r="J78" s="46"/>
      <c r="N78" s="45"/>
      <c r="O78" s="46"/>
      <c r="S78" s="45"/>
      <c r="Y78" s="47"/>
      <c r="AD78" s="47"/>
      <c r="AI78" s="48"/>
      <c r="AK78" s="48"/>
      <c r="AL78" s="47"/>
      <c r="AM78" s="48"/>
      <c r="AN78" s="48"/>
      <c r="AO78" s="48"/>
      <c r="AP78" s="48"/>
      <c r="AQ78" s="48"/>
      <c r="AR78" s="48"/>
      <c r="AS78" s="48"/>
      <c r="AT78" s="48"/>
      <c r="AU78" s="48"/>
      <c r="AV78" s="48"/>
    </row>
    <row r="79" spans="1:48" ht="13">
      <c r="A79" s="43"/>
      <c r="B79" s="44"/>
      <c r="G79" s="25"/>
      <c r="I79" s="45"/>
      <c r="J79" s="46"/>
      <c r="N79" s="45"/>
      <c r="O79" s="46"/>
      <c r="S79" s="45"/>
      <c r="Y79" s="47"/>
      <c r="AD79" s="47"/>
      <c r="AI79" s="48"/>
      <c r="AK79" s="48"/>
      <c r="AL79" s="47"/>
      <c r="AM79" s="48"/>
      <c r="AN79" s="48"/>
      <c r="AO79" s="48"/>
      <c r="AP79" s="48"/>
      <c r="AQ79" s="48"/>
      <c r="AR79" s="48"/>
      <c r="AS79" s="48"/>
      <c r="AT79" s="48"/>
      <c r="AU79" s="48"/>
      <c r="AV79" s="48"/>
    </row>
    <row r="80" spans="1:48" ht="13">
      <c r="A80" s="43"/>
      <c r="B80" s="44"/>
      <c r="G80" s="25"/>
      <c r="I80" s="45"/>
      <c r="J80" s="46"/>
      <c r="N80" s="45"/>
      <c r="O80" s="46"/>
      <c r="S80" s="45"/>
      <c r="Y80" s="47"/>
      <c r="AD80" s="47"/>
      <c r="AI80" s="48"/>
      <c r="AK80" s="48"/>
      <c r="AL80" s="47"/>
      <c r="AM80" s="48"/>
      <c r="AN80" s="48"/>
      <c r="AO80" s="48"/>
      <c r="AP80" s="48"/>
      <c r="AQ80" s="48"/>
      <c r="AR80" s="48"/>
      <c r="AS80" s="48"/>
      <c r="AT80" s="48"/>
      <c r="AU80" s="48"/>
      <c r="AV80" s="48"/>
    </row>
    <row r="81" spans="1:48" ht="13">
      <c r="A81" s="43"/>
      <c r="B81" s="44"/>
      <c r="G81" s="25"/>
      <c r="I81" s="45"/>
      <c r="J81" s="46"/>
      <c r="N81" s="45"/>
      <c r="O81" s="46"/>
      <c r="S81" s="45"/>
      <c r="Y81" s="47"/>
      <c r="AD81" s="47"/>
      <c r="AI81" s="48"/>
      <c r="AK81" s="48"/>
      <c r="AL81" s="47"/>
      <c r="AM81" s="48"/>
      <c r="AN81" s="48"/>
      <c r="AO81" s="48"/>
      <c r="AP81" s="48"/>
      <c r="AQ81" s="48"/>
      <c r="AR81" s="48"/>
      <c r="AS81" s="48"/>
      <c r="AT81" s="48"/>
      <c r="AU81" s="48"/>
      <c r="AV81" s="48"/>
    </row>
    <row r="82" spans="1:48" ht="13">
      <c r="A82" s="43"/>
      <c r="B82" s="44"/>
      <c r="G82" s="25"/>
      <c r="I82" s="45"/>
      <c r="J82" s="46"/>
      <c r="N82" s="45"/>
      <c r="O82" s="46"/>
      <c r="S82" s="45"/>
      <c r="Y82" s="47"/>
      <c r="AD82" s="47"/>
      <c r="AI82" s="48"/>
      <c r="AK82" s="48"/>
      <c r="AL82" s="47"/>
      <c r="AM82" s="48"/>
      <c r="AN82" s="48"/>
      <c r="AO82" s="48"/>
      <c r="AP82" s="48"/>
      <c r="AQ82" s="48"/>
      <c r="AR82" s="48"/>
      <c r="AS82" s="48"/>
      <c r="AT82" s="48"/>
      <c r="AU82" s="48"/>
      <c r="AV82" s="48"/>
    </row>
    <row r="83" spans="1:48" ht="13">
      <c r="A83" s="43"/>
      <c r="B83" s="44"/>
      <c r="G83" s="25"/>
      <c r="I83" s="45"/>
      <c r="J83" s="46"/>
      <c r="N83" s="45"/>
      <c r="O83" s="46"/>
      <c r="S83" s="45"/>
      <c r="Y83" s="47"/>
      <c r="AD83" s="47"/>
      <c r="AI83" s="48"/>
      <c r="AK83" s="48"/>
      <c r="AL83" s="47"/>
      <c r="AM83" s="48"/>
      <c r="AN83" s="48"/>
      <c r="AO83" s="48"/>
      <c r="AP83" s="48"/>
      <c r="AQ83" s="48"/>
      <c r="AR83" s="48"/>
      <c r="AS83" s="48"/>
      <c r="AT83" s="48"/>
      <c r="AU83" s="48"/>
      <c r="AV83" s="48"/>
    </row>
    <row r="84" spans="1:48" ht="13">
      <c r="A84" s="43"/>
      <c r="B84" s="44"/>
      <c r="G84" s="25"/>
      <c r="I84" s="45"/>
      <c r="J84" s="46"/>
      <c r="N84" s="45"/>
      <c r="O84" s="46"/>
      <c r="S84" s="45"/>
      <c r="Y84" s="47"/>
      <c r="AD84" s="47"/>
      <c r="AI84" s="48"/>
      <c r="AK84" s="48"/>
      <c r="AL84" s="47"/>
      <c r="AM84" s="48"/>
      <c r="AN84" s="48"/>
      <c r="AO84" s="48"/>
      <c r="AP84" s="48"/>
      <c r="AQ84" s="48"/>
      <c r="AR84" s="48"/>
      <c r="AS84" s="48"/>
      <c r="AT84" s="48"/>
      <c r="AU84" s="48"/>
      <c r="AV84" s="48"/>
    </row>
    <row r="85" spans="1:48" ht="13">
      <c r="A85" s="43"/>
      <c r="B85" s="44"/>
      <c r="G85" s="25"/>
      <c r="I85" s="45"/>
      <c r="J85" s="46"/>
      <c r="N85" s="45"/>
      <c r="O85" s="46"/>
      <c r="S85" s="45"/>
      <c r="Y85" s="47"/>
      <c r="AD85" s="47"/>
      <c r="AI85" s="48"/>
      <c r="AK85" s="48"/>
      <c r="AL85" s="47"/>
      <c r="AM85" s="48"/>
      <c r="AN85" s="48"/>
      <c r="AO85" s="48"/>
      <c r="AP85" s="48"/>
      <c r="AQ85" s="48"/>
      <c r="AR85" s="48"/>
      <c r="AS85" s="48"/>
      <c r="AT85" s="48"/>
      <c r="AU85" s="48"/>
      <c r="AV85" s="48"/>
    </row>
    <row r="86" spans="1:48" ht="13">
      <c r="A86" s="43"/>
      <c r="B86" s="44"/>
      <c r="G86" s="25"/>
      <c r="I86" s="45"/>
      <c r="J86" s="46"/>
      <c r="N86" s="45"/>
      <c r="O86" s="46"/>
      <c r="S86" s="45"/>
      <c r="Y86" s="47"/>
      <c r="AD86" s="47"/>
      <c r="AI86" s="48"/>
      <c r="AK86" s="48"/>
      <c r="AL86" s="47"/>
      <c r="AM86" s="48"/>
      <c r="AN86" s="48"/>
      <c r="AO86" s="48"/>
      <c r="AP86" s="48"/>
      <c r="AQ86" s="48"/>
      <c r="AR86" s="48"/>
      <c r="AS86" s="48"/>
      <c r="AT86" s="48"/>
      <c r="AU86" s="48"/>
      <c r="AV86" s="48"/>
    </row>
    <row r="87" spans="1:48" ht="13">
      <c r="A87" s="43"/>
      <c r="B87" s="44"/>
      <c r="G87" s="25"/>
      <c r="I87" s="45"/>
      <c r="J87" s="46"/>
      <c r="N87" s="45"/>
      <c r="O87" s="46"/>
      <c r="S87" s="45"/>
      <c r="Y87" s="47"/>
      <c r="AD87" s="47"/>
      <c r="AI87" s="48"/>
      <c r="AK87" s="48"/>
      <c r="AL87" s="47"/>
      <c r="AM87" s="48"/>
      <c r="AN87" s="48"/>
      <c r="AO87" s="48"/>
      <c r="AP87" s="48"/>
      <c r="AQ87" s="48"/>
      <c r="AR87" s="48"/>
      <c r="AS87" s="48"/>
      <c r="AT87" s="48"/>
      <c r="AU87" s="48"/>
      <c r="AV87" s="48"/>
    </row>
    <row r="88" spans="1:48" ht="13">
      <c r="A88" s="43"/>
      <c r="B88" s="44"/>
      <c r="G88" s="25"/>
      <c r="I88" s="45"/>
      <c r="J88" s="46"/>
      <c r="N88" s="45"/>
      <c r="O88" s="46"/>
      <c r="S88" s="45"/>
      <c r="Y88" s="47"/>
      <c r="AD88" s="47"/>
      <c r="AI88" s="48"/>
      <c r="AK88" s="48"/>
      <c r="AL88" s="47"/>
      <c r="AM88" s="48"/>
      <c r="AN88" s="48"/>
      <c r="AO88" s="48"/>
      <c r="AP88" s="48"/>
      <c r="AQ88" s="48"/>
      <c r="AR88" s="48"/>
      <c r="AS88" s="48"/>
      <c r="AT88" s="48"/>
      <c r="AU88" s="48"/>
      <c r="AV88" s="48"/>
    </row>
    <row r="89" spans="1:48" ht="13">
      <c r="A89" s="43"/>
      <c r="B89" s="44"/>
      <c r="G89" s="25"/>
      <c r="I89" s="45"/>
      <c r="J89" s="46"/>
      <c r="N89" s="45"/>
      <c r="O89" s="46"/>
      <c r="S89" s="45"/>
      <c r="Y89" s="47"/>
      <c r="AD89" s="47"/>
      <c r="AI89" s="48"/>
      <c r="AK89" s="48"/>
      <c r="AL89" s="47"/>
      <c r="AM89" s="48"/>
      <c r="AN89" s="48"/>
      <c r="AO89" s="48"/>
      <c r="AP89" s="48"/>
      <c r="AQ89" s="48"/>
      <c r="AR89" s="48"/>
      <c r="AS89" s="48"/>
      <c r="AT89" s="48"/>
      <c r="AU89" s="48"/>
      <c r="AV89" s="48"/>
    </row>
    <row r="90" spans="1:48" ht="13">
      <c r="A90" s="43"/>
      <c r="B90" s="44"/>
      <c r="G90" s="25"/>
      <c r="I90" s="45"/>
      <c r="J90" s="46"/>
      <c r="N90" s="45"/>
      <c r="O90" s="46"/>
      <c r="S90" s="45"/>
      <c r="Y90" s="47"/>
      <c r="AD90" s="47"/>
      <c r="AI90" s="48"/>
      <c r="AK90" s="48"/>
      <c r="AL90" s="47"/>
      <c r="AM90" s="48"/>
      <c r="AN90" s="48"/>
      <c r="AO90" s="48"/>
      <c r="AP90" s="48"/>
      <c r="AQ90" s="48"/>
      <c r="AR90" s="48"/>
      <c r="AS90" s="48"/>
      <c r="AT90" s="48"/>
      <c r="AU90" s="48"/>
      <c r="AV90" s="48"/>
    </row>
    <row r="91" spans="1:48" ht="13">
      <c r="A91" s="43"/>
      <c r="B91" s="44"/>
      <c r="G91" s="25"/>
      <c r="I91" s="45"/>
      <c r="J91" s="46"/>
      <c r="N91" s="45"/>
      <c r="O91" s="46"/>
      <c r="S91" s="45"/>
      <c r="Y91" s="47"/>
      <c r="AD91" s="47"/>
      <c r="AI91" s="48"/>
      <c r="AK91" s="48"/>
      <c r="AL91" s="47"/>
      <c r="AM91" s="48"/>
      <c r="AN91" s="48"/>
      <c r="AO91" s="48"/>
      <c r="AP91" s="48"/>
      <c r="AQ91" s="48"/>
      <c r="AR91" s="48"/>
      <c r="AS91" s="48"/>
      <c r="AT91" s="48"/>
      <c r="AU91" s="48"/>
      <c r="AV91" s="48"/>
    </row>
    <row r="92" spans="1:48" ht="13">
      <c r="A92" s="43"/>
      <c r="B92" s="44"/>
      <c r="G92" s="25"/>
      <c r="I92" s="45"/>
      <c r="J92" s="46"/>
      <c r="N92" s="45"/>
      <c r="O92" s="46"/>
      <c r="S92" s="45"/>
      <c r="Y92" s="47"/>
      <c r="AD92" s="47"/>
      <c r="AI92" s="48"/>
      <c r="AK92" s="48"/>
      <c r="AL92" s="47"/>
      <c r="AM92" s="48"/>
      <c r="AN92" s="48"/>
      <c r="AO92" s="48"/>
      <c r="AP92" s="48"/>
      <c r="AQ92" s="48"/>
      <c r="AR92" s="48"/>
      <c r="AS92" s="48"/>
      <c r="AT92" s="48"/>
      <c r="AU92" s="48"/>
      <c r="AV92" s="48"/>
    </row>
    <row r="93" spans="1:48" ht="13">
      <c r="A93" s="43"/>
      <c r="B93" s="44"/>
      <c r="G93" s="25"/>
      <c r="I93" s="45"/>
      <c r="J93" s="46"/>
      <c r="N93" s="45"/>
      <c r="O93" s="46"/>
      <c r="S93" s="45"/>
      <c r="Y93" s="47"/>
      <c r="AD93" s="47"/>
      <c r="AI93" s="48"/>
      <c r="AK93" s="48"/>
      <c r="AL93" s="47"/>
      <c r="AM93" s="48"/>
      <c r="AN93" s="48"/>
      <c r="AO93" s="48"/>
      <c r="AP93" s="48"/>
      <c r="AQ93" s="48"/>
      <c r="AR93" s="48"/>
      <c r="AS93" s="48"/>
      <c r="AT93" s="48"/>
      <c r="AU93" s="48"/>
      <c r="AV93" s="48"/>
    </row>
    <row r="94" spans="1:48" ht="13">
      <c r="A94" s="43"/>
      <c r="B94" s="44"/>
      <c r="G94" s="25"/>
      <c r="I94" s="45"/>
      <c r="J94" s="46"/>
      <c r="N94" s="45"/>
      <c r="O94" s="46"/>
      <c r="S94" s="45"/>
      <c r="Y94" s="47"/>
      <c r="AD94" s="47"/>
      <c r="AI94" s="48"/>
      <c r="AK94" s="48"/>
      <c r="AL94" s="47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r="95" spans="1:48" ht="13">
      <c r="A95" s="43"/>
      <c r="B95" s="44"/>
      <c r="G95" s="25"/>
      <c r="I95" s="45"/>
      <c r="J95" s="46"/>
      <c r="N95" s="45"/>
      <c r="O95" s="46"/>
      <c r="S95" s="45"/>
      <c r="Y95" s="47"/>
      <c r="AD95" s="47"/>
      <c r="AI95" s="48"/>
      <c r="AK95" s="48"/>
      <c r="AL95" s="47"/>
      <c r="AM95" s="48"/>
      <c r="AN95" s="48"/>
      <c r="AO95" s="48"/>
      <c r="AP95" s="48"/>
      <c r="AQ95" s="48"/>
      <c r="AR95" s="48"/>
      <c r="AS95" s="48"/>
      <c r="AT95" s="48"/>
      <c r="AU95" s="48"/>
      <c r="AV95" s="48"/>
    </row>
    <row r="96" spans="1:48" ht="13">
      <c r="A96" s="43"/>
      <c r="B96" s="44"/>
      <c r="G96" s="25"/>
      <c r="I96" s="45"/>
      <c r="J96" s="46"/>
      <c r="N96" s="45"/>
      <c r="O96" s="46"/>
      <c r="S96" s="45"/>
      <c r="Y96" s="47"/>
      <c r="AD96" s="47"/>
      <c r="AI96" s="48"/>
      <c r="AK96" s="48"/>
      <c r="AL96" s="47"/>
      <c r="AM96" s="48"/>
      <c r="AN96" s="48"/>
      <c r="AO96" s="48"/>
      <c r="AP96" s="48"/>
      <c r="AQ96" s="48"/>
      <c r="AR96" s="48"/>
      <c r="AS96" s="48"/>
      <c r="AT96" s="48"/>
      <c r="AU96" s="48"/>
      <c r="AV96" s="48"/>
    </row>
    <row r="97" spans="1:48" ht="13">
      <c r="A97" s="43"/>
      <c r="B97" s="44"/>
      <c r="G97" s="25"/>
      <c r="I97" s="45"/>
      <c r="J97" s="46"/>
      <c r="N97" s="45"/>
      <c r="O97" s="46"/>
      <c r="S97" s="45"/>
      <c r="Y97" s="47"/>
      <c r="AD97" s="47"/>
      <c r="AI97" s="48"/>
      <c r="AK97" s="48"/>
      <c r="AL97" s="47"/>
      <c r="AM97" s="48"/>
      <c r="AN97" s="48"/>
      <c r="AO97" s="48"/>
      <c r="AP97" s="48"/>
      <c r="AQ97" s="48"/>
      <c r="AR97" s="48"/>
      <c r="AS97" s="48"/>
      <c r="AT97" s="48"/>
      <c r="AU97" s="48"/>
      <c r="AV97" s="48"/>
    </row>
    <row r="98" spans="1:48" ht="13">
      <c r="A98" s="43"/>
      <c r="B98" s="44"/>
      <c r="G98" s="25"/>
      <c r="I98" s="45"/>
      <c r="J98" s="46"/>
      <c r="N98" s="45"/>
      <c r="O98" s="46"/>
      <c r="S98" s="45"/>
      <c r="Y98" s="47"/>
      <c r="AD98" s="47"/>
      <c r="AI98" s="48"/>
      <c r="AK98" s="48"/>
      <c r="AL98" s="47"/>
      <c r="AM98" s="48"/>
      <c r="AN98" s="48"/>
      <c r="AO98" s="48"/>
      <c r="AP98" s="48"/>
      <c r="AQ98" s="48"/>
      <c r="AR98" s="48"/>
      <c r="AS98" s="48"/>
      <c r="AT98" s="48"/>
      <c r="AU98" s="48"/>
      <c r="AV98" s="48"/>
    </row>
    <row r="99" spans="1:48" ht="13">
      <c r="A99" s="43"/>
      <c r="B99" s="44"/>
      <c r="G99" s="25"/>
      <c r="I99" s="45"/>
      <c r="J99" s="46"/>
      <c r="N99" s="45"/>
      <c r="O99" s="46"/>
      <c r="S99" s="45"/>
      <c r="Y99" s="47"/>
      <c r="AD99" s="47"/>
      <c r="AI99" s="48"/>
      <c r="AK99" s="48"/>
      <c r="AL99" s="47"/>
      <c r="AM99" s="48"/>
      <c r="AN99" s="48"/>
      <c r="AO99" s="48"/>
      <c r="AP99" s="48"/>
      <c r="AQ99" s="48"/>
      <c r="AR99" s="48"/>
      <c r="AS99" s="48"/>
      <c r="AT99" s="48"/>
      <c r="AU99" s="48"/>
      <c r="AV99" s="48"/>
    </row>
    <row r="100" spans="1:48" ht="13">
      <c r="A100" s="43"/>
      <c r="B100" s="44"/>
      <c r="G100" s="25"/>
      <c r="I100" s="45"/>
      <c r="J100" s="46"/>
      <c r="N100" s="45"/>
      <c r="O100" s="46"/>
      <c r="S100" s="45"/>
      <c r="Y100" s="47"/>
      <c r="AD100" s="47"/>
      <c r="AI100" s="48"/>
      <c r="AK100" s="48"/>
      <c r="AL100" s="47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</row>
    <row r="101" spans="1:48" ht="13">
      <c r="A101" s="43"/>
      <c r="B101" s="44"/>
      <c r="G101" s="25"/>
      <c r="I101" s="45"/>
      <c r="J101" s="46"/>
      <c r="N101" s="45"/>
      <c r="O101" s="46"/>
      <c r="S101" s="45"/>
      <c r="Y101" s="47"/>
      <c r="AD101" s="47"/>
      <c r="AI101" s="48"/>
      <c r="AK101" s="48"/>
      <c r="AL101" s="47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</row>
    <row r="102" spans="1:48" ht="13">
      <c r="A102" s="43"/>
      <c r="B102" s="44"/>
      <c r="G102" s="25"/>
      <c r="I102" s="45"/>
      <c r="J102" s="46"/>
      <c r="N102" s="45"/>
      <c r="O102" s="46"/>
      <c r="S102" s="45"/>
      <c r="Y102" s="47"/>
      <c r="AD102" s="47"/>
      <c r="AI102" s="48"/>
      <c r="AK102" s="48"/>
      <c r="AL102" s="47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</row>
    <row r="103" spans="1:48" ht="13">
      <c r="A103" s="43"/>
      <c r="B103" s="44"/>
      <c r="G103" s="25"/>
      <c r="I103" s="45"/>
      <c r="J103" s="46"/>
      <c r="N103" s="45"/>
      <c r="O103" s="46"/>
      <c r="S103" s="45"/>
      <c r="Y103" s="47"/>
      <c r="AD103" s="47"/>
      <c r="AI103" s="48"/>
      <c r="AK103" s="48"/>
      <c r="AL103" s="47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</row>
    <row r="104" spans="1:48" ht="13">
      <c r="A104" s="43"/>
      <c r="B104" s="44"/>
      <c r="G104" s="25"/>
      <c r="I104" s="45"/>
      <c r="J104" s="46"/>
      <c r="N104" s="45"/>
      <c r="O104" s="46"/>
      <c r="S104" s="45"/>
      <c r="Y104" s="47"/>
      <c r="AD104" s="47"/>
      <c r="AI104" s="48"/>
      <c r="AK104" s="48"/>
      <c r="AL104" s="47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</row>
    <row r="105" spans="1:48" ht="13">
      <c r="A105" s="43"/>
      <c r="B105" s="44"/>
      <c r="G105" s="25"/>
      <c r="I105" s="45"/>
      <c r="J105" s="46"/>
      <c r="N105" s="45"/>
      <c r="O105" s="46"/>
      <c r="S105" s="45"/>
      <c r="Y105" s="47"/>
      <c r="AD105" s="47"/>
      <c r="AI105" s="48"/>
      <c r="AK105" s="48"/>
      <c r="AL105" s="47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</row>
    <row r="106" spans="1:48" ht="13">
      <c r="A106" s="43"/>
      <c r="B106" s="44"/>
      <c r="G106" s="25"/>
      <c r="I106" s="45"/>
      <c r="J106" s="46"/>
      <c r="N106" s="45"/>
      <c r="O106" s="46"/>
      <c r="S106" s="45"/>
      <c r="Y106" s="47"/>
      <c r="AD106" s="47"/>
      <c r="AI106" s="48"/>
      <c r="AK106" s="48"/>
      <c r="AL106" s="47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</row>
    <row r="107" spans="1:48" ht="13">
      <c r="A107" s="43"/>
      <c r="B107" s="44"/>
      <c r="G107" s="25"/>
      <c r="I107" s="45"/>
      <c r="J107" s="46"/>
      <c r="N107" s="45"/>
      <c r="O107" s="46"/>
      <c r="S107" s="45"/>
      <c r="Y107" s="47"/>
      <c r="AD107" s="47"/>
      <c r="AI107" s="48"/>
      <c r="AK107" s="48"/>
      <c r="AL107" s="47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</row>
    <row r="108" spans="1:48" ht="13">
      <c r="A108" s="43"/>
      <c r="B108" s="44"/>
      <c r="G108" s="25"/>
      <c r="I108" s="45"/>
      <c r="J108" s="46"/>
      <c r="N108" s="45"/>
      <c r="O108" s="46"/>
      <c r="S108" s="45"/>
      <c r="Y108" s="47"/>
      <c r="AD108" s="47"/>
      <c r="AI108" s="48"/>
      <c r="AK108" s="48"/>
      <c r="AL108" s="47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</row>
    <row r="109" spans="1:48" ht="13">
      <c r="A109" s="43"/>
      <c r="B109" s="44"/>
      <c r="G109" s="25"/>
      <c r="I109" s="45"/>
      <c r="J109" s="46"/>
      <c r="N109" s="45"/>
      <c r="O109" s="46"/>
      <c r="S109" s="45"/>
      <c r="Y109" s="47"/>
      <c r="AD109" s="47"/>
      <c r="AI109" s="48"/>
      <c r="AK109" s="48"/>
      <c r="AL109" s="47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</row>
    <row r="110" spans="1:48" ht="13">
      <c r="A110" s="43"/>
      <c r="B110" s="44"/>
      <c r="G110" s="25"/>
      <c r="I110" s="45"/>
      <c r="J110" s="46"/>
      <c r="N110" s="45"/>
      <c r="O110" s="46"/>
      <c r="S110" s="45"/>
      <c r="Y110" s="47"/>
      <c r="AD110" s="47"/>
      <c r="AI110" s="48"/>
      <c r="AK110" s="48"/>
      <c r="AL110" s="47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</row>
    <row r="111" spans="1:48" ht="13">
      <c r="A111" s="43"/>
      <c r="B111" s="44"/>
      <c r="G111" s="25"/>
      <c r="I111" s="45"/>
      <c r="J111" s="46"/>
      <c r="N111" s="45"/>
      <c r="O111" s="46"/>
      <c r="S111" s="45"/>
      <c r="Y111" s="47"/>
      <c r="AD111" s="47"/>
      <c r="AI111" s="48"/>
      <c r="AK111" s="48"/>
      <c r="AL111" s="47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</row>
    <row r="112" spans="1:48" ht="13">
      <c r="A112" s="43"/>
      <c r="B112" s="44"/>
      <c r="G112" s="25"/>
      <c r="I112" s="45"/>
      <c r="J112" s="46"/>
      <c r="N112" s="45"/>
      <c r="O112" s="46"/>
      <c r="S112" s="45"/>
      <c r="Y112" s="47"/>
      <c r="AD112" s="47"/>
      <c r="AI112" s="48"/>
      <c r="AK112" s="48"/>
      <c r="AL112" s="47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</row>
    <row r="113" spans="1:48" ht="13">
      <c r="A113" s="43"/>
      <c r="B113" s="44"/>
      <c r="G113" s="25"/>
      <c r="I113" s="45"/>
      <c r="J113" s="46"/>
      <c r="N113" s="45"/>
      <c r="O113" s="46"/>
      <c r="S113" s="45"/>
      <c r="Y113" s="47"/>
      <c r="AD113" s="47"/>
      <c r="AI113" s="48"/>
      <c r="AK113" s="48"/>
      <c r="AL113" s="47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</row>
    <row r="114" spans="1:48" ht="13">
      <c r="A114" s="43"/>
      <c r="B114" s="44"/>
      <c r="G114" s="25"/>
      <c r="I114" s="45"/>
      <c r="J114" s="46"/>
      <c r="N114" s="45"/>
      <c r="O114" s="46"/>
      <c r="S114" s="45"/>
      <c r="Y114" s="47"/>
      <c r="AD114" s="47"/>
      <c r="AI114" s="48"/>
      <c r="AK114" s="48"/>
      <c r="AL114" s="47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</row>
    <row r="115" spans="1:48" ht="13">
      <c r="A115" s="43"/>
      <c r="B115" s="44"/>
      <c r="G115" s="25"/>
      <c r="I115" s="45"/>
      <c r="J115" s="46"/>
      <c r="N115" s="45"/>
      <c r="O115" s="46"/>
      <c r="S115" s="45"/>
      <c r="Y115" s="47"/>
      <c r="AD115" s="47"/>
      <c r="AI115" s="48"/>
      <c r="AK115" s="48"/>
      <c r="AL115" s="47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</row>
    <row r="116" spans="1:48" ht="13">
      <c r="A116" s="43"/>
      <c r="B116" s="44"/>
      <c r="G116" s="25"/>
      <c r="I116" s="45"/>
      <c r="J116" s="46"/>
      <c r="N116" s="45"/>
      <c r="O116" s="46"/>
      <c r="S116" s="45"/>
      <c r="Y116" s="47"/>
      <c r="AD116" s="47"/>
      <c r="AI116" s="48"/>
      <c r="AK116" s="48"/>
      <c r="AL116" s="47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</row>
    <row r="117" spans="1:48" ht="13">
      <c r="A117" s="43"/>
      <c r="B117" s="44"/>
      <c r="G117" s="25"/>
      <c r="I117" s="45"/>
      <c r="J117" s="46"/>
      <c r="N117" s="45"/>
      <c r="O117" s="46"/>
      <c r="S117" s="45"/>
      <c r="Y117" s="47"/>
      <c r="AD117" s="47"/>
      <c r="AI117" s="48"/>
      <c r="AK117" s="48"/>
      <c r="AL117" s="47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</row>
    <row r="118" spans="1:48" ht="13">
      <c r="A118" s="43"/>
      <c r="B118" s="44"/>
      <c r="G118" s="25"/>
      <c r="I118" s="45"/>
      <c r="J118" s="46"/>
      <c r="N118" s="45"/>
      <c r="O118" s="46"/>
      <c r="S118" s="45"/>
      <c r="Y118" s="47"/>
      <c r="AD118" s="47"/>
      <c r="AI118" s="48"/>
      <c r="AK118" s="48"/>
      <c r="AL118" s="47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</row>
    <row r="119" spans="1:48" ht="13">
      <c r="A119" s="43"/>
      <c r="B119" s="44"/>
      <c r="G119" s="25"/>
      <c r="I119" s="45"/>
      <c r="J119" s="46"/>
      <c r="N119" s="45"/>
      <c r="O119" s="46"/>
      <c r="S119" s="45"/>
      <c r="Y119" s="47"/>
      <c r="AD119" s="47"/>
      <c r="AI119" s="48"/>
      <c r="AK119" s="48"/>
      <c r="AL119" s="47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</row>
    <row r="120" spans="1:48" ht="13">
      <c r="A120" s="43"/>
      <c r="B120" s="44"/>
      <c r="G120" s="25"/>
      <c r="I120" s="45"/>
      <c r="J120" s="46"/>
      <c r="N120" s="45"/>
      <c r="O120" s="46"/>
      <c r="S120" s="45"/>
      <c r="Y120" s="47"/>
      <c r="AD120" s="47"/>
      <c r="AI120" s="48"/>
      <c r="AK120" s="48"/>
      <c r="AL120" s="47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</row>
    <row r="121" spans="1:48" ht="13">
      <c r="A121" s="43"/>
      <c r="B121" s="44"/>
      <c r="G121" s="25"/>
      <c r="I121" s="45"/>
      <c r="J121" s="46"/>
      <c r="N121" s="45"/>
      <c r="O121" s="46"/>
      <c r="S121" s="45"/>
      <c r="Y121" s="47"/>
      <c r="AD121" s="47"/>
      <c r="AI121" s="48"/>
      <c r="AK121" s="48"/>
      <c r="AL121" s="47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</row>
    <row r="122" spans="1:48" ht="13">
      <c r="A122" s="43"/>
      <c r="B122" s="44"/>
      <c r="G122" s="25"/>
      <c r="I122" s="45"/>
      <c r="J122" s="46"/>
      <c r="N122" s="45"/>
      <c r="O122" s="46"/>
      <c r="S122" s="45"/>
      <c r="Y122" s="47"/>
      <c r="AD122" s="47"/>
      <c r="AI122" s="48"/>
      <c r="AK122" s="48"/>
      <c r="AL122" s="47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</row>
    <row r="123" spans="1:48" ht="13">
      <c r="A123" s="43"/>
      <c r="B123" s="44"/>
      <c r="G123" s="25"/>
      <c r="I123" s="45"/>
      <c r="J123" s="46"/>
      <c r="N123" s="45"/>
      <c r="O123" s="46"/>
      <c r="S123" s="45"/>
      <c r="Y123" s="47"/>
      <c r="AD123" s="47"/>
      <c r="AI123" s="48"/>
      <c r="AK123" s="48"/>
      <c r="AL123" s="47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</row>
    <row r="124" spans="1:48" ht="13">
      <c r="A124" s="43"/>
      <c r="B124" s="44"/>
      <c r="G124" s="25"/>
      <c r="I124" s="45"/>
      <c r="J124" s="46"/>
      <c r="N124" s="45"/>
      <c r="O124" s="46"/>
      <c r="S124" s="45"/>
      <c r="Y124" s="47"/>
      <c r="AD124" s="47"/>
      <c r="AI124" s="48"/>
      <c r="AK124" s="48"/>
      <c r="AL124" s="47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</row>
    <row r="125" spans="1:48" ht="13">
      <c r="A125" s="43"/>
      <c r="B125" s="44"/>
      <c r="G125" s="25"/>
      <c r="I125" s="45"/>
      <c r="J125" s="46"/>
      <c r="N125" s="45"/>
      <c r="O125" s="46"/>
      <c r="S125" s="45"/>
      <c r="Y125" s="47"/>
      <c r="AD125" s="47"/>
      <c r="AI125" s="48"/>
      <c r="AK125" s="48"/>
      <c r="AL125" s="47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</row>
    <row r="126" spans="1:48" ht="13">
      <c r="A126" s="43"/>
      <c r="B126" s="44"/>
      <c r="G126" s="25"/>
      <c r="I126" s="45"/>
      <c r="J126" s="46"/>
      <c r="N126" s="45"/>
      <c r="O126" s="46"/>
      <c r="S126" s="45"/>
      <c r="Y126" s="47"/>
      <c r="AD126" s="47"/>
      <c r="AI126" s="48"/>
      <c r="AK126" s="48"/>
      <c r="AL126" s="47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</row>
    <row r="127" spans="1:48" ht="13">
      <c r="A127" s="43"/>
      <c r="B127" s="44"/>
      <c r="G127" s="25"/>
      <c r="I127" s="45"/>
      <c r="J127" s="46"/>
      <c r="N127" s="45"/>
      <c r="O127" s="46"/>
      <c r="S127" s="45"/>
      <c r="Y127" s="47"/>
      <c r="AD127" s="47"/>
      <c r="AI127" s="48"/>
      <c r="AK127" s="48"/>
      <c r="AL127" s="47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</row>
    <row r="128" spans="1:48" ht="13">
      <c r="A128" s="43"/>
      <c r="B128" s="44"/>
      <c r="G128" s="25"/>
      <c r="I128" s="45"/>
      <c r="J128" s="46"/>
      <c r="N128" s="45"/>
      <c r="O128" s="46"/>
      <c r="S128" s="45"/>
      <c r="Y128" s="47"/>
      <c r="AD128" s="47"/>
      <c r="AI128" s="48"/>
      <c r="AK128" s="48"/>
      <c r="AL128" s="47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</row>
    <row r="129" spans="1:48" ht="13">
      <c r="A129" s="43"/>
      <c r="B129" s="44"/>
      <c r="G129" s="25"/>
      <c r="I129" s="45"/>
      <c r="J129" s="46"/>
      <c r="N129" s="45"/>
      <c r="O129" s="46"/>
      <c r="S129" s="45"/>
      <c r="Y129" s="47"/>
      <c r="AD129" s="47"/>
      <c r="AI129" s="48"/>
      <c r="AK129" s="48"/>
      <c r="AL129" s="47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</row>
    <row r="130" spans="1:48" ht="13">
      <c r="A130" s="43"/>
      <c r="B130" s="44"/>
      <c r="G130" s="25"/>
      <c r="I130" s="45"/>
      <c r="J130" s="46"/>
      <c r="N130" s="45"/>
      <c r="O130" s="46"/>
      <c r="S130" s="45"/>
      <c r="Y130" s="47"/>
      <c r="AD130" s="47"/>
      <c r="AI130" s="48"/>
      <c r="AK130" s="48"/>
      <c r="AL130" s="47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</row>
    <row r="131" spans="1:48" ht="13">
      <c r="A131" s="43"/>
      <c r="B131" s="44"/>
      <c r="G131" s="25"/>
      <c r="I131" s="45"/>
      <c r="J131" s="46"/>
      <c r="N131" s="45"/>
      <c r="O131" s="46"/>
      <c r="S131" s="45"/>
      <c r="Y131" s="47"/>
      <c r="AD131" s="47"/>
      <c r="AI131" s="48"/>
      <c r="AK131" s="48"/>
      <c r="AL131" s="47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</row>
    <row r="132" spans="1:48" ht="13">
      <c r="A132" s="43"/>
      <c r="B132" s="44"/>
      <c r="G132" s="25"/>
      <c r="I132" s="45"/>
      <c r="J132" s="46"/>
      <c r="N132" s="45"/>
      <c r="O132" s="46"/>
      <c r="S132" s="45"/>
      <c r="Y132" s="47"/>
      <c r="AD132" s="47"/>
      <c r="AI132" s="48"/>
      <c r="AK132" s="48"/>
      <c r="AL132" s="47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</row>
    <row r="133" spans="1:48" ht="13">
      <c r="A133" s="43"/>
      <c r="B133" s="44"/>
      <c r="G133" s="25"/>
      <c r="I133" s="45"/>
      <c r="J133" s="46"/>
      <c r="N133" s="45"/>
      <c r="O133" s="46"/>
      <c r="S133" s="45"/>
      <c r="Y133" s="47"/>
      <c r="AD133" s="47"/>
      <c r="AI133" s="48"/>
      <c r="AK133" s="48"/>
      <c r="AL133" s="47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</row>
    <row r="134" spans="1:48" ht="13">
      <c r="A134" s="43"/>
      <c r="B134" s="44"/>
      <c r="G134" s="25"/>
      <c r="I134" s="45"/>
      <c r="J134" s="46"/>
      <c r="N134" s="45"/>
      <c r="O134" s="46"/>
      <c r="S134" s="45"/>
      <c r="Y134" s="47"/>
      <c r="AD134" s="47"/>
      <c r="AI134" s="48"/>
      <c r="AK134" s="48"/>
      <c r="AL134" s="47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</row>
    <row r="135" spans="1:48" ht="13">
      <c r="A135" s="43"/>
      <c r="B135" s="44"/>
      <c r="G135" s="25"/>
      <c r="I135" s="45"/>
      <c r="J135" s="46"/>
      <c r="N135" s="45"/>
      <c r="O135" s="46"/>
      <c r="S135" s="45"/>
      <c r="Y135" s="47"/>
      <c r="AD135" s="47"/>
      <c r="AI135" s="48"/>
      <c r="AK135" s="48"/>
      <c r="AL135" s="47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</row>
    <row r="136" spans="1:48" ht="13">
      <c r="A136" s="43"/>
      <c r="B136" s="44"/>
      <c r="G136" s="25"/>
      <c r="I136" s="45"/>
      <c r="J136" s="46"/>
      <c r="N136" s="45"/>
      <c r="O136" s="46"/>
      <c r="S136" s="45"/>
      <c r="Y136" s="47"/>
      <c r="AD136" s="47"/>
      <c r="AI136" s="48"/>
      <c r="AK136" s="48"/>
      <c r="AL136" s="47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</row>
    <row r="137" spans="1:48" ht="13">
      <c r="A137" s="43"/>
      <c r="B137" s="44"/>
      <c r="G137" s="25"/>
      <c r="I137" s="45"/>
      <c r="J137" s="46"/>
      <c r="N137" s="45"/>
      <c r="O137" s="46"/>
      <c r="S137" s="45"/>
      <c r="Y137" s="47"/>
      <c r="AD137" s="47"/>
      <c r="AI137" s="48"/>
      <c r="AK137" s="48"/>
      <c r="AL137" s="47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</row>
    <row r="138" spans="1:48" ht="13">
      <c r="A138" s="43"/>
      <c r="B138" s="44"/>
      <c r="G138" s="25"/>
      <c r="I138" s="45"/>
      <c r="J138" s="46"/>
      <c r="N138" s="45"/>
      <c r="O138" s="46"/>
      <c r="S138" s="45"/>
      <c r="Y138" s="47"/>
      <c r="AD138" s="47"/>
      <c r="AI138" s="48"/>
      <c r="AK138" s="48"/>
      <c r="AL138" s="47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</row>
    <row r="139" spans="1:48" ht="13">
      <c r="A139" s="43"/>
      <c r="B139" s="44"/>
      <c r="G139" s="25"/>
      <c r="I139" s="45"/>
      <c r="J139" s="46"/>
      <c r="N139" s="45"/>
      <c r="O139" s="46"/>
      <c r="S139" s="45"/>
      <c r="Y139" s="47"/>
      <c r="AD139" s="47"/>
      <c r="AI139" s="48"/>
      <c r="AK139" s="48"/>
      <c r="AL139" s="47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</row>
    <row r="140" spans="1:48" ht="13">
      <c r="A140" s="43"/>
      <c r="B140" s="44"/>
      <c r="G140" s="25"/>
      <c r="I140" s="45"/>
      <c r="J140" s="46"/>
      <c r="N140" s="45"/>
      <c r="O140" s="46"/>
      <c r="S140" s="45"/>
      <c r="Y140" s="47"/>
      <c r="AD140" s="47"/>
      <c r="AI140" s="48"/>
      <c r="AK140" s="48"/>
      <c r="AL140" s="47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</row>
    <row r="141" spans="1:48" ht="13">
      <c r="A141" s="43"/>
      <c r="B141" s="44"/>
      <c r="G141" s="25"/>
      <c r="I141" s="45"/>
      <c r="J141" s="46"/>
      <c r="N141" s="45"/>
      <c r="O141" s="46"/>
      <c r="S141" s="45"/>
      <c r="Y141" s="47"/>
      <c r="AD141" s="47"/>
      <c r="AI141" s="48"/>
      <c r="AK141" s="48"/>
      <c r="AL141" s="47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</row>
    <row r="142" spans="1:48" ht="13">
      <c r="A142" s="43"/>
      <c r="B142" s="44"/>
      <c r="G142" s="25"/>
      <c r="I142" s="45"/>
      <c r="J142" s="46"/>
      <c r="N142" s="45"/>
      <c r="O142" s="46"/>
      <c r="S142" s="45"/>
      <c r="Y142" s="47"/>
      <c r="AD142" s="47"/>
      <c r="AI142" s="48"/>
      <c r="AK142" s="48"/>
      <c r="AL142" s="47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</row>
    <row r="143" spans="1:48" ht="13">
      <c r="A143" s="43"/>
      <c r="B143" s="44"/>
      <c r="G143" s="25"/>
      <c r="I143" s="45"/>
      <c r="J143" s="46"/>
      <c r="N143" s="45"/>
      <c r="O143" s="46"/>
      <c r="S143" s="45"/>
      <c r="Y143" s="47"/>
      <c r="AD143" s="47"/>
      <c r="AI143" s="48"/>
      <c r="AK143" s="48"/>
      <c r="AL143" s="47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</row>
    <row r="144" spans="1:48" ht="13">
      <c r="A144" s="43"/>
      <c r="B144" s="44"/>
      <c r="G144" s="25"/>
      <c r="I144" s="45"/>
      <c r="J144" s="46"/>
      <c r="N144" s="45"/>
      <c r="O144" s="46"/>
      <c r="S144" s="45"/>
      <c r="Y144" s="47"/>
      <c r="AD144" s="47"/>
      <c r="AI144" s="48"/>
      <c r="AK144" s="48"/>
      <c r="AL144" s="47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</row>
    <row r="145" spans="1:48" ht="13">
      <c r="A145" s="43"/>
      <c r="B145" s="44"/>
      <c r="G145" s="25"/>
      <c r="I145" s="45"/>
      <c r="J145" s="46"/>
      <c r="N145" s="45"/>
      <c r="O145" s="46"/>
      <c r="S145" s="45"/>
      <c r="Y145" s="47"/>
      <c r="AD145" s="47"/>
      <c r="AI145" s="48"/>
      <c r="AK145" s="48"/>
      <c r="AL145" s="47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</row>
    <row r="146" spans="1:48" ht="13">
      <c r="A146" s="43"/>
      <c r="B146" s="44"/>
      <c r="G146" s="25"/>
      <c r="I146" s="45"/>
      <c r="J146" s="46"/>
      <c r="N146" s="45"/>
      <c r="O146" s="46"/>
      <c r="S146" s="45"/>
      <c r="Y146" s="47"/>
      <c r="AD146" s="47"/>
      <c r="AI146" s="48"/>
      <c r="AK146" s="48"/>
      <c r="AL146" s="47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</row>
    <row r="147" spans="1:48" ht="13">
      <c r="A147" s="43"/>
      <c r="B147" s="44"/>
      <c r="G147" s="25"/>
      <c r="I147" s="45"/>
      <c r="J147" s="46"/>
      <c r="N147" s="45"/>
      <c r="O147" s="46"/>
      <c r="S147" s="45"/>
      <c r="Y147" s="47"/>
      <c r="AD147" s="47"/>
      <c r="AI147" s="48"/>
      <c r="AK147" s="48"/>
      <c r="AL147" s="47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</row>
    <row r="148" spans="1:48" ht="13">
      <c r="A148" s="43"/>
      <c r="B148" s="44"/>
      <c r="G148" s="25"/>
      <c r="I148" s="45"/>
      <c r="J148" s="46"/>
      <c r="N148" s="45"/>
      <c r="O148" s="46"/>
      <c r="S148" s="45"/>
      <c r="Y148" s="47"/>
      <c r="AD148" s="47"/>
      <c r="AI148" s="48"/>
      <c r="AK148" s="48"/>
      <c r="AL148" s="47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</row>
    <row r="149" spans="1:48" ht="13">
      <c r="A149" s="43"/>
      <c r="B149" s="44"/>
      <c r="G149" s="25"/>
      <c r="I149" s="45"/>
      <c r="J149" s="46"/>
      <c r="N149" s="45"/>
      <c r="O149" s="46"/>
      <c r="S149" s="45"/>
      <c r="Y149" s="47"/>
      <c r="AD149" s="47"/>
      <c r="AI149" s="48"/>
      <c r="AK149" s="48"/>
      <c r="AL149" s="47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</row>
    <row r="150" spans="1:48" ht="13">
      <c r="A150" s="43"/>
      <c r="B150" s="44"/>
      <c r="G150" s="25"/>
      <c r="I150" s="45"/>
      <c r="J150" s="46"/>
      <c r="N150" s="45"/>
      <c r="O150" s="46"/>
      <c r="S150" s="45"/>
      <c r="Y150" s="47"/>
      <c r="AD150" s="47"/>
      <c r="AI150" s="48"/>
      <c r="AK150" s="48"/>
      <c r="AL150" s="47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</row>
    <row r="151" spans="1:48" ht="13">
      <c r="A151" s="43"/>
      <c r="B151" s="44"/>
      <c r="G151" s="25"/>
      <c r="I151" s="45"/>
      <c r="J151" s="46"/>
      <c r="N151" s="45"/>
      <c r="O151" s="46"/>
      <c r="S151" s="45"/>
      <c r="Y151" s="47"/>
      <c r="AD151" s="47"/>
      <c r="AI151" s="48"/>
      <c r="AK151" s="48"/>
      <c r="AL151" s="47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</row>
    <row r="152" spans="1:48" ht="13">
      <c r="A152" s="43"/>
      <c r="B152" s="44"/>
      <c r="G152" s="25"/>
      <c r="I152" s="45"/>
      <c r="J152" s="46"/>
      <c r="N152" s="45"/>
      <c r="O152" s="46"/>
      <c r="S152" s="45"/>
      <c r="Y152" s="47"/>
      <c r="AD152" s="47"/>
      <c r="AI152" s="48"/>
      <c r="AK152" s="48"/>
      <c r="AL152" s="47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</row>
    <row r="153" spans="1:48" ht="13">
      <c r="A153" s="43"/>
      <c r="B153" s="44"/>
      <c r="G153" s="25"/>
      <c r="I153" s="45"/>
      <c r="J153" s="46"/>
      <c r="N153" s="45"/>
      <c r="O153" s="46"/>
      <c r="S153" s="45"/>
      <c r="Y153" s="47"/>
      <c r="AD153" s="47"/>
      <c r="AI153" s="48"/>
      <c r="AK153" s="48"/>
      <c r="AL153" s="47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</row>
    <row r="154" spans="1:48" ht="13">
      <c r="A154" s="43"/>
      <c r="B154" s="44"/>
      <c r="G154" s="25"/>
      <c r="I154" s="45"/>
      <c r="J154" s="46"/>
      <c r="N154" s="45"/>
      <c r="O154" s="46"/>
      <c r="S154" s="45"/>
      <c r="Y154" s="47"/>
      <c r="AD154" s="47"/>
      <c r="AI154" s="48"/>
      <c r="AK154" s="48"/>
      <c r="AL154" s="47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</row>
    <row r="155" spans="1:48" ht="13">
      <c r="A155" s="43"/>
      <c r="B155" s="44"/>
      <c r="G155" s="25"/>
      <c r="I155" s="45"/>
      <c r="J155" s="46"/>
      <c r="N155" s="45"/>
      <c r="O155" s="46"/>
      <c r="S155" s="45"/>
      <c r="Y155" s="47"/>
      <c r="AD155" s="47"/>
      <c r="AI155" s="48"/>
      <c r="AK155" s="48"/>
      <c r="AL155" s="47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</row>
    <row r="156" spans="1:48" ht="13">
      <c r="A156" s="43"/>
      <c r="B156" s="44"/>
      <c r="G156" s="25"/>
      <c r="I156" s="45"/>
      <c r="J156" s="46"/>
      <c r="N156" s="45"/>
      <c r="O156" s="46"/>
      <c r="S156" s="45"/>
      <c r="Y156" s="47"/>
      <c r="AD156" s="47"/>
      <c r="AI156" s="48"/>
      <c r="AK156" s="48"/>
      <c r="AL156" s="47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</row>
    <row r="157" spans="1:48" ht="13">
      <c r="A157" s="43"/>
      <c r="B157" s="44"/>
      <c r="G157" s="25"/>
      <c r="I157" s="45"/>
      <c r="J157" s="46"/>
      <c r="N157" s="45"/>
      <c r="O157" s="46"/>
      <c r="S157" s="45"/>
      <c r="Y157" s="47"/>
      <c r="AD157" s="47"/>
      <c r="AI157" s="48"/>
      <c r="AK157" s="48"/>
      <c r="AL157" s="47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</row>
    <row r="158" spans="1:48" ht="13">
      <c r="A158" s="43"/>
      <c r="B158" s="44"/>
      <c r="G158" s="25"/>
      <c r="I158" s="45"/>
      <c r="J158" s="46"/>
      <c r="N158" s="45"/>
      <c r="O158" s="46"/>
      <c r="S158" s="45"/>
      <c r="Y158" s="47"/>
      <c r="AD158" s="47"/>
      <c r="AI158" s="48"/>
      <c r="AK158" s="48"/>
      <c r="AL158" s="47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</row>
    <row r="159" spans="1:48" ht="13">
      <c r="A159" s="43"/>
      <c r="B159" s="44"/>
      <c r="G159" s="25"/>
      <c r="I159" s="45"/>
      <c r="J159" s="46"/>
      <c r="N159" s="45"/>
      <c r="O159" s="46"/>
      <c r="S159" s="45"/>
      <c r="Y159" s="47"/>
      <c r="AD159" s="47"/>
      <c r="AI159" s="48"/>
      <c r="AK159" s="48"/>
      <c r="AL159" s="47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</row>
    <row r="160" spans="1:48" ht="13">
      <c r="A160" s="43"/>
      <c r="B160" s="44"/>
      <c r="G160" s="25"/>
      <c r="I160" s="45"/>
      <c r="J160" s="46"/>
      <c r="N160" s="45"/>
      <c r="O160" s="46"/>
      <c r="S160" s="45"/>
      <c r="Y160" s="47"/>
      <c r="AD160" s="47"/>
      <c r="AI160" s="48"/>
      <c r="AK160" s="48"/>
      <c r="AL160" s="47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</row>
    <row r="161" spans="1:48" ht="13">
      <c r="A161" s="43"/>
      <c r="B161" s="44"/>
      <c r="G161" s="25"/>
      <c r="I161" s="45"/>
      <c r="J161" s="46"/>
      <c r="N161" s="45"/>
      <c r="O161" s="46"/>
      <c r="S161" s="45"/>
      <c r="Y161" s="47"/>
      <c r="AD161" s="47"/>
      <c r="AI161" s="48"/>
      <c r="AK161" s="48"/>
      <c r="AL161" s="47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</row>
    <row r="162" spans="1:48" ht="13">
      <c r="A162" s="43"/>
      <c r="B162" s="44"/>
      <c r="G162" s="25"/>
      <c r="I162" s="45"/>
      <c r="J162" s="46"/>
      <c r="N162" s="45"/>
      <c r="O162" s="46"/>
      <c r="S162" s="45"/>
      <c r="Y162" s="47"/>
      <c r="AD162" s="47"/>
      <c r="AI162" s="48"/>
      <c r="AK162" s="48"/>
      <c r="AL162" s="47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</row>
    <row r="163" spans="1:48" ht="13">
      <c r="A163" s="43"/>
      <c r="B163" s="44"/>
      <c r="G163" s="25"/>
      <c r="I163" s="45"/>
      <c r="J163" s="46"/>
      <c r="N163" s="45"/>
      <c r="O163" s="46"/>
      <c r="S163" s="45"/>
      <c r="Y163" s="47"/>
      <c r="AD163" s="47"/>
      <c r="AI163" s="48"/>
      <c r="AK163" s="48"/>
      <c r="AL163" s="47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</row>
    <row r="164" spans="1:48" ht="13">
      <c r="A164" s="43"/>
      <c r="B164" s="44"/>
      <c r="G164" s="25"/>
      <c r="I164" s="45"/>
      <c r="J164" s="46"/>
      <c r="N164" s="45"/>
      <c r="O164" s="46"/>
      <c r="S164" s="45"/>
      <c r="Y164" s="47"/>
      <c r="AD164" s="47"/>
      <c r="AI164" s="48"/>
      <c r="AK164" s="48"/>
      <c r="AL164" s="47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</row>
    <row r="165" spans="1:48" ht="13">
      <c r="A165" s="43"/>
      <c r="B165" s="44"/>
      <c r="G165" s="25"/>
      <c r="I165" s="45"/>
      <c r="J165" s="46"/>
      <c r="N165" s="45"/>
      <c r="O165" s="46"/>
      <c r="S165" s="45"/>
      <c r="Y165" s="47"/>
      <c r="AD165" s="47"/>
      <c r="AI165" s="48"/>
      <c r="AK165" s="48"/>
      <c r="AL165" s="47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</row>
    <row r="166" spans="1:48" ht="13">
      <c r="A166" s="43"/>
      <c r="B166" s="44"/>
      <c r="G166" s="25"/>
      <c r="I166" s="45"/>
      <c r="J166" s="46"/>
      <c r="N166" s="45"/>
      <c r="O166" s="46"/>
      <c r="S166" s="45"/>
      <c r="Y166" s="47"/>
      <c r="AD166" s="47"/>
      <c r="AI166" s="48"/>
      <c r="AK166" s="48"/>
      <c r="AL166" s="47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</row>
    <row r="167" spans="1:48" ht="13">
      <c r="A167" s="43"/>
      <c r="B167" s="44"/>
      <c r="G167" s="25"/>
      <c r="I167" s="45"/>
      <c r="J167" s="46"/>
      <c r="N167" s="45"/>
      <c r="O167" s="46"/>
      <c r="S167" s="45"/>
      <c r="Y167" s="47"/>
      <c r="AD167" s="47"/>
      <c r="AI167" s="48"/>
      <c r="AK167" s="48"/>
      <c r="AL167" s="47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</row>
    <row r="168" spans="1:48" ht="13">
      <c r="A168" s="43"/>
      <c r="B168" s="44"/>
      <c r="G168" s="25"/>
      <c r="I168" s="45"/>
      <c r="J168" s="46"/>
      <c r="N168" s="45"/>
      <c r="O168" s="46"/>
      <c r="S168" s="45"/>
      <c r="Y168" s="47"/>
      <c r="AD168" s="47"/>
      <c r="AI168" s="48"/>
      <c r="AK168" s="48"/>
      <c r="AL168" s="47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</row>
    <row r="169" spans="1:48" ht="13">
      <c r="A169" s="43"/>
      <c r="B169" s="44"/>
      <c r="G169" s="25"/>
      <c r="I169" s="45"/>
      <c r="J169" s="46"/>
      <c r="N169" s="45"/>
      <c r="O169" s="46"/>
      <c r="S169" s="45"/>
      <c r="Y169" s="47"/>
      <c r="AD169" s="47"/>
      <c r="AI169" s="48"/>
      <c r="AK169" s="48"/>
      <c r="AL169" s="47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</row>
    <row r="170" spans="1:48" ht="13">
      <c r="A170" s="43"/>
      <c r="B170" s="44"/>
      <c r="G170" s="25"/>
      <c r="I170" s="45"/>
      <c r="J170" s="46"/>
      <c r="N170" s="45"/>
      <c r="O170" s="46"/>
      <c r="S170" s="45"/>
      <c r="Y170" s="47"/>
      <c r="AD170" s="47"/>
      <c r="AI170" s="48"/>
      <c r="AK170" s="48"/>
      <c r="AL170" s="47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</row>
    <row r="171" spans="1:48" ht="13">
      <c r="A171" s="43"/>
      <c r="B171" s="44"/>
      <c r="G171" s="25"/>
      <c r="I171" s="45"/>
      <c r="J171" s="46"/>
      <c r="N171" s="45"/>
      <c r="O171" s="46"/>
      <c r="S171" s="45"/>
      <c r="Y171" s="47"/>
      <c r="AD171" s="47"/>
      <c r="AI171" s="48"/>
      <c r="AK171" s="48"/>
      <c r="AL171" s="47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</row>
    <row r="172" spans="1:48" ht="13">
      <c r="A172" s="43"/>
      <c r="B172" s="44"/>
      <c r="G172" s="25"/>
      <c r="I172" s="45"/>
      <c r="J172" s="46"/>
      <c r="N172" s="45"/>
      <c r="O172" s="46"/>
      <c r="S172" s="45"/>
      <c r="Y172" s="47"/>
      <c r="AD172" s="47"/>
      <c r="AI172" s="48"/>
      <c r="AK172" s="48"/>
      <c r="AL172" s="47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</row>
    <row r="173" spans="1:48" ht="13">
      <c r="A173" s="43"/>
      <c r="B173" s="44"/>
      <c r="G173" s="25"/>
      <c r="I173" s="45"/>
      <c r="J173" s="46"/>
      <c r="N173" s="45"/>
      <c r="O173" s="46"/>
      <c r="S173" s="45"/>
      <c r="Y173" s="47"/>
      <c r="AD173" s="47"/>
      <c r="AI173" s="48"/>
      <c r="AK173" s="48"/>
      <c r="AL173" s="47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</row>
    <row r="174" spans="1:48" ht="13">
      <c r="A174" s="43"/>
      <c r="B174" s="44"/>
      <c r="G174" s="25"/>
      <c r="I174" s="45"/>
      <c r="J174" s="46"/>
      <c r="N174" s="45"/>
      <c r="O174" s="46"/>
      <c r="S174" s="45"/>
      <c r="Y174" s="47"/>
      <c r="AD174" s="47"/>
      <c r="AI174" s="48"/>
      <c r="AK174" s="48"/>
      <c r="AL174" s="47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</row>
    <row r="175" spans="1:48" ht="13">
      <c r="A175" s="43"/>
      <c r="B175" s="44"/>
      <c r="G175" s="25"/>
      <c r="I175" s="45"/>
      <c r="J175" s="46"/>
      <c r="N175" s="45"/>
      <c r="O175" s="46"/>
      <c r="S175" s="45"/>
      <c r="Y175" s="47"/>
      <c r="AD175" s="47"/>
      <c r="AI175" s="48"/>
      <c r="AK175" s="48"/>
      <c r="AL175" s="47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</row>
    <row r="176" spans="1:48" ht="13">
      <c r="A176" s="43"/>
      <c r="B176" s="44"/>
      <c r="G176" s="25"/>
      <c r="I176" s="45"/>
      <c r="J176" s="46"/>
      <c r="N176" s="45"/>
      <c r="O176" s="46"/>
      <c r="S176" s="45"/>
      <c r="Y176" s="47"/>
      <c r="AD176" s="47"/>
      <c r="AI176" s="48"/>
      <c r="AK176" s="48"/>
      <c r="AL176" s="47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</row>
    <row r="177" spans="1:48" ht="13">
      <c r="A177" s="43"/>
      <c r="B177" s="44"/>
      <c r="G177" s="25"/>
      <c r="I177" s="45"/>
      <c r="J177" s="46"/>
      <c r="N177" s="45"/>
      <c r="O177" s="46"/>
      <c r="S177" s="45"/>
      <c r="Y177" s="47"/>
      <c r="AD177" s="47"/>
      <c r="AI177" s="48"/>
      <c r="AK177" s="48"/>
      <c r="AL177" s="47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</row>
    <row r="178" spans="1:48" ht="13">
      <c r="A178" s="43"/>
      <c r="B178" s="44"/>
      <c r="G178" s="25"/>
      <c r="I178" s="45"/>
      <c r="J178" s="46"/>
      <c r="N178" s="45"/>
      <c r="O178" s="46"/>
      <c r="S178" s="45"/>
      <c r="Y178" s="47"/>
      <c r="AD178" s="47"/>
      <c r="AI178" s="48"/>
      <c r="AK178" s="48"/>
      <c r="AL178" s="47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</row>
    <row r="179" spans="1:48" ht="13">
      <c r="A179" s="43"/>
      <c r="B179" s="44"/>
      <c r="G179" s="25"/>
      <c r="I179" s="45"/>
      <c r="J179" s="46"/>
      <c r="N179" s="45"/>
      <c r="O179" s="46"/>
      <c r="S179" s="45"/>
      <c r="Y179" s="47"/>
      <c r="AD179" s="47"/>
      <c r="AI179" s="48"/>
      <c r="AK179" s="48"/>
      <c r="AL179" s="47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</row>
    <row r="180" spans="1:48" ht="13">
      <c r="A180" s="43"/>
      <c r="B180" s="44"/>
      <c r="G180" s="25"/>
      <c r="I180" s="45"/>
      <c r="J180" s="46"/>
      <c r="N180" s="45"/>
      <c r="O180" s="46"/>
      <c r="S180" s="45"/>
      <c r="Y180" s="47"/>
      <c r="AD180" s="47"/>
      <c r="AI180" s="48"/>
      <c r="AK180" s="48"/>
      <c r="AL180" s="47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</row>
    <row r="181" spans="1:48" ht="13">
      <c r="A181" s="43"/>
      <c r="B181" s="44"/>
      <c r="G181" s="25"/>
      <c r="I181" s="45"/>
      <c r="J181" s="46"/>
      <c r="N181" s="45"/>
      <c r="O181" s="46"/>
      <c r="S181" s="45"/>
      <c r="Y181" s="47"/>
      <c r="AD181" s="47"/>
      <c r="AI181" s="48"/>
      <c r="AK181" s="48"/>
      <c r="AL181" s="47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</row>
    <row r="182" spans="1:48" ht="13">
      <c r="A182" s="43"/>
      <c r="B182" s="44"/>
      <c r="G182" s="25"/>
      <c r="I182" s="45"/>
      <c r="J182" s="46"/>
      <c r="N182" s="45"/>
      <c r="O182" s="46"/>
      <c r="S182" s="45"/>
      <c r="Y182" s="47"/>
      <c r="AD182" s="47"/>
      <c r="AI182" s="48"/>
      <c r="AK182" s="48"/>
      <c r="AL182" s="47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</row>
    <row r="183" spans="1:48" ht="13">
      <c r="A183" s="43"/>
      <c r="B183" s="44"/>
      <c r="G183" s="25"/>
      <c r="I183" s="45"/>
      <c r="J183" s="46"/>
      <c r="N183" s="45"/>
      <c r="O183" s="46"/>
      <c r="S183" s="45"/>
      <c r="Y183" s="47"/>
      <c r="AD183" s="47"/>
      <c r="AI183" s="48"/>
      <c r="AK183" s="48"/>
      <c r="AL183" s="47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</row>
    <row r="184" spans="1:48" ht="13">
      <c r="A184" s="43"/>
      <c r="B184" s="44"/>
      <c r="G184" s="25"/>
      <c r="I184" s="45"/>
      <c r="J184" s="46"/>
      <c r="N184" s="45"/>
      <c r="O184" s="46"/>
      <c r="S184" s="45"/>
      <c r="Y184" s="47"/>
      <c r="AD184" s="47"/>
      <c r="AI184" s="48"/>
      <c r="AK184" s="48"/>
      <c r="AL184" s="47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</row>
    <row r="185" spans="1:48" ht="13">
      <c r="A185" s="43"/>
      <c r="B185" s="44"/>
      <c r="G185" s="25"/>
      <c r="I185" s="45"/>
      <c r="J185" s="46"/>
      <c r="N185" s="45"/>
      <c r="O185" s="46"/>
      <c r="S185" s="45"/>
      <c r="Y185" s="47"/>
      <c r="AD185" s="47"/>
      <c r="AI185" s="48"/>
      <c r="AK185" s="48"/>
      <c r="AL185" s="47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</row>
    <row r="186" spans="1:48" ht="13">
      <c r="A186" s="43"/>
      <c r="B186" s="44"/>
      <c r="G186" s="25"/>
      <c r="I186" s="45"/>
      <c r="J186" s="46"/>
      <c r="N186" s="45"/>
      <c r="O186" s="46"/>
      <c r="S186" s="45"/>
      <c r="Y186" s="47"/>
      <c r="AD186" s="47"/>
      <c r="AI186" s="48"/>
      <c r="AK186" s="48"/>
      <c r="AL186" s="47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</row>
    <row r="187" spans="1:48" ht="13">
      <c r="A187" s="43"/>
      <c r="B187" s="44"/>
      <c r="G187" s="25"/>
      <c r="I187" s="45"/>
      <c r="J187" s="46"/>
      <c r="N187" s="45"/>
      <c r="O187" s="46"/>
      <c r="S187" s="45"/>
      <c r="Y187" s="47"/>
      <c r="AD187" s="47"/>
      <c r="AI187" s="48"/>
      <c r="AK187" s="48"/>
      <c r="AL187" s="47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</row>
    <row r="188" spans="1:48" ht="13">
      <c r="A188" s="43"/>
      <c r="B188" s="44"/>
      <c r="G188" s="25"/>
      <c r="I188" s="45"/>
      <c r="J188" s="46"/>
      <c r="N188" s="45"/>
      <c r="O188" s="46"/>
      <c r="S188" s="45"/>
      <c r="Y188" s="47"/>
      <c r="AD188" s="47"/>
      <c r="AI188" s="48"/>
      <c r="AK188" s="48"/>
      <c r="AL188" s="47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</row>
    <row r="189" spans="1:48" ht="13">
      <c r="A189" s="43"/>
      <c r="B189" s="44"/>
      <c r="G189" s="25"/>
      <c r="I189" s="45"/>
      <c r="J189" s="46"/>
      <c r="N189" s="45"/>
      <c r="O189" s="46"/>
      <c r="S189" s="45"/>
      <c r="Y189" s="47"/>
      <c r="AD189" s="47"/>
      <c r="AI189" s="48"/>
      <c r="AK189" s="48"/>
      <c r="AL189" s="47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</row>
    <row r="190" spans="1:48" ht="13">
      <c r="A190" s="43"/>
      <c r="B190" s="44"/>
      <c r="G190" s="25"/>
      <c r="I190" s="45"/>
      <c r="J190" s="46"/>
      <c r="N190" s="45"/>
      <c r="O190" s="46"/>
      <c r="S190" s="45"/>
      <c r="Y190" s="47"/>
      <c r="AD190" s="47"/>
      <c r="AI190" s="48"/>
      <c r="AK190" s="48"/>
      <c r="AL190" s="47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</row>
    <row r="191" spans="1:48" ht="13">
      <c r="A191" s="43"/>
      <c r="B191" s="44"/>
      <c r="G191" s="25"/>
      <c r="I191" s="45"/>
      <c r="J191" s="46"/>
      <c r="N191" s="45"/>
      <c r="O191" s="46"/>
      <c r="S191" s="45"/>
      <c r="Y191" s="47"/>
      <c r="AD191" s="47"/>
      <c r="AI191" s="48"/>
      <c r="AK191" s="48"/>
      <c r="AL191" s="47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</row>
    <row r="192" spans="1:48" ht="13">
      <c r="A192" s="43"/>
      <c r="B192" s="44"/>
      <c r="G192" s="25"/>
      <c r="I192" s="45"/>
      <c r="J192" s="46"/>
      <c r="N192" s="45"/>
      <c r="O192" s="46"/>
      <c r="S192" s="45"/>
      <c r="Y192" s="47"/>
      <c r="AD192" s="47"/>
      <c r="AI192" s="48"/>
      <c r="AK192" s="48"/>
      <c r="AL192" s="47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</row>
    <row r="193" spans="1:48" ht="13">
      <c r="A193" s="43"/>
      <c r="B193" s="44"/>
      <c r="G193" s="25"/>
      <c r="I193" s="45"/>
      <c r="J193" s="46"/>
      <c r="N193" s="45"/>
      <c r="O193" s="46"/>
      <c r="S193" s="45"/>
      <c r="Y193" s="47"/>
      <c r="AD193" s="47"/>
      <c r="AI193" s="48"/>
      <c r="AK193" s="48"/>
      <c r="AL193" s="47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</row>
    <row r="194" spans="1:48" ht="13">
      <c r="A194" s="43"/>
      <c r="B194" s="44"/>
      <c r="G194" s="25"/>
      <c r="I194" s="45"/>
      <c r="J194" s="46"/>
      <c r="N194" s="45"/>
      <c r="O194" s="46"/>
      <c r="S194" s="45"/>
      <c r="Y194" s="47"/>
      <c r="AD194" s="47"/>
      <c r="AI194" s="48"/>
      <c r="AK194" s="48"/>
      <c r="AL194" s="47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</row>
    <row r="195" spans="1:48" ht="13">
      <c r="A195" s="43"/>
      <c r="B195" s="44"/>
      <c r="G195" s="25"/>
      <c r="I195" s="45"/>
      <c r="J195" s="46"/>
      <c r="N195" s="45"/>
      <c r="O195" s="46"/>
      <c r="S195" s="45"/>
      <c r="Y195" s="47"/>
      <c r="AD195" s="47"/>
      <c r="AI195" s="48"/>
      <c r="AK195" s="48"/>
      <c r="AL195" s="47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</row>
    <row r="196" spans="1:48" ht="13">
      <c r="A196" s="43"/>
      <c r="B196" s="44"/>
      <c r="G196" s="25"/>
      <c r="I196" s="45"/>
      <c r="J196" s="46"/>
      <c r="N196" s="45"/>
      <c r="O196" s="46"/>
      <c r="S196" s="45"/>
      <c r="Y196" s="47"/>
      <c r="AD196" s="47"/>
      <c r="AI196" s="48"/>
      <c r="AK196" s="48"/>
      <c r="AL196" s="47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</row>
    <row r="197" spans="1:48" ht="13">
      <c r="A197" s="43"/>
      <c r="B197" s="44"/>
      <c r="G197" s="25"/>
      <c r="I197" s="45"/>
      <c r="J197" s="46"/>
      <c r="N197" s="45"/>
      <c r="O197" s="46"/>
      <c r="S197" s="45"/>
      <c r="Y197" s="47"/>
      <c r="AD197" s="47"/>
      <c r="AI197" s="48"/>
      <c r="AK197" s="48"/>
      <c r="AL197" s="47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</row>
    <row r="198" spans="1:48" ht="13">
      <c r="A198" s="49"/>
      <c r="B198" s="44"/>
      <c r="G198" s="25"/>
      <c r="I198" s="45"/>
      <c r="J198" s="46"/>
      <c r="N198" s="45"/>
      <c r="O198" s="46"/>
      <c r="S198" s="45"/>
      <c r="Y198" s="47"/>
      <c r="AD198" s="47"/>
      <c r="AI198" s="48"/>
      <c r="AK198" s="48"/>
      <c r="AL198" s="47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</row>
    <row r="199" spans="1:48" ht="13">
      <c r="A199" s="49"/>
      <c r="B199" s="44"/>
      <c r="G199" s="25"/>
      <c r="I199" s="45"/>
      <c r="J199" s="46"/>
      <c r="N199" s="45"/>
      <c r="O199" s="46"/>
      <c r="S199" s="45"/>
      <c r="Y199" s="47"/>
      <c r="AD199" s="47"/>
      <c r="AI199" s="48"/>
      <c r="AK199" s="48"/>
      <c r="AL199" s="47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</row>
    <row r="200" spans="1:48" ht="13">
      <c r="A200" s="49"/>
      <c r="B200" s="44"/>
      <c r="G200" s="25"/>
      <c r="I200" s="45"/>
      <c r="J200" s="46"/>
      <c r="N200" s="45"/>
      <c r="O200" s="46"/>
      <c r="S200" s="45"/>
      <c r="Y200" s="47"/>
      <c r="AD200" s="47"/>
      <c r="AI200" s="48"/>
      <c r="AK200" s="48"/>
      <c r="AL200" s="47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</row>
    <row r="201" spans="1:48" ht="13">
      <c r="A201" s="49"/>
      <c r="B201" s="44"/>
      <c r="G201" s="25"/>
      <c r="I201" s="45"/>
      <c r="J201" s="46"/>
      <c r="N201" s="45"/>
      <c r="O201" s="46"/>
      <c r="S201" s="45"/>
      <c r="Y201" s="47"/>
      <c r="AD201" s="47"/>
      <c r="AI201" s="48"/>
      <c r="AK201" s="48"/>
      <c r="AL201" s="47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</row>
    <row r="202" spans="1:48" ht="13">
      <c r="A202" s="49"/>
      <c r="B202" s="44"/>
      <c r="G202" s="25"/>
      <c r="I202" s="45"/>
      <c r="J202" s="46"/>
      <c r="N202" s="45"/>
      <c r="O202" s="46"/>
      <c r="S202" s="45"/>
      <c r="Y202" s="47"/>
      <c r="AD202" s="47"/>
      <c r="AI202" s="48"/>
      <c r="AK202" s="48"/>
      <c r="AL202" s="47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</row>
    <row r="203" spans="1:48" ht="13">
      <c r="A203" s="49"/>
      <c r="B203" s="44"/>
      <c r="G203" s="25"/>
      <c r="I203" s="45"/>
      <c r="J203" s="46"/>
      <c r="N203" s="45"/>
      <c r="O203" s="46"/>
      <c r="S203" s="45"/>
      <c r="Y203" s="47"/>
      <c r="AD203" s="47"/>
      <c r="AI203" s="48"/>
      <c r="AK203" s="48"/>
      <c r="AL203" s="47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</row>
    <row r="204" spans="1:48" ht="13">
      <c r="A204" s="49"/>
      <c r="B204" s="44"/>
      <c r="G204" s="25"/>
      <c r="I204" s="45"/>
      <c r="J204" s="46"/>
      <c r="N204" s="45"/>
      <c r="O204" s="46"/>
      <c r="S204" s="45"/>
      <c r="Y204" s="47"/>
      <c r="AD204" s="47"/>
      <c r="AI204" s="48"/>
      <c r="AK204" s="48"/>
      <c r="AL204" s="47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</row>
    <row r="205" spans="1:48" ht="13">
      <c r="A205" s="49"/>
      <c r="B205" s="44"/>
      <c r="G205" s="25"/>
      <c r="I205" s="45"/>
      <c r="J205" s="46"/>
      <c r="N205" s="45"/>
      <c r="O205" s="46"/>
      <c r="S205" s="45"/>
      <c r="Y205" s="47"/>
      <c r="AD205" s="47"/>
      <c r="AI205" s="48"/>
      <c r="AK205" s="48"/>
      <c r="AL205" s="47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</row>
    <row r="206" spans="1:48" ht="13">
      <c r="A206" s="49"/>
      <c r="B206" s="44"/>
      <c r="G206" s="25"/>
      <c r="I206" s="45"/>
      <c r="J206" s="46"/>
      <c r="N206" s="45"/>
      <c r="O206" s="46"/>
      <c r="S206" s="45"/>
      <c r="Y206" s="47"/>
      <c r="AD206" s="47"/>
      <c r="AI206" s="48"/>
      <c r="AK206" s="48"/>
      <c r="AL206" s="47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</row>
    <row r="207" spans="1:48" ht="13">
      <c r="A207" s="49"/>
      <c r="B207" s="44"/>
      <c r="G207" s="25"/>
      <c r="I207" s="45"/>
      <c r="J207" s="46"/>
      <c r="N207" s="45"/>
      <c r="O207" s="46"/>
      <c r="S207" s="45"/>
      <c r="Y207" s="47"/>
      <c r="AD207" s="47"/>
      <c r="AI207" s="48"/>
      <c r="AK207" s="48"/>
      <c r="AL207" s="47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</row>
    <row r="208" spans="1:48" ht="13">
      <c r="A208" s="49"/>
      <c r="B208" s="44"/>
      <c r="G208" s="25"/>
      <c r="I208" s="45"/>
      <c r="J208" s="46"/>
      <c r="N208" s="45"/>
      <c r="O208" s="46"/>
      <c r="S208" s="45"/>
      <c r="Y208" s="47"/>
      <c r="AD208" s="47"/>
      <c r="AI208" s="48"/>
      <c r="AK208" s="48"/>
      <c r="AL208" s="47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</row>
    <row r="209" spans="1:48" ht="13">
      <c r="A209" s="49"/>
      <c r="B209" s="44"/>
      <c r="G209" s="25"/>
      <c r="I209" s="45"/>
      <c r="J209" s="46"/>
      <c r="N209" s="45"/>
      <c r="O209" s="46"/>
      <c r="S209" s="45"/>
      <c r="Y209" s="47"/>
      <c r="AD209" s="47"/>
      <c r="AI209" s="48"/>
      <c r="AK209" s="48"/>
      <c r="AL209" s="47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</row>
    <row r="210" spans="1:48" ht="13">
      <c r="A210" s="49"/>
      <c r="B210" s="44"/>
      <c r="G210" s="25"/>
      <c r="I210" s="45"/>
      <c r="J210" s="46"/>
      <c r="N210" s="45"/>
      <c r="O210" s="46"/>
      <c r="S210" s="45"/>
      <c r="Y210" s="47"/>
      <c r="AD210" s="47"/>
      <c r="AI210" s="48"/>
      <c r="AK210" s="48"/>
      <c r="AL210" s="47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</row>
    <row r="211" spans="1:48" ht="13">
      <c r="A211" s="49"/>
      <c r="B211" s="44"/>
      <c r="G211" s="25"/>
      <c r="I211" s="45"/>
      <c r="J211" s="46"/>
      <c r="N211" s="45"/>
      <c r="O211" s="46"/>
      <c r="S211" s="45"/>
      <c r="Y211" s="47"/>
      <c r="AD211" s="47"/>
      <c r="AI211" s="48"/>
      <c r="AK211" s="48"/>
      <c r="AL211" s="47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</row>
    <row r="212" spans="1:48" ht="13">
      <c r="A212" s="49"/>
      <c r="B212" s="44"/>
      <c r="G212" s="25"/>
      <c r="I212" s="45"/>
      <c r="J212" s="46"/>
      <c r="N212" s="45"/>
      <c r="O212" s="46"/>
      <c r="S212" s="45"/>
      <c r="Y212" s="47"/>
      <c r="AD212" s="47"/>
      <c r="AI212" s="48"/>
      <c r="AK212" s="48"/>
      <c r="AL212" s="47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</row>
    <row r="213" spans="1:48" ht="13">
      <c r="A213" s="49"/>
      <c r="B213" s="44"/>
      <c r="G213" s="25"/>
      <c r="I213" s="45"/>
      <c r="J213" s="46"/>
      <c r="N213" s="45"/>
      <c r="O213" s="46"/>
      <c r="S213" s="45"/>
      <c r="Y213" s="47"/>
      <c r="AD213" s="47"/>
      <c r="AI213" s="48"/>
      <c r="AK213" s="48"/>
      <c r="AL213" s="47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</row>
    <row r="214" spans="1:48" ht="13">
      <c r="A214" s="49"/>
      <c r="B214" s="44"/>
      <c r="G214" s="25"/>
      <c r="I214" s="45"/>
      <c r="J214" s="46"/>
      <c r="N214" s="45"/>
      <c r="O214" s="46"/>
      <c r="S214" s="45"/>
      <c r="Y214" s="47"/>
      <c r="AD214" s="47"/>
      <c r="AI214" s="48"/>
      <c r="AK214" s="48"/>
      <c r="AL214" s="47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</row>
    <row r="215" spans="1:48" ht="13">
      <c r="A215" s="49"/>
      <c r="B215" s="44"/>
      <c r="G215" s="25"/>
      <c r="I215" s="45"/>
      <c r="J215" s="46"/>
      <c r="N215" s="45"/>
      <c r="O215" s="46"/>
      <c r="S215" s="45"/>
      <c r="Y215" s="47"/>
      <c r="AD215" s="47"/>
      <c r="AI215" s="48"/>
      <c r="AK215" s="48"/>
      <c r="AL215" s="47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</row>
    <row r="216" spans="1:48" ht="13">
      <c r="A216" s="49"/>
      <c r="B216" s="44"/>
      <c r="G216" s="25"/>
      <c r="I216" s="45"/>
      <c r="J216" s="46"/>
      <c r="N216" s="45"/>
      <c r="O216" s="46"/>
      <c r="S216" s="45"/>
      <c r="Y216" s="47"/>
      <c r="AD216" s="47"/>
      <c r="AI216" s="48"/>
      <c r="AK216" s="48"/>
      <c r="AL216" s="47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</row>
    <row r="217" spans="1:48" ht="13">
      <c r="A217" s="49"/>
      <c r="B217" s="44"/>
      <c r="G217" s="25"/>
      <c r="I217" s="45"/>
      <c r="J217" s="46"/>
      <c r="N217" s="45"/>
      <c r="O217" s="46"/>
      <c r="S217" s="45"/>
      <c r="Y217" s="47"/>
      <c r="AD217" s="47"/>
      <c r="AI217" s="48"/>
      <c r="AK217" s="48"/>
      <c r="AL217" s="47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</row>
    <row r="218" spans="1:48" ht="13">
      <c r="A218" s="49"/>
      <c r="B218" s="44"/>
      <c r="G218" s="25"/>
      <c r="I218" s="45"/>
      <c r="J218" s="46"/>
      <c r="N218" s="45"/>
      <c r="O218" s="46"/>
      <c r="S218" s="45"/>
      <c r="Y218" s="47"/>
      <c r="AD218" s="47"/>
      <c r="AI218" s="48"/>
      <c r="AK218" s="48"/>
      <c r="AL218" s="47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</row>
    <row r="219" spans="1:48" ht="13">
      <c r="A219" s="49"/>
      <c r="B219" s="44"/>
      <c r="G219" s="25"/>
      <c r="I219" s="45"/>
      <c r="J219" s="46"/>
      <c r="N219" s="45"/>
      <c r="O219" s="46"/>
      <c r="S219" s="45"/>
      <c r="Y219" s="47"/>
      <c r="AD219" s="47"/>
      <c r="AI219" s="48"/>
      <c r="AK219" s="48"/>
      <c r="AL219" s="47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</row>
    <row r="220" spans="1:48" ht="13">
      <c r="A220" s="49"/>
      <c r="B220" s="44"/>
      <c r="G220" s="25"/>
      <c r="I220" s="45"/>
      <c r="J220" s="46"/>
      <c r="N220" s="45"/>
      <c r="O220" s="46"/>
      <c r="S220" s="45"/>
      <c r="Y220" s="47"/>
      <c r="AD220" s="47"/>
      <c r="AI220" s="48"/>
      <c r="AK220" s="48"/>
      <c r="AL220" s="47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</row>
    <row r="221" spans="1:48" ht="13">
      <c r="A221" s="49"/>
      <c r="B221" s="44"/>
      <c r="G221" s="25"/>
      <c r="I221" s="45"/>
      <c r="J221" s="46"/>
      <c r="N221" s="45"/>
      <c r="O221" s="46"/>
      <c r="S221" s="45"/>
      <c r="Y221" s="47"/>
      <c r="AD221" s="47"/>
      <c r="AI221" s="48"/>
      <c r="AK221" s="48"/>
      <c r="AL221" s="47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</row>
    <row r="222" spans="1:48" ht="13">
      <c r="A222" s="49"/>
      <c r="B222" s="44"/>
      <c r="G222" s="25"/>
      <c r="I222" s="45"/>
      <c r="J222" s="46"/>
      <c r="N222" s="45"/>
      <c r="O222" s="46"/>
      <c r="S222" s="45"/>
      <c r="Y222" s="47"/>
      <c r="AD222" s="47"/>
      <c r="AI222" s="48"/>
      <c r="AK222" s="48"/>
      <c r="AL222" s="47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</row>
    <row r="223" spans="1:48" ht="13">
      <c r="A223" s="49"/>
      <c r="B223" s="44"/>
      <c r="G223" s="25"/>
      <c r="I223" s="45"/>
      <c r="J223" s="46"/>
      <c r="N223" s="45"/>
      <c r="O223" s="46"/>
      <c r="S223" s="45"/>
      <c r="Y223" s="47"/>
      <c r="AD223" s="47"/>
      <c r="AI223" s="48"/>
      <c r="AK223" s="48"/>
      <c r="AL223" s="47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</row>
    <row r="224" spans="1:48" ht="13">
      <c r="A224" s="49"/>
      <c r="B224" s="44"/>
      <c r="G224" s="25"/>
      <c r="I224" s="45"/>
      <c r="J224" s="46"/>
      <c r="N224" s="45"/>
      <c r="O224" s="46"/>
      <c r="S224" s="45"/>
      <c r="Y224" s="47"/>
      <c r="AD224" s="47"/>
      <c r="AI224" s="48"/>
      <c r="AK224" s="48"/>
      <c r="AL224" s="47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</row>
    <row r="225" spans="1:48" ht="13">
      <c r="A225" s="49"/>
      <c r="B225" s="44"/>
      <c r="G225" s="25"/>
      <c r="I225" s="45"/>
      <c r="J225" s="46"/>
      <c r="N225" s="45"/>
      <c r="O225" s="46"/>
      <c r="S225" s="45"/>
      <c r="Y225" s="47"/>
      <c r="AD225" s="47"/>
      <c r="AI225" s="48"/>
      <c r="AK225" s="48"/>
      <c r="AL225" s="47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</row>
    <row r="226" spans="1:48" ht="13">
      <c r="A226" s="49"/>
      <c r="B226" s="44"/>
      <c r="G226" s="25"/>
      <c r="I226" s="45"/>
      <c r="J226" s="46"/>
      <c r="N226" s="45"/>
      <c r="O226" s="46"/>
      <c r="S226" s="45"/>
      <c r="Y226" s="47"/>
      <c r="AD226" s="47"/>
      <c r="AI226" s="48"/>
      <c r="AK226" s="48"/>
      <c r="AL226" s="47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</row>
    <row r="227" spans="1:48" ht="13">
      <c r="A227" s="49"/>
      <c r="B227" s="44"/>
      <c r="G227" s="25"/>
      <c r="I227" s="45"/>
      <c r="J227" s="46"/>
      <c r="N227" s="45"/>
      <c r="O227" s="46"/>
      <c r="S227" s="45"/>
      <c r="Y227" s="47"/>
      <c r="AD227" s="47"/>
      <c r="AI227" s="48"/>
      <c r="AK227" s="48"/>
      <c r="AL227" s="47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</row>
    <row r="228" spans="1:48" ht="13">
      <c r="A228" s="49"/>
      <c r="B228" s="44"/>
      <c r="G228" s="25"/>
      <c r="I228" s="45"/>
      <c r="J228" s="46"/>
      <c r="N228" s="45"/>
      <c r="O228" s="46"/>
      <c r="S228" s="45"/>
      <c r="Y228" s="47"/>
      <c r="AD228" s="47"/>
      <c r="AI228" s="48"/>
      <c r="AK228" s="48"/>
      <c r="AL228" s="47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</row>
    <row r="229" spans="1:48" ht="13">
      <c r="A229" s="49"/>
      <c r="B229" s="44"/>
      <c r="G229" s="25"/>
      <c r="I229" s="45"/>
      <c r="J229" s="46"/>
      <c r="N229" s="45"/>
      <c r="O229" s="46"/>
      <c r="S229" s="45"/>
      <c r="Y229" s="47"/>
      <c r="AD229" s="47"/>
      <c r="AI229" s="48"/>
      <c r="AK229" s="48"/>
      <c r="AL229" s="47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</row>
    <row r="230" spans="1:48" ht="13">
      <c r="A230" s="49"/>
      <c r="B230" s="44"/>
      <c r="G230" s="25"/>
      <c r="I230" s="45"/>
      <c r="J230" s="46"/>
      <c r="N230" s="45"/>
      <c r="O230" s="46"/>
      <c r="S230" s="45"/>
      <c r="Y230" s="47"/>
      <c r="AD230" s="47"/>
      <c r="AI230" s="48"/>
      <c r="AK230" s="48"/>
      <c r="AL230" s="47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</row>
    <row r="231" spans="1:48" ht="13">
      <c r="A231" s="49"/>
      <c r="B231" s="44"/>
      <c r="G231" s="25"/>
      <c r="I231" s="45"/>
      <c r="J231" s="46"/>
      <c r="N231" s="45"/>
      <c r="O231" s="46"/>
      <c r="S231" s="45"/>
      <c r="Y231" s="47"/>
      <c r="AD231" s="47"/>
      <c r="AI231" s="48"/>
      <c r="AK231" s="48"/>
      <c r="AL231" s="47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</row>
    <row r="232" spans="1:48" ht="13">
      <c r="A232" s="49"/>
      <c r="B232" s="44"/>
      <c r="G232" s="25"/>
      <c r="I232" s="45"/>
      <c r="J232" s="46"/>
      <c r="N232" s="45"/>
      <c r="O232" s="46"/>
      <c r="S232" s="45"/>
      <c r="Y232" s="47"/>
      <c r="AD232" s="47"/>
      <c r="AI232" s="48"/>
      <c r="AK232" s="48"/>
      <c r="AL232" s="47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</row>
    <row r="233" spans="1:48" ht="13">
      <c r="A233" s="49"/>
      <c r="B233" s="44"/>
      <c r="G233" s="25"/>
      <c r="I233" s="45"/>
      <c r="J233" s="46"/>
      <c r="N233" s="45"/>
      <c r="O233" s="46"/>
      <c r="S233" s="45"/>
      <c r="Y233" s="47"/>
      <c r="AD233" s="47"/>
      <c r="AI233" s="48"/>
      <c r="AK233" s="48"/>
      <c r="AL233" s="47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</row>
    <row r="234" spans="1:48" ht="13">
      <c r="A234" s="49"/>
      <c r="B234" s="44"/>
      <c r="G234" s="25"/>
      <c r="I234" s="45"/>
      <c r="J234" s="46"/>
      <c r="N234" s="45"/>
      <c r="O234" s="46"/>
      <c r="S234" s="45"/>
      <c r="Y234" s="47"/>
      <c r="AD234" s="47"/>
      <c r="AI234" s="48"/>
      <c r="AK234" s="48"/>
      <c r="AL234" s="47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</row>
    <row r="235" spans="1:48" ht="13">
      <c r="A235" s="49"/>
      <c r="B235" s="44"/>
      <c r="G235" s="25"/>
      <c r="I235" s="45"/>
      <c r="J235" s="46"/>
      <c r="N235" s="45"/>
      <c r="O235" s="46"/>
      <c r="S235" s="45"/>
      <c r="Y235" s="47"/>
      <c r="AD235" s="47"/>
      <c r="AI235" s="48"/>
      <c r="AK235" s="48"/>
      <c r="AL235" s="47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</row>
    <row r="236" spans="1:48" ht="13">
      <c r="A236" s="49"/>
      <c r="B236" s="44"/>
      <c r="G236" s="25"/>
      <c r="I236" s="45"/>
      <c r="J236" s="46"/>
      <c r="N236" s="45"/>
      <c r="O236" s="46"/>
      <c r="S236" s="45"/>
      <c r="Y236" s="47"/>
      <c r="AD236" s="47"/>
      <c r="AI236" s="48"/>
      <c r="AK236" s="48"/>
      <c r="AL236" s="47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</row>
    <row r="237" spans="1:48" ht="13">
      <c r="A237" s="49"/>
      <c r="B237" s="44"/>
      <c r="G237" s="25"/>
      <c r="I237" s="45"/>
      <c r="J237" s="46"/>
      <c r="N237" s="45"/>
      <c r="O237" s="46"/>
      <c r="S237" s="45"/>
      <c r="Y237" s="47"/>
      <c r="AD237" s="47"/>
      <c r="AI237" s="48"/>
      <c r="AK237" s="48"/>
      <c r="AL237" s="47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</row>
    <row r="238" spans="1:48" ht="13">
      <c r="A238" s="49"/>
      <c r="B238" s="44"/>
      <c r="G238" s="25"/>
      <c r="I238" s="45"/>
      <c r="J238" s="46"/>
      <c r="N238" s="45"/>
      <c r="O238" s="46"/>
      <c r="S238" s="45"/>
      <c r="Y238" s="47"/>
      <c r="AD238" s="47"/>
      <c r="AI238" s="48"/>
      <c r="AK238" s="48"/>
      <c r="AL238" s="47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</row>
    <row r="239" spans="1:48" ht="13">
      <c r="A239" s="49"/>
      <c r="B239" s="44"/>
      <c r="G239" s="25"/>
      <c r="I239" s="45"/>
      <c r="J239" s="46"/>
      <c r="N239" s="45"/>
      <c r="O239" s="46"/>
      <c r="S239" s="45"/>
      <c r="Y239" s="47"/>
      <c r="AD239" s="47"/>
      <c r="AI239" s="48"/>
      <c r="AK239" s="48"/>
      <c r="AL239" s="47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</row>
    <row r="240" spans="1:48" ht="13">
      <c r="A240" s="49"/>
      <c r="B240" s="44"/>
      <c r="G240" s="25"/>
      <c r="I240" s="45"/>
      <c r="J240" s="46"/>
      <c r="N240" s="45"/>
      <c r="O240" s="46"/>
      <c r="S240" s="45"/>
      <c r="Y240" s="47"/>
      <c r="AD240" s="47"/>
      <c r="AI240" s="48"/>
      <c r="AK240" s="48"/>
      <c r="AL240" s="47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</row>
    <row r="241" spans="1:48" ht="13">
      <c r="A241" s="49"/>
      <c r="B241" s="44"/>
      <c r="G241" s="25"/>
      <c r="I241" s="45"/>
      <c r="J241" s="46"/>
      <c r="N241" s="45"/>
      <c r="O241" s="46"/>
      <c r="S241" s="45"/>
      <c r="Y241" s="47"/>
      <c r="AD241" s="47"/>
      <c r="AI241" s="48"/>
      <c r="AK241" s="48"/>
      <c r="AL241" s="47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</row>
    <row r="242" spans="1:48" ht="13">
      <c r="A242" s="49"/>
      <c r="B242" s="44"/>
      <c r="G242" s="25"/>
      <c r="I242" s="45"/>
      <c r="J242" s="46"/>
      <c r="N242" s="45"/>
      <c r="O242" s="46"/>
      <c r="S242" s="45"/>
      <c r="Y242" s="47"/>
      <c r="AD242" s="47"/>
      <c r="AI242" s="48"/>
      <c r="AK242" s="48"/>
      <c r="AL242" s="47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</row>
    <row r="243" spans="1:48" ht="13">
      <c r="A243" s="49"/>
      <c r="B243" s="44"/>
      <c r="G243" s="25"/>
      <c r="I243" s="45"/>
      <c r="J243" s="46"/>
      <c r="N243" s="45"/>
      <c r="O243" s="46"/>
      <c r="S243" s="45"/>
      <c r="Y243" s="47"/>
      <c r="AD243" s="47"/>
      <c r="AI243" s="48"/>
      <c r="AK243" s="48"/>
      <c r="AL243" s="47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</row>
    <row r="244" spans="1:48" ht="13">
      <c r="A244" s="49"/>
      <c r="B244" s="44"/>
      <c r="G244" s="25"/>
      <c r="I244" s="45"/>
      <c r="J244" s="46"/>
      <c r="N244" s="45"/>
      <c r="O244" s="46"/>
      <c r="S244" s="45"/>
      <c r="Y244" s="47"/>
      <c r="AD244" s="47"/>
      <c r="AI244" s="48"/>
      <c r="AK244" s="48"/>
      <c r="AL244" s="47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</row>
    <row r="245" spans="1:48" ht="13">
      <c r="A245" s="49"/>
      <c r="B245" s="44"/>
      <c r="G245" s="25"/>
      <c r="I245" s="45"/>
      <c r="J245" s="46"/>
      <c r="N245" s="45"/>
      <c r="O245" s="46"/>
      <c r="S245" s="45"/>
      <c r="Y245" s="47"/>
      <c r="AD245" s="47"/>
      <c r="AI245" s="48"/>
      <c r="AK245" s="48"/>
      <c r="AL245" s="47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</row>
    <row r="246" spans="1:48" ht="13">
      <c r="A246" s="49"/>
      <c r="B246" s="44"/>
      <c r="G246" s="25"/>
      <c r="I246" s="45"/>
      <c r="J246" s="46"/>
      <c r="N246" s="45"/>
      <c r="O246" s="46"/>
      <c r="S246" s="45"/>
      <c r="Y246" s="47"/>
      <c r="AD246" s="47"/>
      <c r="AI246" s="48"/>
      <c r="AK246" s="48"/>
      <c r="AL246" s="47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</row>
    <row r="247" spans="1:48" ht="13">
      <c r="A247" s="49"/>
      <c r="B247" s="44"/>
      <c r="G247" s="25"/>
      <c r="I247" s="45"/>
      <c r="J247" s="46"/>
      <c r="N247" s="45"/>
      <c r="O247" s="46"/>
      <c r="S247" s="45"/>
      <c r="Y247" s="47"/>
      <c r="AD247" s="47"/>
      <c r="AI247" s="48"/>
      <c r="AK247" s="48"/>
      <c r="AL247" s="47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</row>
    <row r="248" spans="1:48" ht="13">
      <c r="A248" s="49"/>
      <c r="B248" s="44"/>
      <c r="G248" s="25"/>
      <c r="I248" s="45"/>
      <c r="J248" s="46"/>
      <c r="N248" s="45"/>
      <c r="O248" s="46"/>
      <c r="S248" s="45"/>
      <c r="Y248" s="47"/>
      <c r="AD248" s="47"/>
      <c r="AI248" s="48"/>
      <c r="AK248" s="48"/>
      <c r="AL248" s="47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</row>
    <row r="249" spans="1:48" ht="13">
      <c r="A249" s="49"/>
      <c r="B249" s="44"/>
      <c r="G249" s="25"/>
      <c r="I249" s="45"/>
      <c r="J249" s="46"/>
      <c r="N249" s="45"/>
      <c r="O249" s="46"/>
      <c r="S249" s="45"/>
      <c r="Y249" s="47"/>
      <c r="AD249" s="47"/>
      <c r="AI249" s="48"/>
      <c r="AK249" s="48"/>
      <c r="AL249" s="47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</row>
    <row r="250" spans="1:48" ht="13">
      <c r="A250" s="49"/>
      <c r="B250" s="44"/>
      <c r="G250" s="25"/>
      <c r="I250" s="45"/>
      <c r="J250" s="46"/>
      <c r="N250" s="45"/>
      <c r="O250" s="46"/>
      <c r="S250" s="45"/>
      <c r="Y250" s="47"/>
      <c r="AD250" s="47"/>
      <c r="AI250" s="48"/>
      <c r="AK250" s="48"/>
      <c r="AL250" s="47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</row>
    <row r="251" spans="1:48" ht="13">
      <c r="A251" s="49"/>
      <c r="B251" s="44"/>
      <c r="G251" s="25"/>
      <c r="I251" s="45"/>
      <c r="J251" s="46"/>
      <c r="N251" s="45"/>
      <c r="O251" s="46"/>
      <c r="S251" s="45"/>
      <c r="Y251" s="47"/>
      <c r="AD251" s="47"/>
      <c r="AI251" s="48"/>
      <c r="AK251" s="48"/>
      <c r="AL251" s="47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</row>
    <row r="252" spans="1:48" ht="13">
      <c r="A252" s="49"/>
      <c r="B252" s="44"/>
      <c r="G252" s="25"/>
      <c r="I252" s="45"/>
      <c r="J252" s="46"/>
      <c r="N252" s="45"/>
      <c r="O252" s="46"/>
      <c r="S252" s="45"/>
      <c r="Y252" s="47"/>
      <c r="AD252" s="47"/>
      <c r="AI252" s="48"/>
      <c r="AK252" s="48"/>
      <c r="AL252" s="47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</row>
    <row r="253" spans="1:48" ht="13">
      <c r="A253" s="49"/>
      <c r="B253" s="44"/>
      <c r="G253" s="25"/>
      <c r="I253" s="45"/>
      <c r="J253" s="46"/>
      <c r="N253" s="45"/>
      <c r="O253" s="46"/>
      <c r="S253" s="45"/>
      <c r="Y253" s="47"/>
      <c r="AD253" s="47"/>
      <c r="AI253" s="48"/>
      <c r="AK253" s="48"/>
      <c r="AL253" s="47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</row>
    <row r="254" spans="1:48" ht="13">
      <c r="A254" s="49"/>
      <c r="B254" s="44"/>
      <c r="G254" s="25"/>
      <c r="I254" s="45"/>
      <c r="J254" s="46"/>
      <c r="N254" s="45"/>
      <c r="O254" s="46"/>
      <c r="S254" s="45"/>
      <c r="Y254" s="47"/>
      <c r="AD254" s="47"/>
      <c r="AI254" s="48"/>
      <c r="AK254" s="48"/>
      <c r="AL254" s="47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</row>
    <row r="255" spans="1:48" ht="13">
      <c r="A255" s="49"/>
      <c r="B255" s="44"/>
      <c r="G255" s="25"/>
      <c r="I255" s="45"/>
      <c r="J255" s="46"/>
      <c r="N255" s="45"/>
      <c r="O255" s="46"/>
      <c r="S255" s="45"/>
      <c r="Y255" s="47"/>
      <c r="AD255" s="47"/>
      <c r="AI255" s="48"/>
      <c r="AK255" s="48"/>
      <c r="AL255" s="47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</row>
    <row r="256" spans="1:48" ht="13">
      <c r="A256" s="49"/>
      <c r="B256" s="44"/>
      <c r="G256" s="25"/>
      <c r="I256" s="45"/>
      <c r="J256" s="46"/>
      <c r="N256" s="45"/>
      <c r="O256" s="46"/>
      <c r="S256" s="45"/>
      <c r="Y256" s="47"/>
      <c r="AD256" s="47"/>
      <c r="AI256" s="48"/>
      <c r="AK256" s="48"/>
      <c r="AL256" s="47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</row>
    <row r="257" spans="1:48" ht="13">
      <c r="A257" s="49"/>
      <c r="B257" s="44"/>
      <c r="G257" s="25"/>
      <c r="I257" s="45"/>
      <c r="J257" s="46"/>
      <c r="N257" s="45"/>
      <c r="O257" s="46"/>
      <c r="S257" s="45"/>
      <c r="Y257" s="47"/>
      <c r="AD257" s="47"/>
      <c r="AI257" s="48"/>
      <c r="AK257" s="48"/>
      <c r="AL257" s="47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</row>
    <row r="258" spans="1:48" ht="13">
      <c r="A258" s="49"/>
      <c r="B258" s="44"/>
      <c r="G258" s="25"/>
      <c r="I258" s="45"/>
      <c r="J258" s="46"/>
      <c r="N258" s="45"/>
      <c r="O258" s="46"/>
      <c r="S258" s="45"/>
      <c r="Y258" s="47"/>
      <c r="AD258" s="47"/>
      <c r="AI258" s="48"/>
      <c r="AK258" s="48"/>
      <c r="AL258" s="47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</row>
    <row r="259" spans="1:48" ht="13">
      <c r="A259" s="49"/>
      <c r="B259" s="44"/>
      <c r="G259" s="25"/>
      <c r="I259" s="45"/>
      <c r="J259" s="46"/>
      <c r="N259" s="45"/>
      <c r="O259" s="46"/>
      <c r="S259" s="45"/>
      <c r="Y259" s="47"/>
      <c r="AD259" s="47"/>
      <c r="AI259" s="48"/>
      <c r="AK259" s="48"/>
      <c r="AL259" s="47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</row>
    <row r="260" spans="1:48" ht="13">
      <c r="A260" s="49"/>
      <c r="B260" s="44"/>
      <c r="G260" s="25"/>
      <c r="I260" s="45"/>
      <c r="J260" s="46"/>
      <c r="N260" s="45"/>
      <c r="O260" s="46"/>
      <c r="S260" s="45"/>
      <c r="Y260" s="47"/>
      <c r="AD260" s="47"/>
      <c r="AI260" s="48"/>
      <c r="AK260" s="48"/>
      <c r="AL260" s="47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</row>
    <row r="261" spans="1:48" ht="13">
      <c r="A261" s="49"/>
      <c r="B261" s="44"/>
      <c r="G261" s="25"/>
      <c r="I261" s="45"/>
      <c r="J261" s="46"/>
      <c r="N261" s="45"/>
      <c r="O261" s="46"/>
      <c r="S261" s="45"/>
      <c r="Y261" s="47"/>
      <c r="AD261" s="47"/>
      <c r="AI261" s="48"/>
      <c r="AK261" s="48"/>
      <c r="AL261" s="47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</row>
    <row r="262" spans="1:48" ht="13">
      <c r="A262" s="49"/>
      <c r="B262" s="44"/>
      <c r="G262" s="25"/>
      <c r="I262" s="45"/>
      <c r="J262" s="46"/>
      <c r="N262" s="45"/>
      <c r="O262" s="46"/>
      <c r="S262" s="45"/>
      <c r="Y262" s="47"/>
      <c r="AD262" s="47"/>
      <c r="AI262" s="48"/>
      <c r="AK262" s="48"/>
      <c r="AL262" s="47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</row>
    <row r="263" spans="1:48" ht="13">
      <c r="A263" s="49"/>
      <c r="B263" s="44"/>
      <c r="G263" s="25"/>
      <c r="I263" s="45"/>
      <c r="J263" s="46"/>
      <c r="N263" s="45"/>
      <c r="O263" s="46"/>
      <c r="S263" s="45"/>
      <c r="Y263" s="47"/>
      <c r="AD263" s="47"/>
      <c r="AI263" s="48"/>
      <c r="AK263" s="48"/>
      <c r="AL263" s="47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</row>
    <row r="264" spans="1:48" ht="13">
      <c r="A264" s="49"/>
      <c r="B264" s="44"/>
      <c r="G264" s="25"/>
      <c r="I264" s="45"/>
      <c r="J264" s="46"/>
      <c r="N264" s="45"/>
      <c r="O264" s="46"/>
      <c r="S264" s="45"/>
      <c r="Y264" s="47"/>
      <c r="AD264" s="47"/>
      <c r="AI264" s="48"/>
      <c r="AK264" s="48"/>
      <c r="AL264" s="47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</row>
    <row r="265" spans="1:48" ht="13">
      <c r="A265" s="49"/>
      <c r="B265" s="44"/>
      <c r="G265" s="25"/>
      <c r="I265" s="45"/>
      <c r="J265" s="46"/>
      <c r="N265" s="45"/>
      <c r="O265" s="46"/>
      <c r="S265" s="45"/>
      <c r="Y265" s="47"/>
      <c r="AD265" s="47"/>
      <c r="AI265" s="48"/>
      <c r="AK265" s="48"/>
      <c r="AL265" s="47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</row>
    <row r="266" spans="1:48" ht="13">
      <c r="A266" s="49"/>
      <c r="B266" s="44"/>
      <c r="G266" s="25"/>
      <c r="I266" s="45"/>
      <c r="J266" s="46"/>
      <c r="N266" s="45"/>
      <c r="O266" s="46"/>
      <c r="S266" s="45"/>
      <c r="Y266" s="47"/>
      <c r="AD266" s="47"/>
      <c r="AI266" s="48"/>
      <c r="AK266" s="48"/>
      <c r="AL266" s="47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</row>
    <row r="267" spans="1:48" ht="13">
      <c r="A267" s="49"/>
      <c r="B267" s="44"/>
      <c r="G267" s="25"/>
      <c r="I267" s="45"/>
      <c r="J267" s="46"/>
      <c r="N267" s="45"/>
      <c r="O267" s="46"/>
      <c r="S267" s="45"/>
      <c r="Y267" s="47"/>
      <c r="AD267" s="47"/>
      <c r="AI267" s="48"/>
      <c r="AK267" s="48"/>
      <c r="AL267" s="47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</row>
    <row r="268" spans="1:48" ht="13">
      <c r="A268" s="49"/>
      <c r="B268" s="44"/>
      <c r="G268" s="25"/>
      <c r="I268" s="45"/>
      <c r="J268" s="46"/>
      <c r="N268" s="45"/>
      <c r="O268" s="46"/>
      <c r="S268" s="45"/>
      <c r="Y268" s="47"/>
      <c r="AD268" s="47"/>
      <c r="AI268" s="48"/>
      <c r="AK268" s="48"/>
      <c r="AL268" s="47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</row>
    <row r="269" spans="1:48" ht="13">
      <c r="A269" s="49"/>
      <c r="B269" s="44"/>
      <c r="G269" s="25"/>
      <c r="I269" s="45"/>
      <c r="J269" s="46"/>
      <c r="N269" s="45"/>
      <c r="O269" s="46"/>
      <c r="S269" s="45"/>
      <c r="Y269" s="47"/>
      <c r="AD269" s="47"/>
      <c r="AI269" s="48"/>
      <c r="AK269" s="48"/>
      <c r="AL269" s="47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</row>
    <row r="270" spans="1:48" ht="13">
      <c r="A270" s="49"/>
      <c r="B270" s="44"/>
      <c r="G270" s="25"/>
      <c r="I270" s="45"/>
      <c r="J270" s="46"/>
      <c r="N270" s="45"/>
      <c r="O270" s="46"/>
      <c r="S270" s="45"/>
      <c r="Y270" s="47"/>
      <c r="AD270" s="47"/>
      <c r="AI270" s="48"/>
      <c r="AK270" s="48"/>
      <c r="AL270" s="47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</row>
    <row r="271" spans="1:48" ht="13">
      <c r="A271" s="49"/>
      <c r="B271" s="44"/>
      <c r="G271" s="25"/>
      <c r="I271" s="45"/>
      <c r="J271" s="46"/>
      <c r="N271" s="45"/>
      <c r="O271" s="46"/>
      <c r="S271" s="45"/>
      <c r="Y271" s="47"/>
      <c r="AD271" s="47"/>
      <c r="AI271" s="48"/>
      <c r="AK271" s="48"/>
      <c r="AL271" s="47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</row>
    <row r="272" spans="1:48" ht="13">
      <c r="A272" s="49"/>
      <c r="B272" s="44"/>
      <c r="G272" s="25"/>
      <c r="I272" s="45"/>
      <c r="J272" s="46"/>
      <c r="N272" s="45"/>
      <c r="O272" s="46"/>
      <c r="S272" s="45"/>
      <c r="Y272" s="47"/>
      <c r="AD272" s="47"/>
      <c r="AI272" s="48"/>
      <c r="AK272" s="48"/>
      <c r="AL272" s="47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</row>
    <row r="273" spans="1:48" ht="13">
      <c r="A273" s="49"/>
      <c r="B273" s="44"/>
      <c r="G273" s="25"/>
      <c r="I273" s="45"/>
      <c r="J273" s="46"/>
      <c r="N273" s="45"/>
      <c r="O273" s="46"/>
      <c r="S273" s="45"/>
      <c r="Y273" s="47"/>
      <c r="AD273" s="47"/>
      <c r="AI273" s="48"/>
      <c r="AK273" s="48"/>
      <c r="AL273" s="47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</row>
    <row r="274" spans="1:48" ht="13">
      <c r="A274" s="49"/>
      <c r="B274" s="44"/>
      <c r="G274" s="25"/>
      <c r="I274" s="45"/>
      <c r="J274" s="46"/>
      <c r="N274" s="45"/>
      <c r="O274" s="46"/>
      <c r="S274" s="45"/>
      <c r="Y274" s="47"/>
      <c r="AD274" s="47"/>
      <c r="AI274" s="48"/>
      <c r="AK274" s="48"/>
      <c r="AL274" s="47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</row>
    <row r="275" spans="1:48" ht="13">
      <c r="A275" s="49"/>
      <c r="B275" s="44"/>
      <c r="G275" s="25"/>
      <c r="I275" s="45"/>
      <c r="J275" s="46"/>
      <c r="N275" s="45"/>
      <c r="O275" s="46"/>
      <c r="S275" s="45"/>
      <c r="Y275" s="47"/>
      <c r="AD275" s="47"/>
      <c r="AI275" s="48"/>
      <c r="AK275" s="48"/>
      <c r="AL275" s="47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</row>
    <row r="276" spans="1:48" ht="13">
      <c r="A276" s="49"/>
      <c r="B276" s="44"/>
      <c r="G276" s="25"/>
      <c r="I276" s="45"/>
      <c r="J276" s="46"/>
      <c r="N276" s="45"/>
      <c r="O276" s="46"/>
      <c r="S276" s="45"/>
      <c r="Y276" s="47"/>
      <c r="AD276" s="47"/>
      <c r="AI276" s="48"/>
      <c r="AK276" s="48"/>
      <c r="AL276" s="47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</row>
    <row r="277" spans="1:48" ht="13">
      <c r="A277" s="49"/>
      <c r="B277" s="44"/>
      <c r="G277" s="25"/>
      <c r="I277" s="45"/>
      <c r="J277" s="46"/>
      <c r="N277" s="45"/>
      <c r="O277" s="46"/>
      <c r="S277" s="45"/>
      <c r="Y277" s="47"/>
      <c r="AD277" s="47"/>
      <c r="AI277" s="48"/>
      <c r="AK277" s="48"/>
      <c r="AL277" s="47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</row>
    <row r="278" spans="1:48" ht="13">
      <c r="A278" s="49"/>
      <c r="B278" s="44"/>
      <c r="G278" s="25"/>
      <c r="I278" s="45"/>
      <c r="J278" s="46"/>
      <c r="N278" s="45"/>
      <c r="O278" s="46"/>
      <c r="S278" s="45"/>
      <c r="Y278" s="47"/>
      <c r="AD278" s="47"/>
      <c r="AI278" s="48"/>
      <c r="AK278" s="48"/>
      <c r="AL278" s="47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</row>
    <row r="279" spans="1:48" ht="13">
      <c r="A279" s="49"/>
      <c r="B279" s="44"/>
      <c r="G279" s="25"/>
      <c r="I279" s="45"/>
      <c r="J279" s="46"/>
      <c r="N279" s="45"/>
      <c r="O279" s="46"/>
      <c r="S279" s="45"/>
      <c r="Y279" s="47"/>
      <c r="AD279" s="47"/>
      <c r="AI279" s="48"/>
      <c r="AK279" s="48"/>
      <c r="AL279" s="47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</row>
    <row r="280" spans="1:48" ht="13">
      <c r="A280" s="49"/>
      <c r="B280" s="44"/>
      <c r="G280" s="25"/>
      <c r="I280" s="45"/>
      <c r="J280" s="46"/>
      <c r="N280" s="45"/>
      <c r="O280" s="46"/>
      <c r="S280" s="45"/>
      <c r="Y280" s="47"/>
      <c r="AD280" s="47"/>
      <c r="AI280" s="48"/>
      <c r="AK280" s="48"/>
      <c r="AL280" s="47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</row>
    <row r="281" spans="1:48" ht="13">
      <c r="A281" s="49"/>
      <c r="B281" s="44"/>
      <c r="G281" s="25"/>
      <c r="I281" s="45"/>
      <c r="J281" s="46"/>
      <c r="N281" s="45"/>
      <c r="O281" s="46"/>
      <c r="S281" s="45"/>
      <c r="Y281" s="47"/>
      <c r="AD281" s="47"/>
      <c r="AI281" s="48"/>
      <c r="AK281" s="48"/>
      <c r="AL281" s="47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</row>
    <row r="282" spans="1:48" ht="13">
      <c r="A282" s="49"/>
      <c r="B282" s="44"/>
      <c r="G282" s="25"/>
      <c r="I282" s="45"/>
      <c r="J282" s="46"/>
      <c r="N282" s="45"/>
      <c r="O282" s="46"/>
      <c r="S282" s="45"/>
      <c r="Y282" s="47"/>
      <c r="AD282" s="47"/>
      <c r="AI282" s="48"/>
      <c r="AK282" s="48"/>
      <c r="AL282" s="47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</row>
    <row r="283" spans="1:48" ht="13">
      <c r="A283" s="49"/>
      <c r="B283" s="44"/>
      <c r="G283" s="25"/>
      <c r="I283" s="45"/>
      <c r="J283" s="46"/>
      <c r="N283" s="45"/>
      <c r="O283" s="46"/>
      <c r="S283" s="45"/>
      <c r="Y283" s="47"/>
      <c r="AD283" s="47"/>
      <c r="AI283" s="48"/>
      <c r="AK283" s="48"/>
      <c r="AL283" s="47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</row>
    <row r="284" spans="1:48" ht="13">
      <c r="A284" s="49"/>
      <c r="B284" s="44"/>
      <c r="G284" s="25"/>
      <c r="I284" s="45"/>
      <c r="J284" s="46"/>
      <c r="N284" s="45"/>
      <c r="O284" s="46"/>
      <c r="S284" s="45"/>
      <c r="Y284" s="47"/>
      <c r="AD284" s="47"/>
      <c r="AI284" s="48"/>
      <c r="AK284" s="48"/>
      <c r="AL284" s="47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</row>
    <row r="285" spans="1:48" ht="13">
      <c r="A285" s="49"/>
      <c r="B285" s="44"/>
      <c r="G285" s="25"/>
      <c r="I285" s="45"/>
      <c r="J285" s="46"/>
      <c r="N285" s="45"/>
      <c r="O285" s="46"/>
      <c r="S285" s="45"/>
      <c r="Y285" s="47"/>
      <c r="AD285" s="47"/>
      <c r="AI285" s="48"/>
      <c r="AK285" s="48"/>
      <c r="AL285" s="47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</row>
    <row r="286" spans="1:48" ht="13">
      <c r="A286" s="49"/>
      <c r="B286" s="44"/>
      <c r="G286" s="25"/>
      <c r="I286" s="45"/>
      <c r="J286" s="46"/>
      <c r="N286" s="45"/>
      <c r="O286" s="46"/>
      <c r="S286" s="45"/>
      <c r="Y286" s="47"/>
      <c r="AD286" s="47"/>
      <c r="AI286" s="48"/>
      <c r="AK286" s="48"/>
      <c r="AL286" s="47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</row>
    <row r="287" spans="1:48" ht="13">
      <c r="A287" s="49"/>
      <c r="B287" s="44"/>
      <c r="G287" s="25"/>
      <c r="I287" s="45"/>
      <c r="J287" s="46"/>
      <c r="N287" s="45"/>
      <c r="O287" s="46"/>
      <c r="S287" s="45"/>
      <c r="Y287" s="47"/>
      <c r="AD287" s="47"/>
      <c r="AI287" s="48"/>
      <c r="AK287" s="48"/>
      <c r="AL287" s="47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</row>
    <row r="288" spans="1:48" ht="13">
      <c r="A288" s="49"/>
      <c r="B288" s="44"/>
      <c r="G288" s="25"/>
      <c r="I288" s="45"/>
      <c r="J288" s="46"/>
      <c r="N288" s="45"/>
      <c r="O288" s="46"/>
      <c r="S288" s="45"/>
      <c r="Y288" s="47"/>
      <c r="AD288" s="47"/>
      <c r="AI288" s="48"/>
      <c r="AK288" s="48"/>
      <c r="AL288" s="47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</row>
    <row r="289" spans="1:48" ht="13">
      <c r="A289" s="49"/>
      <c r="B289" s="44"/>
      <c r="G289" s="25"/>
      <c r="I289" s="45"/>
      <c r="J289" s="46"/>
      <c r="N289" s="45"/>
      <c r="O289" s="46"/>
      <c r="S289" s="45"/>
      <c r="Y289" s="47"/>
      <c r="AD289" s="47"/>
      <c r="AI289" s="48"/>
      <c r="AK289" s="48"/>
      <c r="AL289" s="47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</row>
    <row r="290" spans="1:48" ht="13">
      <c r="A290" s="49"/>
      <c r="B290" s="44"/>
      <c r="G290" s="25"/>
      <c r="I290" s="45"/>
      <c r="J290" s="46"/>
      <c r="N290" s="45"/>
      <c r="O290" s="46"/>
      <c r="S290" s="45"/>
      <c r="Y290" s="47"/>
      <c r="AD290" s="47"/>
      <c r="AI290" s="48"/>
      <c r="AK290" s="48"/>
      <c r="AL290" s="47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</row>
    <row r="291" spans="1:48" ht="13">
      <c r="A291" s="49"/>
      <c r="B291" s="44"/>
      <c r="G291" s="25"/>
      <c r="I291" s="45"/>
      <c r="J291" s="46"/>
      <c r="N291" s="45"/>
      <c r="O291" s="46"/>
      <c r="S291" s="45"/>
      <c r="Y291" s="47"/>
      <c r="AD291" s="47"/>
      <c r="AI291" s="48"/>
      <c r="AK291" s="48"/>
      <c r="AL291" s="47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</row>
    <row r="292" spans="1:48" ht="13">
      <c r="A292" s="49"/>
      <c r="B292" s="44"/>
      <c r="G292" s="25"/>
      <c r="I292" s="45"/>
      <c r="J292" s="46"/>
      <c r="N292" s="45"/>
      <c r="O292" s="46"/>
      <c r="S292" s="45"/>
      <c r="Y292" s="47"/>
      <c r="AD292" s="47"/>
      <c r="AI292" s="48"/>
      <c r="AK292" s="48"/>
      <c r="AL292" s="47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</row>
    <row r="293" spans="1:48" ht="13">
      <c r="A293" s="49"/>
      <c r="B293" s="44"/>
      <c r="G293" s="25"/>
      <c r="I293" s="45"/>
      <c r="J293" s="46"/>
      <c r="N293" s="45"/>
      <c r="O293" s="46"/>
      <c r="S293" s="45"/>
      <c r="Y293" s="47"/>
      <c r="AD293" s="47"/>
      <c r="AI293" s="48"/>
      <c r="AK293" s="48"/>
      <c r="AL293" s="47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</row>
    <row r="294" spans="1:48" ht="13">
      <c r="A294" s="49"/>
      <c r="B294" s="44"/>
      <c r="G294" s="25"/>
      <c r="I294" s="45"/>
      <c r="J294" s="46"/>
      <c r="N294" s="45"/>
      <c r="O294" s="46"/>
      <c r="S294" s="45"/>
      <c r="Y294" s="47"/>
      <c r="AD294" s="47"/>
      <c r="AI294" s="48"/>
      <c r="AK294" s="48"/>
      <c r="AL294" s="47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</row>
    <row r="295" spans="1:48" ht="13">
      <c r="A295" s="49"/>
      <c r="B295" s="44"/>
      <c r="G295" s="25"/>
      <c r="I295" s="45"/>
      <c r="J295" s="46"/>
      <c r="N295" s="45"/>
      <c r="O295" s="46"/>
      <c r="S295" s="45"/>
      <c r="Y295" s="47"/>
      <c r="AD295" s="47"/>
      <c r="AI295" s="48"/>
      <c r="AK295" s="48"/>
      <c r="AL295" s="47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</row>
    <row r="296" spans="1:48" ht="13">
      <c r="A296" s="49"/>
      <c r="B296" s="44"/>
      <c r="G296" s="25"/>
      <c r="I296" s="45"/>
      <c r="J296" s="46"/>
      <c r="N296" s="45"/>
      <c r="O296" s="46"/>
      <c r="S296" s="45"/>
      <c r="Y296" s="47"/>
      <c r="AD296" s="47"/>
      <c r="AI296" s="48"/>
      <c r="AK296" s="48"/>
      <c r="AL296" s="47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</row>
    <row r="297" spans="1:48" ht="13">
      <c r="A297" s="49"/>
      <c r="B297" s="44"/>
      <c r="G297" s="25"/>
      <c r="I297" s="45"/>
      <c r="J297" s="46"/>
      <c r="N297" s="45"/>
      <c r="O297" s="46"/>
      <c r="S297" s="45"/>
      <c r="Y297" s="47"/>
      <c r="AD297" s="47"/>
      <c r="AI297" s="48"/>
      <c r="AK297" s="48"/>
      <c r="AL297" s="47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</row>
    <row r="298" spans="1:48" ht="13">
      <c r="A298" s="49"/>
      <c r="B298" s="44"/>
      <c r="G298" s="25"/>
      <c r="I298" s="45"/>
      <c r="J298" s="46"/>
      <c r="N298" s="45"/>
      <c r="O298" s="46"/>
      <c r="S298" s="45"/>
      <c r="Y298" s="47"/>
      <c r="AD298" s="47"/>
      <c r="AI298" s="48"/>
      <c r="AK298" s="48"/>
      <c r="AL298" s="47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</row>
    <row r="299" spans="1:48" ht="13">
      <c r="A299" s="49"/>
      <c r="B299" s="44"/>
      <c r="G299" s="25"/>
      <c r="I299" s="45"/>
      <c r="J299" s="46"/>
      <c r="N299" s="45"/>
      <c r="O299" s="46"/>
      <c r="S299" s="45"/>
      <c r="Y299" s="47"/>
      <c r="AD299" s="47"/>
      <c r="AI299" s="48"/>
      <c r="AK299" s="48"/>
      <c r="AL299" s="47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</row>
    <row r="300" spans="1:48" ht="13">
      <c r="A300" s="49"/>
      <c r="B300" s="44"/>
      <c r="G300" s="25"/>
      <c r="I300" s="45"/>
      <c r="J300" s="46"/>
      <c r="N300" s="45"/>
      <c r="O300" s="46"/>
      <c r="S300" s="45"/>
      <c r="Y300" s="47"/>
      <c r="AD300" s="47"/>
      <c r="AI300" s="48"/>
      <c r="AK300" s="48"/>
      <c r="AL300" s="47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</row>
    <row r="301" spans="1:48" ht="13">
      <c r="A301" s="49"/>
      <c r="B301" s="44"/>
      <c r="G301" s="25"/>
      <c r="I301" s="45"/>
      <c r="J301" s="46"/>
      <c r="N301" s="45"/>
      <c r="O301" s="46"/>
      <c r="S301" s="45"/>
      <c r="Y301" s="47"/>
      <c r="AD301" s="47"/>
      <c r="AI301" s="48"/>
      <c r="AK301" s="48"/>
      <c r="AL301" s="47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</row>
    <row r="302" spans="1:48" ht="13">
      <c r="A302" s="49"/>
      <c r="B302" s="44"/>
      <c r="G302" s="25"/>
      <c r="I302" s="45"/>
      <c r="J302" s="46"/>
      <c r="N302" s="45"/>
      <c r="O302" s="46"/>
      <c r="S302" s="45"/>
      <c r="Y302" s="47"/>
      <c r="AD302" s="47"/>
      <c r="AI302" s="48"/>
      <c r="AK302" s="48"/>
      <c r="AL302" s="47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</row>
    <row r="303" spans="1:48" ht="13">
      <c r="A303" s="49"/>
      <c r="B303" s="44"/>
      <c r="G303" s="25"/>
      <c r="I303" s="45"/>
      <c r="J303" s="46"/>
      <c r="N303" s="45"/>
      <c r="O303" s="46"/>
      <c r="S303" s="45"/>
      <c r="Y303" s="47"/>
      <c r="AD303" s="47"/>
      <c r="AI303" s="48"/>
      <c r="AK303" s="48"/>
      <c r="AL303" s="47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</row>
    <row r="304" spans="1:48" ht="13">
      <c r="A304" s="49"/>
      <c r="B304" s="44"/>
      <c r="G304" s="25"/>
      <c r="I304" s="45"/>
      <c r="J304" s="46"/>
      <c r="N304" s="45"/>
      <c r="O304" s="46"/>
      <c r="S304" s="45"/>
      <c r="Y304" s="47"/>
      <c r="AD304" s="47"/>
      <c r="AI304" s="48"/>
      <c r="AK304" s="48"/>
      <c r="AL304" s="47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</row>
    <row r="305" spans="1:48" ht="13">
      <c r="A305" s="49"/>
      <c r="B305" s="44"/>
      <c r="G305" s="25"/>
      <c r="I305" s="45"/>
      <c r="J305" s="46"/>
      <c r="N305" s="45"/>
      <c r="O305" s="46"/>
      <c r="S305" s="45"/>
      <c r="Y305" s="47"/>
      <c r="AD305" s="47"/>
      <c r="AI305" s="48"/>
      <c r="AK305" s="48"/>
      <c r="AL305" s="47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</row>
    <row r="306" spans="1:48" ht="13">
      <c r="A306" s="49"/>
      <c r="B306" s="44"/>
      <c r="G306" s="25"/>
      <c r="I306" s="45"/>
      <c r="J306" s="46"/>
      <c r="N306" s="45"/>
      <c r="O306" s="46"/>
      <c r="S306" s="45"/>
      <c r="Y306" s="47"/>
      <c r="AD306" s="47"/>
      <c r="AI306" s="48"/>
      <c r="AK306" s="48"/>
      <c r="AL306" s="47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</row>
    <row r="307" spans="1:48" ht="13">
      <c r="A307" s="49"/>
      <c r="B307" s="44"/>
      <c r="G307" s="25"/>
      <c r="I307" s="45"/>
      <c r="J307" s="46"/>
      <c r="N307" s="45"/>
      <c r="O307" s="46"/>
      <c r="S307" s="45"/>
      <c r="Y307" s="47"/>
      <c r="AD307" s="47"/>
      <c r="AI307" s="48"/>
      <c r="AK307" s="48"/>
      <c r="AL307" s="47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</row>
    <row r="308" spans="1:48" ht="13">
      <c r="A308" s="49"/>
      <c r="B308" s="44"/>
      <c r="G308" s="25"/>
      <c r="I308" s="45"/>
      <c r="J308" s="46"/>
      <c r="N308" s="45"/>
      <c r="O308" s="46"/>
      <c r="S308" s="45"/>
      <c r="Y308" s="47"/>
      <c r="AD308" s="47"/>
      <c r="AI308" s="48"/>
      <c r="AK308" s="48"/>
      <c r="AL308" s="47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</row>
    <row r="309" spans="1:48" ht="13">
      <c r="A309" s="49"/>
      <c r="B309" s="44"/>
      <c r="G309" s="25"/>
      <c r="I309" s="45"/>
      <c r="J309" s="46"/>
      <c r="N309" s="45"/>
      <c r="O309" s="46"/>
      <c r="S309" s="45"/>
      <c r="Y309" s="47"/>
      <c r="AD309" s="47"/>
      <c r="AI309" s="48"/>
      <c r="AK309" s="48"/>
      <c r="AL309" s="47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</row>
    <row r="310" spans="1:48" ht="13">
      <c r="A310" s="49"/>
      <c r="B310" s="44"/>
      <c r="G310" s="25"/>
      <c r="I310" s="45"/>
      <c r="J310" s="46"/>
      <c r="N310" s="45"/>
      <c r="O310" s="46"/>
      <c r="S310" s="45"/>
      <c r="Y310" s="47"/>
      <c r="AD310" s="47"/>
      <c r="AI310" s="48"/>
      <c r="AK310" s="48"/>
      <c r="AL310" s="47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</row>
    <row r="311" spans="1:48" ht="13">
      <c r="A311" s="49"/>
      <c r="B311" s="44"/>
      <c r="G311" s="25"/>
      <c r="I311" s="45"/>
      <c r="J311" s="46"/>
      <c r="N311" s="45"/>
      <c r="O311" s="46"/>
      <c r="S311" s="45"/>
      <c r="Y311" s="47"/>
      <c r="AD311" s="47"/>
      <c r="AI311" s="48"/>
      <c r="AK311" s="48"/>
      <c r="AL311" s="47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</row>
    <row r="312" spans="1:48" ht="13">
      <c r="A312" s="49"/>
      <c r="B312" s="44"/>
      <c r="G312" s="25"/>
      <c r="I312" s="45"/>
      <c r="J312" s="46"/>
      <c r="N312" s="45"/>
      <c r="O312" s="46"/>
      <c r="S312" s="45"/>
      <c r="Y312" s="47"/>
      <c r="AD312" s="47"/>
      <c r="AI312" s="48"/>
      <c r="AK312" s="48"/>
      <c r="AL312" s="47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</row>
    <row r="313" spans="1:48" ht="13">
      <c r="A313" s="49"/>
      <c r="B313" s="44"/>
      <c r="G313" s="25"/>
      <c r="I313" s="45"/>
      <c r="J313" s="46"/>
      <c r="N313" s="45"/>
      <c r="O313" s="46"/>
      <c r="S313" s="45"/>
      <c r="Y313" s="47"/>
      <c r="AD313" s="47"/>
      <c r="AI313" s="48"/>
      <c r="AK313" s="48"/>
      <c r="AL313" s="47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</row>
    <row r="314" spans="1:48" ht="13">
      <c r="A314" s="49"/>
      <c r="B314" s="44"/>
      <c r="G314" s="25"/>
      <c r="I314" s="45"/>
      <c r="J314" s="46"/>
      <c r="N314" s="45"/>
      <c r="O314" s="46"/>
      <c r="S314" s="45"/>
      <c r="Y314" s="47"/>
      <c r="AD314" s="47"/>
      <c r="AI314" s="48"/>
      <c r="AK314" s="48"/>
      <c r="AL314" s="47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</row>
    <row r="315" spans="1:48" ht="13">
      <c r="A315" s="49"/>
      <c r="B315" s="44"/>
      <c r="G315" s="25"/>
      <c r="I315" s="45"/>
      <c r="J315" s="46"/>
      <c r="N315" s="45"/>
      <c r="O315" s="46"/>
      <c r="S315" s="45"/>
      <c r="Y315" s="47"/>
      <c r="AD315" s="47"/>
      <c r="AI315" s="48"/>
      <c r="AK315" s="48"/>
      <c r="AL315" s="47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</row>
    <row r="316" spans="1:48" ht="13">
      <c r="A316" s="49"/>
      <c r="B316" s="44"/>
      <c r="G316" s="25"/>
      <c r="I316" s="45"/>
      <c r="J316" s="46"/>
      <c r="N316" s="45"/>
      <c r="O316" s="46"/>
      <c r="S316" s="45"/>
      <c r="Y316" s="47"/>
      <c r="AD316" s="47"/>
      <c r="AI316" s="48"/>
      <c r="AK316" s="48"/>
      <c r="AL316" s="47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</row>
    <row r="317" spans="1:48" ht="13">
      <c r="A317" s="49"/>
      <c r="B317" s="44"/>
      <c r="G317" s="25"/>
      <c r="I317" s="45"/>
      <c r="J317" s="46"/>
      <c r="N317" s="45"/>
      <c r="O317" s="46"/>
      <c r="S317" s="45"/>
      <c r="Y317" s="47"/>
      <c r="AD317" s="47"/>
      <c r="AI317" s="48"/>
      <c r="AK317" s="48"/>
      <c r="AL317" s="47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</row>
    <row r="318" spans="1:48" ht="13">
      <c r="A318" s="49"/>
      <c r="B318" s="44"/>
      <c r="G318" s="25"/>
      <c r="I318" s="45"/>
      <c r="J318" s="46"/>
      <c r="N318" s="45"/>
      <c r="O318" s="46"/>
      <c r="S318" s="45"/>
      <c r="Y318" s="47"/>
      <c r="AD318" s="47"/>
      <c r="AI318" s="48"/>
      <c r="AK318" s="48"/>
      <c r="AL318" s="47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</row>
    <row r="319" spans="1:48" ht="13">
      <c r="A319" s="49"/>
      <c r="B319" s="44"/>
      <c r="G319" s="25"/>
      <c r="I319" s="45"/>
      <c r="J319" s="46"/>
      <c r="N319" s="45"/>
      <c r="O319" s="46"/>
      <c r="S319" s="45"/>
      <c r="Y319" s="47"/>
      <c r="AD319" s="47"/>
      <c r="AI319" s="48"/>
      <c r="AK319" s="48"/>
      <c r="AL319" s="47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</row>
    <row r="320" spans="1:48" ht="13">
      <c r="A320" s="49"/>
      <c r="B320" s="44"/>
      <c r="G320" s="25"/>
      <c r="I320" s="45"/>
      <c r="J320" s="46"/>
      <c r="N320" s="45"/>
      <c r="O320" s="46"/>
      <c r="S320" s="45"/>
      <c r="Y320" s="47"/>
      <c r="AD320" s="47"/>
      <c r="AI320" s="48"/>
      <c r="AK320" s="48"/>
      <c r="AL320" s="47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</row>
    <row r="321" spans="1:48" ht="13">
      <c r="A321" s="49"/>
      <c r="B321" s="44"/>
      <c r="G321" s="25"/>
      <c r="I321" s="45"/>
      <c r="J321" s="46"/>
      <c r="N321" s="45"/>
      <c r="O321" s="46"/>
      <c r="S321" s="45"/>
      <c r="Y321" s="47"/>
      <c r="AD321" s="47"/>
      <c r="AI321" s="48"/>
      <c r="AK321" s="48"/>
      <c r="AL321" s="47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</row>
    <row r="322" spans="1:48" ht="13">
      <c r="A322" s="49"/>
      <c r="B322" s="44"/>
      <c r="G322" s="25"/>
      <c r="I322" s="45"/>
      <c r="J322" s="46"/>
      <c r="N322" s="45"/>
      <c r="O322" s="46"/>
      <c r="S322" s="45"/>
      <c r="Y322" s="47"/>
      <c r="AD322" s="47"/>
      <c r="AI322" s="48"/>
      <c r="AK322" s="48"/>
      <c r="AL322" s="47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</row>
    <row r="323" spans="1:48" ht="13">
      <c r="A323" s="49"/>
      <c r="B323" s="44"/>
      <c r="G323" s="25"/>
      <c r="I323" s="45"/>
      <c r="J323" s="46"/>
      <c r="N323" s="45"/>
      <c r="O323" s="46"/>
      <c r="S323" s="45"/>
      <c r="Y323" s="47"/>
      <c r="AD323" s="47"/>
      <c r="AI323" s="48"/>
      <c r="AK323" s="48"/>
      <c r="AL323" s="47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</row>
    <row r="324" spans="1:48" ht="13">
      <c r="A324" s="49"/>
      <c r="B324" s="44"/>
      <c r="G324" s="25"/>
      <c r="I324" s="45"/>
      <c r="J324" s="46"/>
      <c r="N324" s="45"/>
      <c r="O324" s="46"/>
      <c r="S324" s="45"/>
      <c r="Y324" s="47"/>
      <c r="AD324" s="47"/>
      <c r="AI324" s="48"/>
      <c r="AK324" s="48"/>
      <c r="AL324" s="47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</row>
    <row r="325" spans="1:48" ht="13">
      <c r="A325" s="49"/>
      <c r="B325" s="44"/>
      <c r="G325" s="25"/>
      <c r="I325" s="45"/>
      <c r="J325" s="46"/>
      <c r="N325" s="45"/>
      <c r="O325" s="46"/>
      <c r="S325" s="45"/>
      <c r="Y325" s="47"/>
      <c r="AD325" s="47"/>
      <c r="AI325" s="48"/>
      <c r="AK325" s="48"/>
      <c r="AL325" s="47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</row>
    <row r="326" spans="1:48" ht="13">
      <c r="A326" s="49"/>
      <c r="B326" s="44"/>
      <c r="G326" s="25"/>
      <c r="I326" s="45"/>
      <c r="J326" s="46"/>
      <c r="N326" s="45"/>
      <c r="O326" s="46"/>
      <c r="S326" s="45"/>
      <c r="Y326" s="47"/>
      <c r="AD326" s="47"/>
      <c r="AI326" s="48"/>
      <c r="AK326" s="48"/>
      <c r="AL326" s="47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</row>
    <row r="327" spans="1:48" ht="13">
      <c r="A327" s="49"/>
      <c r="B327" s="44"/>
      <c r="G327" s="25"/>
      <c r="I327" s="45"/>
      <c r="J327" s="46"/>
      <c r="N327" s="45"/>
      <c r="O327" s="46"/>
      <c r="S327" s="45"/>
      <c r="Y327" s="47"/>
      <c r="AD327" s="47"/>
      <c r="AI327" s="48"/>
      <c r="AK327" s="48"/>
      <c r="AL327" s="47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</row>
    <row r="328" spans="1:48" ht="13">
      <c r="A328" s="49"/>
      <c r="B328" s="44"/>
      <c r="G328" s="25"/>
      <c r="I328" s="45"/>
      <c r="J328" s="46"/>
      <c r="N328" s="45"/>
      <c r="O328" s="46"/>
      <c r="S328" s="45"/>
      <c r="Y328" s="47"/>
      <c r="AD328" s="47"/>
      <c r="AI328" s="48"/>
      <c r="AK328" s="48"/>
      <c r="AL328" s="47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</row>
    <row r="329" spans="1:48" ht="13">
      <c r="A329" s="49"/>
      <c r="B329" s="44"/>
      <c r="G329" s="25"/>
      <c r="I329" s="45"/>
      <c r="J329" s="46"/>
      <c r="N329" s="45"/>
      <c r="O329" s="46"/>
      <c r="S329" s="45"/>
      <c r="Y329" s="47"/>
      <c r="AD329" s="47"/>
      <c r="AI329" s="48"/>
      <c r="AK329" s="48"/>
      <c r="AL329" s="47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</row>
    <row r="330" spans="1:48" ht="13">
      <c r="A330" s="49"/>
      <c r="B330" s="44"/>
      <c r="G330" s="25"/>
      <c r="I330" s="45"/>
      <c r="J330" s="46"/>
      <c r="N330" s="45"/>
      <c r="O330" s="46"/>
      <c r="S330" s="45"/>
      <c r="Y330" s="47"/>
      <c r="AD330" s="47"/>
      <c r="AI330" s="48"/>
      <c r="AK330" s="48"/>
      <c r="AL330" s="47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</row>
    <row r="331" spans="1:48" ht="13">
      <c r="A331" s="49"/>
      <c r="B331" s="44"/>
      <c r="G331" s="25"/>
      <c r="I331" s="45"/>
      <c r="J331" s="46"/>
      <c r="N331" s="45"/>
      <c r="O331" s="46"/>
      <c r="S331" s="45"/>
      <c r="Y331" s="47"/>
      <c r="AD331" s="47"/>
      <c r="AI331" s="48"/>
      <c r="AK331" s="48"/>
      <c r="AL331" s="47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</row>
    <row r="332" spans="1:48" ht="13">
      <c r="A332" s="49"/>
      <c r="B332" s="44"/>
      <c r="G332" s="25"/>
      <c r="I332" s="45"/>
      <c r="J332" s="46"/>
      <c r="N332" s="45"/>
      <c r="O332" s="46"/>
      <c r="S332" s="45"/>
      <c r="Y332" s="47"/>
      <c r="AD332" s="47"/>
      <c r="AI332" s="48"/>
      <c r="AK332" s="48"/>
      <c r="AL332" s="47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</row>
    <row r="333" spans="1:48" ht="13">
      <c r="A333" s="49"/>
      <c r="B333" s="44"/>
      <c r="G333" s="25"/>
      <c r="I333" s="45"/>
      <c r="J333" s="46"/>
      <c r="N333" s="45"/>
      <c r="O333" s="46"/>
      <c r="S333" s="45"/>
      <c r="Y333" s="47"/>
      <c r="AD333" s="47"/>
      <c r="AI333" s="48"/>
      <c r="AK333" s="48"/>
      <c r="AL333" s="47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</row>
    <row r="334" spans="1:48" ht="13">
      <c r="A334" s="49"/>
      <c r="B334" s="44"/>
      <c r="G334" s="25"/>
      <c r="I334" s="45"/>
      <c r="J334" s="46"/>
      <c r="N334" s="45"/>
      <c r="O334" s="46"/>
      <c r="S334" s="45"/>
      <c r="Y334" s="47"/>
      <c r="AD334" s="47"/>
      <c r="AI334" s="48"/>
      <c r="AK334" s="48"/>
      <c r="AL334" s="47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</row>
    <row r="335" spans="1:48" ht="13">
      <c r="A335" s="49"/>
      <c r="B335" s="44"/>
      <c r="G335" s="25"/>
      <c r="I335" s="45"/>
      <c r="J335" s="46"/>
      <c r="N335" s="45"/>
      <c r="O335" s="46"/>
      <c r="S335" s="45"/>
      <c r="Y335" s="47"/>
      <c r="AD335" s="47"/>
      <c r="AI335" s="48"/>
      <c r="AK335" s="48"/>
      <c r="AL335" s="47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</row>
    <row r="336" spans="1:48" ht="13">
      <c r="A336" s="49"/>
      <c r="B336" s="44"/>
      <c r="G336" s="25"/>
      <c r="I336" s="45"/>
      <c r="J336" s="46"/>
      <c r="N336" s="45"/>
      <c r="O336" s="46"/>
      <c r="S336" s="45"/>
      <c r="Y336" s="47"/>
      <c r="AD336" s="47"/>
      <c r="AI336" s="48"/>
      <c r="AK336" s="48"/>
      <c r="AL336" s="47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</row>
    <row r="337" spans="1:48" ht="13">
      <c r="A337" s="49"/>
      <c r="B337" s="44"/>
      <c r="G337" s="25"/>
      <c r="I337" s="45"/>
      <c r="J337" s="46"/>
      <c r="N337" s="45"/>
      <c r="O337" s="46"/>
      <c r="S337" s="45"/>
      <c r="Y337" s="47"/>
      <c r="AD337" s="47"/>
      <c r="AI337" s="48"/>
      <c r="AK337" s="48"/>
      <c r="AL337" s="47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</row>
    <row r="338" spans="1:48" ht="13">
      <c r="A338" s="49"/>
      <c r="B338" s="44"/>
      <c r="G338" s="25"/>
      <c r="I338" s="45"/>
      <c r="J338" s="46"/>
      <c r="N338" s="45"/>
      <c r="O338" s="46"/>
      <c r="S338" s="45"/>
      <c r="Y338" s="47"/>
      <c r="AD338" s="47"/>
      <c r="AI338" s="48"/>
      <c r="AK338" s="48"/>
      <c r="AL338" s="47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</row>
    <row r="339" spans="1:48" ht="13">
      <c r="A339" s="49"/>
      <c r="B339" s="44"/>
      <c r="G339" s="25"/>
      <c r="I339" s="45"/>
      <c r="J339" s="46"/>
      <c r="N339" s="45"/>
      <c r="O339" s="46"/>
      <c r="S339" s="45"/>
      <c r="Y339" s="47"/>
      <c r="AD339" s="47"/>
      <c r="AI339" s="48"/>
      <c r="AK339" s="48"/>
      <c r="AL339" s="47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</row>
    <row r="340" spans="1:48" ht="13">
      <c r="A340" s="49"/>
      <c r="B340" s="44"/>
      <c r="G340" s="25"/>
      <c r="I340" s="45"/>
      <c r="J340" s="46"/>
      <c r="N340" s="45"/>
      <c r="O340" s="46"/>
      <c r="S340" s="45"/>
      <c r="Y340" s="47"/>
      <c r="AD340" s="47"/>
      <c r="AI340" s="48"/>
      <c r="AK340" s="48"/>
      <c r="AL340" s="47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</row>
    <row r="341" spans="1:48" ht="13">
      <c r="A341" s="49"/>
      <c r="B341" s="44"/>
      <c r="G341" s="25"/>
      <c r="I341" s="45"/>
      <c r="J341" s="46"/>
      <c r="N341" s="45"/>
      <c r="O341" s="46"/>
      <c r="S341" s="45"/>
      <c r="Y341" s="47"/>
      <c r="AD341" s="47"/>
      <c r="AI341" s="48"/>
      <c r="AK341" s="48"/>
      <c r="AL341" s="47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</row>
    <row r="342" spans="1:48" ht="13">
      <c r="A342" s="49"/>
      <c r="B342" s="44"/>
      <c r="G342" s="25"/>
      <c r="I342" s="45"/>
      <c r="J342" s="46"/>
      <c r="N342" s="45"/>
      <c r="O342" s="46"/>
      <c r="S342" s="45"/>
      <c r="Y342" s="47"/>
      <c r="AD342" s="47"/>
      <c r="AI342" s="48"/>
      <c r="AK342" s="48"/>
      <c r="AL342" s="47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</row>
    <row r="343" spans="1:48" ht="13">
      <c r="A343" s="49"/>
      <c r="B343" s="44"/>
      <c r="G343" s="25"/>
      <c r="I343" s="45"/>
      <c r="J343" s="46"/>
      <c r="N343" s="45"/>
      <c r="O343" s="46"/>
      <c r="S343" s="45"/>
      <c r="Y343" s="47"/>
      <c r="AD343" s="47"/>
      <c r="AI343" s="48"/>
      <c r="AK343" s="48"/>
      <c r="AL343" s="47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</row>
    <row r="344" spans="1:48" ht="13">
      <c r="A344" s="49"/>
      <c r="B344" s="44"/>
      <c r="G344" s="25"/>
      <c r="I344" s="45"/>
      <c r="J344" s="46"/>
      <c r="N344" s="45"/>
      <c r="O344" s="46"/>
      <c r="S344" s="45"/>
      <c r="Y344" s="47"/>
      <c r="AD344" s="47"/>
      <c r="AI344" s="48"/>
      <c r="AK344" s="48"/>
      <c r="AL344" s="47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</row>
    <row r="345" spans="1:48" ht="13">
      <c r="A345" s="49"/>
      <c r="B345" s="44"/>
      <c r="G345" s="25"/>
      <c r="I345" s="45"/>
      <c r="J345" s="46"/>
      <c r="N345" s="45"/>
      <c r="O345" s="46"/>
      <c r="S345" s="45"/>
      <c r="Y345" s="47"/>
      <c r="AD345" s="47"/>
      <c r="AI345" s="48"/>
      <c r="AK345" s="48"/>
      <c r="AL345" s="47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</row>
    <row r="346" spans="1:48" ht="13">
      <c r="A346" s="49"/>
      <c r="B346" s="44"/>
      <c r="G346" s="25"/>
      <c r="I346" s="45"/>
      <c r="J346" s="46"/>
      <c r="N346" s="45"/>
      <c r="O346" s="46"/>
      <c r="S346" s="45"/>
      <c r="Y346" s="47"/>
      <c r="AD346" s="47"/>
      <c r="AI346" s="48"/>
      <c r="AK346" s="48"/>
      <c r="AL346" s="47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</row>
    <row r="347" spans="1:48" ht="13">
      <c r="A347" s="49"/>
      <c r="B347" s="44"/>
      <c r="G347" s="25"/>
      <c r="I347" s="45"/>
      <c r="J347" s="46"/>
      <c r="N347" s="45"/>
      <c r="O347" s="46"/>
      <c r="S347" s="45"/>
      <c r="Y347" s="47"/>
      <c r="AD347" s="47"/>
      <c r="AI347" s="48"/>
      <c r="AK347" s="48"/>
      <c r="AL347" s="47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</row>
    <row r="348" spans="1:48" ht="13">
      <c r="A348" s="49"/>
      <c r="B348" s="44"/>
      <c r="G348" s="25"/>
      <c r="I348" s="45"/>
      <c r="J348" s="46"/>
      <c r="N348" s="45"/>
      <c r="O348" s="46"/>
      <c r="S348" s="45"/>
      <c r="Y348" s="47"/>
      <c r="AD348" s="47"/>
      <c r="AI348" s="48"/>
      <c r="AK348" s="48"/>
      <c r="AL348" s="47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</row>
    <row r="349" spans="1:48" ht="13">
      <c r="A349" s="49"/>
      <c r="B349" s="44"/>
      <c r="G349" s="25"/>
      <c r="I349" s="45"/>
      <c r="J349" s="46"/>
      <c r="N349" s="45"/>
      <c r="O349" s="46"/>
      <c r="S349" s="45"/>
      <c r="Y349" s="47"/>
      <c r="AD349" s="47"/>
      <c r="AI349" s="48"/>
      <c r="AK349" s="48"/>
      <c r="AL349" s="47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</row>
    <row r="350" spans="1:48" ht="13">
      <c r="A350" s="49"/>
      <c r="B350" s="44"/>
      <c r="G350" s="25"/>
      <c r="I350" s="45"/>
      <c r="J350" s="46"/>
      <c r="N350" s="45"/>
      <c r="O350" s="46"/>
      <c r="S350" s="45"/>
      <c r="Y350" s="47"/>
      <c r="AD350" s="47"/>
      <c r="AI350" s="48"/>
      <c r="AK350" s="48"/>
      <c r="AL350" s="47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</row>
    <row r="351" spans="1:48" ht="13">
      <c r="A351" s="49"/>
      <c r="B351" s="44"/>
      <c r="G351" s="25"/>
      <c r="I351" s="45"/>
      <c r="J351" s="46"/>
      <c r="N351" s="45"/>
      <c r="O351" s="46"/>
      <c r="S351" s="45"/>
      <c r="Y351" s="47"/>
      <c r="AD351" s="47"/>
      <c r="AI351" s="48"/>
      <c r="AK351" s="48"/>
      <c r="AL351" s="47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</row>
    <row r="352" spans="1:48" ht="13">
      <c r="A352" s="49"/>
      <c r="B352" s="44"/>
      <c r="G352" s="25"/>
      <c r="I352" s="45"/>
      <c r="J352" s="46"/>
      <c r="N352" s="45"/>
      <c r="O352" s="46"/>
      <c r="S352" s="45"/>
      <c r="Y352" s="47"/>
      <c r="AD352" s="47"/>
      <c r="AI352" s="48"/>
      <c r="AK352" s="48"/>
      <c r="AL352" s="47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</row>
    <row r="353" spans="1:48" ht="13">
      <c r="A353" s="49"/>
      <c r="B353" s="44"/>
      <c r="G353" s="25"/>
      <c r="I353" s="45"/>
      <c r="J353" s="46"/>
      <c r="N353" s="45"/>
      <c r="O353" s="46"/>
      <c r="S353" s="45"/>
      <c r="Y353" s="47"/>
      <c r="AD353" s="47"/>
      <c r="AI353" s="48"/>
      <c r="AK353" s="48"/>
      <c r="AL353" s="47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</row>
    <row r="354" spans="1:48" ht="13">
      <c r="A354" s="49"/>
      <c r="B354" s="44"/>
      <c r="G354" s="25"/>
      <c r="I354" s="45"/>
      <c r="J354" s="46"/>
      <c r="N354" s="45"/>
      <c r="O354" s="46"/>
      <c r="S354" s="45"/>
      <c r="Y354" s="47"/>
      <c r="AD354" s="47"/>
      <c r="AI354" s="48"/>
      <c r="AK354" s="48"/>
      <c r="AL354" s="47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</row>
    <row r="355" spans="1:48" ht="13">
      <c r="A355" s="49"/>
      <c r="B355" s="44"/>
      <c r="G355" s="25"/>
      <c r="I355" s="45"/>
      <c r="J355" s="46"/>
      <c r="N355" s="45"/>
      <c r="O355" s="46"/>
      <c r="S355" s="45"/>
      <c r="Y355" s="47"/>
      <c r="AD355" s="47"/>
      <c r="AI355" s="48"/>
      <c r="AK355" s="48"/>
      <c r="AL355" s="47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</row>
    <row r="356" spans="1:48" ht="13">
      <c r="A356" s="49"/>
      <c r="B356" s="44"/>
      <c r="G356" s="25"/>
      <c r="I356" s="45"/>
      <c r="J356" s="46"/>
      <c r="N356" s="45"/>
      <c r="O356" s="46"/>
      <c r="S356" s="45"/>
      <c r="Y356" s="47"/>
      <c r="AD356" s="47"/>
      <c r="AI356" s="48"/>
      <c r="AK356" s="48"/>
      <c r="AL356" s="47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</row>
    <row r="357" spans="1:48" ht="13">
      <c r="A357" s="49"/>
      <c r="B357" s="44"/>
      <c r="G357" s="25"/>
      <c r="I357" s="45"/>
      <c r="J357" s="46"/>
      <c r="N357" s="45"/>
      <c r="O357" s="46"/>
      <c r="S357" s="45"/>
      <c r="Y357" s="47"/>
      <c r="AD357" s="47"/>
      <c r="AI357" s="48"/>
      <c r="AK357" s="48"/>
      <c r="AL357" s="47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</row>
    <row r="358" spans="1:48" ht="13">
      <c r="A358" s="49"/>
      <c r="B358" s="44"/>
      <c r="G358" s="25"/>
      <c r="I358" s="45"/>
      <c r="J358" s="46"/>
      <c r="N358" s="45"/>
      <c r="O358" s="46"/>
      <c r="S358" s="45"/>
      <c r="Y358" s="47"/>
      <c r="AD358" s="47"/>
      <c r="AI358" s="48"/>
      <c r="AK358" s="48"/>
      <c r="AL358" s="47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</row>
    <row r="359" spans="1:48" ht="13">
      <c r="A359" s="49"/>
      <c r="B359" s="44"/>
      <c r="G359" s="25"/>
      <c r="I359" s="45"/>
      <c r="J359" s="46"/>
      <c r="N359" s="45"/>
      <c r="O359" s="46"/>
      <c r="S359" s="45"/>
      <c r="Y359" s="47"/>
      <c r="AD359" s="47"/>
      <c r="AI359" s="48"/>
      <c r="AK359" s="48"/>
      <c r="AL359" s="47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</row>
    <row r="360" spans="1:48" ht="13">
      <c r="A360" s="49"/>
      <c r="B360" s="44"/>
      <c r="G360" s="25"/>
      <c r="I360" s="45"/>
      <c r="J360" s="46"/>
      <c r="N360" s="45"/>
      <c r="O360" s="46"/>
      <c r="S360" s="45"/>
      <c r="Y360" s="47"/>
      <c r="AD360" s="47"/>
      <c r="AI360" s="48"/>
      <c r="AK360" s="48"/>
      <c r="AL360" s="47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</row>
    <row r="361" spans="1:48" ht="13">
      <c r="A361" s="49"/>
      <c r="B361" s="44"/>
      <c r="G361" s="25"/>
      <c r="I361" s="45"/>
      <c r="J361" s="46"/>
      <c r="N361" s="45"/>
      <c r="O361" s="46"/>
      <c r="S361" s="45"/>
      <c r="Y361" s="47"/>
      <c r="AD361" s="47"/>
      <c r="AI361" s="48"/>
      <c r="AK361" s="48"/>
      <c r="AL361" s="47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</row>
    <row r="362" spans="1:48" ht="13">
      <c r="A362" s="49"/>
      <c r="B362" s="44"/>
      <c r="G362" s="25"/>
      <c r="I362" s="45"/>
      <c r="J362" s="46"/>
      <c r="N362" s="45"/>
      <c r="O362" s="46"/>
      <c r="S362" s="45"/>
      <c r="Y362" s="47"/>
      <c r="AD362" s="47"/>
      <c r="AI362" s="48"/>
      <c r="AK362" s="48"/>
      <c r="AL362" s="47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</row>
    <row r="363" spans="1:48" ht="13">
      <c r="A363" s="49"/>
      <c r="B363" s="44"/>
      <c r="G363" s="25"/>
      <c r="I363" s="45"/>
      <c r="J363" s="46"/>
      <c r="N363" s="45"/>
      <c r="O363" s="46"/>
      <c r="S363" s="45"/>
      <c r="Y363" s="47"/>
      <c r="AD363" s="47"/>
      <c r="AI363" s="48"/>
      <c r="AK363" s="48"/>
      <c r="AL363" s="47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</row>
    <row r="364" spans="1:48" ht="13">
      <c r="A364" s="49"/>
      <c r="B364" s="44"/>
      <c r="G364" s="25"/>
      <c r="I364" s="45"/>
      <c r="J364" s="46"/>
      <c r="N364" s="45"/>
      <c r="O364" s="46"/>
      <c r="S364" s="45"/>
      <c r="Y364" s="47"/>
      <c r="AD364" s="47"/>
      <c r="AI364" s="48"/>
      <c r="AK364" s="48"/>
      <c r="AL364" s="47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</row>
    <row r="365" spans="1:48" ht="13">
      <c r="A365" s="49"/>
      <c r="B365" s="44"/>
      <c r="G365" s="25"/>
      <c r="I365" s="45"/>
      <c r="J365" s="46"/>
      <c r="N365" s="45"/>
      <c r="O365" s="46"/>
      <c r="S365" s="45"/>
      <c r="Y365" s="47"/>
      <c r="AD365" s="47"/>
      <c r="AI365" s="48"/>
      <c r="AK365" s="48"/>
      <c r="AL365" s="47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</row>
    <row r="366" spans="1:48" ht="13">
      <c r="A366" s="49"/>
      <c r="B366" s="44"/>
      <c r="G366" s="25"/>
      <c r="I366" s="45"/>
      <c r="J366" s="46"/>
      <c r="N366" s="45"/>
      <c r="O366" s="46"/>
      <c r="S366" s="45"/>
      <c r="Y366" s="47"/>
      <c r="AD366" s="47"/>
      <c r="AI366" s="48"/>
      <c r="AK366" s="48"/>
      <c r="AL366" s="47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</row>
    <row r="367" spans="1:48" ht="13">
      <c r="A367" s="49"/>
      <c r="B367" s="44"/>
      <c r="G367" s="25"/>
      <c r="I367" s="45"/>
      <c r="J367" s="46"/>
      <c r="N367" s="45"/>
      <c r="O367" s="46"/>
      <c r="S367" s="45"/>
      <c r="Y367" s="47"/>
      <c r="AD367" s="47"/>
      <c r="AI367" s="48"/>
      <c r="AK367" s="48"/>
      <c r="AL367" s="47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</row>
    <row r="368" spans="1:48" ht="13">
      <c r="A368" s="49"/>
      <c r="B368" s="44"/>
      <c r="G368" s="25"/>
      <c r="I368" s="45"/>
      <c r="J368" s="46"/>
      <c r="N368" s="45"/>
      <c r="O368" s="46"/>
      <c r="S368" s="45"/>
      <c r="Y368" s="47"/>
      <c r="AD368" s="47"/>
      <c r="AI368" s="48"/>
      <c r="AK368" s="48"/>
      <c r="AL368" s="47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</row>
    <row r="369" spans="1:48" ht="13">
      <c r="A369" s="49"/>
      <c r="B369" s="44"/>
      <c r="G369" s="25"/>
      <c r="I369" s="45"/>
      <c r="J369" s="46"/>
      <c r="N369" s="45"/>
      <c r="O369" s="46"/>
      <c r="S369" s="45"/>
      <c r="Y369" s="47"/>
      <c r="AD369" s="47"/>
      <c r="AI369" s="48"/>
      <c r="AK369" s="48"/>
      <c r="AL369" s="47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</row>
    <row r="370" spans="1:48" ht="13">
      <c r="A370" s="49"/>
      <c r="B370" s="44"/>
      <c r="G370" s="25"/>
      <c r="I370" s="45"/>
      <c r="J370" s="46"/>
      <c r="N370" s="45"/>
      <c r="O370" s="46"/>
      <c r="S370" s="45"/>
      <c r="Y370" s="47"/>
      <c r="AD370" s="47"/>
      <c r="AI370" s="48"/>
      <c r="AK370" s="48"/>
      <c r="AL370" s="47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</row>
    <row r="371" spans="1:48" ht="13">
      <c r="A371" s="49"/>
      <c r="B371" s="44"/>
      <c r="G371" s="25"/>
      <c r="I371" s="45"/>
      <c r="J371" s="46"/>
      <c r="N371" s="45"/>
      <c r="O371" s="46"/>
      <c r="S371" s="45"/>
      <c r="Y371" s="47"/>
      <c r="AD371" s="47"/>
      <c r="AI371" s="48"/>
      <c r="AK371" s="48"/>
      <c r="AL371" s="47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</row>
    <row r="372" spans="1:48" ht="13">
      <c r="A372" s="49"/>
      <c r="B372" s="44"/>
      <c r="G372" s="25"/>
      <c r="I372" s="45"/>
      <c r="J372" s="46"/>
      <c r="N372" s="45"/>
      <c r="O372" s="46"/>
      <c r="S372" s="45"/>
      <c r="Y372" s="47"/>
      <c r="AD372" s="47"/>
      <c r="AI372" s="48"/>
      <c r="AK372" s="48"/>
      <c r="AL372" s="47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</row>
    <row r="373" spans="1:48" ht="13">
      <c r="A373" s="49"/>
      <c r="B373" s="44"/>
      <c r="G373" s="25"/>
      <c r="I373" s="45"/>
      <c r="J373" s="46"/>
      <c r="N373" s="45"/>
      <c r="O373" s="46"/>
      <c r="S373" s="45"/>
      <c r="Y373" s="47"/>
      <c r="AD373" s="47"/>
      <c r="AI373" s="48"/>
      <c r="AK373" s="48"/>
      <c r="AL373" s="47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</row>
    <row r="374" spans="1:48" ht="13">
      <c r="A374" s="49"/>
      <c r="B374" s="44"/>
      <c r="G374" s="25"/>
      <c r="I374" s="45"/>
      <c r="J374" s="46"/>
      <c r="N374" s="45"/>
      <c r="O374" s="46"/>
      <c r="S374" s="45"/>
      <c r="Y374" s="47"/>
      <c r="AD374" s="47"/>
      <c r="AI374" s="48"/>
      <c r="AK374" s="48"/>
      <c r="AL374" s="47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</row>
    <row r="375" spans="1:48" ht="13">
      <c r="A375" s="49"/>
      <c r="B375" s="44"/>
      <c r="G375" s="25"/>
      <c r="I375" s="45"/>
      <c r="J375" s="46"/>
      <c r="N375" s="45"/>
      <c r="O375" s="46"/>
      <c r="S375" s="45"/>
      <c r="Y375" s="47"/>
      <c r="AD375" s="47"/>
      <c r="AI375" s="48"/>
      <c r="AK375" s="48"/>
      <c r="AL375" s="47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</row>
    <row r="376" spans="1:48" ht="13">
      <c r="A376" s="49"/>
      <c r="B376" s="44"/>
      <c r="G376" s="25"/>
      <c r="I376" s="45"/>
      <c r="J376" s="46"/>
      <c r="N376" s="45"/>
      <c r="O376" s="46"/>
      <c r="S376" s="45"/>
      <c r="Y376" s="47"/>
      <c r="AD376" s="47"/>
      <c r="AI376" s="48"/>
      <c r="AK376" s="48"/>
      <c r="AL376" s="47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</row>
    <row r="377" spans="1:48" ht="13">
      <c r="A377" s="49"/>
      <c r="B377" s="44"/>
      <c r="G377" s="25"/>
      <c r="I377" s="45"/>
      <c r="J377" s="46"/>
      <c r="N377" s="45"/>
      <c r="O377" s="46"/>
      <c r="S377" s="45"/>
      <c r="Y377" s="47"/>
      <c r="AD377" s="47"/>
      <c r="AI377" s="48"/>
      <c r="AK377" s="48"/>
      <c r="AL377" s="47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</row>
    <row r="378" spans="1:48" ht="13">
      <c r="A378" s="49"/>
      <c r="B378" s="44"/>
      <c r="G378" s="25"/>
      <c r="I378" s="45"/>
      <c r="J378" s="46"/>
      <c r="N378" s="45"/>
      <c r="O378" s="46"/>
      <c r="S378" s="45"/>
      <c r="Y378" s="47"/>
      <c r="AD378" s="47"/>
      <c r="AI378" s="48"/>
      <c r="AK378" s="48"/>
      <c r="AL378" s="47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</row>
    <row r="379" spans="1:48" ht="13">
      <c r="A379" s="49"/>
      <c r="B379" s="44"/>
      <c r="G379" s="25"/>
      <c r="I379" s="45"/>
      <c r="J379" s="46"/>
      <c r="N379" s="45"/>
      <c r="O379" s="46"/>
      <c r="S379" s="45"/>
      <c r="Y379" s="47"/>
      <c r="AD379" s="47"/>
      <c r="AI379" s="48"/>
      <c r="AK379" s="48"/>
      <c r="AL379" s="47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</row>
    <row r="380" spans="1:48" ht="13">
      <c r="A380" s="49"/>
      <c r="B380" s="44"/>
      <c r="G380" s="25"/>
      <c r="I380" s="45"/>
      <c r="J380" s="46"/>
      <c r="N380" s="45"/>
      <c r="O380" s="46"/>
      <c r="S380" s="45"/>
      <c r="Y380" s="47"/>
      <c r="AD380" s="47"/>
      <c r="AI380" s="48"/>
      <c r="AK380" s="48"/>
      <c r="AL380" s="47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</row>
    <row r="381" spans="1:48" ht="13">
      <c r="A381" s="49"/>
      <c r="B381" s="44"/>
      <c r="G381" s="25"/>
      <c r="I381" s="45"/>
      <c r="J381" s="46"/>
      <c r="N381" s="45"/>
      <c r="O381" s="46"/>
      <c r="S381" s="45"/>
      <c r="Y381" s="47"/>
      <c r="AD381" s="47"/>
      <c r="AI381" s="48"/>
      <c r="AK381" s="48"/>
      <c r="AL381" s="47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</row>
    <row r="382" spans="1:48" ht="13">
      <c r="A382" s="49"/>
      <c r="B382" s="44"/>
      <c r="G382" s="25"/>
      <c r="I382" s="45"/>
      <c r="J382" s="46"/>
      <c r="N382" s="45"/>
      <c r="O382" s="46"/>
      <c r="S382" s="45"/>
      <c r="Y382" s="47"/>
      <c r="AD382" s="47"/>
      <c r="AI382" s="48"/>
      <c r="AK382" s="48"/>
      <c r="AL382" s="47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</row>
    <row r="383" spans="1:48" ht="13">
      <c r="A383" s="49"/>
      <c r="B383" s="44"/>
      <c r="G383" s="25"/>
      <c r="I383" s="45"/>
      <c r="J383" s="46"/>
      <c r="N383" s="45"/>
      <c r="O383" s="46"/>
      <c r="S383" s="45"/>
      <c r="Y383" s="47"/>
      <c r="AD383" s="47"/>
      <c r="AI383" s="48"/>
      <c r="AK383" s="48"/>
      <c r="AL383" s="47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</row>
    <row r="384" spans="1:48" ht="13">
      <c r="A384" s="49"/>
      <c r="B384" s="44"/>
      <c r="G384" s="25"/>
      <c r="I384" s="45"/>
      <c r="J384" s="46"/>
      <c r="N384" s="45"/>
      <c r="O384" s="46"/>
      <c r="S384" s="45"/>
      <c r="Y384" s="47"/>
      <c r="AD384" s="47"/>
      <c r="AI384" s="48"/>
      <c r="AK384" s="48"/>
      <c r="AL384" s="47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</row>
    <row r="385" spans="1:48" ht="13">
      <c r="A385" s="49"/>
      <c r="B385" s="44"/>
      <c r="G385" s="25"/>
      <c r="I385" s="45"/>
      <c r="J385" s="46"/>
      <c r="N385" s="45"/>
      <c r="O385" s="46"/>
      <c r="S385" s="45"/>
      <c r="Y385" s="47"/>
      <c r="AD385" s="47"/>
      <c r="AI385" s="48"/>
      <c r="AK385" s="48"/>
      <c r="AL385" s="47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</row>
    <row r="386" spans="1:48" ht="13">
      <c r="A386" s="49"/>
      <c r="B386" s="44"/>
      <c r="G386" s="25"/>
      <c r="I386" s="45"/>
      <c r="J386" s="46"/>
      <c r="N386" s="45"/>
      <c r="O386" s="46"/>
      <c r="S386" s="45"/>
      <c r="Y386" s="47"/>
      <c r="AD386" s="47"/>
      <c r="AI386" s="48"/>
      <c r="AK386" s="48"/>
      <c r="AL386" s="47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</row>
    <row r="387" spans="1:48" ht="13">
      <c r="A387" s="49"/>
      <c r="B387" s="44"/>
      <c r="G387" s="25"/>
      <c r="I387" s="45"/>
      <c r="J387" s="46"/>
      <c r="N387" s="45"/>
      <c r="O387" s="46"/>
      <c r="S387" s="45"/>
      <c r="Y387" s="47"/>
      <c r="AD387" s="47"/>
      <c r="AI387" s="48"/>
      <c r="AK387" s="48"/>
      <c r="AL387" s="47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</row>
    <row r="388" spans="1:48" ht="13">
      <c r="A388" s="49"/>
      <c r="B388" s="44"/>
      <c r="G388" s="25"/>
      <c r="I388" s="45"/>
      <c r="J388" s="46"/>
      <c r="N388" s="45"/>
      <c r="O388" s="46"/>
      <c r="S388" s="45"/>
      <c r="Y388" s="47"/>
      <c r="AD388" s="47"/>
      <c r="AI388" s="48"/>
      <c r="AK388" s="48"/>
      <c r="AL388" s="47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</row>
    <row r="389" spans="1:48" ht="13">
      <c r="A389" s="49"/>
      <c r="B389" s="44"/>
      <c r="G389" s="25"/>
      <c r="I389" s="45"/>
      <c r="J389" s="46"/>
      <c r="N389" s="45"/>
      <c r="O389" s="46"/>
      <c r="S389" s="45"/>
      <c r="Y389" s="47"/>
      <c r="AD389" s="47"/>
      <c r="AI389" s="48"/>
      <c r="AK389" s="48"/>
      <c r="AL389" s="47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</row>
    <row r="390" spans="1:48" ht="13">
      <c r="A390" s="49"/>
      <c r="B390" s="44"/>
      <c r="G390" s="25"/>
      <c r="I390" s="45"/>
      <c r="J390" s="46"/>
      <c r="N390" s="45"/>
      <c r="O390" s="46"/>
      <c r="S390" s="45"/>
      <c r="Y390" s="47"/>
      <c r="AD390" s="47"/>
      <c r="AI390" s="48"/>
      <c r="AK390" s="48"/>
      <c r="AL390" s="47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</row>
    <row r="391" spans="1:48" ht="13">
      <c r="A391" s="49"/>
      <c r="B391" s="44"/>
      <c r="G391" s="25"/>
      <c r="I391" s="45"/>
      <c r="J391" s="46"/>
      <c r="N391" s="45"/>
      <c r="O391" s="46"/>
      <c r="S391" s="45"/>
      <c r="Y391" s="47"/>
      <c r="AD391" s="47"/>
      <c r="AI391" s="48"/>
      <c r="AK391" s="48"/>
      <c r="AL391" s="47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</row>
    <row r="392" spans="1:48" ht="13">
      <c r="A392" s="49"/>
      <c r="B392" s="44"/>
      <c r="G392" s="25"/>
      <c r="I392" s="45"/>
      <c r="J392" s="46"/>
      <c r="N392" s="45"/>
      <c r="O392" s="46"/>
      <c r="S392" s="45"/>
      <c r="Y392" s="47"/>
      <c r="AD392" s="47"/>
      <c r="AI392" s="48"/>
      <c r="AK392" s="48"/>
      <c r="AL392" s="47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</row>
    <row r="393" spans="1:48" ht="13">
      <c r="A393" s="49"/>
      <c r="B393" s="44"/>
      <c r="G393" s="25"/>
      <c r="I393" s="45"/>
      <c r="J393" s="46"/>
      <c r="N393" s="45"/>
      <c r="O393" s="46"/>
      <c r="S393" s="45"/>
      <c r="Y393" s="47"/>
      <c r="AD393" s="47"/>
      <c r="AI393" s="48"/>
      <c r="AK393" s="48"/>
      <c r="AL393" s="47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</row>
    <row r="394" spans="1:48" ht="13">
      <c r="A394" s="49"/>
      <c r="B394" s="44"/>
      <c r="G394" s="25"/>
      <c r="I394" s="45"/>
      <c r="J394" s="46"/>
      <c r="N394" s="45"/>
      <c r="O394" s="46"/>
      <c r="S394" s="45"/>
      <c r="Y394" s="47"/>
      <c r="AD394" s="47"/>
      <c r="AI394" s="48"/>
      <c r="AK394" s="48"/>
      <c r="AL394" s="47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</row>
    <row r="395" spans="1:48" ht="13">
      <c r="A395" s="49"/>
      <c r="B395" s="44"/>
      <c r="G395" s="25"/>
      <c r="I395" s="45"/>
      <c r="J395" s="46"/>
      <c r="N395" s="45"/>
      <c r="O395" s="46"/>
      <c r="S395" s="45"/>
      <c r="Y395" s="47"/>
      <c r="AD395" s="47"/>
      <c r="AI395" s="48"/>
      <c r="AK395" s="48"/>
      <c r="AL395" s="47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</row>
    <row r="396" spans="1:48" ht="13">
      <c r="A396" s="49"/>
      <c r="B396" s="44"/>
      <c r="G396" s="25"/>
      <c r="I396" s="45"/>
      <c r="J396" s="46"/>
      <c r="N396" s="45"/>
      <c r="O396" s="46"/>
      <c r="S396" s="45"/>
      <c r="Y396" s="47"/>
      <c r="AD396" s="47"/>
      <c r="AI396" s="48"/>
      <c r="AK396" s="48"/>
      <c r="AL396" s="47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</row>
    <row r="397" spans="1:48" ht="13">
      <c r="A397" s="49"/>
      <c r="B397" s="44"/>
      <c r="G397" s="25"/>
      <c r="I397" s="45"/>
      <c r="J397" s="46"/>
      <c r="N397" s="45"/>
      <c r="O397" s="46"/>
      <c r="S397" s="45"/>
      <c r="Y397" s="47"/>
      <c r="AD397" s="47"/>
      <c r="AI397" s="48"/>
      <c r="AK397" s="48"/>
      <c r="AL397" s="47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</row>
    <row r="398" spans="1:48" ht="13">
      <c r="A398" s="49"/>
      <c r="B398" s="44"/>
      <c r="G398" s="25"/>
      <c r="I398" s="45"/>
      <c r="J398" s="46"/>
      <c r="N398" s="45"/>
      <c r="O398" s="46"/>
      <c r="S398" s="45"/>
      <c r="Y398" s="47"/>
      <c r="AD398" s="47"/>
      <c r="AI398" s="48"/>
      <c r="AK398" s="48"/>
      <c r="AL398" s="47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</row>
    <row r="399" spans="1:48" ht="13">
      <c r="A399" s="49"/>
      <c r="B399" s="44"/>
      <c r="G399" s="25"/>
      <c r="I399" s="45"/>
      <c r="J399" s="46"/>
      <c r="N399" s="45"/>
      <c r="O399" s="46"/>
      <c r="S399" s="45"/>
      <c r="Y399" s="47"/>
      <c r="AD399" s="47"/>
      <c r="AI399" s="48"/>
      <c r="AK399" s="48"/>
      <c r="AL399" s="47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</row>
    <row r="400" spans="1:48" ht="13">
      <c r="A400" s="49"/>
      <c r="B400" s="44"/>
      <c r="G400" s="25"/>
      <c r="I400" s="45"/>
      <c r="J400" s="46"/>
      <c r="N400" s="45"/>
      <c r="O400" s="46"/>
      <c r="S400" s="45"/>
      <c r="Y400" s="47"/>
      <c r="AD400" s="47"/>
      <c r="AI400" s="48"/>
      <c r="AK400" s="48"/>
      <c r="AL400" s="47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</row>
    <row r="401" spans="1:48" ht="13">
      <c r="A401" s="49"/>
      <c r="B401" s="44"/>
      <c r="G401" s="25"/>
      <c r="I401" s="45"/>
      <c r="J401" s="46"/>
      <c r="N401" s="45"/>
      <c r="O401" s="46"/>
      <c r="S401" s="45"/>
      <c r="Y401" s="47"/>
      <c r="AD401" s="47"/>
      <c r="AI401" s="48"/>
      <c r="AK401" s="48"/>
      <c r="AL401" s="47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</row>
    <row r="402" spans="1:48" ht="13">
      <c r="A402" s="49"/>
      <c r="B402" s="44"/>
      <c r="G402" s="25"/>
      <c r="I402" s="45"/>
      <c r="J402" s="46"/>
      <c r="N402" s="45"/>
      <c r="O402" s="46"/>
      <c r="S402" s="45"/>
      <c r="Y402" s="47"/>
      <c r="AD402" s="47"/>
      <c r="AI402" s="48"/>
      <c r="AK402" s="48"/>
      <c r="AL402" s="47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</row>
    <row r="403" spans="1:48" ht="13">
      <c r="A403" s="49"/>
      <c r="B403" s="44"/>
      <c r="G403" s="25"/>
      <c r="I403" s="45"/>
      <c r="J403" s="46"/>
      <c r="N403" s="45"/>
      <c r="O403" s="46"/>
      <c r="S403" s="45"/>
      <c r="Y403" s="47"/>
      <c r="AD403" s="47"/>
      <c r="AI403" s="48"/>
      <c r="AK403" s="48"/>
      <c r="AL403" s="47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</row>
    <row r="404" spans="1:48" ht="13">
      <c r="A404" s="49"/>
      <c r="B404" s="44"/>
      <c r="G404" s="25"/>
      <c r="I404" s="45"/>
      <c r="J404" s="46"/>
      <c r="N404" s="45"/>
      <c r="O404" s="46"/>
      <c r="S404" s="45"/>
      <c r="Y404" s="47"/>
      <c r="AD404" s="47"/>
      <c r="AI404" s="48"/>
      <c r="AK404" s="48"/>
      <c r="AL404" s="47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</row>
    <row r="405" spans="1:48" ht="13">
      <c r="A405" s="49"/>
      <c r="B405" s="44"/>
      <c r="G405" s="25"/>
      <c r="I405" s="45"/>
      <c r="J405" s="46"/>
      <c r="N405" s="45"/>
      <c r="O405" s="46"/>
      <c r="S405" s="45"/>
      <c r="Y405" s="47"/>
      <c r="AD405" s="47"/>
      <c r="AI405" s="48"/>
      <c r="AK405" s="48"/>
      <c r="AL405" s="47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</row>
    <row r="406" spans="1:48" ht="13">
      <c r="A406" s="49"/>
      <c r="B406" s="44"/>
      <c r="G406" s="25"/>
      <c r="I406" s="45"/>
      <c r="J406" s="46"/>
      <c r="N406" s="45"/>
      <c r="O406" s="46"/>
      <c r="S406" s="45"/>
      <c r="Y406" s="47"/>
      <c r="AD406" s="47"/>
      <c r="AI406" s="48"/>
      <c r="AK406" s="48"/>
      <c r="AL406" s="47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</row>
    <row r="407" spans="1:48" ht="13">
      <c r="A407" s="49"/>
      <c r="B407" s="44"/>
      <c r="G407" s="25"/>
      <c r="I407" s="45"/>
      <c r="J407" s="46"/>
      <c r="N407" s="45"/>
      <c r="O407" s="46"/>
      <c r="S407" s="45"/>
      <c r="Y407" s="47"/>
      <c r="AD407" s="47"/>
      <c r="AI407" s="48"/>
      <c r="AK407" s="48"/>
      <c r="AL407" s="47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</row>
    <row r="408" spans="1:48" ht="13">
      <c r="A408" s="49"/>
      <c r="B408" s="44"/>
      <c r="G408" s="25"/>
      <c r="I408" s="45"/>
      <c r="J408" s="46"/>
      <c r="N408" s="45"/>
      <c r="O408" s="46"/>
      <c r="S408" s="45"/>
      <c r="Y408" s="47"/>
      <c r="AD408" s="47"/>
      <c r="AI408" s="48"/>
      <c r="AK408" s="48"/>
      <c r="AL408" s="47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</row>
    <row r="409" spans="1:48" ht="13">
      <c r="A409" s="49"/>
      <c r="B409" s="44"/>
      <c r="G409" s="25"/>
      <c r="I409" s="45"/>
      <c r="J409" s="46"/>
      <c r="N409" s="45"/>
      <c r="O409" s="46"/>
      <c r="S409" s="45"/>
      <c r="Y409" s="47"/>
      <c r="AD409" s="47"/>
      <c r="AI409" s="48"/>
      <c r="AK409" s="48"/>
      <c r="AL409" s="47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</row>
    <row r="410" spans="1:48" ht="13">
      <c r="A410" s="49"/>
      <c r="B410" s="44"/>
      <c r="G410" s="25"/>
      <c r="I410" s="45"/>
      <c r="J410" s="46"/>
      <c r="N410" s="45"/>
      <c r="O410" s="46"/>
      <c r="S410" s="45"/>
      <c r="Y410" s="47"/>
      <c r="AD410" s="47"/>
      <c r="AI410" s="48"/>
      <c r="AK410" s="48"/>
      <c r="AL410" s="47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</row>
    <row r="411" spans="1:48" ht="13">
      <c r="A411" s="49"/>
      <c r="B411" s="44"/>
      <c r="G411" s="25"/>
      <c r="I411" s="45"/>
      <c r="J411" s="46"/>
      <c r="N411" s="45"/>
      <c r="O411" s="46"/>
      <c r="S411" s="45"/>
      <c r="Y411" s="47"/>
      <c r="AD411" s="47"/>
      <c r="AI411" s="48"/>
      <c r="AK411" s="48"/>
      <c r="AL411" s="47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</row>
    <row r="412" spans="1:48" ht="13">
      <c r="A412" s="49"/>
      <c r="B412" s="44"/>
      <c r="G412" s="25"/>
      <c r="I412" s="45"/>
      <c r="J412" s="46"/>
      <c r="N412" s="45"/>
      <c r="O412" s="46"/>
      <c r="S412" s="45"/>
      <c r="Y412" s="47"/>
      <c r="AD412" s="47"/>
      <c r="AI412" s="48"/>
      <c r="AK412" s="48"/>
      <c r="AL412" s="47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</row>
    <row r="413" spans="1:48" ht="13">
      <c r="A413" s="49"/>
      <c r="B413" s="44"/>
      <c r="G413" s="25"/>
      <c r="I413" s="45"/>
      <c r="J413" s="46"/>
      <c r="N413" s="45"/>
      <c r="O413" s="46"/>
      <c r="S413" s="45"/>
      <c r="Y413" s="47"/>
      <c r="AD413" s="47"/>
      <c r="AI413" s="48"/>
      <c r="AK413" s="48"/>
      <c r="AL413" s="47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</row>
    <row r="414" spans="1:48" ht="13">
      <c r="A414" s="49"/>
      <c r="B414" s="44"/>
      <c r="G414" s="25"/>
      <c r="I414" s="45"/>
      <c r="J414" s="46"/>
      <c r="N414" s="45"/>
      <c r="O414" s="46"/>
      <c r="S414" s="45"/>
      <c r="Y414" s="47"/>
      <c r="AD414" s="47"/>
      <c r="AI414" s="48"/>
      <c r="AK414" s="48"/>
      <c r="AL414" s="47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</row>
    <row r="415" spans="1:48" ht="13">
      <c r="A415" s="49"/>
      <c r="B415" s="44"/>
      <c r="G415" s="25"/>
      <c r="I415" s="45"/>
      <c r="J415" s="46"/>
      <c r="N415" s="45"/>
      <c r="O415" s="46"/>
      <c r="S415" s="45"/>
      <c r="Y415" s="47"/>
      <c r="AD415" s="47"/>
      <c r="AI415" s="48"/>
      <c r="AK415" s="48"/>
      <c r="AL415" s="47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</row>
    <row r="416" spans="1:48" ht="13">
      <c r="A416" s="49"/>
      <c r="B416" s="44"/>
      <c r="G416" s="25"/>
      <c r="I416" s="45"/>
      <c r="J416" s="46"/>
      <c r="N416" s="45"/>
      <c r="O416" s="46"/>
      <c r="S416" s="45"/>
      <c r="Y416" s="47"/>
      <c r="AD416" s="47"/>
      <c r="AI416" s="48"/>
      <c r="AK416" s="48"/>
      <c r="AL416" s="47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</row>
    <row r="417" spans="1:48" ht="13">
      <c r="A417" s="49"/>
      <c r="B417" s="44"/>
      <c r="G417" s="25"/>
      <c r="I417" s="45"/>
      <c r="J417" s="46"/>
      <c r="N417" s="45"/>
      <c r="O417" s="46"/>
      <c r="S417" s="45"/>
      <c r="Y417" s="47"/>
      <c r="AD417" s="47"/>
      <c r="AI417" s="48"/>
      <c r="AK417" s="48"/>
      <c r="AL417" s="47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</row>
    <row r="418" spans="1:48" ht="13">
      <c r="A418" s="49"/>
      <c r="B418" s="44"/>
      <c r="G418" s="25"/>
      <c r="I418" s="45"/>
      <c r="J418" s="46"/>
      <c r="N418" s="45"/>
      <c r="O418" s="46"/>
      <c r="S418" s="45"/>
      <c r="Y418" s="47"/>
      <c r="AD418" s="47"/>
      <c r="AI418" s="48"/>
      <c r="AK418" s="48"/>
      <c r="AL418" s="47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</row>
    <row r="419" spans="1:48" ht="13">
      <c r="A419" s="49"/>
      <c r="B419" s="44"/>
      <c r="G419" s="25"/>
      <c r="I419" s="45"/>
      <c r="J419" s="46"/>
      <c r="N419" s="45"/>
      <c r="O419" s="46"/>
      <c r="S419" s="45"/>
      <c r="Y419" s="47"/>
      <c r="AD419" s="47"/>
      <c r="AI419" s="48"/>
      <c r="AK419" s="48"/>
      <c r="AL419" s="47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</row>
    <row r="420" spans="1:48" ht="13">
      <c r="A420" s="49"/>
      <c r="B420" s="44"/>
      <c r="G420" s="25"/>
      <c r="I420" s="45"/>
      <c r="J420" s="46"/>
      <c r="N420" s="45"/>
      <c r="O420" s="46"/>
      <c r="S420" s="45"/>
      <c r="Y420" s="47"/>
      <c r="AD420" s="47"/>
      <c r="AI420" s="48"/>
      <c r="AK420" s="48"/>
      <c r="AL420" s="47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</row>
    <row r="421" spans="1:48" ht="13">
      <c r="A421" s="49"/>
      <c r="B421" s="44"/>
      <c r="G421" s="25"/>
      <c r="I421" s="45"/>
      <c r="J421" s="46"/>
      <c r="N421" s="45"/>
      <c r="O421" s="46"/>
      <c r="S421" s="45"/>
      <c r="Y421" s="47"/>
      <c r="AD421" s="47"/>
      <c r="AI421" s="48"/>
      <c r="AK421" s="48"/>
      <c r="AL421" s="47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</row>
    <row r="422" spans="1:48" ht="13">
      <c r="A422" s="49"/>
      <c r="B422" s="44"/>
      <c r="G422" s="25"/>
      <c r="I422" s="45"/>
      <c r="J422" s="46"/>
      <c r="N422" s="45"/>
      <c r="O422" s="46"/>
      <c r="S422" s="45"/>
      <c r="Y422" s="47"/>
      <c r="AD422" s="47"/>
      <c r="AI422" s="48"/>
      <c r="AK422" s="48"/>
      <c r="AL422" s="47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</row>
    <row r="423" spans="1:48" ht="13">
      <c r="A423" s="49"/>
      <c r="B423" s="44"/>
      <c r="G423" s="25"/>
      <c r="I423" s="45"/>
      <c r="J423" s="46"/>
      <c r="N423" s="45"/>
      <c r="O423" s="46"/>
      <c r="S423" s="45"/>
      <c r="Y423" s="47"/>
      <c r="AD423" s="47"/>
      <c r="AI423" s="48"/>
      <c r="AK423" s="48"/>
      <c r="AL423" s="47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</row>
    <row r="424" spans="1:48" ht="13">
      <c r="A424" s="49"/>
      <c r="B424" s="44"/>
      <c r="G424" s="25"/>
      <c r="I424" s="45"/>
      <c r="J424" s="46"/>
      <c r="N424" s="45"/>
      <c r="O424" s="46"/>
      <c r="S424" s="45"/>
      <c r="Y424" s="47"/>
      <c r="AD424" s="47"/>
      <c r="AI424" s="48"/>
      <c r="AK424" s="48"/>
      <c r="AL424" s="47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</row>
    <row r="425" spans="1:48" ht="13">
      <c r="A425" s="49"/>
      <c r="B425" s="44"/>
      <c r="G425" s="25"/>
      <c r="I425" s="45"/>
      <c r="J425" s="46"/>
      <c r="N425" s="45"/>
      <c r="O425" s="46"/>
      <c r="S425" s="45"/>
      <c r="Y425" s="47"/>
      <c r="AD425" s="47"/>
      <c r="AI425" s="48"/>
      <c r="AK425" s="48"/>
      <c r="AL425" s="47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</row>
    <row r="426" spans="1:48" ht="13">
      <c r="A426" s="49"/>
      <c r="B426" s="44"/>
      <c r="G426" s="25"/>
      <c r="I426" s="45"/>
      <c r="J426" s="46"/>
      <c r="N426" s="45"/>
      <c r="O426" s="46"/>
      <c r="S426" s="45"/>
      <c r="Y426" s="47"/>
      <c r="AD426" s="47"/>
      <c r="AI426" s="48"/>
      <c r="AK426" s="48"/>
      <c r="AL426" s="47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</row>
    <row r="427" spans="1:48" ht="13">
      <c r="A427" s="49"/>
      <c r="B427" s="44"/>
      <c r="G427" s="25"/>
      <c r="I427" s="45"/>
      <c r="J427" s="46"/>
      <c r="N427" s="45"/>
      <c r="O427" s="46"/>
      <c r="S427" s="45"/>
      <c r="Y427" s="47"/>
      <c r="AD427" s="47"/>
      <c r="AI427" s="48"/>
      <c r="AK427" s="48"/>
      <c r="AL427" s="47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</row>
    <row r="428" spans="1:48" ht="13">
      <c r="A428" s="49"/>
      <c r="B428" s="44"/>
      <c r="G428" s="25"/>
      <c r="I428" s="45"/>
      <c r="J428" s="46"/>
      <c r="N428" s="45"/>
      <c r="O428" s="46"/>
      <c r="S428" s="45"/>
      <c r="Y428" s="47"/>
      <c r="AD428" s="47"/>
      <c r="AI428" s="48"/>
      <c r="AK428" s="48"/>
      <c r="AL428" s="47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</row>
    <row r="429" spans="1:48" ht="13">
      <c r="A429" s="49"/>
      <c r="B429" s="44"/>
      <c r="G429" s="25"/>
      <c r="I429" s="45"/>
      <c r="J429" s="46"/>
      <c r="N429" s="45"/>
      <c r="O429" s="46"/>
      <c r="S429" s="45"/>
      <c r="Y429" s="47"/>
      <c r="AD429" s="47"/>
      <c r="AI429" s="48"/>
      <c r="AK429" s="48"/>
      <c r="AL429" s="47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</row>
    <row r="430" spans="1:48" ht="13">
      <c r="A430" s="49"/>
      <c r="B430" s="44"/>
      <c r="G430" s="25"/>
      <c r="I430" s="45"/>
      <c r="J430" s="46"/>
      <c r="N430" s="45"/>
      <c r="O430" s="46"/>
      <c r="S430" s="45"/>
      <c r="Y430" s="47"/>
      <c r="AD430" s="47"/>
      <c r="AI430" s="48"/>
      <c r="AK430" s="48"/>
      <c r="AL430" s="47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</row>
    <row r="431" spans="1:48" ht="13">
      <c r="A431" s="49"/>
      <c r="B431" s="44"/>
      <c r="G431" s="25"/>
      <c r="I431" s="45"/>
      <c r="J431" s="46"/>
      <c r="N431" s="45"/>
      <c r="O431" s="46"/>
      <c r="S431" s="45"/>
      <c r="Y431" s="47"/>
      <c r="AD431" s="47"/>
      <c r="AI431" s="48"/>
      <c r="AK431" s="48"/>
      <c r="AL431" s="47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</row>
    <row r="432" spans="1:48" ht="13">
      <c r="A432" s="49"/>
      <c r="B432" s="44"/>
      <c r="G432" s="25"/>
      <c r="I432" s="45"/>
      <c r="J432" s="46"/>
      <c r="N432" s="45"/>
      <c r="O432" s="46"/>
      <c r="S432" s="45"/>
      <c r="Y432" s="47"/>
      <c r="AD432" s="47"/>
      <c r="AI432" s="48"/>
      <c r="AK432" s="48"/>
      <c r="AL432" s="47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</row>
    <row r="433" spans="1:48" ht="13">
      <c r="A433" s="49"/>
      <c r="B433" s="44"/>
      <c r="G433" s="25"/>
      <c r="I433" s="45"/>
      <c r="J433" s="46"/>
      <c r="N433" s="45"/>
      <c r="O433" s="46"/>
      <c r="S433" s="45"/>
      <c r="Y433" s="47"/>
      <c r="AD433" s="47"/>
      <c r="AI433" s="48"/>
      <c r="AK433" s="48"/>
      <c r="AL433" s="47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</row>
    <row r="434" spans="1:48" ht="13">
      <c r="A434" s="49"/>
      <c r="B434" s="44"/>
      <c r="G434" s="25"/>
      <c r="I434" s="45"/>
      <c r="J434" s="46"/>
      <c r="N434" s="45"/>
      <c r="O434" s="46"/>
      <c r="S434" s="45"/>
      <c r="Y434" s="47"/>
      <c r="AD434" s="47"/>
      <c r="AI434" s="48"/>
      <c r="AK434" s="48"/>
      <c r="AL434" s="47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</row>
    <row r="435" spans="1:48" ht="13">
      <c r="A435" s="49"/>
      <c r="B435" s="44"/>
      <c r="G435" s="25"/>
      <c r="I435" s="45"/>
      <c r="J435" s="46"/>
      <c r="N435" s="45"/>
      <c r="O435" s="46"/>
      <c r="S435" s="45"/>
      <c r="Y435" s="47"/>
      <c r="AD435" s="47"/>
      <c r="AI435" s="48"/>
      <c r="AK435" s="48"/>
      <c r="AL435" s="47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</row>
    <row r="436" spans="1:48" ht="13">
      <c r="A436" s="49"/>
      <c r="B436" s="44"/>
      <c r="G436" s="25"/>
      <c r="I436" s="45"/>
      <c r="J436" s="46"/>
      <c r="N436" s="45"/>
      <c r="O436" s="46"/>
      <c r="S436" s="45"/>
      <c r="Y436" s="47"/>
      <c r="AD436" s="47"/>
      <c r="AI436" s="48"/>
      <c r="AK436" s="48"/>
      <c r="AL436" s="47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</row>
    <row r="437" spans="1:48" ht="13">
      <c r="A437" s="49"/>
      <c r="B437" s="44"/>
      <c r="G437" s="25"/>
      <c r="I437" s="45"/>
      <c r="J437" s="46"/>
      <c r="N437" s="45"/>
      <c r="O437" s="46"/>
      <c r="S437" s="45"/>
      <c r="Y437" s="47"/>
      <c r="AD437" s="47"/>
      <c r="AI437" s="48"/>
      <c r="AK437" s="48"/>
      <c r="AL437" s="47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</row>
    <row r="438" spans="1:48" ht="13">
      <c r="A438" s="49"/>
      <c r="B438" s="44"/>
      <c r="G438" s="25"/>
      <c r="I438" s="45"/>
      <c r="J438" s="46"/>
      <c r="N438" s="45"/>
      <c r="O438" s="46"/>
      <c r="S438" s="45"/>
      <c r="Y438" s="47"/>
      <c r="AD438" s="47"/>
      <c r="AI438" s="48"/>
      <c r="AK438" s="48"/>
      <c r="AL438" s="47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</row>
    <row r="439" spans="1:48" ht="13">
      <c r="A439" s="49"/>
      <c r="B439" s="44"/>
      <c r="G439" s="25"/>
      <c r="I439" s="45"/>
      <c r="J439" s="46"/>
      <c r="N439" s="45"/>
      <c r="O439" s="46"/>
      <c r="S439" s="45"/>
      <c r="Y439" s="47"/>
      <c r="AD439" s="47"/>
      <c r="AI439" s="48"/>
      <c r="AK439" s="48"/>
      <c r="AL439" s="47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</row>
    <row r="440" spans="1:48" ht="13">
      <c r="A440" s="49"/>
      <c r="B440" s="44"/>
      <c r="G440" s="25"/>
      <c r="I440" s="45"/>
      <c r="J440" s="46"/>
      <c r="N440" s="45"/>
      <c r="O440" s="46"/>
      <c r="S440" s="45"/>
      <c r="Y440" s="47"/>
      <c r="AD440" s="47"/>
      <c r="AI440" s="48"/>
      <c r="AK440" s="48"/>
      <c r="AL440" s="47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</row>
    <row r="441" spans="1:48" ht="13">
      <c r="A441" s="49"/>
      <c r="B441" s="44"/>
      <c r="G441" s="25"/>
      <c r="I441" s="45"/>
      <c r="J441" s="46"/>
      <c r="N441" s="45"/>
      <c r="O441" s="46"/>
      <c r="S441" s="45"/>
      <c r="Y441" s="47"/>
      <c r="AD441" s="47"/>
      <c r="AI441" s="48"/>
      <c r="AK441" s="48"/>
      <c r="AL441" s="47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</row>
    <row r="442" spans="1:48" ht="13">
      <c r="A442" s="49"/>
      <c r="B442" s="44"/>
      <c r="G442" s="25"/>
      <c r="I442" s="45"/>
      <c r="J442" s="46"/>
      <c r="N442" s="45"/>
      <c r="O442" s="46"/>
      <c r="S442" s="45"/>
      <c r="Y442" s="47"/>
      <c r="AD442" s="47"/>
      <c r="AI442" s="48"/>
      <c r="AK442" s="48"/>
      <c r="AL442" s="47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</row>
    <row r="443" spans="1:48" ht="13">
      <c r="A443" s="49"/>
      <c r="B443" s="44"/>
      <c r="G443" s="25"/>
      <c r="I443" s="45"/>
      <c r="J443" s="46"/>
      <c r="N443" s="45"/>
      <c r="O443" s="46"/>
      <c r="S443" s="45"/>
      <c r="Y443" s="47"/>
      <c r="AD443" s="47"/>
      <c r="AI443" s="48"/>
      <c r="AK443" s="48"/>
      <c r="AL443" s="47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</row>
    <row r="444" spans="1:48" ht="13">
      <c r="A444" s="49"/>
      <c r="B444" s="44"/>
      <c r="G444" s="25"/>
      <c r="I444" s="45"/>
      <c r="J444" s="46"/>
      <c r="N444" s="45"/>
      <c r="O444" s="46"/>
      <c r="S444" s="45"/>
      <c r="Y444" s="47"/>
      <c r="AD444" s="47"/>
      <c r="AI444" s="48"/>
      <c r="AK444" s="48"/>
      <c r="AL444" s="47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</row>
    <row r="445" spans="1:48" ht="13">
      <c r="A445" s="49"/>
      <c r="B445" s="44"/>
      <c r="G445" s="25"/>
      <c r="I445" s="45"/>
      <c r="J445" s="46"/>
      <c r="N445" s="45"/>
      <c r="O445" s="46"/>
      <c r="S445" s="45"/>
      <c r="Y445" s="47"/>
      <c r="AD445" s="47"/>
      <c r="AI445" s="48"/>
      <c r="AK445" s="48"/>
      <c r="AL445" s="47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</row>
    <row r="446" spans="1:48" ht="13">
      <c r="A446" s="49"/>
      <c r="B446" s="44"/>
      <c r="G446" s="25"/>
      <c r="I446" s="45"/>
      <c r="J446" s="46"/>
      <c r="N446" s="45"/>
      <c r="O446" s="46"/>
      <c r="S446" s="45"/>
      <c r="Y446" s="47"/>
      <c r="AD446" s="47"/>
      <c r="AI446" s="48"/>
      <c r="AK446" s="48"/>
      <c r="AL446" s="47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</row>
    <row r="447" spans="1:48" ht="13">
      <c r="A447" s="49"/>
      <c r="B447" s="44"/>
      <c r="G447" s="25"/>
      <c r="I447" s="45"/>
      <c r="J447" s="46"/>
      <c r="N447" s="45"/>
      <c r="O447" s="46"/>
      <c r="S447" s="45"/>
      <c r="Y447" s="47"/>
      <c r="AD447" s="47"/>
      <c r="AI447" s="48"/>
      <c r="AK447" s="48"/>
      <c r="AL447" s="47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</row>
    <row r="448" spans="1:48" ht="13">
      <c r="A448" s="49"/>
      <c r="B448" s="44"/>
      <c r="G448" s="25"/>
      <c r="I448" s="45"/>
      <c r="J448" s="46"/>
      <c r="N448" s="45"/>
      <c r="O448" s="46"/>
      <c r="S448" s="45"/>
      <c r="Y448" s="47"/>
      <c r="AD448" s="47"/>
      <c r="AI448" s="48"/>
      <c r="AK448" s="48"/>
      <c r="AL448" s="47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</row>
    <row r="449" spans="1:48" ht="13">
      <c r="A449" s="49"/>
      <c r="B449" s="44"/>
      <c r="G449" s="25"/>
      <c r="I449" s="45"/>
      <c r="J449" s="46"/>
      <c r="N449" s="45"/>
      <c r="O449" s="46"/>
      <c r="S449" s="45"/>
      <c r="Y449" s="47"/>
      <c r="AD449" s="47"/>
      <c r="AI449" s="48"/>
      <c r="AK449" s="48"/>
      <c r="AL449" s="47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</row>
    <row r="450" spans="1:48" ht="13">
      <c r="A450" s="49"/>
      <c r="B450" s="44"/>
      <c r="G450" s="25"/>
      <c r="I450" s="45"/>
      <c r="J450" s="46"/>
      <c r="N450" s="45"/>
      <c r="O450" s="46"/>
      <c r="S450" s="45"/>
      <c r="Y450" s="47"/>
      <c r="AD450" s="47"/>
      <c r="AI450" s="48"/>
      <c r="AK450" s="48"/>
      <c r="AL450" s="47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</row>
    <row r="451" spans="1:48" ht="13">
      <c r="A451" s="49"/>
      <c r="B451" s="44"/>
      <c r="G451" s="25"/>
      <c r="I451" s="45"/>
      <c r="J451" s="46"/>
      <c r="N451" s="45"/>
      <c r="O451" s="46"/>
      <c r="S451" s="45"/>
      <c r="Y451" s="47"/>
      <c r="AD451" s="47"/>
      <c r="AI451" s="48"/>
      <c r="AK451" s="48"/>
      <c r="AL451" s="47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</row>
    <row r="452" spans="1:48" ht="13">
      <c r="A452" s="49"/>
      <c r="B452" s="44"/>
      <c r="G452" s="25"/>
      <c r="I452" s="45"/>
      <c r="J452" s="46"/>
      <c r="N452" s="45"/>
      <c r="O452" s="46"/>
      <c r="S452" s="45"/>
      <c r="Y452" s="47"/>
      <c r="AD452" s="47"/>
      <c r="AI452" s="48"/>
      <c r="AK452" s="48"/>
      <c r="AL452" s="47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</row>
    <row r="453" spans="1:48" ht="13">
      <c r="A453" s="49"/>
      <c r="B453" s="44"/>
      <c r="G453" s="25"/>
      <c r="I453" s="45"/>
      <c r="J453" s="46"/>
      <c r="N453" s="45"/>
      <c r="O453" s="46"/>
      <c r="S453" s="45"/>
      <c r="Y453" s="47"/>
      <c r="AD453" s="47"/>
      <c r="AI453" s="48"/>
      <c r="AK453" s="48"/>
      <c r="AL453" s="47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</row>
    <row r="454" spans="1:48" ht="13">
      <c r="A454" s="49"/>
      <c r="B454" s="44"/>
      <c r="G454" s="25"/>
      <c r="I454" s="45"/>
      <c r="J454" s="46"/>
      <c r="N454" s="45"/>
      <c r="O454" s="46"/>
      <c r="S454" s="45"/>
      <c r="Y454" s="47"/>
      <c r="AD454" s="47"/>
      <c r="AI454" s="48"/>
      <c r="AK454" s="48"/>
      <c r="AL454" s="47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</row>
    <row r="455" spans="1:48" ht="13">
      <c r="A455" s="49"/>
      <c r="B455" s="44"/>
      <c r="G455" s="25"/>
      <c r="I455" s="45"/>
      <c r="J455" s="46"/>
      <c r="N455" s="45"/>
      <c r="O455" s="46"/>
      <c r="S455" s="45"/>
      <c r="Y455" s="47"/>
      <c r="AD455" s="47"/>
      <c r="AI455" s="48"/>
      <c r="AK455" s="48"/>
      <c r="AL455" s="47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</row>
    <row r="456" spans="1:48" ht="13">
      <c r="A456" s="49"/>
      <c r="B456" s="44"/>
      <c r="G456" s="25"/>
      <c r="I456" s="45"/>
      <c r="J456" s="46"/>
      <c r="N456" s="45"/>
      <c r="O456" s="46"/>
      <c r="S456" s="45"/>
      <c r="Y456" s="47"/>
      <c r="AD456" s="47"/>
      <c r="AI456" s="48"/>
      <c r="AK456" s="48"/>
      <c r="AL456" s="47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</row>
    <row r="457" spans="1:48" ht="13">
      <c r="A457" s="49"/>
      <c r="B457" s="44"/>
      <c r="G457" s="25"/>
      <c r="I457" s="45"/>
      <c r="J457" s="46"/>
      <c r="N457" s="45"/>
      <c r="O457" s="46"/>
      <c r="S457" s="45"/>
      <c r="Y457" s="47"/>
      <c r="AD457" s="47"/>
      <c r="AI457" s="48"/>
      <c r="AK457" s="48"/>
      <c r="AL457" s="47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</row>
    <row r="458" spans="1:48" ht="13">
      <c r="A458" s="49"/>
      <c r="B458" s="44"/>
      <c r="G458" s="25"/>
      <c r="I458" s="45"/>
      <c r="J458" s="46"/>
      <c r="N458" s="45"/>
      <c r="O458" s="46"/>
      <c r="S458" s="45"/>
      <c r="Y458" s="47"/>
      <c r="AD458" s="47"/>
      <c r="AI458" s="48"/>
      <c r="AK458" s="48"/>
      <c r="AL458" s="47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</row>
    <row r="459" spans="1:48" ht="13">
      <c r="A459" s="49"/>
      <c r="B459" s="44"/>
      <c r="G459" s="25"/>
      <c r="I459" s="45"/>
      <c r="J459" s="46"/>
      <c r="N459" s="45"/>
      <c r="O459" s="46"/>
      <c r="S459" s="45"/>
      <c r="Y459" s="47"/>
      <c r="AD459" s="47"/>
      <c r="AI459" s="48"/>
      <c r="AK459" s="48"/>
      <c r="AL459" s="47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</row>
    <row r="460" spans="1:48" ht="13">
      <c r="A460" s="49"/>
      <c r="B460" s="44"/>
      <c r="G460" s="25"/>
      <c r="I460" s="45"/>
      <c r="J460" s="46"/>
      <c r="N460" s="45"/>
      <c r="O460" s="46"/>
      <c r="S460" s="45"/>
      <c r="Y460" s="47"/>
      <c r="AD460" s="47"/>
      <c r="AI460" s="48"/>
      <c r="AK460" s="48"/>
      <c r="AL460" s="47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</row>
    <row r="461" spans="1:48" ht="13">
      <c r="A461" s="49"/>
      <c r="B461" s="44"/>
      <c r="G461" s="25"/>
      <c r="I461" s="45"/>
      <c r="J461" s="46"/>
      <c r="N461" s="45"/>
      <c r="O461" s="46"/>
      <c r="S461" s="45"/>
      <c r="Y461" s="47"/>
      <c r="AD461" s="47"/>
      <c r="AI461" s="48"/>
      <c r="AK461" s="48"/>
      <c r="AL461" s="47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</row>
    <row r="462" spans="1:48" ht="13">
      <c r="A462" s="49"/>
      <c r="B462" s="44"/>
      <c r="G462" s="25"/>
      <c r="I462" s="45"/>
      <c r="J462" s="46"/>
      <c r="N462" s="45"/>
      <c r="O462" s="46"/>
      <c r="S462" s="45"/>
      <c r="Y462" s="47"/>
      <c r="AD462" s="47"/>
      <c r="AI462" s="48"/>
      <c r="AK462" s="48"/>
      <c r="AL462" s="47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</row>
    <row r="463" spans="1:48" ht="13">
      <c r="A463" s="49"/>
      <c r="B463" s="44"/>
      <c r="G463" s="25"/>
      <c r="I463" s="45"/>
      <c r="J463" s="46"/>
      <c r="N463" s="45"/>
      <c r="O463" s="46"/>
      <c r="S463" s="45"/>
      <c r="Y463" s="47"/>
      <c r="AD463" s="47"/>
      <c r="AI463" s="48"/>
      <c r="AK463" s="48"/>
      <c r="AL463" s="47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</row>
    <row r="464" spans="1:48" ht="13">
      <c r="A464" s="49"/>
      <c r="B464" s="44"/>
      <c r="G464" s="25"/>
      <c r="I464" s="45"/>
      <c r="J464" s="46"/>
      <c r="N464" s="45"/>
      <c r="O464" s="46"/>
      <c r="S464" s="45"/>
      <c r="Y464" s="47"/>
      <c r="AD464" s="47"/>
      <c r="AI464" s="48"/>
      <c r="AK464" s="48"/>
      <c r="AL464" s="47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</row>
    <row r="465" spans="1:48" ht="13">
      <c r="A465" s="49"/>
      <c r="B465" s="44"/>
      <c r="G465" s="25"/>
      <c r="I465" s="45"/>
      <c r="J465" s="46"/>
      <c r="N465" s="45"/>
      <c r="O465" s="46"/>
      <c r="S465" s="45"/>
      <c r="Y465" s="47"/>
      <c r="AD465" s="47"/>
      <c r="AI465" s="48"/>
      <c r="AK465" s="48"/>
      <c r="AL465" s="47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</row>
    <row r="466" spans="1:48" ht="13">
      <c r="A466" s="49"/>
      <c r="B466" s="44"/>
      <c r="G466" s="25"/>
      <c r="I466" s="45"/>
      <c r="J466" s="46"/>
      <c r="N466" s="45"/>
      <c r="O466" s="46"/>
      <c r="S466" s="45"/>
      <c r="Y466" s="47"/>
      <c r="AD466" s="47"/>
      <c r="AI466" s="48"/>
      <c r="AK466" s="48"/>
      <c r="AL466" s="47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</row>
    <row r="467" spans="1:48" ht="13">
      <c r="A467" s="49"/>
      <c r="B467" s="44"/>
      <c r="G467" s="25"/>
      <c r="I467" s="45"/>
      <c r="J467" s="46"/>
      <c r="N467" s="45"/>
      <c r="O467" s="46"/>
      <c r="S467" s="45"/>
      <c r="Y467" s="47"/>
      <c r="AD467" s="47"/>
      <c r="AI467" s="48"/>
      <c r="AK467" s="48"/>
      <c r="AL467" s="47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</row>
    <row r="468" spans="1:48" ht="13">
      <c r="A468" s="49"/>
      <c r="B468" s="44"/>
      <c r="G468" s="25"/>
      <c r="I468" s="45"/>
      <c r="J468" s="46"/>
      <c r="N468" s="45"/>
      <c r="O468" s="46"/>
      <c r="S468" s="45"/>
      <c r="Y468" s="47"/>
      <c r="AD468" s="47"/>
      <c r="AI468" s="48"/>
      <c r="AK468" s="48"/>
      <c r="AL468" s="47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</row>
    <row r="469" spans="1:48" ht="13">
      <c r="A469" s="49"/>
      <c r="B469" s="44"/>
      <c r="G469" s="25"/>
      <c r="I469" s="45"/>
      <c r="J469" s="46"/>
      <c r="N469" s="45"/>
      <c r="O469" s="46"/>
      <c r="S469" s="45"/>
      <c r="Y469" s="47"/>
      <c r="AD469" s="47"/>
      <c r="AI469" s="48"/>
      <c r="AK469" s="48"/>
      <c r="AL469" s="47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</row>
    <row r="470" spans="1:48" ht="13">
      <c r="A470" s="49"/>
      <c r="B470" s="44"/>
      <c r="G470" s="25"/>
      <c r="I470" s="45"/>
      <c r="J470" s="46"/>
      <c r="N470" s="45"/>
      <c r="O470" s="46"/>
      <c r="S470" s="45"/>
      <c r="Y470" s="47"/>
      <c r="AD470" s="47"/>
      <c r="AI470" s="48"/>
      <c r="AK470" s="48"/>
      <c r="AL470" s="47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</row>
    <row r="471" spans="1:48" ht="13">
      <c r="A471" s="49"/>
      <c r="B471" s="44"/>
      <c r="G471" s="25"/>
      <c r="I471" s="45"/>
      <c r="J471" s="46"/>
      <c r="N471" s="45"/>
      <c r="O471" s="46"/>
      <c r="S471" s="45"/>
      <c r="Y471" s="47"/>
      <c r="AD471" s="47"/>
      <c r="AI471" s="48"/>
      <c r="AK471" s="48"/>
      <c r="AL471" s="47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</row>
    <row r="472" spans="1:48" ht="13">
      <c r="A472" s="49"/>
      <c r="B472" s="44"/>
      <c r="G472" s="25"/>
      <c r="I472" s="45"/>
      <c r="J472" s="46"/>
      <c r="N472" s="45"/>
      <c r="O472" s="46"/>
      <c r="S472" s="45"/>
      <c r="Y472" s="47"/>
      <c r="AD472" s="47"/>
      <c r="AI472" s="48"/>
      <c r="AK472" s="48"/>
      <c r="AL472" s="47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</row>
    <row r="473" spans="1:48" ht="13">
      <c r="A473" s="49"/>
      <c r="B473" s="44"/>
      <c r="G473" s="25"/>
      <c r="I473" s="45"/>
      <c r="J473" s="46"/>
      <c r="N473" s="45"/>
      <c r="O473" s="46"/>
      <c r="S473" s="45"/>
      <c r="Y473" s="47"/>
      <c r="AD473" s="47"/>
      <c r="AI473" s="48"/>
      <c r="AK473" s="48"/>
      <c r="AL473" s="47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</row>
    <row r="474" spans="1:48" ht="13">
      <c r="A474" s="49"/>
      <c r="B474" s="44"/>
      <c r="G474" s="25"/>
      <c r="I474" s="45"/>
      <c r="J474" s="46"/>
      <c r="N474" s="45"/>
      <c r="O474" s="46"/>
      <c r="S474" s="45"/>
      <c r="Y474" s="47"/>
      <c r="AD474" s="47"/>
      <c r="AI474" s="48"/>
      <c r="AK474" s="48"/>
      <c r="AL474" s="47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</row>
    <row r="475" spans="1:48" ht="13">
      <c r="A475" s="49"/>
      <c r="B475" s="44"/>
      <c r="G475" s="25"/>
      <c r="I475" s="45"/>
      <c r="J475" s="46"/>
      <c r="N475" s="45"/>
      <c r="O475" s="46"/>
      <c r="S475" s="45"/>
      <c r="Y475" s="47"/>
      <c r="AD475" s="47"/>
      <c r="AI475" s="48"/>
      <c r="AK475" s="48"/>
      <c r="AL475" s="47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</row>
    <row r="476" spans="1:48" ht="13">
      <c r="A476" s="49"/>
      <c r="B476" s="44"/>
      <c r="G476" s="25"/>
      <c r="I476" s="45"/>
      <c r="J476" s="46"/>
      <c r="N476" s="45"/>
      <c r="O476" s="46"/>
      <c r="S476" s="45"/>
      <c r="Y476" s="47"/>
      <c r="AD476" s="47"/>
      <c r="AI476" s="48"/>
      <c r="AK476" s="48"/>
      <c r="AL476" s="47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</row>
    <row r="477" spans="1:48" ht="13">
      <c r="A477" s="49"/>
      <c r="B477" s="44"/>
      <c r="G477" s="25"/>
      <c r="I477" s="45"/>
      <c r="J477" s="46"/>
      <c r="N477" s="45"/>
      <c r="O477" s="46"/>
      <c r="S477" s="45"/>
      <c r="Y477" s="47"/>
      <c r="AD477" s="47"/>
      <c r="AI477" s="48"/>
      <c r="AK477" s="48"/>
      <c r="AL477" s="47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</row>
    <row r="478" spans="1:48" ht="13">
      <c r="A478" s="49"/>
      <c r="B478" s="44"/>
      <c r="G478" s="25"/>
      <c r="I478" s="45"/>
      <c r="J478" s="46"/>
      <c r="N478" s="45"/>
      <c r="O478" s="46"/>
      <c r="S478" s="45"/>
      <c r="Y478" s="47"/>
      <c r="AD478" s="47"/>
      <c r="AI478" s="48"/>
      <c r="AK478" s="48"/>
      <c r="AL478" s="47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</row>
    <row r="479" spans="1:48" ht="13">
      <c r="A479" s="49"/>
      <c r="B479" s="44"/>
      <c r="G479" s="25"/>
      <c r="I479" s="45"/>
      <c r="J479" s="46"/>
      <c r="N479" s="45"/>
      <c r="O479" s="46"/>
      <c r="S479" s="45"/>
      <c r="Y479" s="47"/>
      <c r="AD479" s="47"/>
      <c r="AI479" s="48"/>
      <c r="AK479" s="48"/>
      <c r="AL479" s="47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</row>
    <row r="480" spans="1:48" ht="13">
      <c r="A480" s="49"/>
      <c r="B480" s="44"/>
      <c r="G480" s="25"/>
      <c r="I480" s="45"/>
      <c r="J480" s="46"/>
      <c r="N480" s="45"/>
      <c r="O480" s="46"/>
      <c r="S480" s="45"/>
      <c r="Y480" s="47"/>
      <c r="AD480" s="47"/>
      <c r="AI480" s="48"/>
      <c r="AK480" s="48"/>
      <c r="AL480" s="47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</row>
    <row r="481" spans="1:48" ht="13">
      <c r="A481" s="49"/>
      <c r="B481" s="44"/>
      <c r="G481" s="25"/>
      <c r="I481" s="45"/>
      <c r="J481" s="46"/>
      <c r="N481" s="45"/>
      <c r="O481" s="46"/>
      <c r="S481" s="45"/>
      <c r="Y481" s="47"/>
      <c r="AD481" s="47"/>
      <c r="AI481" s="48"/>
      <c r="AK481" s="48"/>
      <c r="AL481" s="47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</row>
    <row r="482" spans="1:48" ht="13">
      <c r="A482" s="49"/>
      <c r="B482" s="44"/>
      <c r="G482" s="25"/>
      <c r="I482" s="45"/>
      <c r="J482" s="46"/>
      <c r="N482" s="45"/>
      <c r="O482" s="46"/>
      <c r="S482" s="45"/>
      <c r="Y482" s="47"/>
      <c r="AD482" s="47"/>
      <c r="AI482" s="48"/>
      <c r="AK482" s="48"/>
      <c r="AL482" s="47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</row>
    <row r="483" spans="1:48" ht="13">
      <c r="A483" s="49"/>
      <c r="B483" s="44"/>
      <c r="G483" s="25"/>
      <c r="I483" s="45"/>
      <c r="J483" s="46"/>
      <c r="N483" s="45"/>
      <c r="O483" s="46"/>
      <c r="S483" s="45"/>
      <c r="Y483" s="47"/>
      <c r="AD483" s="47"/>
      <c r="AI483" s="48"/>
      <c r="AK483" s="48"/>
      <c r="AL483" s="47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</row>
    <row r="484" spans="1:48" ht="13">
      <c r="A484" s="49"/>
      <c r="B484" s="44"/>
      <c r="G484" s="25"/>
      <c r="I484" s="45"/>
      <c r="J484" s="46"/>
      <c r="N484" s="45"/>
      <c r="O484" s="46"/>
      <c r="S484" s="45"/>
      <c r="Y484" s="47"/>
      <c r="AD484" s="47"/>
      <c r="AI484" s="48"/>
      <c r="AK484" s="48"/>
      <c r="AL484" s="47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</row>
    <row r="485" spans="1:48" ht="13">
      <c r="A485" s="49"/>
      <c r="B485" s="44"/>
      <c r="G485" s="25"/>
      <c r="I485" s="45"/>
      <c r="J485" s="46"/>
      <c r="N485" s="45"/>
      <c r="O485" s="46"/>
      <c r="S485" s="45"/>
      <c r="Y485" s="47"/>
      <c r="AD485" s="47"/>
      <c r="AI485" s="48"/>
      <c r="AK485" s="48"/>
      <c r="AL485" s="47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</row>
    <row r="486" spans="1:48" ht="13">
      <c r="A486" s="49"/>
      <c r="B486" s="44"/>
      <c r="G486" s="25"/>
      <c r="I486" s="45"/>
      <c r="J486" s="46"/>
      <c r="N486" s="45"/>
      <c r="O486" s="46"/>
      <c r="S486" s="45"/>
      <c r="Y486" s="47"/>
      <c r="AD486" s="47"/>
      <c r="AI486" s="48"/>
      <c r="AK486" s="48"/>
      <c r="AL486" s="47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</row>
    <row r="487" spans="1:48" ht="13">
      <c r="A487" s="49"/>
      <c r="B487" s="44"/>
      <c r="G487" s="25"/>
      <c r="I487" s="45"/>
      <c r="J487" s="46"/>
      <c r="N487" s="45"/>
      <c r="O487" s="46"/>
      <c r="S487" s="45"/>
      <c r="Y487" s="47"/>
      <c r="AD487" s="47"/>
      <c r="AI487" s="48"/>
      <c r="AK487" s="48"/>
      <c r="AL487" s="47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</row>
    <row r="488" spans="1:48" ht="13">
      <c r="A488" s="49"/>
      <c r="B488" s="44"/>
      <c r="G488" s="25"/>
      <c r="I488" s="45"/>
      <c r="J488" s="46"/>
      <c r="N488" s="45"/>
      <c r="O488" s="46"/>
      <c r="S488" s="45"/>
      <c r="Y488" s="47"/>
      <c r="AD488" s="47"/>
      <c r="AI488" s="48"/>
      <c r="AK488" s="48"/>
      <c r="AL488" s="47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</row>
    <row r="489" spans="1:48" ht="13">
      <c r="A489" s="49"/>
      <c r="B489" s="44"/>
      <c r="G489" s="25"/>
      <c r="I489" s="45"/>
      <c r="J489" s="46"/>
      <c r="N489" s="45"/>
      <c r="O489" s="46"/>
      <c r="S489" s="45"/>
      <c r="Y489" s="47"/>
      <c r="AD489" s="47"/>
      <c r="AI489" s="48"/>
      <c r="AK489" s="48"/>
      <c r="AL489" s="47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</row>
    <row r="490" spans="1:48" ht="13">
      <c r="A490" s="49"/>
      <c r="B490" s="44"/>
      <c r="G490" s="25"/>
      <c r="I490" s="45"/>
      <c r="J490" s="46"/>
      <c r="N490" s="45"/>
      <c r="O490" s="46"/>
      <c r="S490" s="45"/>
      <c r="Y490" s="47"/>
      <c r="AD490" s="47"/>
      <c r="AI490" s="48"/>
      <c r="AK490" s="48"/>
      <c r="AL490" s="47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</row>
    <row r="491" spans="1:48" ht="13">
      <c r="A491" s="49"/>
      <c r="B491" s="44"/>
      <c r="G491" s="25"/>
      <c r="I491" s="45"/>
      <c r="J491" s="46"/>
      <c r="N491" s="45"/>
      <c r="O491" s="46"/>
      <c r="S491" s="45"/>
      <c r="Y491" s="47"/>
      <c r="AD491" s="47"/>
      <c r="AI491" s="48"/>
      <c r="AK491" s="48"/>
      <c r="AL491" s="47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</row>
    <row r="492" spans="1:48" ht="13">
      <c r="A492" s="49"/>
      <c r="B492" s="44"/>
      <c r="G492" s="25"/>
      <c r="I492" s="45"/>
      <c r="J492" s="46"/>
      <c r="N492" s="45"/>
      <c r="O492" s="46"/>
      <c r="S492" s="45"/>
      <c r="Y492" s="47"/>
      <c r="AD492" s="47"/>
      <c r="AI492" s="48"/>
      <c r="AK492" s="48"/>
      <c r="AL492" s="47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</row>
    <row r="493" spans="1:48" ht="13">
      <c r="A493" s="49"/>
      <c r="B493" s="44"/>
      <c r="G493" s="25"/>
      <c r="I493" s="45"/>
      <c r="J493" s="46"/>
      <c r="N493" s="45"/>
      <c r="O493" s="46"/>
      <c r="S493" s="45"/>
      <c r="Y493" s="47"/>
      <c r="AD493" s="47"/>
      <c r="AI493" s="48"/>
      <c r="AK493" s="48"/>
      <c r="AL493" s="47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</row>
    <row r="494" spans="1:48" ht="13">
      <c r="A494" s="49"/>
      <c r="B494" s="44"/>
      <c r="G494" s="25"/>
      <c r="I494" s="45"/>
      <c r="J494" s="46"/>
      <c r="N494" s="45"/>
      <c r="O494" s="46"/>
      <c r="S494" s="45"/>
      <c r="Y494" s="47"/>
      <c r="AD494" s="47"/>
      <c r="AI494" s="48"/>
      <c r="AK494" s="48"/>
      <c r="AL494" s="47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</row>
    <row r="495" spans="1:48" ht="13">
      <c r="A495" s="49"/>
      <c r="B495" s="44"/>
      <c r="G495" s="25"/>
      <c r="I495" s="45"/>
      <c r="J495" s="46"/>
      <c r="N495" s="45"/>
      <c r="O495" s="46"/>
      <c r="S495" s="45"/>
      <c r="Y495" s="47"/>
      <c r="AD495" s="47"/>
      <c r="AI495" s="48"/>
      <c r="AK495" s="48"/>
      <c r="AL495" s="47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</row>
    <row r="496" spans="1:48" ht="13">
      <c r="A496" s="49"/>
      <c r="B496" s="44"/>
      <c r="G496" s="25"/>
      <c r="I496" s="45"/>
      <c r="J496" s="46"/>
      <c r="N496" s="45"/>
      <c r="O496" s="46"/>
      <c r="S496" s="45"/>
      <c r="Y496" s="47"/>
      <c r="AD496" s="47"/>
      <c r="AI496" s="48"/>
      <c r="AK496" s="48"/>
      <c r="AL496" s="47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</row>
    <row r="497" spans="1:48" ht="13">
      <c r="A497" s="49"/>
      <c r="B497" s="44"/>
      <c r="G497" s="25"/>
      <c r="I497" s="45"/>
      <c r="J497" s="46"/>
      <c r="N497" s="45"/>
      <c r="O497" s="46"/>
      <c r="S497" s="45"/>
      <c r="Y497" s="47"/>
      <c r="AD497" s="47"/>
      <c r="AI497" s="48"/>
      <c r="AK497" s="48"/>
      <c r="AL497" s="47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</row>
    <row r="498" spans="1:48" ht="13">
      <c r="A498" s="49"/>
      <c r="B498" s="44"/>
      <c r="G498" s="25"/>
      <c r="I498" s="45"/>
      <c r="J498" s="46"/>
      <c r="N498" s="45"/>
      <c r="O498" s="46"/>
      <c r="S498" s="45"/>
      <c r="Y498" s="47"/>
      <c r="AD498" s="47"/>
      <c r="AI498" s="48"/>
      <c r="AK498" s="48"/>
      <c r="AL498" s="47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</row>
    <row r="499" spans="1:48" ht="13">
      <c r="A499" s="49"/>
      <c r="B499" s="44"/>
      <c r="G499" s="25"/>
      <c r="I499" s="45"/>
      <c r="J499" s="46"/>
      <c r="N499" s="45"/>
      <c r="O499" s="46"/>
      <c r="S499" s="45"/>
      <c r="Y499" s="47"/>
      <c r="AD499" s="47"/>
      <c r="AI499" s="48"/>
      <c r="AK499" s="48"/>
      <c r="AL499" s="47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</row>
    <row r="500" spans="1:48" ht="13">
      <c r="A500" s="49"/>
      <c r="B500" s="44"/>
      <c r="G500" s="25"/>
      <c r="I500" s="45"/>
      <c r="J500" s="46"/>
      <c r="N500" s="45"/>
      <c r="O500" s="46"/>
      <c r="S500" s="45"/>
      <c r="Y500" s="47"/>
      <c r="AD500" s="47"/>
      <c r="AI500" s="48"/>
      <c r="AK500" s="48"/>
      <c r="AL500" s="47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</row>
    <row r="501" spans="1:48" ht="13">
      <c r="A501" s="49"/>
      <c r="B501" s="44"/>
      <c r="G501" s="25"/>
      <c r="I501" s="45"/>
      <c r="J501" s="46"/>
      <c r="N501" s="45"/>
      <c r="O501" s="46"/>
      <c r="S501" s="45"/>
      <c r="Y501" s="47"/>
      <c r="AD501" s="47"/>
      <c r="AI501" s="48"/>
      <c r="AK501" s="48"/>
      <c r="AL501" s="47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</row>
    <row r="502" spans="1:48" ht="13">
      <c r="A502" s="49"/>
      <c r="B502" s="44"/>
      <c r="G502" s="25"/>
      <c r="I502" s="45"/>
      <c r="J502" s="46"/>
      <c r="N502" s="45"/>
      <c r="O502" s="46"/>
      <c r="S502" s="45"/>
      <c r="Y502" s="47"/>
      <c r="AD502" s="47"/>
      <c r="AI502" s="48"/>
      <c r="AK502" s="48"/>
      <c r="AL502" s="47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</row>
    <row r="503" spans="1:48" ht="13">
      <c r="A503" s="49"/>
      <c r="B503" s="44"/>
      <c r="G503" s="25"/>
      <c r="I503" s="45"/>
      <c r="J503" s="46"/>
      <c r="N503" s="45"/>
      <c r="O503" s="46"/>
      <c r="S503" s="45"/>
      <c r="Y503" s="47"/>
      <c r="AD503" s="47"/>
      <c r="AI503" s="48"/>
      <c r="AK503" s="48"/>
      <c r="AL503" s="47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</row>
    <row r="504" spans="1:48" ht="13">
      <c r="A504" s="49"/>
      <c r="B504" s="44"/>
      <c r="G504" s="25"/>
      <c r="I504" s="45"/>
      <c r="J504" s="46"/>
      <c r="N504" s="45"/>
      <c r="O504" s="46"/>
      <c r="S504" s="45"/>
      <c r="Y504" s="47"/>
      <c r="AD504" s="47"/>
      <c r="AI504" s="48"/>
      <c r="AK504" s="48"/>
      <c r="AL504" s="47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</row>
    <row r="505" spans="1:48" ht="13">
      <c r="A505" s="49"/>
      <c r="B505" s="44"/>
      <c r="G505" s="25"/>
      <c r="I505" s="45"/>
      <c r="J505" s="46"/>
      <c r="N505" s="45"/>
      <c r="O505" s="46"/>
      <c r="S505" s="45"/>
      <c r="Y505" s="47"/>
      <c r="AD505" s="47"/>
      <c r="AI505" s="48"/>
      <c r="AK505" s="48"/>
      <c r="AL505" s="47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</row>
    <row r="506" spans="1:48" ht="13">
      <c r="A506" s="49"/>
      <c r="B506" s="44"/>
      <c r="G506" s="25"/>
      <c r="I506" s="45"/>
      <c r="J506" s="46"/>
      <c r="N506" s="45"/>
      <c r="O506" s="46"/>
      <c r="S506" s="45"/>
      <c r="Y506" s="47"/>
      <c r="AD506" s="47"/>
      <c r="AI506" s="48"/>
      <c r="AK506" s="48"/>
      <c r="AL506" s="47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</row>
    <row r="507" spans="1:48" ht="13">
      <c r="A507" s="49"/>
      <c r="B507" s="44"/>
      <c r="G507" s="25"/>
      <c r="I507" s="45"/>
      <c r="J507" s="46"/>
      <c r="N507" s="45"/>
      <c r="O507" s="46"/>
      <c r="S507" s="45"/>
      <c r="Y507" s="47"/>
      <c r="AD507" s="47"/>
      <c r="AI507" s="48"/>
      <c r="AK507" s="48"/>
      <c r="AL507" s="47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</row>
    <row r="508" spans="1:48" ht="13">
      <c r="A508" s="49"/>
      <c r="B508" s="44"/>
      <c r="G508" s="25"/>
      <c r="I508" s="45"/>
      <c r="J508" s="46"/>
      <c r="N508" s="45"/>
      <c r="O508" s="46"/>
      <c r="S508" s="45"/>
      <c r="Y508" s="47"/>
      <c r="AD508" s="47"/>
      <c r="AI508" s="48"/>
      <c r="AK508" s="48"/>
      <c r="AL508" s="47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</row>
    <row r="509" spans="1:48" ht="13">
      <c r="A509" s="49"/>
      <c r="B509" s="44"/>
      <c r="G509" s="25"/>
      <c r="I509" s="45"/>
      <c r="J509" s="46"/>
      <c r="N509" s="45"/>
      <c r="O509" s="46"/>
      <c r="S509" s="45"/>
      <c r="Y509" s="47"/>
      <c r="AD509" s="47"/>
      <c r="AI509" s="48"/>
      <c r="AK509" s="48"/>
      <c r="AL509" s="47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</row>
    <row r="510" spans="1:48" ht="13">
      <c r="A510" s="49"/>
      <c r="B510" s="44"/>
      <c r="G510" s="25"/>
      <c r="I510" s="45"/>
      <c r="J510" s="46"/>
      <c r="N510" s="45"/>
      <c r="O510" s="46"/>
      <c r="S510" s="45"/>
      <c r="Y510" s="47"/>
      <c r="AD510" s="47"/>
      <c r="AI510" s="48"/>
      <c r="AK510" s="48"/>
      <c r="AL510" s="47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</row>
    <row r="511" spans="1:48" ht="13">
      <c r="A511" s="49"/>
      <c r="B511" s="44"/>
      <c r="G511" s="25"/>
      <c r="I511" s="45"/>
      <c r="J511" s="46"/>
      <c r="N511" s="45"/>
      <c r="O511" s="46"/>
      <c r="S511" s="45"/>
      <c r="Y511" s="47"/>
      <c r="AD511" s="47"/>
      <c r="AI511" s="48"/>
      <c r="AK511" s="48"/>
      <c r="AL511" s="47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</row>
    <row r="512" spans="1:48" ht="13">
      <c r="A512" s="49"/>
      <c r="B512" s="44"/>
      <c r="G512" s="25"/>
      <c r="I512" s="45"/>
      <c r="J512" s="46"/>
      <c r="N512" s="45"/>
      <c r="O512" s="46"/>
      <c r="S512" s="45"/>
      <c r="Y512" s="47"/>
      <c r="AD512" s="47"/>
      <c r="AI512" s="48"/>
      <c r="AK512" s="48"/>
      <c r="AL512" s="47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</row>
    <row r="513" spans="1:48" ht="13">
      <c r="A513" s="49"/>
      <c r="B513" s="44"/>
      <c r="G513" s="25"/>
      <c r="I513" s="45"/>
      <c r="J513" s="46"/>
      <c r="N513" s="45"/>
      <c r="O513" s="46"/>
      <c r="S513" s="45"/>
      <c r="Y513" s="47"/>
      <c r="AD513" s="47"/>
      <c r="AI513" s="48"/>
      <c r="AK513" s="48"/>
      <c r="AL513" s="47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</row>
    <row r="514" spans="1:48" ht="13">
      <c r="A514" s="49"/>
      <c r="B514" s="44"/>
      <c r="G514" s="25"/>
      <c r="I514" s="45"/>
      <c r="J514" s="46"/>
      <c r="N514" s="45"/>
      <c r="O514" s="46"/>
      <c r="S514" s="45"/>
      <c r="Y514" s="47"/>
      <c r="AD514" s="47"/>
      <c r="AI514" s="48"/>
      <c r="AK514" s="48"/>
      <c r="AL514" s="47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</row>
    <row r="515" spans="1:48" ht="13">
      <c r="A515" s="49"/>
      <c r="B515" s="44"/>
      <c r="G515" s="25"/>
      <c r="I515" s="45"/>
      <c r="J515" s="46"/>
      <c r="N515" s="45"/>
      <c r="O515" s="46"/>
      <c r="S515" s="45"/>
      <c r="Y515" s="47"/>
      <c r="AD515" s="47"/>
      <c r="AI515" s="48"/>
      <c r="AK515" s="48"/>
      <c r="AL515" s="47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</row>
    <row r="516" spans="1:48" ht="13">
      <c r="A516" s="49"/>
      <c r="B516" s="44"/>
      <c r="G516" s="25"/>
      <c r="I516" s="45"/>
      <c r="J516" s="46"/>
      <c r="N516" s="45"/>
      <c r="O516" s="46"/>
      <c r="S516" s="45"/>
      <c r="Y516" s="47"/>
      <c r="AD516" s="47"/>
      <c r="AI516" s="48"/>
      <c r="AK516" s="48"/>
      <c r="AL516" s="47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</row>
    <row r="517" spans="1:48" ht="13">
      <c r="A517" s="49"/>
      <c r="B517" s="44"/>
      <c r="G517" s="25"/>
      <c r="I517" s="45"/>
      <c r="J517" s="46"/>
      <c r="N517" s="45"/>
      <c r="O517" s="46"/>
      <c r="S517" s="45"/>
      <c r="Y517" s="47"/>
      <c r="AD517" s="47"/>
      <c r="AI517" s="48"/>
      <c r="AK517" s="48"/>
      <c r="AL517" s="47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</row>
    <row r="518" spans="1:48" ht="13">
      <c r="A518" s="49"/>
      <c r="B518" s="44"/>
      <c r="G518" s="25"/>
      <c r="I518" s="45"/>
      <c r="J518" s="46"/>
      <c r="N518" s="45"/>
      <c r="O518" s="46"/>
      <c r="S518" s="45"/>
      <c r="Y518" s="47"/>
      <c r="AD518" s="47"/>
      <c r="AI518" s="48"/>
      <c r="AK518" s="48"/>
      <c r="AL518" s="47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</row>
    <row r="519" spans="1:48" ht="13">
      <c r="A519" s="49"/>
      <c r="B519" s="44"/>
      <c r="G519" s="25"/>
      <c r="I519" s="45"/>
      <c r="J519" s="46"/>
      <c r="N519" s="45"/>
      <c r="O519" s="46"/>
      <c r="S519" s="45"/>
      <c r="Y519" s="47"/>
      <c r="AD519" s="47"/>
      <c r="AI519" s="48"/>
      <c r="AK519" s="48"/>
      <c r="AL519" s="47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</row>
    <row r="520" spans="1:48" ht="13">
      <c r="A520" s="49"/>
      <c r="B520" s="44"/>
      <c r="G520" s="25"/>
      <c r="I520" s="45"/>
      <c r="J520" s="46"/>
      <c r="N520" s="45"/>
      <c r="O520" s="46"/>
      <c r="S520" s="45"/>
      <c r="Y520" s="47"/>
      <c r="AD520" s="47"/>
      <c r="AI520" s="48"/>
      <c r="AK520" s="48"/>
      <c r="AL520" s="47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</row>
    <row r="521" spans="1:48" ht="13">
      <c r="A521" s="49"/>
      <c r="B521" s="44"/>
      <c r="G521" s="25"/>
      <c r="I521" s="45"/>
      <c r="J521" s="46"/>
      <c r="N521" s="45"/>
      <c r="O521" s="46"/>
      <c r="S521" s="45"/>
      <c r="Y521" s="47"/>
      <c r="AD521" s="47"/>
      <c r="AI521" s="48"/>
      <c r="AK521" s="48"/>
      <c r="AL521" s="47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</row>
    <row r="522" spans="1:48" ht="13">
      <c r="A522" s="49"/>
      <c r="B522" s="44"/>
      <c r="G522" s="25"/>
      <c r="I522" s="45"/>
      <c r="J522" s="46"/>
      <c r="N522" s="45"/>
      <c r="O522" s="46"/>
      <c r="S522" s="45"/>
      <c r="Y522" s="47"/>
      <c r="AD522" s="47"/>
      <c r="AI522" s="48"/>
      <c r="AK522" s="48"/>
      <c r="AL522" s="47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</row>
    <row r="523" spans="1:48" ht="13">
      <c r="A523" s="49"/>
      <c r="B523" s="44"/>
      <c r="G523" s="25"/>
      <c r="I523" s="45"/>
      <c r="J523" s="46"/>
      <c r="N523" s="45"/>
      <c r="O523" s="46"/>
      <c r="S523" s="45"/>
      <c r="Y523" s="47"/>
      <c r="AD523" s="47"/>
      <c r="AI523" s="48"/>
      <c r="AK523" s="48"/>
      <c r="AL523" s="47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</row>
    <row r="524" spans="1:48" ht="13">
      <c r="A524" s="49"/>
      <c r="B524" s="44"/>
      <c r="G524" s="25"/>
      <c r="I524" s="45"/>
      <c r="J524" s="46"/>
      <c r="N524" s="45"/>
      <c r="O524" s="46"/>
      <c r="S524" s="45"/>
      <c r="Y524" s="47"/>
      <c r="AD524" s="47"/>
      <c r="AI524" s="48"/>
      <c r="AK524" s="48"/>
      <c r="AL524" s="47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</row>
    <row r="525" spans="1:48" ht="13">
      <c r="A525" s="49"/>
      <c r="B525" s="44"/>
      <c r="G525" s="25"/>
      <c r="I525" s="45"/>
      <c r="J525" s="46"/>
      <c r="N525" s="45"/>
      <c r="O525" s="46"/>
      <c r="S525" s="45"/>
      <c r="Y525" s="47"/>
      <c r="AD525" s="47"/>
      <c r="AI525" s="48"/>
      <c r="AK525" s="48"/>
      <c r="AL525" s="47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</row>
    <row r="526" spans="1:48" ht="13">
      <c r="A526" s="49"/>
      <c r="B526" s="44"/>
      <c r="G526" s="25"/>
      <c r="I526" s="45"/>
      <c r="J526" s="46"/>
      <c r="N526" s="45"/>
      <c r="O526" s="46"/>
      <c r="S526" s="45"/>
      <c r="Y526" s="47"/>
      <c r="AD526" s="47"/>
      <c r="AI526" s="48"/>
      <c r="AK526" s="48"/>
      <c r="AL526" s="47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</row>
    <row r="527" spans="1:48" ht="13">
      <c r="A527" s="49"/>
      <c r="B527" s="44"/>
      <c r="G527" s="25"/>
      <c r="I527" s="45"/>
      <c r="J527" s="46"/>
      <c r="N527" s="45"/>
      <c r="O527" s="46"/>
      <c r="S527" s="45"/>
      <c r="Y527" s="47"/>
      <c r="AD527" s="47"/>
      <c r="AI527" s="48"/>
      <c r="AK527" s="48"/>
      <c r="AL527" s="47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</row>
    <row r="528" spans="1:48" ht="13">
      <c r="A528" s="49"/>
      <c r="B528" s="44"/>
      <c r="G528" s="25"/>
      <c r="I528" s="45"/>
      <c r="J528" s="46"/>
      <c r="N528" s="45"/>
      <c r="O528" s="46"/>
      <c r="S528" s="45"/>
      <c r="Y528" s="47"/>
      <c r="AD528" s="47"/>
      <c r="AI528" s="48"/>
      <c r="AK528" s="48"/>
      <c r="AL528" s="47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</row>
    <row r="529" spans="1:48" ht="13">
      <c r="A529" s="49"/>
      <c r="B529" s="44"/>
      <c r="G529" s="25"/>
      <c r="I529" s="45"/>
      <c r="J529" s="46"/>
      <c r="N529" s="45"/>
      <c r="O529" s="46"/>
      <c r="S529" s="45"/>
      <c r="Y529" s="47"/>
      <c r="AD529" s="47"/>
      <c r="AI529" s="48"/>
      <c r="AK529" s="48"/>
      <c r="AL529" s="47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</row>
    <row r="530" spans="1:48" ht="13">
      <c r="A530" s="49"/>
      <c r="B530" s="44"/>
      <c r="G530" s="25"/>
      <c r="I530" s="45"/>
      <c r="J530" s="46"/>
      <c r="N530" s="45"/>
      <c r="O530" s="46"/>
      <c r="S530" s="45"/>
      <c r="Y530" s="47"/>
      <c r="AD530" s="47"/>
      <c r="AI530" s="48"/>
      <c r="AK530" s="48"/>
      <c r="AL530" s="47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</row>
    <row r="531" spans="1:48" ht="13">
      <c r="A531" s="49"/>
      <c r="B531" s="44"/>
      <c r="G531" s="25"/>
      <c r="I531" s="45"/>
      <c r="J531" s="46"/>
      <c r="N531" s="45"/>
      <c r="O531" s="46"/>
      <c r="S531" s="45"/>
      <c r="Y531" s="47"/>
      <c r="AD531" s="47"/>
      <c r="AI531" s="48"/>
      <c r="AK531" s="48"/>
      <c r="AL531" s="47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</row>
    <row r="532" spans="1:48" ht="13">
      <c r="A532" s="49"/>
      <c r="B532" s="44"/>
      <c r="G532" s="25"/>
      <c r="I532" s="45"/>
      <c r="J532" s="46"/>
      <c r="N532" s="45"/>
      <c r="O532" s="46"/>
      <c r="S532" s="45"/>
      <c r="Y532" s="47"/>
      <c r="AD532" s="47"/>
      <c r="AI532" s="48"/>
      <c r="AK532" s="48"/>
      <c r="AL532" s="47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</row>
    <row r="533" spans="1:48" ht="13">
      <c r="A533" s="49"/>
      <c r="B533" s="44"/>
      <c r="G533" s="25"/>
      <c r="I533" s="45"/>
      <c r="J533" s="46"/>
      <c r="N533" s="45"/>
      <c r="O533" s="46"/>
      <c r="S533" s="45"/>
      <c r="Y533" s="47"/>
      <c r="AD533" s="47"/>
      <c r="AI533" s="48"/>
      <c r="AK533" s="48"/>
      <c r="AL533" s="47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</row>
    <row r="534" spans="1:48" ht="13">
      <c r="A534" s="49"/>
      <c r="B534" s="44"/>
      <c r="G534" s="25"/>
      <c r="I534" s="45"/>
      <c r="J534" s="46"/>
      <c r="N534" s="45"/>
      <c r="O534" s="46"/>
      <c r="S534" s="45"/>
      <c r="Y534" s="47"/>
      <c r="AD534" s="47"/>
      <c r="AI534" s="48"/>
      <c r="AK534" s="48"/>
      <c r="AL534" s="47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</row>
    <row r="535" spans="1:48" ht="13">
      <c r="A535" s="49"/>
      <c r="B535" s="44"/>
      <c r="G535" s="25"/>
      <c r="I535" s="45"/>
      <c r="J535" s="46"/>
      <c r="N535" s="45"/>
      <c r="O535" s="46"/>
      <c r="S535" s="45"/>
      <c r="Y535" s="47"/>
      <c r="AD535" s="47"/>
      <c r="AI535" s="48"/>
      <c r="AK535" s="48"/>
      <c r="AL535" s="47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</row>
    <row r="536" spans="1:48" ht="13">
      <c r="A536" s="49"/>
      <c r="B536" s="44"/>
      <c r="G536" s="25"/>
      <c r="I536" s="45"/>
      <c r="J536" s="46"/>
      <c r="N536" s="45"/>
      <c r="O536" s="46"/>
      <c r="S536" s="45"/>
      <c r="Y536" s="47"/>
      <c r="AD536" s="47"/>
      <c r="AI536" s="48"/>
      <c r="AK536" s="48"/>
      <c r="AL536" s="47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</row>
    <row r="537" spans="1:48" ht="13">
      <c r="A537" s="49"/>
      <c r="B537" s="44"/>
      <c r="G537" s="25"/>
      <c r="I537" s="45"/>
      <c r="J537" s="46"/>
      <c r="N537" s="45"/>
      <c r="O537" s="46"/>
      <c r="S537" s="45"/>
      <c r="Y537" s="47"/>
      <c r="AD537" s="47"/>
      <c r="AI537" s="48"/>
      <c r="AK537" s="48"/>
      <c r="AL537" s="47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</row>
    <row r="538" spans="1:48" ht="13">
      <c r="A538" s="49"/>
      <c r="B538" s="44"/>
      <c r="G538" s="25"/>
      <c r="I538" s="45"/>
      <c r="J538" s="46"/>
      <c r="N538" s="45"/>
      <c r="O538" s="46"/>
      <c r="S538" s="45"/>
      <c r="Y538" s="47"/>
      <c r="AD538" s="47"/>
      <c r="AI538" s="48"/>
      <c r="AK538" s="48"/>
      <c r="AL538" s="47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</row>
    <row r="539" spans="1:48" ht="13">
      <c r="A539" s="49"/>
      <c r="B539" s="44"/>
      <c r="G539" s="25"/>
      <c r="I539" s="45"/>
      <c r="J539" s="46"/>
      <c r="N539" s="45"/>
      <c r="O539" s="46"/>
      <c r="S539" s="45"/>
      <c r="Y539" s="47"/>
      <c r="AD539" s="47"/>
      <c r="AI539" s="48"/>
      <c r="AK539" s="48"/>
      <c r="AL539" s="47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</row>
    <row r="540" spans="1:48" ht="13">
      <c r="A540" s="49"/>
      <c r="B540" s="44"/>
      <c r="G540" s="25"/>
      <c r="I540" s="45"/>
      <c r="J540" s="46"/>
      <c r="N540" s="45"/>
      <c r="O540" s="46"/>
      <c r="S540" s="45"/>
      <c r="Y540" s="47"/>
      <c r="AD540" s="47"/>
      <c r="AI540" s="48"/>
      <c r="AK540" s="48"/>
      <c r="AL540" s="47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</row>
    <row r="541" spans="1:48" ht="13">
      <c r="A541" s="49"/>
      <c r="B541" s="44"/>
      <c r="G541" s="25"/>
      <c r="I541" s="45"/>
      <c r="J541" s="46"/>
      <c r="N541" s="45"/>
      <c r="O541" s="46"/>
      <c r="S541" s="45"/>
      <c r="Y541" s="47"/>
      <c r="AD541" s="47"/>
      <c r="AI541" s="48"/>
      <c r="AK541" s="48"/>
      <c r="AL541" s="47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</row>
    <row r="542" spans="1:48" ht="13">
      <c r="A542" s="49"/>
      <c r="B542" s="44"/>
      <c r="G542" s="25"/>
      <c r="I542" s="45"/>
      <c r="J542" s="46"/>
      <c r="N542" s="45"/>
      <c r="O542" s="46"/>
      <c r="S542" s="45"/>
      <c r="Y542" s="47"/>
      <c r="AD542" s="47"/>
      <c r="AI542" s="48"/>
      <c r="AK542" s="48"/>
      <c r="AL542" s="47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</row>
    <row r="543" spans="1:48" ht="13">
      <c r="A543" s="49"/>
      <c r="B543" s="44"/>
      <c r="G543" s="25"/>
      <c r="I543" s="45"/>
      <c r="J543" s="46"/>
      <c r="N543" s="45"/>
      <c r="O543" s="46"/>
      <c r="S543" s="45"/>
      <c r="Y543" s="47"/>
      <c r="AD543" s="47"/>
      <c r="AI543" s="48"/>
      <c r="AK543" s="48"/>
      <c r="AL543" s="47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</row>
    <row r="544" spans="1:48" ht="13">
      <c r="A544" s="49"/>
      <c r="B544" s="44"/>
      <c r="G544" s="25"/>
      <c r="I544" s="45"/>
      <c r="J544" s="46"/>
      <c r="N544" s="45"/>
      <c r="O544" s="46"/>
      <c r="S544" s="45"/>
      <c r="Y544" s="47"/>
      <c r="AD544" s="47"/>
      <c r="AI544" s="48"/>
      <c r="AK544" s="48"/>
      <c r="AL544" s="47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</row>
    <row r="545" spans="1:48" ht="13">
      <c r="A545" s="49"/>
      <c r="B545" s="44"/>
      <c r="G545" s="25"/>
      <c r="I545" s="45"/>
      <c r="J545" s="46"/>
      <c r="N545" s="45"/>
      <c r="O545" s="46"/>
      <c r="S545" s="45"/>
      <c r="Y545" s="47"/>
      <c r="AD545" s="47"/>
      <c r="AI545" s="48"/>
      <c r="AK545" s="48"/>
      <c r="AL545" s="47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</row>
    <row r="546" spans="1:48" ht="13">
      <c r="A546" s="49"/>
      <c r="B546" s="44"/>
      <c r="G546" s="25"/>
      <c r="I546" s="45"/>
      <c r="J546" s="46"/>
      <c r="N546" s="45"/>
      <c r="O546" s="46"/>
      <c r="S546" s="45"/>
      <c r="Y546" s="47"/>
      <c r="AD546" s="47"/>
      <c r="AI546" s="48"/>
      <c r="AK546" s="48"/>
      <c r="AL546" s="47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</row>
    <row r="547" spans="1:48" ht="13">
      <c r="A547" s="49"/>
      <c r="B547" s="44"/>
      <c r="G547" s="25"/>
      <c r="I547" s="45"/>
      <c r="J547" s="46"/>
      <c r="N547" s="45"/>
      <c r="O547" s="46"/>
      <c r="S547" s="45"/>
      <c r="Y547" s="47"/>
      <c r="AD547" s="47"/>
      <c r="AI547" s="48"/>
      <c r="AK547" s="48"/>
      <c r="AL547" s="47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</row>
    <row r="548" spans="1:48" ht="13">
      <c r="A548" s="49"/>
      <c r="B548" s="44"/>
      <c r="G548" s="25"/>
      <c r="I548" s="45"/>
      <c r="J548" s="46"/>
      <c r="N548" s="45"/>
      <c r="O548" s="46"/>
      <c r="S548" s="45"/>
      <c r="Y548" s="47"/>
      <c r="AD548" s="47"/>
      <c r="AI548" s="48"/>
      <c r="AK548" s="48"/>
      <c r="AL548" s="47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</row>
    <row r="549" spans="1:48" ht="13">
      <c r="A549" s="49"/>
      <c r="B549" s="44"/>
      <c r="G549" s="25"/>
      <c r="I549" s="45"/>
      <c r="J549" s="46"/>
      <c r="N549" s="45"/>
      <c r="O549" s="46"/>
      <c r="S549" s="45"/>
      <c r="Y549" s="47"/>
      <c r="AD549" s="47"/>
      <c r="AI549" s="48"/>
      <c r="AK549" s="48"/>
      <c r="AL549" s="47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</row>
    <row r="550" spans="1:48" ht="13">
      <c r="A550" s="49"/>
      <c r="B550" s="44"/>
      <c r="G550" s="25"/>
      <c r="I550" s="45"/>
      <c r="J550" s="46"/>
      <c r="N550" s="45"/>
      <c r="O550" s="46"/>
      <c r="S550" s="45"/>
      <c r="Y550" s="47"/>
      <c r="AD550" s="47"/>
      <c r="AI550" s="48"/>
      <c r="AK550" s="48"/>
      <c r="AL550" s="47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</row>
    <row r="551" spans="1:48" ht="13">
      <c r="A551" s="49"/>
      <c r="B551" s="44"/>
      <c r="G551" s="25"/>
      <c r="I551" s="45"/>
      <c r="J551" s="46"/>
      <c r="N551" s="45"/>
      <c r="O551" s="46"/>
      <c r="S551" s="45"/>
      <c r="Y551" s="47"/>
      <c r="AD551" s="47"/>
      <c r="AI551" s="48"/>
      <c r="AK551" s="48"/>
      <c r="AL551" s="47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</row>
    <row r="552" spans="1:48" ht="13">
      <c r="A552" s="49"/>
      <c r="B552" s="44"/>
      <c r="G552" s="25"/>
      <c r="I552" s="45"/>
      <c r="J552" s="46"/>
      <c r="N552" s="45"/>
      <c r="O552" s="46"/>
      <c r="S552" s="45"/>
      <c r="Y552" s="47"/>
      <c r="AD552" s="47"/>
      <c r="AI552" s="48"/>
      <c r="AK552" s="48"/>
      <c r="AL552" s="47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</row>
    <row r="553" spans="1:48" ht="13">
      <c r="A553" s="49"/>
      <c r="B553" s="44"/>
      <c r="G553" s="25"/>
      <c r="I553" s="45"/>
      <c r="J553" s="46"/>
      <c r="N553" s="45"/>
      <c r="O553" s="46"/>
      <c r="S553" s="45"/>
      <c r="Y553" s="47"/>
      <c r="AD553" s="47"/>
      <c r="AI553" s="48"/>
      <c r="AK553" s="48"/>
      <c r="AL553" s="47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</row>
    <row r="554" spans="1:48" ht="13">
      <c r="A554" s="49"/>
      <c r="B554" s="44"/>
      <c r="G554" s="25"/>
      <c r="I554" s="45"/>
      <c r="J554" s="46"/>
      <c r="N554" s="45"/>
      <c r="O554" s="46"/>
      <c r="S554" s="45"/>
      <c r="Y554" s="47"/>
      <c r="AD554" s="47"/>
      <c r="AI554" s="48"/>
      <c r="AK554" s="48"/>
      <c r="AL554" s="47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</row>
    <row r="555" spans="1:48" ht="13">
      <c r="A555" s="49"/>
      <c r="B555" s="44"/>
      <c r="G555" s="25"/>
      <c r="I555" s="45"/>
      <c r="J555" s="46"/>
      <c r="N555" s="45"/>
      <c r="O555" s="46"/>
      <c r="S555" s="45"/>
      <c r="Y555" s="47"/>
      <c r="AD555" s="47"/>
      <c r="AI555" s="48"/>
      <c r="AK555" s="48"/>
      <c r="AL555" s="47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</row>
    <row r="556" spans="1:48" ht="13">
      <c r="A556" s="49"/>
      <c r="B556" s="44"/>
      <c r="G556" s="25"/>
      <c r="I556" s="45"/>
      <c r="J556" s="46"/>
      <c r="N556" s="45"/>
      <c r="O556" s="46"/>
      <c r="S556" s="45"/>
      <c r="Y556" s="47"/>
      <c r="AD556" s="47"/>
      <c r="AI556" s="48"/>
      <c r="AK556" s="48"/>
      <c r="AL556" s="47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</row>
    <row r="557" spans="1:48" ht="13">
      <c r="A557" s="49"/>
      <c r="B557" s="44"/>
      <c r="G557" s="25"/>
      <c r="I557" s="45"/>
      <c r="J557" s="46"/>
      <c r="N557" s="45"/>
      <c r="O557" s="46"/>
      <c r="S557" s="45"/>
      <c r="Y557" s="47"/>
      <c r="AD557" s="47"/>
      <c r="AI557" s="48"/>
      <c r="AK557" s="48"/>
      <c r="AL557" s="47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</row>
    <row r="558" spans="1:48" ht="13">
      <c r="A558" s="49"/>
      <c r="B558" s="44"/>
      <c r="G558" s="25"/>
      <c r="I558" s="45"/>
      <c r="J558" s="46"/>
      <c r="N558" s="45"/>
      <c r="O558" s="46"/>
      <c r="S558" s="45"/>
      <c r="Y558" s="47"/>
      <c r="AD558" s="47"/>
      <c r="AI558" s="48"/>
      <c r="AK558" s="48"/>
      <c r="AL558" s="47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</row>
    <row r="559" spans="1:48" ht="13">
      <c r="A559" s="49"/>
      <c r="B559" s="44"/>
      <c r="G559" s="25"/>
      <c r="I559" s="45"/>
      <c r="J559" s="46"/>
      <c r="N559" s="45"/>
      <c r="O559" s="46"/>
      <c r="S559" s="45"/>
      <c r="Y559" s="47"/>
      <c r="AD559" s="47"/>
      <c r="AI559" s="48"/>
      <c r="AK559" s="48"/>
      <c r="AL559" s="47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</row>
    <row r="560" spans="1:48" ht="13">
      <c r="A560" s="49"/>
      <c r="B560" s="44"/>
      <c r="G560" s="25"/>
      <c r="I560" s="45"/>
      <c r="J560" s="46"/>
      <c r="N560" s="45"/>
      <c r="O560" s="46"/>
      <c r="S560" s="45"/>
      <c r="Y560" s="47"/>
      <c r="AD560" s="47"/>
      <c r="AI560" s="48"/>
      <c r="AK560" s="48"/>
      <c r="AL560" s="47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</row>
    <row r="561" spans="1:48" ht="13">
      <c r="A561" s="49"/>
      <c r="B561" s="44"/>
      <c r="G561" s="25"/>
      <c r="I561" s="45"/>
      <c r="J561" s="46"/>
      <c r="N561" s="45"/>
      <c r="O561" s="46"/>
      <c r="S561" s="45"/>
      <c r="Y561" s="47"/>
      <c r="AD561" s="47"/>
      <c r="AI561" s="48"/>
      <c r="AK561" s="48"/>
      <c r="AL561" s="47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</row>
    <row r="562" spans="1:48" ht="13">
      <c r="A562" s="49"/>
      <c r="B562" s="44"/>
      <c r="G562" s="25"/>
      <c r="I562" s="45"/>
      <c r="J562" s="46"/>
      <c r="N562" s="45"/>
      <c r="O562" s="46"/>
      <c r="S562" s="45"/>
      <c r="Y562" s="47"/>
      <c r="AD562" s="47"/>
      <c r="AI562" s="48"/>
      <c r="AK562" s="48"/>
      <c r="AL562" s="47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</row>
    <row r="563" spans="1:48" ht="13">
      <c r="A563" s="49"/>
      <c r="B563" s="44"/>
      <c r="G563" s="25"/>
      <c r="I563" s="45"/>
      <c r="J563" s="46"/>
      <c r="N563" s="45"/>
      <c r="O563" s="46"/>
      <c r="S563" s="45"/>
      <c r="Y563" s="47"/>
      <c r="AD563" s="47"/>
      <c r="AI563" s="48"/>
      <c r="AK563" s="48"/>
      <c r="AL563" s="47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</row>
    <row r="564" spans="1:48" ht="13">
      <c r="A564" s="49"/>
      <c r="B564" s="44"/>
      <c r="G564" s="25"/>
      <c r="I564" s="45"/>
      <c r="J564" s="46"/>
      <c r="N564" s="45"/>
      <c r="O564" s="46"/>
      <c r="S564" s="45"/>
      <c r="Y564" s="47"/>
      <c r="AD564" s="47"/>
      <c r="AI564" s="48"/>
      <c r="AK564" s="48"/>
      <c r="AL564" s="47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</row>
    <row r="565" spans="1:48" ht="13">
      <c r="A565" s="49"/>
      <c r="B565" s="44"/>
      <c r="G565" s="25"/>
      <c r="I565" s="45"/>
      <c r="J565" s="46"/>
      <c r="N565" s="45"/>
      <c r="O565" s="46"/>
      <c r="S565" s="45"/>
      <c r="Y565" s="47"/>
      <c r="AD565" s="47"/>
      <c r="AI565" s="48"/>
      <c r="AK565" s="48"/>
      <c r="AL565" s="47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</row>
    <row r="566" spans="1:48" ht="13">
      <c r="A566" s="49"/>
      <c r="B566" s="44"/>
      <c r="G566" s="25"/>
      <c r="I566" s="45"/>
      <c r="J566" s="46"/>
      <c r="N566" s="45"/>
      <c r="O566" s="46"/>
      <c r="S566" s="45"/>
      <c r="Y566" s="47"/>
      <c r="AD566" s="47"/>
      <c r="AI566" s="48"/>
      <c r="AK566" s="48"/>
      <c r="AL566" s="47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</row>
    <row r="567" spans="1:48" ht="13">
      <c r="A567" s="49"/>
      <c r="B567" s="44"/>
      <c r="G567" s="25"/>
      <c r="I567" s="45"/>
      <c r="J567" s="46"/>
      <c r="N567" s="45"/>
      <c r="O567" s="46"/>
      <c r="S567" s="45"/>
      <c r="Y567" s="47"/>
      <c r="AD567" s="47"/>
      <c r="AI567" s="48"/>
      <c r="AK567" s="48"/>
      <c r="AL567" s="47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</row>
    <row r="568" spans="1:48" ht="13">
      <c r="A568" s="49"/>
      <c r="B568" s="44"/>
      <c r="G568" s="25"/>
      <c r="I568" s="45"/>
      <c r="J568" s="46"/>
      <c r="N568" s="45"/>
      <c r="O568" s="46"/>
      <c r="S568" s="45"/>
      <c r="Y568" s="47"/>
      <c r="AD568" s="47"/>
      <c r="AI568" s="48"/>
      <c r="AK568" s="48"/>
      <c r="AL568" s="47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</row>
    <row r="569" spans="1:48" ht="13">
      <c r="A569" s="49"/>
      <c r="B569" s="44"/>
      <c r="G569" s="25"/>
      <c r="I569" s="45"/>
      <c r="J569" s="46"/>
      <c r="N569" s="45"/>
      <c r="O569" s="46"/>
      <c r="S569" s="45"/>
      <c r="Y569" s="47"/>
      <c r="AD569" s="47"/>
      <c r="AI569" s="48"/>
      <c r="AK569" s="48"/>
      <c r="AL569" s="47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</row>
    <row r="570" spans="1:48" ht="13">
      <c r="A570" s="49"/>
      <c r="B570" s="44"/>
      <c r="G570" s="25"/>
      <c r="I570" s="45"/>
      <c r="J570" s="46"/>
      <c r="N570" s="45"/>
      <c r="O570" s="46"/>
      <c r="S570" s="45"/>
      <c r="Y570" s="47"/>
      <c r="AD570" s="47"/>
      <c r="AI570" s="48"/>
      <c r="AK570" s="48"/>
      <c r="AL570" s="47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</row>
    <row r="571" spans="1:48" ht="13">
      <c r="A571" s="49"/>
      <c r="B571" s="44"/>
      <c r="G571" s="25"/>
      <c r="I571" s="45"/>
      <c r="J571" s="46"/>
      <c r="N571" s="45"/>
      <c r="O571" s="46"/>
      <c r="S571" s="45"/>
      <c r="Y571" s="47"/>
      <c r="AD571" s="47"/>
      <c r="AI571" s="48"/>
      <c r="AK571" s="48"/>
      <c r="AL571" s="47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</row>
    <row r="572" spans="1:48" ht="13">
      <c r="A572" s="49"/>
      <c r="B572" s="44"/>
      <c r="G572" s="25"/>
      <c r="I572" s="45"/>
      <c r="J572" s="46"/>
      <c r="N572" s="45"/>
      <c r="O572" s="46"/>
      <c r="S572" s="45"/>
      <c r="Y572" s="47"/>
      <c r="AD572" s="47"/>
      <c r="AI572" s="48"/>
      <c r="AK572" s="48"/>
      <c r="AL572" s="47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</row>
    <row r="573" spans="1:48" ht="13">
      <c r="A573" s="49"/>
      <c r="B573" s="44"/>
      <c r="G573" s="25"/>
      <c r="I573" s="45"/>
      <c r="J573" s="46"/>
      <c r="N573" s="45"/>
      <c r="O573" s="46"/>
      <c r="S573" s="45"/>
      <c r="Y573" s="47"/>
      <c r="AD573" s="47"/>
      <c r="AI573" s="48"/>
      <c r="AK573" s="48"/>
      <c r="AL573" s="47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</row>
    <row r="574" spans="1:48" ht="13">
      <c r="A574" s="49"/>
      <c r="B574" s="44"/>
      <c r="G574" s="25"/>
      <c r="I574" s="45"/>
      <c r="J574" s="46"/>
      <c r="N574" s="45"/>
      <c r="O574" s="46"/>
      <c r="S574" s="45"/>
      <c r="Y574" s="47"/>
      <c r="AD574" s="47"/>
      <c r="AI574" s="48"/>
      <c r="AK574" s="48"/>
      <c r="AL574" s="47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</row>
    <row r="575" spans="1:48" ht="13">
      <c r="A575" s="49"/>
      <c r="B575" s="44"/>
      <c r="G575" s="25"/>
      <c r="I575" s="45"/>
      <c r="J575" s="46"/>
      <c r="N575" s="45"/>
      <c r="O575" s="46"/>
      <c r="S575" s="45"/>
      <c r="Y575" s="47"/>
      <c r="AD575" s="47"/>
      <c r="AI575" s="48"/>
      <c r="AK575" s="48"/>
      <c r="AL575" s="47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</row>
    <row r="576" spans="1:48" ht="13">
      <c r="A576" s="49"/>
      <c r="B576" s="44"/>
      <c r="G576" s="25"/>
      <c r="I576" s="45"/>
      <c r="J576" s="46"/>
      <c r="N576" s="45"/>
      <c r="O576" s="46"/>
      <c r="S576" s="45"/>
      <c r="Y576" s="47"/>
      <c r="AD576" s="47"/>
      <c r="AI576" s="48"/>
      <c r="AK576" s="48"/>
      <c r="AL576" s="47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</row>
    <row r="577" spans="1:48" ht="13">
      <c r="A577" s="49"/>
      <c r="B577" s="44"/>
      <c r="G577" s="25"/>
      <c r="I577" s="45"/>
      <c r="J577" s="46"/>
      <c r="N577" s="45"/>
      <c r="O577" s="46"/>
      <c r="S577" s="45"/>
      <c r="Y577" s="47"/>
      <c r="AD577" s="47"/>
      <c r="AI577" s="48"/>
      <c r="AK577" s="48"/>
      <c r="AL577" s="47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</row>
    <row r="578" spans="1:48" ht="13">
      <c r="A578" s="49"/>
      <c r="B578" s="44"/>
      <c r="G578" s="25"/>
      <c r="I578" s="45"/>
      <c r="J578" s="46"/>
      <c r="N578" s="45"/>
      <c r="O578" s="46"/>
      <c r="S578" s="45"/>
      <c r="Y578" s="47"/>
      <c r="AD578" s="47"/>
      <c r="AI578" s="48"/>
      <c r="AK578" s="48"/>
      <c r="AL578" s="47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</row>
    <row r="579" spans="1:48" ht="13">
      <c r="A579" s="49"/>
      <c r="B579" s="44"/>
      <c r="G579" s="25"/>
      <c r="I579" s="45"/>
      <c r="J579" s="46"/>
      <c r="N579" s="45"/>
      <c r="O579" s="46"/>
      <c r="S579" s="45"/>
      <c r="Y579" s="47"/>
      <c r="AD579" s="47"/>
      <c r="AI579" s="48"/>
      <c r="AK579" s="48"/>
      <c r="AL579" s="47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</row>
    <row r="580" spans="1:48" ht="13">
      <c r="A580" s="49"/>
      <c r="B580" s="44"/>
      <c r="G580" s="25"/>
      <c r="I580" s="45"/>
      <c r="J580" s="46"/>
      <c r="N580" s="45"/>
      <c r="O580" s="46"/>
      <c r="S580" s="45"/>
      <c r="Y580" s="47"/>
      <c r="AD580" s="47"/>
      <c r="AI580" s="48"/>
      <c r="AK580" s="48"/>
      <c r="AL580" s="47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</row>
    <row r="581" spans="1:48" ht="13">
      <c r="A581" s="49"/>
      <c r="B581" s="44"/>
      <c r="G581" s="25"/>
      <c r="I581" s="45"/>
      <c r="J581" s="46"/>
      <c r="N581" s="45"/>
      <c r="O581" s="46"/>
      <c r="S581" s="45"/>
      <c r="Y581" s="47"/>
      <c r="AD581" s="47"/>
      <c r="AI581" s="48"/>
      <c r="AK581" s="48"/>
      <c r="AL581" s="47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</row>
    <row r="582" spans="1:48" ht="13">
      <c r="A582" s="49"/>
      <c r="B582" s="44"/>
      <c r="G582" s="25"/>
      <c r="I582" s="45"/>
      <c r="J582" s="46"/>
      <c r="N582" s="45"/>
      <c r="O582" s="46"/>
      <c r="S582" s="45"/>
      <c r="Y582" s="47"/>
      <c r="AD582" s="47"/>
      <c r="AI582" s="48"/>
      <c r="AK582" s="48"/>
      <c r="AL582" s="47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</row>
    <row r="583" spans="1:48" ht="13">
      <c r="A583" s="49"/>
      <c r="B583" s="44"/>
      <c r="G583" s="25"/>
      <c r="I583" s="45"/>
      <c r="J583" s="46"/>
      <c r="N583" s="45"/>
      <c r="O583" s="46"/>
      <c r="S583" s="45"/>
      <c r="Y583" s="47"/>
      <c r="AD583" s="47"/>
      <c r="AI583" s="48"/>
      <c r="AK583" s="48"/>
      <c r="AL583" s="47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</row>
    <row r="584" spans="1:48" ht="13">
      <c r="A584" s="49"/>
      <c r="B584" s="44"/>
      <c r="G584" s="25"/>
      <c r="I584" s="45"/>
      <c r="J584" s="46"/>
      <c r="N584" s="45"/>
      <c r="O584" s="46"/>
      <c r="S584" s="45"/>
      <c r="Y584" s="47"/>
      <c r="AD584" s="47"/>
      <c r="AI584" s="48"/>
      <c r="AK584" s="48"/>
      <c r="AL584" s="47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</row>
    <row r="585" spans="1:48" ht="13">
      <c r="A585" s="49"/>
      <c r="B585" s="44"/>
      <c r="G585" s="25"/>
      <c r="I585" s="45"/>
      <c r="J585" s="46"/>
      <c r="N585" s="45"/>
      <c r="O585" s="46"/>
      <c r="S585" s="45"/>
      <c r="Y585" s="47"/>
      <c r="AD585" s="47"/>
      <c r="AI585" s="48"/>
      <c r="AK585" s="48"/>
      <c r="AL585" s="47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</row>
    <row r="586" spans="1:48" ht="13">
      <c r="A586" s="49"/>
      <c r="B586" s="44"/>
      <c r="G586" s="25"/>
      <c r="I586" s="45"/>
      <c r="J586" s="46"/>
      <c r="N586" s="45"/>
      <c r="O586" s="46"/>
      <c r="S586" s="45"/>
      <c r="Y586" s="47"/>
      <c r="AD586" s="47"/>
      <c r="AI586" s="48"/>
      <c r="AK586" s="48"/>
      <c r="AL586" s="47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</row>
    <row r="587" spans="1:48" ht="13">
      <c r="A587" s="49"/>
      <c r="B587" s="44"/>
      <c r="G587" s="25"/>
      <c r="I587" s="45"/>
      <c r="J587" s="46"/>
      <c r="N587" s="45"/>
      <c r="O587" s="46"/>
      <c r="S587" s="45"/>
      <c r="Y587" s="47"/>
      <c r="AD587" s="47"/>
      <c r="AI587" s="48"/>
      <c r="AK587" s="48"/>
      <c r="AL587" s="47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</row>
    <row r="588" spans="1:48" ht="13">
      <c r="A588" s="49"/>
      <c r="B588" s="44"/>
      <c r="G588" s="25"/>
      <c r="I588" s="45"/>
      <c r="J588" s="46"/>
      <c r="N588" s="45"/>
      <c r="O588" s="46"/>
      <c r="S588" s="45"/>
      <c r="Y588" s="47"/>
      <c r="AD588" s="47"/>
      <c r="AI588" s="48"/>
      <c r="AK588" s="48"/>
      <c r="AL588" s="47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</row>
    <row r="589" spans="1:48" ht="13">
      <c r="A589" s="49"/>
      <c r="B589" s="44"/>
      <c r="G589" s="25"/>
      <c r="I589" s="45"/>
      <c r="J589" s="46"/>
      <c r="N589" s="45"/>
      <c r="O589" s="46"/>
      <c r="S589" s="45"/>
      <c r="Y589" s="47"/>
      <c r="AD589" s="47"/>
      <c r="AI589" s="48"/>
      <c r="AK589" s="48"/>
      <c r="AL589" s="47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</row>
    <row r="590" spans="1:48" ht="13">
      <c r="A590" s="49"/>
      <c r="B590" s="44"/>
      <c r="G590" s="25"/>
      <c r="I590" s="45"/>
      <c r="J590" s="46"/>
      <c r="N590" s="45"/>
      <c r="O590" s="46"/>
      <c r="S590" s="45"/>
      <c r="Y590" s="47"/>
      <c r="AD590" s="47"/>
      <c r="AI590" s="48"/>
      <c r="AK590" s="48"/>
      <c r="AL590" s="47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</row>
    <row r="591" spans="1:48" ht="13">
      <c r="A591" s="49"/>
      <c r="B591" s="44"/>
      <c r="G591" s="25"/>
      <c r="I591" s="45"/>
      <c r="J591" s="46"/>
      <c r="N591" s="45"/>
      <c r="O591" s="46"/>
      <c r="S591" s="45"/>
      <c r="Y591" s="47"/>
      <c r="AD591" s="47"/>
      <c r="AI591" s="48"/>
      <c r="AK591" s="48"/>
      <c r="AL591" s="47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</row>
    <row r="592" spans="1:48" ht="13">
      <c r="A592" s="49"/>
      <c r="B592" s="44"/>
      <c r="G592" s="25"/>
      <c r="I592" s="45"/>
      <c r="J592" s="46"/>
      <c r="N592" s="45"/>
      <c r="O592" s="46"/>
      <c r="S592" s="45"/>
      <c r="Y592" s="47"/>
      <c r="AD592" s="47"/>
      <c r="AI592" s="48"/>
      <c r="AK592" s="48"/>
      <c r="AL592" s="47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</row>
    <row r="593" spans="1:48" ht="13">
      <c r="A593" s="49"/>
      <c r="B593" s="44"/>
      <c r="G593" s="25"/>
      <c r="I593" s="45"/>
      <c r="J593" s="46"/>
      <c r="N593" s="45"/>
      <c r="O593" s="46"/>
      <c r="S593" s="45"/>
      <c r="Y593" s="47"/>
      <c r="AD593" s="47"/>
      <c r="AI593" s="48"/>
      <c r="AK593" s="48"/>
      <c r="AL593" s="47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</row>
    <row r="594" spans="1:48" ht="13">
      <c r="A594" s="49"/>
      <c r="B594" s="44"/>
      <c r="G594" s="25"/>
      <c r="I594" s="45"/>
      <c r="J594" s="46"/>
      <c r="N594" s="45"/>
      <c r="O594" s="46"/>
      <c r="S594" s="45"/>
      <c r="Y594" s="47"/>
      <c r="AD594" s="47"/>
      <c r="AI594" s="48"/>
      <c r="AK594" s="48"/>
      <c r="AL594" s="47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</row>
    <row r="595" spans="1:48" ht="13">
      <c r="A595" s="49"/>
      <c r="B595" s="44"/>
      <c r="G595" s="25"/>
      <c r="I595" s="45"/>
      <c r="J595" s="46"/>
      <c r="N595" s="45"/>
      <c r="O595" s="46"/>
      <c r="S595" s="45"/>
      <c r="Y595" s="47"/>
      <c r="AD595" s="47"/>
      <c r="AI595" s="48"/>
      <c r="AK595" s="48"/>
      <c r="AL595" s="47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</row>
    <row r="596" spans="1:48" ht="13">
      <c r="A596" s="49"/>
      <c r="B596" s="44"/>
      <c r="G596" s="25"/>
      <c r="I596" s="45"/>
      <c r="J596" s="46"/>
      <c r="N596" s="45"/>
      <c r="O596" s="46"/>
      <c r="S596" s="45"/>
      <c r="Y596" s="47"/>
      <c r="AD596" s="47"/>
      <c r="AI596" s="48"/>
      <c r="AK596" s="48"/>
      <c r="AL596" s="47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</row>
    <row r="597" spans="1:48" ht="13">
      <c r="A597" s="49"/>
      <c r="B597" s="44"/>
      <c r="G597" s="25"/>
      <c r="I597" s="45"/>
      <c r="J597" s="46"/>
      <c r="N597" s="45"/>
      <c r="O597" s="46"/>
      <c r="S597" s="45"/>
      <c r="Y597" s="47"/>
      <c r="AD597" s="47"/>
      <c r="AI597" s="48"/>
      <c r="AK597" s="48"/>
      <c r="AL597" s="47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</row>
    <row r="598" spans="1:48" ht="13">
      <c r="A598" s="49"/>
      <c r="B598" s="44"/>
      <c r="G598" s="25"/>
      <c r="I598" s="45"/>
      <c r="J598" s="46"/>
      <c r="N598" s="45"/>
      <c r="O598" s="46"/>
      <c r="S598" s="45"/>
      <c r="Y598" s="47"/>
      <c r="AD598" s="47"/>
      <c r="AI598" s="48"/>
      <c r="AK598" s="48"/>
      <c r="AL598" s="47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</row>
    <row r="599" spans="1:48" ht="13">
      <c r="A599" s="49"/>
      <c r="B599" s="44"/>
      <c r="G599" s="25"/>
      <c r="I599" s="45"/>
      <c r="J599" s="46"/>
      <c r="N599" s="45"/>
      <c r="O599" s="46"/>
      <c r="S599" s="45"/>
      <c r="Y599" s="47"/>
      <c r="AD599" s="47"/>
      <c r="AI599" s="48"/>
      <c r="AK599" s="48"/>
      <c r="AL599" s="47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</row>
    <row r="600" spans="1:48" ht="13">
      <c r="A600" s="49"/>
      <c r="B600" s="44"/>
      <c r="G600" s="25"/>
      <c r="I600" s="45"/>
      <c r="J600" s="46"/>
      <c r="N600" s="45"/>
      <c r="O600" s="46"/>
      <c r="S600" s="45"/>
      <c r="Y600" s="47"/>
      <c r="AD600" s="47"/>
      <c r="AI600" s="48"/>
      <c r="AK600" s="48"/>
      <c r="AL600" s="47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</row>
    <row r="601" spans="1:48" ht="13">
      <c r="A601" s="49"/>
      <c r="B601" s="44"/>
      <c r="G601" s="25"/>
      <c r="I601" s="45"/>
      <c r="J601" s="46"/>
      <c r="N601" s="45"/>
      <c r="O601" s="46"/>
      <c r="S601" s="45"/>
      <c r="Y601" s="47"/>
      <c r="AD601" s="47"/>
      <c r="AI601" s="48"/>
      <c r="AK601" s="48"/>
      <c r="AL601" s="47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</row>
    <row r="602" spans="1:48" ht="13">
      <c r="A602" s="49"/>
      <c r="B602" s="44"/>
      <c r="G602" s="25"/>
      <c r="I602" s="45"/>
      <c r="J602" s="46"/>
      <c r="N602" s="45"/>
      <c r="O602" s="46"/>
      <c r="S602" s="45"/>
      <c r="Y602" s="47"/>
      <c r="AD602" s="47"/>
      <c r="AI602" s="48"/>
      <c r="AK602" s="48"/>
      <c r="AL602" s="47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</row>
    <row r="603" spans="1:48" ht="13">
      <c r="A603" s="49"/>
      <c r="B603" s="44"/>
      <c r="G603" s="25"/>
      <c r="I603" s="45"/>
      <c r="J603" s="46"/>
      <c r="N603" s="45"/>
      <c r="O603" s="46"/>
      <c r="S603" s="45"/>
      <c r="Y603" s="47"/>
      <c r="AD603" s="47"/>
      <c r="AI603" s="48"/>
      <c r="AK603" s="48"/>
      <c r="AL603" s="47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</row>
    <row r="604" spans="1:48" ht="13">
      <c r="A604" s="49"/>
      <c r="B604" s="44"/>
      <c r="G604" s="25"/>
      <c r="I604" s="45"/>
      <c r="J604" s="46"/>
      <c r="N604" s="45"/>
      <c r="O604" s="46"/>
      <c r="S604" s="45"/>
      <c r="Y604" s="47"/>
      <c r="AD604" s="47"/>
      <c r="AI604" s="48"/>
      <c r="AK604" s="48"/>
      <c r="AL604" s="47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</row>
    <row r="605" spans="1:48" ht="13">
      <c r="A605" s="49"/>
      <c r="B605" s="44"/>
      <c r="G605" s="25"/>
      <c r="I605" s="45"/>
      <c r="J605" s="46"/>
      <c r="N605" s="45"/>
      <c r="O605" s="46"/>
      <c r="S605" s="45"/>
      <c r="Y605" s="47"/>
      <c r="AD605" s="47"/>
      <c r="AI605" s="48"/>
      <c r="AK605" s="48"/>
      <c r="AL605" s="47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</row>
    <row r="606" spans="1:48" ht="13">
      <c r="A606" s="49"/>
      <c r="B606" s="44"/>
      <c r="G606" s="25"/>
      <c r="I606" s="45"/>
      <c r="J606" s="46"/>
      <c r="N606" s="45"/>
      <c r="O606" s="46"/>
      <c r="S606" s="45"/>
      <c r="Y606" s="47"/>
      <c r="AD606" s="47"/>
      <c r="AI606" s="48"/>
      <c r="AK606" s="48"/>
      <c r="AL606" s="47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</row>
    <row r="607" spans="1:48" ht="13">
      <c r="A607" s="49"/>
      <c r="B607" s="44"/>
      <c r="G607" s="25"/>
      <c r="I607" s="45"/>
      <c r="J607" s="46"/>
      <c r="N607" s="45"/>
      <c r="O607" s="46"/>
      <c r="S607" s="45"/>
      <c r="Y607" s="47"/>
      <c r="AD607" s="47"/>
      <c r="AI607" s="48"/>
      <c r="AK607" s="48"/>
      <c r="AL607" s="47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</row>
    <row r="608" spans="1:48" ht="13">
      <c r="A608" s="49"/>
      <c r="B608" s="44"/>
      <c r="G608" s="25"/>
      <c r="I608" s="45"/>
      <c r="J608" s="46"/>
      <c r="N608" s="45"/>
      <c r="O608" s="46"/>
      <c r="S608" s="45"/>
      <c r="Y608" s="47"/>
      <c r="AD608" s="47"/>
      <c r="AI608" s="48"/>
      <c r="AK608" s="48"/>
      <c r="AL608" s="47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</row>
    <row r="609" spans="1:48" ht="13">
      <c r="A609" s="49"/>
      <c r="B609" s="44"/>
      <c r="G609" s="25"/>
      <c r="I609" s="45"/>
      <c r="J609" s="46"/>
      <c r="N609" s="45"/>
      <c r="O609" s="46"/>
      <c r="S609" s="45"/>
      <c r="Y609" s="47"/>
      <c r="AD609" s="47"/>
      <c r="AI609" s="48"/>
      <c r="AK609" s="48"/>
      <c r="AL609" s="47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</row>
    <row r="610" spans="1:48" ht="13">
      <c r="A610" s="49"/>
      <c r="B610" s="44"/>
      <c r="G610" s="25"/>
      <c r="I610" s="45"/>
      <c r="J610" s="46"/>
      <c r="N610" s="45"/>
      <c r="O610" s="46"/>
      <c r="S610" s="45"/>
      <c r="Y610" s="47"/>
      <c r="AD610" s="47"/>
      <c r="AI610" s="48"/>
      <c r="AK610" s="48"/>
      <c r="AL610" s="47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</row>
    <row r="611" spans="1:48" ht="13">
      <c r="A611" s="49"/>
      <c r="B611" s="44"/>
      <c r="G611" s="25"/>
      <c r="I611" s="45"/>
      <c r="J611" s="46"/>
      <c r="N611" s="45"/>
      <c r="O611" s="46"/>
      <c r="S611" s="45"/>
      <c r="Y611" s="47"/>
      <c r="AD611" s="47"/>
      <c r="AI611" s="48"/>
      <c r="AK611" s="48"/>
      <c r="AL611" s="47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</row>
    <row r="612" spans="1:48" ht="13">
      <c r="A612" s="49"/>
      <c r="B612" s="44"/>
      <c r="G612" s="25"/>
      <c r="I612" s="45"/>
      <c r="J612" s="46"/>
      <c r="N612" s="45"/>
      <c r="O612" s="46"/>
      <c r="S612" s="45"/>
      <c r="Y612" s="47"/>
      <c r="AD612" s="47"/>
      <c r="AI612" s="48"/>
      <c r="AK612" s="48"/>
      <c r="AL612" s="47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</row>
    <row r="613" spans="1:48" ht="13">
      <c r="A613" s="49"/>
      <c r="B613" s="44"/>
      <c r="G613" s="25"/>
      <c r="I613" s="45"/>
      <c r="J613" s="46"/>
      <c r="N613" s="45"/>
      <c r="O613" s="46"/>
      <c r="S613" s="45"/>
      <c r="Y613" s="47"/>
      <c r="AD613" s="47"/>
      <c r="AI613" s="48"/>
      <c r="AK613" s="48"/>
      <c r="AL613" s="47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</row>
    <row r="614" spans="1:48" ht="13">
      <c r="A614" s="49"/>
      <c r="B614" s="44"/>
      <c r="G614" s="25"/>
      <c r="I614" s="45"/>
      <c r="J614" s="46"/>
      <c r="N614" s="45"/>
      <c r="O614" s="46"/>
      <c r="S614" s="45"/>
      <c r="Y614" s="47"/>
      <c r="AD614" s="47"/>
      <c r="AI614" s="48"/>
      <c r="AK614" s="48"/>
      <c r="AL614" s="47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</row>
    <row r="615" spans="1:48" ht="13">
      <c r="A615" s="49"/>
      <c r="B615" s="44"/>
      <c r="G615" s="25"/>
      <c r="I615" s="45"/>
      <c r="J615" s="46"/>
      <c r="N615" s="45"/>
      <c r="O615" s="46"/>
      <c r="S615" s="45"/>
      <c r="Y615" s="47"/>
      <c r="AD615" s="47"/>
      <c r="AI615" s="48"/>
      <c r="AK615" s="48"/>
      <c r="AL615" s="47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</row>
    <row r="616" spans="1:48" ht="13">
      <c r="A616" s="49"/>
      <c r="B616" s="44"/>
      <c r="G616" s="25"/>
      <c r="I616" s="45"/>
      <c r="J616" s="46"/>
      <c r="N616" s="45"/>
      <c r="O616" s="46"/>
      <c r="S616" s="45"/>
      <c r="Y616" s="47"/>
      <c r="AD616" s="47"/>
      <c r="AI616" s="48"/>
      <c r="AK616" s="48"/>
      <c r="AL616" s="47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</row>
    <row r="617" spans="1:48" ht="13">
      <c r="A617" s="49"/>
      <c r="B617" s="44"/>
      <c r="G617" s="25"/>
      <c r="I617" s="45"/>
      <c r="J617" s="46"/>
      <c r="N617" s="45"/>
      <c r="O617" s="46"/>
      <c r="S617" s="45"/>
      <c r="Y617" s="47"/>
      <c r="AD617" s="47"/>
      <c r="AI617" s="48"/>
      <c r="AK617" s="48"/>
      <c r="AL617" s="47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</row>
    <row r="618" spans="1:48" ht="13">
      <c r="A618" s="49"/>
      <c r="B618" s="44"/>
      <c r="G618" s="25"/>
      <c r="I618" s="45"/>
      <c r="J618" s="46"/>
      <c r="N618" s="45"/>
      <c r="O618" s="46"/>
      <c r="S618" s="45"/>
      <c r="Y618" s="47"/>
      <c r="AD618" s="47"/>
      <c r="AI618" s="48"/>
      <c r="AK618" s="48"/>
      <c r="AL618" s="47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</row>
    <row r="619" spans="1:48" ht="13">
      <c r="A619" s="49"/>
      <c r="B619" s="44"/>
      <c r="G619" s="25"/>
      <c r="I619" s="45"/>
      <c r="J619" s="46"/>
      <c r="N619" s="45"/>
      <c r="O619" s="46"/>
      <c r="S619" s="45"/>
      <c r="Y619" s="47"/>
      <c r="AD619" s="47"/>
      <c r="AI619" s="48"/>
      <c r="AK619" s="48"/>
      <c r="AL619" s="47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</row>
    <row r="620" spans="1:48" ht="13">
      <c r="A620" s="49"/>
      <c r="B620" s="44"/>
      <c r="G620" s="25"/>
      <c r="I620" s="45"/>
      <c r="J620" s="46"/>
      <c r="N620" s="45"/>
      <c r="O620" s="46"/>
      <c r="S620" s="45"/>
      <c r="Y620" s="47"/>
      <c r="AD620" s="47"/>
      <c r="AI620" s="48"/>
      <c r="AK620" s="48"/>
      <c r="AL620" s="47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</row>
    <row r="621" spans="1:48" ht="13">
      <c r="A621" s="49"/>
      <c r="B621" s="44"/>
      <c r="G621" s="25"/>
      <c r="I621" s="45"/>
      <c r="J621" s="46"/>
      <c r="N621" s="45"/>
      <c r="O621" s="46"/>
      <c r="S621" s="45"/>
      <c r="Y621" s="47"/>
      <c r="AD621" s="47"/>
      <c r="AI621" s="48"/>
      <c r="AK621" s="48"/>
      <c r="AL621" s="47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</row>
    <row r="622" spans="1:48" ht="13">
      <c r="A622" s="49"/>
      <c r="B622" s="44"/>
      <c r="G622" s="25"/>
      <c r="I622" s="45"/>
      <c r="J622" s="46"/>
      <c r="N622" s="45"/>
      <c r="O622" s="46"/>
      <c r="S622" s="45"/>
      <c r="Y622" s="47"/>
      <c r="AD622" s="47"/>
      <c r="AI622" s="48"/>
      <c r="AK622" s="48"/>
      <c r="AL622" s="47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</row>
    <row r="623" spans="1:48" ht="13">
      <c r="A623" s="49"/>
      <c r="B623" s="44"/>
      <c r="G623" s="25"/>
      <c r="I623" s="45"/>
      <c r="J623" s="46"/>
      <c r="N623" s="45"/>
      <c r="O623" s="46"/>
      <c r="S623" s="45"/>
      <c r="Y623" s="47"/>
      <c r="AD623" s="47"/>
      <c r="AI623" s="48"/>
      <c r="AK623" s="48"/>
      <c r="AL623" s="47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</row>
    <row r="624" spans="1:48" ht="13">
      <c r="A624" s="49"/>
      <c r="B624" s="44"/>
      <c r="G624" s="25"/>
      <c r="I624" s="45"/>
      <c r="J624" s="46"/>
      <c r="N624" s="45"/>
      <c r="O624" s="46"/>
      <c r="S624" s="45"/>
      <c r="Y624" s="47"/>
      <c r="AD624" s="47"/>
      <c r="AI624" s="48"/>
      <c r="AK624" s="48"/>
      <c r="AL624" s="47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</row>
    <row r="625" spans="1:48" ht="13">
      <c r="A625" s="49"/>
      <c r="B625" s="44"/>
      <c r="G625" s="25"/>
      <c r="I625" s="45"/>
      <c r="J625" s="46"/>
      <c r="N625" s="45"/>
      <c r="O625" s="46"/>
      <c r="S625" s="45"/>
      <c r="Y625" s="47"/>
      <c r="AD625" s="47"/>
      <c r="AI625" s="48"/>
      <c r="AK625" s="48"/>
      <c r="AL625" s="47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</row>
    <row r="626" spans="1:48" ht="13">
      <c r="A626" s="49"/>
      <c r="B626" s="44"/>
      <c r="G626" s="25"/>
      <c r="I626" s="45"/>
      <c r="J626" s="46"/>
      <c r="N626" s="45"/>
      <c r="O626" s="46"/>
      <c r="S626" s="45"/>
      <c r="Y626" s="47"/>
      <c r="AD626" s="47"/>
      <c r="AI626" s="48"/>
      <c r="AK626" s="48"/>
      <c r="AL626" s="47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</row>
    <row r="627" spans="1:48" ht="13">
      <c r="A627" s="49"/>
      <c r="B627" s="44"/>
      <c r="G627" s="25"/>
      <c r="I627" s="45"/>
      <c r="J627" s="46"/>
      <c r="N627" s="45"/>
      <c r="O627" s="46"/>
      <c r="S627" s="45"/>
      <c r="Y627" s="47"/>
      <c r="AD627" s="47"/>
      <c r="AI627" s="48"/>
      <c r="AK627" s="48"/>
      <c r="AL627" s="47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</row>
    <row r="628" spans="1:48" ht="13">
      <c r="A628" s="49"/>
      <c r="B628" s="44"/>
      <c r="G628" s="25"/>
      <c r="I628" s="45"/>
      <c r="J628" s="46"/>
      <c r="N628" s="45"/>
      <c r="O628" s="46"/>
      <c r="S628" s="45"/>
      <c r="Y628" s="47"/>
      <c r="AD628" s="47"/>
      <c r="AI628" s="48"/>
      <c r="AK628" s="48"/>
      <c r="AL628" s="47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</row>
    <row r="629" spans="1:48" ht="13">
      <c r="A629" s="49"/>
      <c r="B629" s="44"/>
      <c r="G629" s="25"/>
      <c r="I629" s="45"/>
      <c r="J629" s="46"/>
      <c r="N629" s="45"/>
      <c r="O629" s="46"/>
      <c r="S629" s="45"/>
      <c r="Y629" s="47"/>
      <c r="AD629" s="47"/>
      <c r="AI629" s="48"/>
      <c r="AK629" s="48"/>
      <c r="AL629" s="47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</row>
    <row r="630" spans="1:48" ht="13">
      <c r="A630" s="49"/>
      <c r="B630" s="44"/>
      <c r="G630" s="25"/>
      <c r="I630" s="45"/>
      <c r="J630" s="46"/>
      <c r="N630" s="45"/>
      <c r="O630" s="46"/>
      <c r="S630" s="45"/>
      <c r="Y630" s="47"/>
      <c r="AD630" s="47"/>
      <c r="AI630" s="48"/>
      <c r="AK630" s="48"/>
      <c r="AL630" s="47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</row>
    <row r="631" spans="1:48" ht="13">
      <c r="A631" s="49"/>
      <c r="B631" s="44"/>
      <c r="G631" s="25"/>
      <c r="I631" s="45"/>
      <c r="J631" s="46"/>
      <c r="N631" s="45"/>
      <c r="O631" s="46"/>
      <c r="S631" s="45"/>
      <c r="Y631" s="47"/>
      <c r="AD631" s="47"/>
      <c r="AI631" s="48"/>
      <c r="AK631" s="48"/>
      <c r="AL631" s="47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</row>
    <row r="632" spans="1:48" ht="13">
      <c r="A632" s="49"/>
      <c r="B632" s="44"/>
      <c r="G632" s="25"/>
      <c r="I632" s="45"/>
      <c r="J632" s="46"/>
      <c r="N632" s="45"/>
      <c r="O632" s="46"/>
      <c r="S632" s="45"/>
      <c r="Y632" s="47"/>
      <c r="AD632" s="47"/>
      <c r="AI632" s="48"/>
      <c r="AK632" s="48"/>
      <c r="AL632" s="47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</row>
    <row r="633" spans="1:48" ht="13">
      <c r="A633" s="49"/>
      <c r="B633" s="44"/>
      <c r="G633" s="25"/>
      <c r="I633" s="45"/>
      <c r="J633" s="46"/>
      <c r="N633" s="45"/>
      <c r="O633" s="46"/>
      <c r="S633" s="45"/>
      <c r="Y633" s="47"/>
      <c r="AD633" s="47"/>
      <c r="AI633" s="48"/>
      <c r="AK633" s="48"/>
      <c r="AL633" s="47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</row>
    <row r="634" spans="1:48" ht="13">
      <c r="A634" s="49"/>
      <c r="B634" s="44"/>
      <c r="G634" s="25"/>
      <c r="I634" s="45"/>
      <c r="J634" s="46"/>
      <c r="N634" s="45"/>
      <c r="O634" s="46"/>
      <c r="S634" s="45"/>
      <c r="Y634" s="47"/>
      <c r="AD634" s="47"/>
      <c r="AI634" s="48"/>
      <c r="AK634" s="48"/>
      <c r="AL634" s="47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</row>
    <row r="635" spans="1:48" ht="13">
      <c r="A635" s="49"/>
      <c r="B635" s="44"/>
      <c r="G635" s="25"/>
      <c r="I635" s="45"/>
      <c r="J635" s="46"/>
      <c r="N635" s="45"/>
      <c r="O635" s="46"/>
      <c r="S635" s="45"/>
      <c r="Y635" s="47"/>
      <c r="AD635" s="47"/>
      <c r="AI635" s="48"/>
      <c r="AK635" s="48"/>
      <c r="AL635" s="47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</row>
    <row r="636" spans="1:48" ht="13">
      <c r="A636" s="49"/>
      <c r="B636" s="44"/>
      <c r="G636" s="25"/>
      <c r="I636" s="45"/>
      <c r="J636" s="46"/>
      <c r="N636" s="45"/>
      <c r="O636" s="46"/>
      <c r="S636" s="45"/>
      <c r="Y636" s="47"/>
      <c r="AD636" s="47"/>
      <c r="AI636" s="48"/>
      <c r="AK636" s="48"/>
      <c r="AL636" s="47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</row>
    <row r="637" spans="1:48" ht="13">
      <c r="A637" s="49"/>
      <c r="B637" s="44"/>
      <c r="G637" s="25"/>
      <c r="I637" s="45"/>
      <c r="J637" s="46"/>
      <c r="N637" s="45"/>
      <c r="O637" s="46"/>
      <c r="S637" s="45"/>
      <c r="Y637" s="47"/>
      <c r="AD637" s="47"/>
      <c r="AI637" s="48"/>
      <c r="AK637" s="48"/>
      <c r="AL637" s="47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</row>
    <row r="638" spans="1:48" ht="13">
      <c r="A638" s="49"/>
      <c r="B638" s="44"/>
      <c r="G638" s="25"/>
      <c r="I638" s="45"/>
      <c r="J638" s="46"/>
      <c r="N638" s="45"/>
      <c r="O638" s="46"/>
      <c r="S638" s="45"/>
      <c r="Y638" s="47"/>
      <c r="AD638" s="47"/>
      <c r="AI638" s="48"/>
      <c r="AK638" s="48"/>
      <c r="AL638" s="47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</row>
    <row r="639" spans="1:48" ht="13">
      <c r="A639" s="49"/>
      <c r="B639" s="44"/>
      <c r="G639" s="25"/>
      <c r="I639" s="45"/>
      <c r="J639" s="46"/>
      <c r="N639" s="45"/>
      <c r="O639" s="46"/>
      <c r="S639" s="45"/>
      <c r="Y639" s="47"/>
      <c r="AD639" s="47"/>
      <c r="AI639" s="48"/>
      <c r="AK639" s="48"/>
      <c r="AL639" s="47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</row>
    <row r="640" spans="1:48" ht="13">
      <c r="A640" s="49"/>
      <c r="B640" s="44"/>
      <c r="G640" s="25"/>
      <c r="I640" s="45"/>
      <c r="J640" s="46"/>
      <c r="N640" s="45"/>
      <c r="O640" s="46"/>
      <c r="S640" s="45"/>
      <c r="Y640" s="47"/>
      <c r="AD640" s="47"/>
      <c r="AI640" s="48"/>
      <c r="AK640" s="48"/>
      <c r="AL640" s="47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</row>
    <row r="641" spans="1:48" ht="13">
      <c r="A641" s="49"/>
      <c r="B641" s="44"/>
      <c r="G641" s="25"/>
      <c r="I641" s="45"/>
      <c r="J641" s="46"/>
      <c r="N641" s="45"/>
      <c r="O641" s="46"/>
      <c r="S641" s="45"/>
      <c r="Y641" s="47"/>
      <c r="AD641" s="47"/>
      <c r="AI641" s="48"/>
      <c r="AK641" s="48"/>
      <c r="AL641" s="47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</row>
    <row r="642" spans="1:48" ht="13">
      <c r="A642" s="49"/>
      <c r="B642" s="44"/>
      <c r="G642" s="25"/>
      <c r="I642" s="45"/>
      <c r="J642" s="46"/>
      <c r="N642" s="45"/>
      <c r="O642" s="46"/>
      <c r="S642" s="45"/>
      <c r="Y642" s="47"/>
      <c r="AD642" s="47"/>
      <c r="AI642" s="48"/>
      <c r="AK642" s="48"/>
      <c r="AL642" s="47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</row>
    <row r="643" spans="1:48" ht="13">
      <c r="A643" s="49"/>
      <c r="B643" s="44"/>
      <c r="G643" s="25"/>
      <c r="I643" s="45"/>
      <c r="J643" s="46"/>
      <c r="N643" s="45"/>
      <c r="O643" s="46"/>
      <c r="S643" s="45"/>
      <c r="Y643" s="47"/>
      <c r="AD643" s="47"/>
      <c r="AI643" s="48"/>
      <c r="AK643" s="48"/>
      <c r="AL643" s="47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</row>
    <row r="644" spans="1:48" ht="13">
      <c r="A644" s="49"/>
      <c r="B644" s="44"/>
      <c r="G644" s="25"/>
      <c r="I644" s="45"/>
      <c r="J644" s="46"/>
      <c r="N644" s="45"/>
      <c r="O644" s="46"/>
      <c r="S644" s="45"/>
      <c r="Y644" s="47"/>
      <c r="AD644" s="47"/>
      <c r="AI644" s="48"/>
      <c r="AK644" s="48"/>
      <c r="AL644" s="47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</row>
    <row r="645" spans="1:48" ht="13">
      <c r="A645" s="49"/>
      <c r="B645" s="44"/>
      <c r="G645" s="25"/>
      <c r="I645" s="45"/>
      <c r="J645" s="46"/>
      <c r="N645" s="45"/>
      <c r="O645" s="46"/>
      <c r="S645" s="45"/>
      <c r="Y645" s="47"/>
      <c r="AD645" s="47"/>
      <c r="AI645" s="48"/>
      <c r="AK645" s="48"/>
      <c r="AL645" s="47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</row>
    <row r="646" spans="1:48" ht="13">
      <c r="A646" s="49"/>
      <c r="B646" s="44"/>
      <c r="G646" s="25"/>
      <c r="I646" s="45"/>
      <c r="J646" s="46"/>
      <c r="N646" s="45"/>
      <c r="O646" s="46"/>
      <c r="S646" s="45"/>
      <c r="Y646" s="47"/>
      <c r="AD646" s="47"/>
      <c r="AI646" s="48"/>
      <c r="AK646" s="48"/>
      <c r="AL646" s="47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</row>
    <row r="647" spans="1:48" ht="13">
      <c r="A647" s="49"/>
      <c r="B647" s="44"/>
      <c r="G647" s="25"/>
      <c r="I647" s="45"/>
      <c r="J647" s="46"/>
      <c r="N647" s="45"/>
      <c r="O647" s="46"/>
      <c r="S647" s="45"/>
      <c r="Y647" s="47"/>
      <c r="AD647" s="47"/>
      <c r="AI647" s="48"/>
      <c r="AK647" s="48"/>
      <c r="AL647" s="47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</row>
    <row r="648" spans="1:48" ht="13">
      <c r="A648" s="49"/>
      <c r="B648" s="44"/>
      <c r="G648" s="25"/>
      <c r="I648" s="45"/>
      <c r="J648" s="46"/>
      <c r="N648" s="45"/>
      <c r="O648" s="46"/>
      <c r="S648" s="45"/>
      <c r="Y648" s="47"/>
      <c r="AD648" s="47"/>
      <c r="AI648" s="48"/>
      <c r="AK648" s="48"/>
      <c r="AL648" s="47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</row>
    <row r="649" spans="1:48" ht="13">
      <c r="A649" s="49"/>
      <c r="B649" s="44"/>
      <c r="G649" s="25"/>
      <c r="I649" s="45"/>
      <c r="J649" s="46"/>
      <c r="N649" s="45"/>
      <c r="O649" s="46"/>
      <c r="S649" s="45"/>
      <c r="Y649" s="47"/>
      <c r="AD649" s="47"/>
      <c r="AI649" s="48"/>
      <c r="AK649" s="48"/>
      <c r="AL649" s="47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</row>
    <row r="650" spans="1:48" ht="13">
      <c r="A650" s="49"/>
      <c r="B650" s="44"/>
      <c r="G650" s="25"/>
      <c r="I650" s="45"/>
      <c r="J650" s="46"/>
      <c r="N650" s="45"/>
      <c r="O650" s="46"/>
      <c r="S650" s="45"/>
      <c r="Y650" s="47"/>
      <c r="AD650" s="47"/>
      <c r="AI650" s="48"/>
      <c r="AK650" s="48"/>
      <c r="AL650" s="47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</row>
    <row r="651" spans="1:48" ht="13">
      <c r="A651" s="49"/>
      <c r="B651" s="44"/>
      <c r="G651" s="25"/>
      <c r="I651" s="45"/>
      <c r="J651" s="46"/>
      <c r="N651" s="45"/>
      <c r="O651" s="46"/>
      <c r="S651" s="45"/>
      <c r="Y651" s="47"/>
      <c r="AD651" s="47"/>
      <c r="AI651" s="48"/>
      <c r="AK651" s="48"/>
      <c r="AL651" s="47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</row>
    <row r="652" spans="1:48" ht="13">
      <c r="A652" s="49"/>
      <c r="B652" s="44"/>
      <c r="G652" s="25"/>
      <c r="I652" s="45"/>
      <c r="J652" s="46"/>
      <c r="N652" s="45"/>
      <c r="O652" s="46"/>
      <c r="S652" s="45"/>
      <c r="Y652" s="47"/>
      <c r="AD652" s="47"/>
      <c r="AI652" s="48"/>
      <c r="AK652" s="48"/>
      <c r="AL652" s="47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</row>
    <row r="653" spans="1:48" ht="13">
      <c r="A653" s="49"/>
      <c r="B653" s="44"/>
      <c r="G653" s="25"/>
      <c r="I653" s="45"/>
      <c r="J653" s="46"/>
      <c r="N653" s="45"/>
      <c r="O653" s="46"/>
      <c r="S653" s="45"/>
      <c r="Y653" s="47"/>
      <c r="AD653" s="47"/>
      <c r="AI653" s="48"/>
      <c r="AK653" s="48"/>
      <c r="AL653" s="47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</row>
    <row r="654" spans="1:48" ht="13">
      <c r="A654" s="49"/>
      <c r="B654" s="44"/>
      <c r="G654" s="25"/>
      <c r="I654" s="45"/>
      <c r="J654" s="46"/>
      <c r="N654" s="45"/>
      <c r="O654" s="46"/>
      <c r="S654" s="45"/>
      <c r="Y654" s="47"/>
      <c r="AD654" s="47"/>
      <c r="AI654" s="48"/>
      <c r="AK654" s="48"/>
      <c r="AL654" s="47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</row>
    <row r="655" spans="1:48" ht="13">
      <c r="A655" s="49"/>
      <c r="B655" s="44"/>
      <c r="G655" s="25"/>
      <c r="I655" s="45"/>
      <c r="J655" s="46"/>
      <c r="N655" s="45"/>
      <c r="O655" s="46"/>
      <c r="S655" s="45"/>
      <c r="Y655" s="47"/>
      <c r="AD655" s="47"/>
      <c r="AI655" s="48"/>
      <c r="AK655" s="48"/>
      <c r="AL655" s="47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</row>
    <row r="656" spans="1:48" ht="13">
      <c r="A656" s="49"/>
      <c r="B656" s="44"/>
      <c r="G656" s="25"/>
      <c r="I656" s="45"/>
      <c r="J656" s="46"/>
      <c r="N656" s="45"/>
      <c r="O656" s="46"/>
      <c r="S656" s="45"/>
      <c r="Y656" s="47"/>
      <c r="AD656" s="47"/>
      <c r="AI656" s="48"/>
      <c r="AK656" s="48"/>
      <c r="AL656" s="47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</row>
    <row r="657" spans="1:48" ht="13">
      <c r="A657" s="49"/>
      <c r="B657" s="44"/>
      <c r="G657" s="25"/>
      <c r="I657" s="45"/>
      <c r="J657" s="46"/>
      <c r="N657" s="45"/>
      <c r="O657" s="46"/>
      <c r="S657" s="45"/>
      <c r="Y657" s="47"/>
      <c r="AD657" s="47"/>
      <c r="AI657" s="48"/>
      <c r="AK657" s="48"/>
      <c r="AL657" s="47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</row>
    <row r="658" spans="1:48" ht="13">
      <c r="A658" s="49"/>
      <c r="B658" s="44"/>
      <c r="G658" s="25"/>
      <c r="I658" s="45"/>
      <c r="J658" s="46"/>
      <c r="N658" s="45"/>
      <c r="O658" s="46"/>
      <c r="S658" s="45"/>
      <c r="Y658" s="47"/>
      <c r="AD658" s="47"/>
      <c r="AI658" s="48"/>
      <c r="AK658" s="48"/>
      <c r="AL658" s="47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</row>
    <row r="659" spans="1:48" ht="13">
      <c r="A659" s="49"/>
      <c r="B659" s="44"/>
      <c r="G659" s="25"/>
      <c r="I659" s="45"/>
      <c r="J659" s="46"/>
      <c r="N659" s="45"/>
      <c r="O659" s="46"/>
      <c r="S659" s="45"/>
      <c r="Y659" s="47"/>
      <c r="AD659" s="47"/>
      <c r="AI659" s="48"/>
      <c r="AK659" s="48"/>
      <c r="AL659" s="47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</row>
    <row r="660" spans="1:48" ht="13">
      <c r="A660" s="49"/>
      <c r="B660" s="44"/>
      <c r="G660" s="25"/>
      <c r="I660" s="45"/>
      <c r="J660" s="46"/>
      <c r="N660" s="45"/>
      <c r="O660" s="46"/>
      <c r="S660" s="45"/>
      <c r="Y660" s="47"/>
      <c r="AD660" s="47"/>
      <c r="AI660" s="48"/>
      <c r="AK660" s="48"/>
      <c r="AL660" s="47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</row>
    <row r="661" spans="1:48" ht="13">
      <c r="A661" s="49"/>
      <c r="B661" s="44"/>
      <c r="G661" s="25"/>
      <c r="I661" s="45"/>
      <c r="J661" s="46"/>
      <c r="N661" s="45"/>
      <c r="O661" s="46"/>
      <c r="S661" s="45"/>
      <c r="Y661" s="47"/>
      <c r="AD661" s="47"/>
      <c r="AI661" s="48"/>
      <c r="AK661" s="48"/>
      <c r="AL661" s="47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</row>
    <row r="662" spans="1:48" ht="13">
      <c r="A662" s="49"/>
      <c r="B662" s="44"/>
      <c r="G662" s="25"/>
      <c r="I662" s="45"/>
      <c r="J662" s="46"/>
      <c r="N662" s="45"/>
      <c r="O662" s="46"/>
      <c r="S662" s="45"/>
      <c r="Y662" s="47"/>
      <c r="AD662" s="47"/>
      <c r="AI662" s="48"/>
      <c r="AK662" s="48"/>
      <c r="AL662" s="47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</row>
    <row r="663" spans="1:48" ht="13">
      <c r="A663" s="49"/>
      <c r="B663" s="44"/>
      <c r="G663" s="25"/>
      <c r="I663" s="45"/>
      <c r="J663" s="46"/>
      <c r="N663" s="45"/>
      <c r="O663" s="46"/>
      <c r="S663" s="45"/>
      <c r="Y663" s="47"/>
      <c r="AD663" s="47"/>
      <c r="AI663" s="48"/>
      <c r="AK663" s="48"/>
      <c r="AL663" s="47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</row>
    <row r="664" spans="1:48" ht="13">
      <c r="A664" s="49"/>
      <c r="B664" s="44"/>
      <c r="G664" s="25"/>
      <c r="I664" s="45"/>
      <c r="J664" s="46"/>
      <c r="N664" s="45"/>
      <c r="O664" s="46"/>
      <c r="S664" s="45"/>
      <c r="Y664" s="47"/>
      <c r="AD664" s="47"/>
      <c r="AI664" s="48"/>
      <c r="AK664" s="48"/>
      <c r="AL664" s="47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</row>
    <row r="665" spans="1:48" ht="13">
      <c r="A665" s="49"/>
      <c r="B665" s="44"/>
      <c r="G665" s="25"/>
      <c r="I665" s="45"/>
      <c r="J665" s="46"/>
      <c r="N665" s="45"/>
      <c r="O665" s="46"/>
      <c r="S665" s="45"/>
      <c r="Y665" s="47"/>
      <c r="AD665" s="47"/>
      <c r="AI665" s="48"/>
      <c r="AK665" s="48"/>
      <c r="AL665" s="47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</row>
    <row r="666" spans="1:48" ht="13">
      <c r="A666" s="49"/>
      <c r="B666" s="44"/>
      <c r="G666" s="25"/>
      <c r="I666" s="45"/>
      <c r="J666" s="46"/>
      <c r="N666" s="45"/>
      <c r="O666" s="46"/>
      <c r="S666" s="45"/>
      <c r="Y666" s="47"/>
      <c r="AD666" s="47"/>
      <c r="AI666" s="48"/>
      <c r="AK666" s="48"/>
      <c r="AL666" s="47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</row>
    <row r="667" spans="1:48" ht="13">
      <c r="A667" s="49"/>
      <c r="B667" s="44"/>
      <c r="G667" s="25"/>
      <c r="I667" s="45"/>
      <c r="J667" s="46"/>
      <c r="N667" s="45"/>
      <c r="O667" s="46"/>
      <c r="S667" s="45"/>
      <c r="Y667" s="47"/>
      <c r="AD667" s="47"/>
      <c r="AI667" s="48"/>
      <c r="AK667" s="48"/>
      <c r="AL667" s="47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</row>
    <row r="668" spans="1:48" ht="13">
      <c r="A668" s="49"/>
      <c r="B668" s="44"/>
      <c r="G668" s="25"/>
      <c r="I668" s="45"/>
      <c r="J668" s="46"/>
      <c r="N668" s="45"/>
      <c r="O668" s="46"/>
      <c r="S668" s="45"/>
      <c r="Y668" s="47"/>
      <c r="AD668" s="47"/>
      <c r="AI668" s="48"/>
      <c r="AK668" s="48"/>
      <c r="AL668" s="47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</row>
    <row r="669" spans="1:48" ht="13">
      <c r="A669" s="49"/>
      <c r="B669" s="44"/>
      <c r="G669" s="25"/>
      <c r="I669" s="45"/>
      <c r="J669" s="46"/>
      <c r="N669" s="45"/>
      <c r="O669" s="46"/>
      <c r="S669" s="45"/>
      <c r="Y669" s="47"/>
      <c r="AD669" s="47"/>
      <c r="AI669" s="48"/>
      <c r="AK669" s="48"/>
      <c r="AL669" s="47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</row>
    <row r="670" spans="1:48" ht="13">
      <c r="A670" s="49"/>
      <c r="B670" s="44"/>
      <c r="G670" s="25"/>
      <c r="I670" s="45"/>
      <c r="J670" s="46"/>
      <c r="N670" s="45"/>
      <c r="O670" s="46"/>
      <c r="S670" s="45"/>
      <c r="Y670" s="47"/>
      <c r="AD670" s="47"/>
      <c r="AI670" s="48"/>
      <c r="AK670" s="48"/>
      <c r="AL670" s="47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</row>
    <row r="671" spans="1:48" ht="13">
      <c r="A671" s="49"/>
      <c r="B671" s="44"/>
      <c r="G671" s="25"/>
      <c r="I671" s="45"/>
      <c r="J671" s="46"/>
      <c r="N671" s="45"/>
      <c r="O671" s="46"/>
      <c r="S671" s="45"/>
      <c r="Y671" s="47"/>
      <c r="AD671" s="47"/>
      <c r="AI671" s="48"/>
      <c r="AK671" s="48"/>
      <c r="AL671" s="47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</row>
    <row r="672" spans="1:48" ht="13">
      <c r="A672" s="49"/>
      <c r="B672" s="44"/>
      <c r="G672" s="25"/>
      <c r="I672" s="45"/>
      <c r="J672" s="46"/>
      <c r="N672" s="45"/>
      <c r="O672" s="46"/>
      <c r="S672" s="45"/>
      <c r="Y672" s="47"/>
      <c r="AD672" s="47"/>
      <c r="AI672" s="48"/>
      <c r="AK672" s="48"/>
      <c r="AL672" s="47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</row>
    <row r="673" spans="1:48" ht="13">
      <c r="A673" s="49"/>
      <c r="B673" s="44"/>
      <c r="G673" s="25"/>
      <c r="I673" s="45"/>
      <c r="J673" s="46"/>
      <c r="N673" s="45"/>
      <c r="O673" s="46"/>
      <c r="S673" s="45"/>
      <c r="Y673" s="47"/>
      <c r="AD673" s="47"/>
      <c r="AI673" s="48"/>
      <c r="AK673" s="48"/>
      <c r="AL673" s="47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</row>
    <row r="674" spans="1:48" ht="13">
      <c r="A674" s="49"/>
      <c r="B674" s="44"/>
      <c r="G674" s="25"/>
      <c r="I674" s="45"/>
      <c r="J674" s="46"/>
      <c r="N674" s="45"/>
      <c r="O674" s="46"/>
      <c r="S674" s="45"/>
      <c r="Y674" s="47"/>
      <c r="AD674" s="47"/>
      <c r="AI674" s="48"/>
      <c r="AK674" s="48"/>
      <c r="AL674" s="47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</row>
    <row r="675" spans="1:48" ht="13">
      <c r="A675" s="49"/>
      <c r="B675" s="44"/>
      <c r="G675" s="25"/>
      <c r="I675" s="45"/>
      <c r="J675" s="46"/>
      <c r="N675" s="45"/>
      <c r="O675" s="46"/>
      <c r="S675" s="45"/>
      <c r="Y675" s="47"/>
      <c r="AD675" s="47"/>
      <c r="AI675" s="48"/>
      <c r="AK675" s="48"/>
      <c r="AL675" s="47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</row>
    <row r="676" spans="1:48" ht="13">
      <c r="A676" s="49"/>
      <c r="B676" s="44"/>
      <c r="G676" s="25"/>
      <c r="I676" s="45"/>
      <c r="J676" s="46"/>
      <c r="N676" s="45"/>
      <c r="O676" s="46"/>
      <c r="S676" s="45"/>
      <c r="Y676" s="47"/>
      <c r="AD676" s="47"/>
      <c r="AI676" s="48"/>
      <c r="AK676" s="48"/>
      <c r="AL676" s="47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</row>
    <row r="677" spans="1:48" ht="13">
      <c r="A677" s="49"/>
      <c r="B677" s="44"/>
      <c r="G677" s="25"/>
      <c r="I677" s="45"/>
      <c r="J677" s="46"/>
      <c r="N677" s="45"/>
      <c r="O677" s="46"/>
      <c r="S677" s="45"/>
      <c r="Y677" s="47"/>
      <c r="AD677" s="47"/>
      <c r="AI677" s="48"/>
      <c r="AK677" s="48"/>
      <c r="AL677" s="47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</row>
    <row r="678" spans="1:48" ht="13">
      <c r="A678" s="49"/>
      <c r="B678" s="44"/>
      <c r="G678" s="25"/>
      <c r="I678" s="45"/>
      <c r="J678" s="46"/>
      <c r="N678" s="45"/>
      <c r="O678" s="46"/>
      <c r="S678" s="45"/>
      <c r="Y678" s="47"/>
      <c r="AD678" s="47"/>
      <c r="AI678" s="48"/>
      <c r="AK678" s="48"/>
      <c r="AL678" s="47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</row>
    <row r="679" spans="1:48" ht="13">
      <c r="A679" s="49"/>
      <c r="B679" s="44"/>
      <c r="G679" s="25"/>
      <c r="I679" s="45"/>
      <c r="J679" s="46"/>
      <c r="N679" s="45"/>
      <c r="O679" s="46"/>
      <c r="S679" s="45"/>
      <c r="Y679" s="47"/>
      <c r="AD679" s="47"/>
      <c r="AI679" s="48"/>
      <c r="AK679" s="48"/>
      <c r="AL679" s="47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</row>
    <row r="680" spans="1:48" ht="13">
      <c r="A680" s="49"/>
      <c r="B680" s="44"/>
      <c r="G680" s="25"/>
      <c r="I680" s="45"/>
      <c r="J680" s="46"/>
      <c r="N680" s="45"/>
      <c r="O680" s="46"/>
      <c r="S680" s="45"/>
      <c r="Y680" s="47"/>
      <c r="AD680" s="47"/>
      <c r="AI680" s="48"/>
      <c r="AK680" s="48"/>
      <c r="AL680" s="47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</row>
    <row r="681" spans="1:48" ht="13">
      <c r="A681" s="49"/>
      <c r="B681" s="44"/>
      <c r="G681" s="25"/>
      <c r="I681" s="45"/>
      <c r="J681" s="46"/>
      <c r="N681" s="45"/>
      <c r="O681" s="46"/>
      <c r="S681" s="45"/>
      <c r="Y681" s="47"/>
      <c r="AD681" s="47"/>
      <c r="AI681" s="48"/>
      <c r="AK681" s="48"/>
      <c r="AL681" s="47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</row>
    <row r="682" spans="1:48" ht="13">
      <c r="A682" s="49"/>
      <c r="B682" s="44"/>
      <c r="G682" s="25"/>
      <c r="I682" s="45"/>
      <c r="J682" s="46"/>
      <c r="N682" s="45"/>
      <c r="O682" s="46"/>
      <c r="S682" s="45"/>
      <c r="Y682" s="47"/>
      <c r="AD682" s="47"/>
      <c r="AI682" s="48"/>
      <c r="AK682" s="48"/>
      <c r="AL682" s="47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</row>
    <row r="683" spans="1:48" ht="13">
      <c r="A683" s="49"/>
      <c r="B683" s="44"/>
      <c r="G683" s="25"/>
      <c r="I683" s="45"/>
      <c r="J683" s="46"/>
      <c r="N683" s="45"/>
      <c r="O683" s="46"/>
      <c r="S683" s="45"/>
      <c r="Y683" s="47"/>
      <c r="AD683" s="47"/>
      <c r="AI683" s="48"/>
      <c r="AK683" s="48"/>
      <c r="AL683" s="47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</row>
    <row r="684" spans="1:48" ht="13">
      <c r="A684" s="49"/>
      <c r="B684" s="44"/>
      <c r="G684" s="25"/>
      <c r="I684" s="45"/>
      <c r="J684" s="46"/>
      <c r="N684" s="45"/>
      <c r="O684" s="46"/>
      <c r="S684" s="45"/>
      <c r="Y684" s="47"/>
      <c r="AD684" s="47"/>
      <c r="AI684" s="48"/>
      <c r="AK684" s="48"/>
      <c r="AL684" s="47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</row>
    <row r="685" spans="1:48" ht="13">
      <c r="A685" s="49"/>
      <c r="B685" s="44"/>
      <c r="G685" s="25"/>
      <c r="I685" s="45"/>
      <c r="J685" s="46"/>
      <c r="N685" s="45"/>
      <c r="O685" s="46"/>
      <c r="S685" s="45"/>
      <c r="Y685" s="47"/>
      <c r="AD685" s="47"/>
      <c r="AI685" s="48"/>
      <c r="AK685" s="48"/>
      <c r="AL685" s="47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</row>
    <row r="686" spans="1:48" ht="13">
      <c r="A686" s="49"/>
      <c r="B686" s="44"/>
      <c r="G686" s="25"/>
      <c r="I686" s="45"/>
      <c r="J686" s="46"/>
      <c r="N686" s="45"/>
      <c r="O686" s="46"/>
      <c r="S686" s="45"/>
      <c r="Y686" s="47"/>
      <c r="AD686" s="47"/>
      <c r="AI686" s="48"/>
      <c r="AK686" s="48"/>
      <c r="AL686" s="47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</row>
    <row r="687" spans="1:48" ht="13">
      <c r="A687" s="49"/>
      <c r="B687" s="44"/>
      <c r="G687" s="25"/>
      <c r="I687" s="45"/>
      <c r="J687" s="46"/>
      <c r="N687" s="45"/>
      <c r="O687" s="46"/>
      <c r="S687" s="45"/>
      <c r="Y687" s="47"/>
      <c r="AD687" s="47"/>
      <c r="AI687" s="48"/>
      <c r="AK687" s="48"/>
      <c r="AL687" s="47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</row>
    <row r="688" spans="1:48" ht="13">
      <c r="A688" s="49"/>
      <c r="B688" s="44"/>
      <c r="G688" s="25"/>
      <c r="I688" s="45"/>
      <c r="J688" s="46"/>
      <c r="N688" s="45"/>
      <c r="O688" s="46"/>
      <c r="S688" s="45"/>
      <c r="Y688" s="47"/>
      <c r="AD688" s="47"/>
      <c r="AI688" s="48"/>
      <c r="AK688" s="48"/>
      <c r="AL688" s="47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</row>
    <row r="689" spans="1:48" ht="13">
      <c r="A689" s="49"/>
      <c r="B689" s="44"/>
      <c r="G689" s="25"/>
      <c r="I689" s="45"/>
      <c r="J689" s="46"/>
      <c r="N689" s="45"/>
      <c r="O689" s="46"/>
      <c r="S689" s="45"/>
      <c r="Y689" s="47"/>
      <c r="AD689" s="47"/>
      <c r="AI689" s="48"/>
      <c r="AK689" s="48"/>
      <c r="AL689" s="47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</row>
    <row r="690" spans="1:48" ht="13">
      <c r="A690" s="49"/>
      <c r="B690" s="44"/>
      <c r="G690" s="25"/>
      <c r="I690" s="45"/>
      <c r="J690" s="46"/>
      <c r="N690" s="45"/>
      <c r="O690" s="46"/>
      <c r="S690" s="45"/>
      <c r="Y690" s="47"/>
      <c r="AD690" s="47"/>
      <c r="AI690" s="48"/>
      <c r="AK690" s="48"/>
      <c r="AL690" s="47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</row>
    <row r="691" spans="1:48" ht="13">
      <c r="A691" s="49"/>
      <c r="B691" s="44"/>
      <c r="G691" s="25"/>
      <c r="I691" s="45"/>
      <c r="J691" s="46"/>
      <c r="N691" s="45"/>
      <c r="O691" s="46"/>
      <c r="S691" s="45"/>
      <c r="Y691" s="47"/>
      <c r="AD691" s="47"/>
      <c r="AI691" s="48"/>
      <c r="AK691" s="48"/>
      <c r="AL691" s="47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</row>
    <row r="692" spans="1:48" ht="13">
      <c r="A692" s="49"/>
      <c r="B692" s="44"/>
      <c r="G692" s="25"/>
      <c r="I692" s="45"/>
      <c r="J692" s="46"/>
      <c r="N692" s="45"/>
      <c r="O692" s="46"/>
      <c r="S692" s="45"/>
      <c r="Y692" s="47"/>
      <c r="AD692" s="47"/>
      <c r="AI692" s="48"/>
      <c r="AK692" s="48"/>
      <c r="AL692" s="47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</row>
    <row r="693" spans="1:48" ht="13">
      <c r="A693" s="49"/>
      <c r="B693" s="44"/>
      <c r="G693" s="25"/>
      <c r="I693" s="45"/>
      <c r="J693" s="46"/>
      <c r="N693" s="45"/>
      <c r="O693" s="46"/>
      <c r="S693" s="45"/>
      <c r="Y693" s="47"/>
      <c r="AD693" s="47"/>
      <c r="AI693" s="48"/>
      <c r="AK693" s="48"/>
      <c r="AL693" s="47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</row>
    <row r="694" spans="1:48" ht="13">
      <c r="A694" s="49"/>
      <c r="B694" s="44"/>
      <c r="G694" s="25"/>
      <c r="I694" s="45"/>
      <c r="J694" s="46"/>
      <c r="N694" s="45"/>
      <c r="O694" s="46"/>
      <c r="S694" s="45"/>
      <c r="Y694" s="47"/>
      <c r="AD694" s="47"/>
      <c r="AI694" s="48"/>
      <c r="AK694" s="48"/>
      <c r="AL694" s="47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</row>
    <row r="695" spans="1:48" ht="13">
      <c r="A695" s="49"/>
      <c r="B695" s="44"/>
      <c r="G695" s="25"/>
      <c r="I695" s="45"/>
      <c r="J695" s="46"/>
      <c r="N695" s="45"/>
      <c r="O695" s="46"/>
      <c r="S695" s="45"/>
      <c r="Y695" s="47"/>
      <c r="AD695" s="47"/>
      <c r="AI695" s="48"/>
      <c r="AK695" s="48"/>
      <c r="AL695" s="47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</row>
    <row r="696" spans="1:48" ht="13">
      <c r="A696" s="49"/>
      <c r="B696" s="44"/>
      <c r="G696" s="25"/>
      <c r="I696" s="45"/>
      <c r="J696" s="46"/>
      <c r="N696" s="45"/>
      <c r="O696" s="46"/>
      <c r="S696" s="45"/>
      <c r="Y696" s="47"/>
      <c r="AD696" s="47"/>
      <c r="AI696" s="48"/>
      <c r="AK696" s="48"/>
      <c r="AL696" s="47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</row>
    <row r="697" spans="1:48" ht="13">
      <c r="A697" s="49"/>
      <c r="B697" s="44"/>
      <c r="G697" s="25"/>
      <c r="I697" s="45"/>
      <c r="J697" s="46"/>
      <c r="N697" s="45"/>
      <c r="O697" s="46"/>
      <c r="S697" s="45"/>
      <c r="Y697" s="47"/>
      <c r="AD697" s="47"/>
      <c r="AI697" s="48"/>
      <c r="AK697" s="48"/>
      <c r="AL697" s="47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</row>
    <row r="698" spans="1:48" ht="13">
      <c r="A698" s="49"/>
      <c r="B698" s="44"/>
      <c r="G698" s="25"/>
      <c r="I698" s="45"/>
      <c r="J698" s="46"/>
      <c r="N698" s="45"/>
      <c r="O698" s="46"/>
      <c r="S698" s="45"/>
      <c r="Y698" s="47"/>
      <c r="AD698" s="47"/>
      <c r="AI698" s="48"/>
      <c r="AK698" s="48"/>
      <c r="AL698" s="47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</row>
    <row r="699" spans="1:48" ht="13">
      <c r="A699" s="49"/>
      <c r="B699" s="44"/>
      <c r="G699" s="25"/>
      <c r="I699" s="45"/>
      <c r="J699" s="46"/>
      <c r="N699" s="45"/>
      <c r="O699" s="46"/>
      <c r="S699" s="45"/>
      <c r="Y699" s="47"/>
      <c r="AD699" s="47"/>
      <c r="AI699" s="48"/>
      <c r="AK699" s="48"/>
      <c r="AL699" s="47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</row>
    <row r="700" spans="1:48" ht="13">
      <c r="A700" s="49"/>
      <c r="B700" s="44"/>
      <c r="G700" s="25"/>
      <c r="I700" s="45"/>
      <c r="J700" s="46"/>
      <c r="N700" s="45"/>
      <c r="O700" s="46"/>
      <c r="S700" s="45"/>
      <c r="Y700" s="47"/>
      <c r="AD700" s="47"/>
      <c r="AI700" s="48"/>
      <c r="AK700" s="48"/>
      <c r="AL700" s="47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</row>
    <row r="701" spans="1:48" ht="13">
      <c r="A701" s="49"/>
      <c r="B701" s="44"/>
      <c r="G701" s="25"/>
      <c r="I701" s="45"/>
      <c r="J701" s="46"/>
      <c r="N701" s="45"/>
      <c r="O701" s="46"/>
      <c r="S701" s="45"/>
      <c r="Y701" s="47"/>
      <c r="AD701" s="47"/>
      <c r="AI701" s="48"/>
      <c r="AK701" s="48"/>
      <c r="AL701" s="47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</row>
    <row r="702" spans="1:48" ht="13">
      <c r="A702" s="49"/>
      <c r="B702" s="44"/>
      <c r="G702" s="25"/>
      <c r="I702" s="45"/>
      <c r="J702" s="46"/>
      <c r="N702" s="45"/>
      <c r="O702" s="46"/>
      <c r="S702" s="45"/>
      <c r="Y702" s="47"/>
      <c r="AD702" s="47"/>
      <c r="AI702" s="48"/>
      <c r="AK702" s="48"/>
      <c r="AL702" s="47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</row>
    <row r="703" spans="1:48" ht="13">
      <c r="A703" s="49"/>
      <c r="B703" s="44"/>
      <c r="G703" s="25"/>
      <c r="I703" s="45"/>
      <c r="J703" s="46"/>
      <c r="N703" s="45"/>
      <c r="O703" s="46"/>
      <c r="S703" s="45"/>
      <c r="Y703" s="47"/>
      <c r="AD703" s="47"/>
      <c r="AI703" s="48"/>
      <c r="AK703" s="48"/>
      <c r="AL703" s="47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</row>
    <row r="704" spans="1:48" ht="13">
      <c r="A704" s="49"/>
      <c r="B704" s="44"/>
      <c r="G704" s="25"/>
      <c r="I704" s="45"/>
      <c r="J704" s="46"/>
      <c r="N704" s="45"/>
      <c r="O704" s="46"/>
      <c r="S704" s="45"/>
      <c r="Y704" s="47"/>
      <c r="AD704" s="47"/>
      <c r="AI704" s="48"/>
      <c r="AK704" s="48"/>
      <c r="AL704" s="47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</row>
    <row r="705" spans="1:48" ht="13">
      <c r="A705" s="49"/>
      <c r="B705" s="44"/>
      <c r="G705" s="25"/>
      <c r="I705" s="45"/>
      <c r="J705" s="46"/>
      <c r="N705" s="45"/>
      <c r="O705" s="46"/>
      <c r="S705" s="45"/>
      <c r="Y705" s="47"/>
      <c r="AD705" s="47"/>
      <c r="AI705" s="48"/>
      <c r="AK705" s="48"/>
      <c r="AL705" s="47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</row>
    <row r="706" spans="1:48" ht="13">
      <c r="A706" s="49"/>
      <c r="B706" s="44"/>
      <c r="G706" s="25"/>
      <c r="I706" s="45"/>
      <c r="J706" s="46"/>
      <c r="N706" s="45"/>
      <c r="O706" s="46"/>
      <c r="S706" s="45"/>
      <c r="Y706" s="47"/>
      <c r="AD706" s="47"/>
      <c r="AI706" s="48"/>
      <c r="AK706" s="48"/>
      <c r="AL706" s="47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</row>
    <row r="707" spans="1:48" ht="13">
      <c r="A707" s="49"/>
      <c r="B707" s="44"/>
      <c r="G707" s="25"/>
      <c r="I707" s="45"/>
      <c r="J707" s="46"/>
      <c r="N707" s="45"/>
      <c r="O707" s="46"/>
      <c r="S707" s="45"/>
      <c r="Y707" s="47"/>
      <c r="AD707" s="47"/>
      <c r="AI707" s="48"/>
      <c r="AK707" s="48"/>
      <c r="AL707" s="47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</row>
    <row r="708" spans="1:48" ht="13">
      <c r="A708" s="49"/>
      <c r="B708" s="44"/>
      <c r="G708" s="25"/>
      <c r="I708" s="45"/>
      <c r="J708" s="46"/>
      <c r="N708" s="45"/>
      <c r="O708" s="46"/>
      <c r="S708" s="45"/>
      <c r="Y708" s="47"/>
      <c r="AD708" s="47"/>
      <c r="AI708" s="48"/>
      <c r="AK708" s="48"/>
      <c r="AL708" s="47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</row>
    <row r="709" spans="1:48" ht="13">
      <c r="A709" s="49"/>
      <c r="B709" s="44"/>
      <c r="G709" s="25"/>
      <c r="I709" s="45"/>
      <c r="J709" s="46"/>
      <c r="N709" s="45"/>
      <c r="O709" s="46"/>
      <c r="S709" s="45"/>
      <c r="Y709" s="47"/>
      <c r="AD709" s="47"/>
      <c r="AI709" s="48"/>
      <c r="AK709" s="48"/>
      <c r="AL709" s="47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</row>
    <row r="710" spans="1:48" ht="13">
      <c r="A710" s="49"/>
      <c r="B710" s="44"/>
      <c r="G710" s="25"/>
      <c r="I710" s="45"/>
      <c r="J710" s="46"/>
      <c r="N710" s="45"/>
      <c r="O710" s="46"/>
      <c r="S710" s="45"/>
      <c r="Y710" s="47"/>
      <c r="AD710" s="47"/>
      <c r="AI710" s="48"/>
      <c r="AK710" s="48"/>
      <c r="AL710" s="47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</row>
    <row r="711" spans="1:48" ht="13">
      <c r="A711" s="49"/>
      <c r="B711" s="44"/>
      <c r="G711" s="25"/>
      <c r="I711" s="45"/>
      <c r="J711" s="46"/>
      <c r="N711" s="45"/>
      <c r="O711" s="46"/>
      <c r="S711" s="45"/>
      <c r="Y711" s="47"/>
      <c r="AD711" s="47"/>
      <c r="AI711" s="48"/>
      <c r="AK711" s="48"/>
      <c r="AL711" s="47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</row>
    <row r="712" spans="1:48" ht="13">
      <c r="A712" s="49"/>
      <c r="B712" s="44"/>
      <c r="G712" s="25"/>
      <c r="I712" s="45"/>
      <c r="J712" s="46"/>
      <c r="N712" s="45"/>
      <c r="O712" s="46"/>
      <c r="S712" s="45"/>
      <c r="Y712" s="47"/>
      <c r="AD712" s="47"/>
      <c r="AI712" s="48"/>
      <c r="AK712" s="48"/>
      <c r="AL712" s="47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</row>
    <row r="713" spans="1:48" ht="13">
      <c r="A713" s="49"/>
      <c r="B713" s="44"/>
      <c r="G713" s="25"/>
      <c r="I713" s="45"/>
      <c r="J713" s="46"/>
      <c r="N713" s="45"/>
      <c r="O713" s="46"/>
      <c r="S713" s="45"/>
      <c r="Y713" s="47"/>
      <c r="AD713" s="47"/>
      <c r="AI713" s="48"/>
      <c r="AK713" s="48"/>
      <c r="AL713" s="47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</row>
    <row r="714" spans="1:48" ht="13">
      <c r="A714" s="49"/>
      <c r="B714" s="44"/>
      <c r="G714" s="25"/>
      <c r="I714" s="45"/>
      <c r="J714" s="46"/>
      <c r="N714" s="45"/>
      <c r="O714" s="46"/>
      <c r="S714" s="45"/>
      <c r="Y714" s="47"/>
      <c r="AD714" s="47"/>
      <c r="AI714" s="48"/>
      <c r="AK714" s="48"/>
      <c r="AL714" s="47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</row>
    <row r="715" spans="1:48" ht="13">
      <c r="A715" s="49"/>
      <c r="B715" s="44"/>
      <c r="G715" s="25"/>
      <c r="I715" s="45"/>
      <c r="J715" s="46"/>
      <c r="N715" s="45"/>
      <c r="O715" s="46"/>
      <c r="S715" s="45"/>
      <c r="Y715" s="47"/>
      <c r="AD715" s="47"/>
      <c r="AI715" s="48"/>
      <c r="AK715" s="48"/>
      <c r="AL715" s="47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</row>
    <row r="716" spans="1:48" ht="13">
      <c r="A716" s="49"/>
      <c r="B716" s="44"/>
      <c r="G716" s="25"/>
      <c r="I716" s="45"/>
      <c r="J716" s="46"/>
      <c r="N716" s="45"/>
      <c r="O716" s="46"/>
      <c r="S716" s="45"/>
      <c r="Y716" s="47"/>
      <c r="AD716" s="47"/>
      <c r="AI716" s="48"/>
      <c r="AK716" s="48"/>
      <c r="AL716" s="47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</row>
    <row r="717" spans="1:48" ht="13">
      <c r="A717" s="49"/>
      <c r="B717" s="44"/>
      <c r="G717" s="25"/>
      <c r="I717" s="45"/>
      <c r="J717" s="46"/>
      <c r="N717" s="45"/>
      <c r="O717" s="46"/>
      <c r="S717" s="45"/>
      <c r="Y717" s="47"/>
      <c r="AD717" s="47"/>
      <c r="AI717" s="48"/>
      <c r="AK717" s="48"/>
      <c r="AL717" s="47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</row>
    <row r="718" spans="1:48" ht="13">
      <c r="A718" s="49"/>
      <c r="B718" s="44"/>
      <c r="G718" s="25"/>
      <c r="I718" s="45"/>
      <c r="J718" s="46"/>
      <c r="N718" s="45"/>
      <c r="O718" s="46"/>
      <c r="S718" s="45"/>
      <c r="Y718" s="47"/>
      <c r="AD718" s="47"/>
      <c r="AI718" s="48"/>
      <c r="AK718" s="48"/>
      <c r="AL718" s="47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</row>
    <row r="719" spans="1:48" ht="13">
      <c r="A719" s="49"/>
      <c r="B719" s="44"/>
      <c r="G719" s="25"/>
      <c r="I719" s="45"/>
      <c r="J719" s="46"/>
      <c r="N719" s="45"/>
      <c r="O719" s="46"/>
      <c r="S719" s="45"/>
      <c r="Y719" s="47"/>
      <c r="AD719" s="47"/>
      <c r="AI719" s="48"/>
      <c r="AK719" s="48"/>
      <c r="AL719" s="47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</row>
    <row r="720" spans="1:48" ht="13">
      <c r="A720" s="49"/>
      <c r="B720" s="44"/>
      <c r="G720" s="25"/>
      <c r="I720" s="45"/>
      <c r="J720" s="46"/>
      <c r="N720" s="45"/>
      <c r="O720" s="46"/>
      <c r="S720" s="45"/>
      <c r="Y720" s="47"/>
      <c r="AD720" s="47"/>
      <c r="AI720" s="48"/>
      <c r="AK720" s="48"/>
      <c r="AL720" s="47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</row>
    <row r="721" spans="1:48" ht="13">
      <c r="A721" s="49"/>
      <c r="B721" s="44"/>
      <c r="G721" s="25"/>
      <c r="I721" s="45"/>
      <c r="J721" s="46"/>
      <c r="N721" s="45"/>
      <c r="O721" s="46"/>
      <c r="S721" s="45"/>
      <c r="Y721" s="47"/>
      <c r="AD721" s="47"/>
      <c r="AI721" s="48"/>
      <c r="AK721" s="48"/>
      <c r="AL721" s="47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</row>
    <row r="722" spans="1:48" ht="13">
      <c r="A722" s="49"/>
      <c r="B722" s="44"/>
      <c r="G722" s="25"/>
      <c r="I722" s="45"/>
      <c r="J722" s="46"/>
      <c r="N722" s="45"/>
      <c r="O722" s="46"/>
      <c r="S722" s="45"/>
      <c r="Y722" s="47"/>
      <c r="AD722" s="47"/>
      <c r="AI722" s="48"/>
      <c r="AK722" s="48"/>
      <c r="AL722" s="47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</row>
    <row r="723" spans="1:48" ht="13">
      <c r="A723" s="49"/>
      <c r="B723" s="44"/>
      <c r="G723" s="25"/>
      <c r="I723" s="45"/>
      <c r="J723" s="46"/>
      <c r="N723" s="45"/>
      <c r="O723" s="46"/>
      <c r="S723" s="45"/>
      <c r="Y723" s="47"/>
      <c r="AD723" s="47"/>
      <c r="AI723" s="48"/>
      <c r="AK723" s="48"/>
      <c r="AL723" s="47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</row>
    <row r="724" spans="1:48" ht="13">
      <c r="A724" s="49"/>
      <c r="B724" s="44"/>
      <c r="G724" s="25"/>
      <c r="I724" s="45"/>
      <c r="J724" s="46"/>
      <c r="N724" s="45"/>
      <c r="O724" s="46"/>
      <c r="S724" s="45"/>
      <c r="Y724" s="47"/>
      <c r="AD724" s="47"/>
      <c r="AI724" s="48"/>
      <c r="AK724" s="48"/>
      <c r="AL724" s="47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</row>
    <row r="725" spans="1:48" ht="13">
      <c r="A725" s="49"/>
      <c r="B725" s="44"/>
      <c r="G725" s="25"/>
      <c r="I725" s="45"/>
      <c r="J725" s="46"/>
      <c r="N725" s="45"/>
      <c r="O725" s="46"/>
      <c r="S725" s="45"/>
      <c r="Y725" s="47"/>
      <c r="AD725" s="47"/>
      <c r="AI725" s="48"/>
      <c r="AK725" s="48"/>
      <c r="AL725" s="47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</row>
    <row r="726" spans="1:48" ht="13">
      <c r="A726" s="49"/>
      <c r="B726" s="44"/>
      <c r="G726" s="25"/>
      <c r="I726" s="45"/>
      <c r="J726" s="46"/>
      <c r="N726" s="45"/>
      <c r="O726" s="46"/>
      <c r="S726" s="45"/>
      <c r="Y726" s="47"/>
      <c r="AD726" s="47"/>
      <c r="AI726" s="48"/>
      <c r="AK726" s="48"/>
      <c r="AL726" s="47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</row>
    <row r="727" spans="1:48" ht="13">
      <c r="A727" s="49"/>
      <c r="B727" s="44"/>
      <c r="G727" s="25"/>
      <c r="I727" s="45"/>
      <c r="J727" s="46"/>
      <c r="N727" s="45"/>
      <c r="O727" s="46"/>
      <c r="S727" s="45"/>
      <c r="Y727" s="47"/>
      <c r="AD727" s="47"/>
      <c r="AI727" s="48"/>
      <c r="AK727" s="48"/>
      <c r="AL727" s="47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</row>
    <row r="728" spans="1:48" ht="13">
      <c r="A728" s="49"/>
      <c r="B728" s="44"/>
      <c r="G728" s="25"/>
      <c r="I728" s="45"/>
      <c r="J728" s="46"/>
      <c r="N728" s="45"/>
      <c r="O728" s="46"/>
      <c r="S728" s="45"/>
      <c r="Y728" s="47"/>
      <c r="AD728" s="47"/>
      <c r="AI728" s="48"/>
      <c r="AK728" s="48"/>
      <c r="AL728" s="47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</row>
    <row r="729" spans="1:48" ht="13">
      <c r="A729" s="49"/>
      <c r="B729" s="44"/>
      <c r="G729" s="25"/>
      <c r="I729" s="45"/>
      <c r="J729" s="46"/>
      <c r="N729" s="45"/>
      <c r="O729" s="46"/>
      <c r="S729" s="45"/>
      <c r="Y729" s="47"/>
      <c r="AD729" s="47"/>
      <c r="AI729" s="48"/>
      <c r="AK729" s="48"/>
      <c r="AL729" s="47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</row>
    <row r="730" spans="1:48" ht="13">
      <c r="A730" s="49"/>
      <c r="B730" s="44"/>
      <c r="G730" s="25"/>
      <c r="I730" s="45"/>
      <c r="J730" s="46"/>
      <c r="N730" s="45"/>
      <c r="O730" s="46"/>
      <c r="S730" s="45"/>
      <c r="Y730" s="47"/>
      <c r="AD730" s="47"/>
      <c r="AI730" s="48"/>
      <c r="AK730" s="48"/>
      <c r="AL730" s="47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</row>
    <row r="731" spans="1:48" ht="13">
      <c r="A731" s="49"/>
      <c r="B731" s="44"/>
      <c r="G731" s="25"/>
      <c r="I731" s="45"/>
      <c r="J731" s="46"/>
      <c r="N731" s="45"/>
      <c r="O731" s="46"/>
      <c r="S731" s="45"/>
      <c r="Y731" s="47"/>
      <c r="AD731" s="47"/>
      <c r="AI731" s="48"/>
      <c r="AK731" s="48"/>
      <c r="AL731" s="47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</row>
    <row r="732" spans="1:48" ht="13">
      <c r="A732" s="49"/>
      <c r="B732" s="44"/>
      <c r="G732" s="25"/>
      <c r="I732" s="45"/>
      <c r="J732" s="46"/>
      <c r="N732" s="45"/>
      <c r="O732" s="46"/>
      <c r="S732" s="45"/>
      <c r="Y732" s="47"/>
      <c r="AD732" s="47"/>
      <c r="AI732" s="48"/>
      <c r="AK732" s="48"/>
      <c r="AL732" s="47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</row>
    <row r="733" spans="1:48" ht="13">
      <c r="A733" s="49"/>
      <c r="B733" s="44"/>
      <c r="G733" s="25"/>
      <c r="I733" s="45"/>
      <c r="J733" s="46"/>
      <c r="N733" s="45"/>
      <c r="O733" s="46"/>
      <c r="S733" s="45"/>
      <c r="Y733" s="47"/>
      <c r="AD733" s="47"/>
      <c r="AI733" s="48"/>
      <c r="AK733" s="48"/>
      <c r="AL733" s="47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</row>
    <row r="734" spans="1:48" ht="13">
      <c r="A734" s="49"/>
      <c r="B734" s="44"/>
      <c r="G734" s="25"/>
      <c r="I734" s="45"/>
      <c r="J734" s="46"/>
      <c r="N734" s="45"/>
      <c r="O734" s="46"/>
      <c r="S734" s="45"/>
      <c r="Y734" s="47"/>
      <c r="AD734" s="47"/>
      <c r="AI734" s="48"/>
      <c r="AK734" s="48"/>
      <c r="AL734" s="47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</row>
    <row r="735" spans="1:48" ht="13">
      <c r="A735" s="49"/>
      <c r="B735" s="44"/>
      <c r="G735" s="25"/>
      <c r="I735" s="45"/>
      <c r="J735" s="46"/>
      <c r="N735" s="45"/>
      <c r="O735" s="46"/>
      <c r="S735" s="45"/>
      <c r="Y735" s="47"/>
      <c r="AD735" s="47"/>
      <c r="AI735" s="48"/>
      <c r="AK735" s="48"/>
      <c r="AL735" s="47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</row>
    <row r="736" spans="1:48" ht="13">
      <c r="A736" s="49"/>
      <c r="B736" s="44"/>
      <c r="G736" s="25"/>
      <c r="I736" s="45"/>
      <c r="J736" s="46"/>
      <c r="N736" s="45"/>
      <c r="O736" s="46"/>
      <c r="S736" s="45"/>
      <c r="Y736" s="47"/>
      <c r="AD736" s="47"/>
      <c r="AI736" s="48"/>
      <c r="AK736" s="48"/>
      <c r="AL736" s="47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</row>
    <row r="737" spans="1:48" ht="13">
      <c r="A737" s="49"/>
      <c r="B737" s="44"/>
      <c r="G737" s="25"/>
      <c r="I737" s="45"/>
      <c r="J737" s="46"/>
      <c r="N737" s="45"/>
      <c r="O737" s="46"/>
      <c r="S737" s="45"/>
      <c r="Y737" s="47"/>
      <c r="AD737" s="47"/>
      <c r="AI737" s="48"/>
      <c r="AK737" s="48"/>
      <c r="AL737" s="47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</row>
    <row r="738" spans="1:48" ht="13">
      <c r="A738" s="49"/>
      <c r="B738" s="44"/>
      <c r="G738" s="25"/>
      <c r="I738" s="45"/>
      <c r="J738" s="46"/>
      <c r="N738" s="45"/>
      <c r="O738" s="46"/>
      <c r="S738" s="45"/>
      <c r="Y738" s="47"/>
      <c r="AD738" s="47"/>
      <c r="AI738" s="48"/>
      <c r="AK738" s="48"/>
      <c r="AL738" s="47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</row>
    <row r="739" spans="1:48" ht="13">
      <c r="A739" s="49"/>
      <c r="B739" s="44"/>
      <c r="G739" s="25"/>
      <c r="I739" s="45"/>
      <c r="J739" s="46"/>
      <c r="N739" s="45"/>
      <c r="O739" s="46"/>
      <c r="S739" s="45"/>
      <c r="Y739" s="47"/>
      <c r="AD739" s="47"/>
      <c r="AI739" s="48"/>
      <c r="AK739" s="48"/>
      <c r="AL739" s="47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</row>
    <row r="740" spans="1:48" ht="13">
      <c r="A740" s="49"/>
      <c r="B740" s="44"/>
      <c r="G740" s="25"/>
      <c r="I740" s="45"/>
      <c r="J740" s="46"/>
      <c r="N740" s="45"/>
      <c r="O740" s="46"/>
      <c r="S740" s="45"/>
      <c r="Y740" s="47"/>
      <c r="AD740" s="47"/>
      <c r="AI740" s="48"/>
      <c r="AK740" s="48"/>
      <c r="AL740" s="47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</row>
    <row r="741" spans="1:48" ht="13">
      <c r="A741" s="49"/>
      <c r="B741" s="44"/>
      <c r="G741" s="25"/>
      <c r="I741" s="45"/>
      <c r="J741" s="46"/>
      <c r="N741" s="45"/>
      <c r="O741" s="46"/>
      <c r="S741" s="45"/>
      <c r="Y741" s="47"/>
      <c r="AD741" s="47"/>
      <c r="AI741" s="48"/>
      <c r="AK741" s="48"/>
      <c r="AL741" s="47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</row>
    <row r="742" spans="1:48" ht="13">
      <c r="A742" s="49"/>
      <c r="B742" s="44"/>
      <c r="G742" s="25"/>
      <c r="I742" s="45"/>
      <c r="J742" s="46"/>
      <c r="N742" s="45"/>
      <c r="O742" s="46"/>
      <c r="S742" s="45"/>
      <c r="Y742" s="47"/>
      <c r="AD742" s="47"/>
      <c r="AI742" s="48"/>
      <c r="AK742" s="48"/>
      <c r="AL742" s="47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</row>
    <row r="743" spans="1:48" ht="13">
      <c r="A743" s="49"/>
      <c r="B743" s="44"/>
      <c r="G743" s="25"/>
      <c r="I743" s="45"/>
      <c r="J743" s="46"/>
      <c r="N743" s="45"/>
      <c r="O743" s="46"/>
      <c r="S743" s="45"/>
      <c r="Y743" s="47"/>
      <c r="AD743" s="47"/>
      <c r="AI743" s="48"/>
      <c r="AK743" s="48"/>
      <c r="AL743" s="47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</row>
    <row r="744" spans="1:48" ht="13">
      <c r="A744" s="49"/>
      <c r="B744" s="44"/>
      <c r="G744" s="25"/>
      <c r="I744" s="45"/>
      <c r="J744" s="46"/>
      <c r="N744" s="45"/>
      <c r="O744" s="46"/>
      <c r="S744" s="45"/>
      <c r="Y744" s="47"/>
      <c r="AD744" s="47"/>
      <c r="AI744" s="48"/>
      <c r="AK744" s="48"/>
      <c r="AL744" s="47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</row>
    <row r="745" spans="1:48" ht="13">
      <c r="A745" s="49"/>
      <c r="B745" s="44"/>
      <c r="G745" s="25"/>
      <c r="I745" s="45"/>
      <c r="J745" s="46"/>
      <c r="N745" s="45"/>
      <c r="O745" s="46"/>
      <c r="S745" s="45"/>
      <c r="Y745" s="47"/>
      <c r="AD745" s="47"/>
      <c r="AI745" s="48"/>
      <c r="AK745" s="48"/>
      <c r="AL745" s="47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</row>
    <row r="746" spans="1:48" ht="13">
      <c r="A746" s="49"/>
      <c r="B746" s="44"/>
      <c r="G746" s="25"/>
      <c r="I746" s="45"/>
      <c r="J746" s="46"/>
      <c r="N746" s="45"/>
      <c r="O746" s="46"/>
      <c r="S746" s="45"/>
      <c r="Y746" s="47"/>
      <c r="AD746" s="47"/>
      <c r="AI746" s="48"/>
      <c r="AK746" s="48"/>
      <c r="AL746" s="47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</row>
    <row r="747" spans="1:48" ht="13">
      <c r="A747" s="49"/>
      <c r="B747" s="44"/>
      <c r="G747" s="25"/>
      <c r="I747" s="45"/>
      <c r="J747" s="46"/>
      <c r="N747" s="45"/>
      <c r="O747" s="46"/>
      <c r="S747" s="45"/>
      <c r="Y747" s="47"/>
      <c r="AD747" s="47"/>
      <c r="AI747" s="48"/>
      <c r="AK747" s="48"/>
      <c r="AL747" s="47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</row>
    <row r="748" spans="1:48" ht="13">
      <c r="A748" s="49"/>
      <c r="B748" s="44"/>
      <c r="G748" s="25"/>
      <c r="I748" s="45"/>
      <c r="J748" s="46"/>
      <c r="N748" s="45"/>
      <c r="O748" s="46"/>
      <c r="S748" s="45"/>
      <c r="Y748" s="47"/>
      <c r="AD748" s="47"/>
      <c r="AI748" s="48"/>
      <c r="AK748" s="48"/>
      <c r="AL748" s="47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</row>
    <row r="749" spans="1:48" ht="13">
      <c r="A749" s="49"/>
      <c r="B749" s="44"/>
      <c r="G749" s="25"/>
      <c r="I749" s="45"/>
      <c r="J749" s="46"/>
      <c r="N749" s="45"/>
      <c r="O749" s="46"/>
      <c r="S749" s="45"/>
      <c r="Y749" s="47"/>
      <c r="AD749" s="47"/>
      <c r="AI749" s="48"/>
      <c r="AK749" s="48"/>
      <c r="AL749" s="47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</row>
    <row r="750" spans="1:48" ht="13">
      <c r="A750" s="49"/>
      <c r="B750" s="44"/>
      <c r="G750" s="25"/>
      <c r="I750" s="45"/>
      <c r="J750" s="46"/>
      <c r="N750" s="45"/>
      <c r="O750" s="46"/>
      <c r="S750" s="45"/>
      <c r="Y750" s="47"/>
      <c r="AD750" s="47"/>
      <c r="AI750" s="48"/>
      <c r="AK750" s="48"/>
      <c r="AL750" s="47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</row>
    <row r="751" spans="1:48" ht="13">
      <c r="A751" s="49"/>
      <c r="B751" s="44"/>
      <c r="G751" s="25"/>
      <c r="I751" s="45"/>
      <c r="J751" s="46"/>
      <c r="N751" s="45"/>
      <c r="O751" s="46"/>
      <c r="S751" s="45"/>
      <c r="Y751" s="47"/>
      <c r="AD751" s="47"/>
      <c r="AI751" s="48"/>
      <c r="AK751" s="48"/>
      <c r="AL751" s="47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</row>
    <row r="752" spans="1:48" ht="13">
      <c r="A752" s="49"/>
      <c r="B752" s="44"/>
      <c r="G752" s="25"/>
      <c r="I752" s="45"/>
      <c r="J752" s="46"/>
      <c r="N752" s="45"/>
      <c r="O752" s="46"/>
      <c r="S752" s="45"/>
      <c r="Y752" s="47"/>
      <c r="AD752" s="47"/>
      <c r="AI752" s="48"/>
      <c r="AK752" s="48"/>
      <c r="AL752" s="47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</row>
    <row r="753" spans="1:48" ht="13">
      <c r="A753" s="49"/>
      <c r="B753" s="44"/>
      <c r="G753" s="25"/>
      <c r="I753" s="45"/>
      <c r="J753" s="46"/>
      <c r="N753" s="45"/>
      <c r="O753" s="46"/>
      <c r="S753" s="45"/>
      <c r="Y753" s="47"/>
      <c r="AD753" s="47"/>
      <c r="AI753" s="48"/>
      <c r="AK753" s="48"/>
      <c r="AL753" s="47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</row>
    <row r="754" spans="1:48" ht="13">
      <c r="A754" s="49"/>
      <c r="B754" s="44"/>
      <c r="G754" s="25"/>
      <c r="I754" s="45"/>
      <c r="J754" s="46"/>
      <c r="N754" s="45"/>
      <c r="O754" s="46"/>
      <c r="S754" s="45"/>
      <c r="Y754" s="47"/>
      <c r="AD754" s="47"/>
      <c r="AI754" s="48"/>
      <c r="AK754" s="48"/>
      <c r="AL754" s="47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</row>
    <row r="755" spans="1:48" ht="13">
      <c r="A755" s="49"/>
      <c r="B755" s="44"/>
      <c r="G755" s="25"/>
      <c r="I755" s="45"/>
      <c r="J755" s="46"/>
      <c r="N755" s="45"/>
      <c r="O755" s="46"/>
      <c r="S755" s="45"/>
      <c r="Y755" s="47"/>
      <c r="AD755" s="47"/>
      <c r="AI755" s="48"/>
      <c r="AK755" s="48"/>
      <c r="AL755" s="47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</row>
    <row r="756" spans="1:48" ht="13">
      <c r="A756" s="49"/>
      <c r="B756" s="44"/>
      <c r="G756" s="25"/>
      <c r="I756" s="45"/>
      <c r="J756" s="46"/>
      <c r="N756" s="45"/>
      <c r="O756" s="46"/>
      <c r="S756" s="45"/>
      <c r="Y756" s="47"/>
      <c r="AD756" s="47"/>
      <c r="AI756" s="48"/>
      <c r="AK756" s="48"/>
      <c r="AL756" s="47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</row>
    <row r="757" spans="1:48" ht="13">
      <c r="A757" s="49"/>
      <c r="B757" s="44"/>
      <c r="G757" s="25"/>
      <c r="I757" s="45"/>
      <c r="J757" s="46"/>
      <c r="N757" s="45"/>
      <c r="O757" s="46"/>
      <c r="S757" s="45"/>
      <c r="Y757" s="47"/>
      <c r="AD757" s="47"/>
      <c r="AI757" s="48"/>
      <c r="AK757" s="48"/>
      <c r="AL757" s="47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</row>
    <row r="758" spans="1:48" ht="13">
      <c r="A758" s="49"/>
      <c r="B758" s="44"/>
      <c r="G758" s="25"/>
      <c r="I758" s="45"/>
      <c r="J758" s="46"/>
      <c r="N758" s="45"/>
      <c r="O758" s="46"/>
      <c r="S758" s="45"/>
      <c r="Y758" s="47"/>
      <c r="AD758" s="47"/>
      <c r="AI758" s="48"/>
      <c r="AK758" s="48"/>
      <c r="AL758" s="47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</row>
    <row r="759" spans="1:48" ht="13">
      <c r="A759" s="49"/>
      <c r="B759" s="44"/>
      <c r="G759" s="25"/>
      <c r="I759" s="45"/>
      <c r="J759" s="46"/>
      <c r="N759" s="45"/>
      <c r="O759" s="46"/>
      <c r="S759" s="45"/>
      <c r="Y759" s="47"/>
      <c r="AD759" s="47"/>
      <c r="AI759" s="48"/>
      <c r="AK759" s="48"/>
      <c r="AL759" s="47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</row>
    <row r="760" spans="1:48" ht="13">
      <c r="A760" s="49"/>
      <c r="B760" s="44"/>
      <c r="G760" s="25"/>
      <c r="I760" s="45"/>
      <c r="J760" s="46"/>
      <c r="N760" s="45"/>
      <c r="O760" s="46"/>
      <c r="S760" s="45"/>
      <c r="Y760" s="47"/>
      <c r="AD760" s="47"/>
      <c r="AI760" s="48"/>
      <c r="AK760" s="48"/>
      <c r="AL760" s="47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</row>
    <row r="761" spans="1:48" ht="13">
      <c r="A761" s="49"/>
      <c r="B761" s="44"/>
      <c r="G761" s="25"/>
      <c r="I761" s="45"/>
      <c r="J761" s="46"/>
      <c r="N761" s="45"/>
      <c r="O761" s="46"/>
      <c r="S761" s="45"/>
      <c r="Y761" s="47"/>
      <c r="AD761" s="47"/>
      <c r="AI761" s="48"/>
      <c r="AK761" s="48"/>
      <c r="AL761" s="47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</row>
    <row r="762" spans="1:48" ht="13">
      <c r="A762" s="49"/>
      <c r="B762" s="44"/>
      <c r="G762" s="25"/>
      <c r="I762" s="45"/>
      <c r="J762" s="46"/>
      <c r="N762" s="45"/>
      <c r="O762" s="46"/>
      <c r="S762" s="45"/>
      <c r="Y762" s="47"/>
      <c r="AD762" s="47"/>
      <c r="AI762" s="48"/>
      <c r="AK762" s="48"/>
      <c r="AL762" s="47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</row>
    <row r="763" spans="1:48" ht="13">
      <c r="A763" s="49"/>
      <c r="B763" s="44"/>
      <c r="G763" s="25"/>
      <c r="I763" s="45"/>
      <c r="J763" s="46"/>
      <c r="N763" s="45"/>
      <c r="O763" s="46"/>
      <c r="S763" s="45"/>
      <c r="Y763" s="47"/>
      <c r="AD763" s="47"/>
      <c r="AI763" s="48"/>
      <c r="AK763" s="48"/>
      <c r="AL763" s="47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</row>
    <row r="764" spans="1:48" ht="13">
      <c r="A764" s="49"/>
      <c r="B764" s="44"/>
      <c r="G764" s="25"/>
      <c r="I764" s="45"/>
      <c r="J764" s="46"/>
      <c r="N764" s="45"/>
      <c r="O764" s="46"/>
      <c r="S764" s="45"/>
      <c r="Y764" s="47"/>
      <c r="AD764" s="47"/>
      <c r="AI764" s="48"/>
      <c r="AK764" s="48"/>
      <c r="AL764" s="47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</row>
    <row r="765" spans="1:48" ht="13">
      <c r="A765" s="49"/>
      <c r="B765" s="44"/>
      <c r="G765" s="25"/>
      <c r="I765" s="45"/>
      <c r="J765" s="46"/>
      <c r="N765" s="45"/>
      <c r="O765" s="46"/>
      <c r="S765" s="45"/>
      <c r="Y765" s="47"/>
      <c r="AD765" s="47"/>
      <c r="AI765" s="48"/>
      <c r="AK765" s="48"/>
      <c r="AL765" s="47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</row>
    <row r="766" spans="1:48" ht="13">
      <c r="A766" s="49"/>
      <c r="B766" s="44"/>
      <c r="G766" s="25"/>
      <c r="I766" s="45"/>
      <c r="J766" s="46"/>
      <c r="N766" s="45"/>
      <c r="O766" s="46"/>
      <c r="S766" s="45"/>
      <c r="Y766" s="47"/>
      <c r="AD766" s="47"/>
      <c r="AI766" s="48"/>
      <c r="AK766" s="48"/>
      <c r="AL766" s="47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</row>
    <row r="767" spans="1:48" ht="13">
      <c r="A767" s="49"/>
      <c r="B767" s="44"/>
      <c r="G767" s="25"/>
      <c r="I767" s="45"/>
      <c r="J767" s="46"/>
      <c r="N767" s="45"/>
      <c r="O767" s="46"/>
      <c r="S767" s="45"/>
      <c r="Y767" s="47"/>
      <c r="AD767" s="47"/>
      <c r="AI767" s="48"/>
      <c r="AK767" s="48"/>
      <c r="AL767" s="47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</row>
    <row r="768" spans="1:48" ht="13">
      <c r="A768" s="49"/>
      <c r="B768" s="44"/>
      <c r="G768" s="25"/>
      <c r="I768" s="45"/>
      <c r="J768" s="46"/>
      <c r="N768" s="45"/>
      <c r="O768" s="46"/>
      <c r="S768" s="45"/>
      <c r="Y768" s="47"/>
      <c r="AD768" s="47"/>
      <c r="AI768" s="48"/>
      <c r="AK768" s="48"/>
      <c r="AL768" s="47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</row>
    <row r="769" spans="1:48" ht="13">
      <c r="A769" s="49"/>
      <c r="B769" s="44"/>
      <c r="G769" s="25"/>
      <c r="I769" s="45"/>
      <c r="J769" s="46"/>
      <c r="N769" s="45"/>
      <c r="O769" s="46"/>
      <c r="S769" s="45"/>
      <c r="Y769" s="47"/>
      <c r="AD769" s="47"/>
      <c r="AI769" s="48"/>
      <c r="AK769" s="48"/>
      <c r="AL769" s="47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</row>
    <row r="770" spans="1:48" ht="13">
      <c r="A770" s="49"/>
      <c r="B770" s="44"/>
      <c r="G770" s="25"/>
      <c r="I770" s="45"/>
      <c r="J770" s="46"/>
      <c r="N770" s="45"/>
      <c r="O770" s="46"/>
      <c r="S770" s="45"/>
      <c r="Y770" s="47"/>
      <c r="AD770" s="47"/>
      <c r="AI770" s="48"/>
      <c r="AK770" s="48"/>
      <c r="AL770" s="47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</row>
    <row r="771" spans="1:48" ht="13">
      <c r="A771" s="49"/>
      <c r="B771" s="44"/>
      <c r="G771" s="25"/>
      <c r="I771" s="45"/>
      <c r="J771" s="46"/>
      <c r="N771" s="45"/>
      <c r="O771" s="46"/>
      <c r="S771" s="45"/>
      <c r="Y771" s="47"/>
      <c r="AD771" s="47"/>
      <c r="AI771" s="48"/>
      <c r="AK771" s="48"/>
      <c r="AL771" s="47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</row>
    <row r="772" spans="1:48" ht="13">
      <c r="A772" s="49"/>
      <c r="B772" s="44"/>
      <c r="G772" s="25"/>
      <c r="I772" s="45"/>
      <c r="J772" s="46"/>
      <c r="N772" s="45"/>
      <c r="O772" s="46"/>
      <c r="S772" s="45"/>
      <c r="Y772" s="47"/>
      <c r="AD772" s="47"/>
      <c r="AI772" s="48"/>
      <c r="AK772" s="48"/>
      <c r="AL772" s="47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</row>
    <row r="773" spans="1:48" ht="13">
      <c r="A773" s="49"/>
      <c r="B773" s="44"/>
      <c r="G773" s="25"/>
      <c r="I773" s="45"/>
      <c r="J773" s="46"/>
      <c r="N773" s="45"/>
      <c r="O773" s="46"/>
      <c r="S773" s="45"/>
      <c r="Y773" s="47"/>
      <c r="AD773" s="47"/>
      <c r="AI773" s="48"/>
      <c r="AK773" s="48"/>
      <c r="AL773" s="47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</row>
    <row r="774" spans="1:48" ht="13">
      <c r="A774" s="49"/>
      <c r="B774" s="44"/>
      <c r="G774" s="25"/>
      <c r="I774" s="45"/>
      <c r="J774" s="46"/>
      <c r="N774" s="45"/>
      <c r="O774" s="46"/>
      <c r="S774" s="45"/>
      <c r="Y774" s="47"/>
      <c r="AD774" s="47"/>
      <c r="AI774" s="48"/>
      <c r="AK774" s="48"/>
      <c r="AL774" s="47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</row>
    <row r="775" spans="1:48" ht="13">
      <c r="A775" s="49"/>
      <c r="B775" s="44"/>
      <c r="G775" s="25"/>
      <c r="I775" s="45"/>
      <c r="J775" s="46"/>
      <c r="N775" s="45"/>
      <c r="O775" s="46"/>
      <c r="S775" s="45"/>
      <c r="Y775" s="47"/>
      <c r="AD775" s="47"/>
      <c r="AI775" s="48"/>
      <c r="AK775" s="48"/>
      <c r="AL775" s="47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</row>
    <row r="776" spans="1:48" ht="13">
      <c r="A776" s="49"/>
      <c r="B776" s="44"/>
      <c r="G776" s="25"/>
      <c r="I776" s="45"/>
      <c r="J776" s="46"/>
      <c r="N776" s="45"/>
      <c r="O776" s="46"/>
      <c r="S776" s="45"/>
      <c r="Y776" s="47"/>
      <c r="AD776" s="47"/>
      <c r="AI776" s="48"/>
      <c r="AK776" s="48"/>
      <c r="AL776" s="47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</row>
    <row r="777" spans="1:48" ht="13">
      <c r="A777" s="49"/>
      <c r="B777" s="44"/>
      <c r="G777" s="25"/>
      <c r="I777" s="45"/>
      <c r="J777" s="46"/>
      <c r="N777" s="45"/>
      <c r="O777" s="46"/>
      <c r="S777" s="45"/>
      <c r="Y777" s="47"/>
      <c r="AD777" s="47"/>
      <c r="AI777" s="48"/>
      <c r="AK777" s="48"/>
      <c r="AL777" s="47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</row>
    <row r="778" spans="1:48" ht="13">
      <c r="A778" s="49"/>
      <c r="B778" s="44"/>
      <c r="G778" s="25"/>
      <c r="I778" s="45"/>
      <c r="J778" s="46"/>
      <c r="N778" s="45"/>
      <c r="O778" s="46"/>
      <c r="S778" s="45"/>
      <c r="Y778" s="47"/>
      <c r="AD778" s="47"/>
      <c r="AI778" s="48"/>
      <c r="AK778" s="48"/>
      <c r="AL778" s="47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</row>
    <row r="779" spans="1:48" ht="13">
      <c r="A779" s="49"/>
      <c r="B779" s="44"/>
      <c r="G779" s="25"/>
      <c r="I779" s="45"/>
      <c r="J779" s="46"/>
      <c r="N779" s="45"/>
      <c r="O779" s="46"/>
      <c r="S779" s="45"/>
      <c r="Y779" s="47"/>
      <c r="AD779" s="47"/>
      <c r="AI779" s="48"/>
      <c r="AK779" s="48"/>
      <c r="AL779" s="47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</row>
    <row r="780" spans="1:48" ht="13">
      <c r="A780" s="49"/>
      <c r="B780" s="44"/>
      <c r="G780" s="25"/>
      <c r="I780" s="45"/>
      <c r="J780" s="46"/>
      <c r="N780" s="45"/>
      <c r="O780" s="46"/>
      <c r="S780" s="45"/>
      <c r="Y780" s="47"/>
      <c r="AD780" s="47"/>
      <c r="AI780" s="48"/>
      <c r="AK780" s="48"/>
      <c r="AL780" s="47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</row>
    <row r="781" spans="1:48" ht="13">
      <c r="A781" s="49"/>
      <c r="B781" s="44"/>
      <c r="G781" s="25"/>
      <c r="I781" s="45"/>
      <c r="J781" s="46"/>
      <c r="N781" s="45"/>
      <c r="O781" s="46"/>
      <c r="S781" s="45"/>
      <c r="Y781" s="47"/>
      <c r="AD781" s="47"/>
      <c r="AI781" s="48"/>
      <c r="AK781" s="48"/>
      <c r="AL781" s="47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</row>
    <row r="782" spans="1:48" ht="13">
      <c r="A782" s="49"/>
      <c r="B782" s="44"/>
      <c r="G782" s="25"/>
      <c r="I782" s="45"/>
      <c r="J782" s="46"/>
      <c r="N782" s="45"/>
      <c r="O782" s="46"/>
      <c r="S782" s="45"/>
      <c r="Y782" s="47"/>
      <c r="AD782" s="47"/>
      <c r="AI782" s="48"/>
      <c r="AK782" s="48"/>
      <c r="AL782" s="47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</row>
    <row r="783" spans="1:48" ht="13">
      <c r="A783" s="49"/>
      <c r="B783" s="44"/>
      <c r="G783" s="25"/>
      <c r="I783" s="45"/>
      <c r="J783" s="46"/>
      <c r="N783" s="45"/>
      <c r="O783" s="46"/>
      <c r="S783" s="45"/>
      <c r="Y783" s="47"/>
      <c r="AD783" s="47"/>
      <c r="AI783" s="48"/>
      <c r="AK783" s="48"/>
      <c r="AL783" s="47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</row>
    <row r="784" spans="1:48" ht="13">
      <c r="A784" s="49"/>
      <c r="B784" s="44"/>
      <c r="G784" s="25"/>
      <c r="I784" s="45"/>
      <c r="J784" s="46"/>
      <c r="N784" s="45"/>
      <c r="O784" s="46"/>
      <c r="S784" s="45"/>
      <c r="Y784" s="47"/>
      <c r="AD784" s="47"/>
      <c r="AI784" s="48"/>
      <c r="AK784" s="48"/>
      <c r="AL784" s="47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</row>
    <row r="785" spans="1:48" ht="13">
      <c r="A785" s="49"/>
      <c r="B785" s="44"/>
      <c r="G785" s="25"/>
      <c r="I785" s="45"/>
      <c r="J785" s="46"/>
      <c r="N785" s="45"/>
      <c r="O785" s="46"/>
      <c r="S785" s="45"/>
      <c r="Y785" s="47"/>
      <c r="AD785" s="47"/>
      <c r="AI785" s="48"/>
      <c r="AK785" s="48"/>
      <c r="AL785" s="47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</row>
    <row r="786" spans="1:48" ht="13">
      <c r="A786" s="49"/>
      <c r="B786" s="44"/>
      <c r="G786" s="25"/>
      <c r="I786" s="45"/>
      <c r="J786" s="46"/>
      <c r="N786" s="45"/>
      <c r="O786" s="46"/>
      <c r="S786" s="45"/>
      <c r="Y786" s="47"/>
      <c r="AD786" s="47"/>
      <c r="AI786" s="48"/>
      <c r="AK786" s="48"/>
      <c r="AL786" s="47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</row>
    <row r="787" spans="1:48" ht="13">
      <c r="A787" s="49"/>
      <c r="B787" s="44"/>
      <c r="G787" s="25"/>
      <c r="I787" s="45"/>
      <c r="J787" s="46"/>
      <c r="N787" s="45"/>
      <c r="O787" s="46"/>
      <c r="S787" s="45"/>
      <c r="Y787" s="47"/>
      <c r="AD787" s="47"/>
      <c r="AI787" s="48"/>
      <c r="AK787" s="48"/>
      <c r="AL787" s="47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</row>
    <row r="788" spans="1:48" ht="13">
      <c r="A788" s="49"/>
      <c r="B788" s="44"/>
      <c r="G788" s="25"/>
      <c r="I788" s="45"/>
      <c r="J788" s="46"/>
      <c r="N788" s="45"/>
      <c r="O788" s="46"/>
      <c r="S788" s="45"/>
      <c r="Y788" s="47"/>
      <c r="AD788" s="47"/>
      <c r="AI788" s="48"/>
      <c r="AK788" s="48"/>
      <c r="AL788" s="47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</row>
    <row r="789" spans="1:48" ht="13">
      <c r="A789" s="49"/>
      <c r="B789" s="44"/>
      <c r="G789" s="25"/>
      <c r="I789" s="45"/>
      <c r="J789" s="46"/>
      <c r="N789" s="45"/>
      <c r="O789" s="46"/>
      <c r="S789" s="45"/>
      <c r="Y789" s="47"/>
      <c r="AD789" s="47"/>
      <c r="AI789" s="48"/>
      <c r="AK789" s="48"/>
      <c r="AL789" s="47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</row>
    <row r="790" spans="1:48" ht="13">
      <c r="A790" s="49"/>
      <c r="B790" s="44"/>
      <c r="G790" s="25"/>
      <c r="I790" s="45"/>
      <c r="J790" s="46"/>
      <c r="N790" s="45"/>
      <c r="O790" s="46"/>
      <c r="S790" s="45"/>
      <c r="Y790" s="47"/>
      <c r="AD790" s="47"/>
      <c r="AI790" s="48"/>
      <c r="AK790" s="48"/>
      <c r="AL790" s="47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</row>
    <row r="791" spans="1:48" ht="13">
      <c r="A791" s="49"/>
      <c r="B791" s="44"/>
      <c r="G791" s="25"/>
      <c r="I791" s="45"/>
      <c r="J791" s="46"/>
      <c r="N791" s="45"/>
      <c r="O791" s="46"/>
      <c r="S791" s="45"/>
      <c r="Y791" s="47"/>
      <c r="AD791" s="47"/>
      <c r="AI791" s="48"/>
      <c r="AK791" s="48"/>
      <c r="AL791" s="47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</row>
    <row r="792" spans="1:48" ht="13">
      <c r="A792" s="49"/>
      <c r="B792" s="44"/>
      <c r="G792" s="25"/>
      <c r="I792" s="45"/>
      <c r="J792" s="46"/>
      <c r="N792" s="45"/>
      <c r="O792" s="46"/>
      <c r="S792" s="45"/>
      <c r="Y792" s="47"/>
      <c r="AD792" s="47"/>
      <c r="AI792" s="48"/>
      <c r="AK792" s="48"/>
      <c r="AL792" s="47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</row>
    <row r="793" spans="1:48" ht="13">
      <c r="A793" s="49"/>
      <c r="B793" s="44"/>
      <c r="G793" s="25"/>
      <c r="I793" s="45"/>
      <c r="J793" s="46"/>
      <c r="N793" s="45"/>
      <c r="O793" s="46"/>
      <c r="S793" s="45"/>
      <c r="Y793" s="47"/>
      <c r="AD793" s="47"/>
      <c r="AI793" s="48"/>
      <c r="AK793" s="48"/>
      <c r="AL793" s="47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</row>
    <row r="794" spans="1:48" ht="13">
      <c r="A794" s="49"/>
      <c r="B794" s="44"/>
      <c r="G794" s="25"/>
      <c r="I794" s="45"/>
      <c r="J794" s="46"/>
      <c r="N794" s="45"/>
      <c r="O794" s="46"/>
      <c r="S794" s="45"/>
      <c r="Y794" s="47"/>
      <c r="AD794" s="47"/>
      <c r="AI794" s="48"/>
      <c r="AK794" s="48"/>
      <c r="AL794" s="47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</row>
    <row r="795" spans="1:48" ht="13">
      <c r="A795" s="49"/>
      <c r="B795" s="44"/>
      <c r="G795" s="25"/>
      <c r="I795" s="45"/>
      <c r="J795" s="46"/>
      <c r="N795" s="45"/>
      <c r="O795" s="46"/>
      <c r="S795" s="45"/>
      <c r="Y795" s="47"/>
      <c r="AD795" s="47"/>
      <c r="AI795" s="48"/>
      <c r="AK795" s="48"/>
      <c r="AL795" s="47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</row>
    <row r="796" spans="1:48" ht="13">
      <c r="A796" s="49"/>
      <c r="B796" s="44"/>
      <c r="G796" s="25"/>
      <c r="I796" s="45"/>
      <c r="J796" s="46"/>
      <c r="N796" s="45"/>
      <c r="O796" s="46"/>
      <c r="S796" s="45"/>
      <c r="Y796" s="47"/>
      <c r="AD796" s="47"/>
      <c r="AI796" s="48"/>
      <c r="AK796" s="48"/>
      <c r="AL796" s="47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</row>
    <row r="797" spans="1:48" ht="13">
      <c r="A797" s="49"/>
      <c r="B797" s="44"/>
      <c r="G797" s="25"/>
      <c r="I797" s="45"/>
      <c r="J797" s="46"/>
      <c r="N797" s="45"/>
      <c r="O797" s="46"/>
      <c r="S797" s="45"/>
      <c r="Y797" s="47"/>
      <c r="AD797" s="47"/>
      <c r="AI797" s="48"/>
      <c r="AK797" s="48"/>
      <c r="AL797" s="47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</row>
    <row r="798" spans="1:48" ht="13">
      <c r="A798" s="49"/>
      <c r="B798" s="44"/>
      <c r="G798" s="25"/>
      <c r="I798" s="45"/>
      <c r="J798" s="46"/>
      <c r="N798" s="45"/>
      <c r="O798" s="46"/>
      <c r="S798" s="45"/>
      <c r="Y798" s="47"/>
      <c r="AD798" s="47"/>
      <c r="AI798" s="48"/>
      <c r="AK798" s="48"/>
      <c r="AL798" s="47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</row>
    <row r="799" spans="1:48" ht="13">
      <c r="A799" s="49"/>
      <c r="B799" s="44"/>
      <c r="G799" s="25"/>
      <c r="I799" s="45"/>
      <c r="J799" s="46"/>
      <c r="N799" s="45"/>
      <c r="O799" s="46"/>
      <c r="S799" s="45"/>
      <c r="Y799" s="47"/>
      <c r="AD799" s="47"/>
      <c r="AI799" s="48"/>
      <c r="AK799" s="48"/>
      <c r="AL799" s="47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</row>
    <row r="800" spans="1:48" ht="13">
      <c r="A800" s="49"/>
      <c r="B800" s="44"/>
      <c r="G800" s="25"/>
      <c r="I800" s="45"/>
      <c r="J800" s="46"/>
      <c r="N800" s="45"/>
      <c r="O800" s="46"/>
      <c r="S800" s="45"/>
      <c r="Y800" s="47"/>
      <c r="AD800" s="47"/>
      <c r="AI800" s="48"/>
      <c r="AK800" s="48"/>
      <c r="AL800" s="47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</row>
    <row r="801" spans="1:48" ht="13">
      <c r="A801" s="49"/>
      <c r="B801" s="44"/>
      <c r="G801" s="25"/>
      <c r="I801" s="45"/>
      <c r="J801" s="46"/>
      <c r="N801" s="45"/>
      <c r="O801" s="46"/>
      <c r="S801" s="45"/>
      <c r="Y801" s="47"/>
      <c r="AD801" s="47"/>
      <c r="AI801" s="48"/>
      <c r="AK801" s="48"/>
      <c r="AL801" s="47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</row>
    <row r="802" spans="1:48" ht="13">
      <c r="A802" s="49"/>
      <c r="B802" s="44"/>
      <c r="G802" s="25"/>
      <c r="I802" s="45"/>
      <c r="J802" s="46"/>
      <c r="N802" s="45"/>
      <c r="O802" s="46"/>
      <c r="S802" s="45"/>
      <c r="Y802" s="47"/>
      <c r="AD802" s="47"/>
      <c r="AI802" s="48"/>
      <c r="AK802" s="48"/>
      <c r="AL802" s="47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</row>
    <row r="803" spans="1:48" ht="13">
      <c r="A803" s="49"/>
      <c r="B803" s="44"/>
      <c r="G803" s="25"/>
      <c r="I803" s="45"/>
      <c r="J803" s="46"/>
      <c r="N803" s="45"/>
      <c r="O803" s="46"/>
      <c r="S803" s="45"/>
      <c r="Y803" s="47"/>
      <c r="AD803" s="47"/>
      <c r="AI803" s="48"/>
      <c r="AK803" s="48"/>
      <c r="AL803" s="47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</row>
    <row r="804" spans="1:48" ht="13">
      <c r="A804" s="49"/>
      <c r="B804" s="44"/>
      <c r="G804" s="25"/>
      <c r="I804" s="45"/>
      <c r="J804" s="46"/>
      <c r="N804" s="45"/>
      <c r="O804" s="46"/>
      <c r="S804" s="45"/>
      <c r="Y804" s="47"/>
      <c r="AD804" s="47"/>
      <c r="AI804" s="48"/>
      <c r="AK804" s="48"/>
      <c r="AL804" s="47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</row>
    <row r="805" spans="1:48" ht="13">
      <c r="A805" s="49"/>
      <c r="B805" s="44"/>
      <c r="G805" s="25"/>
      <c r="I805" s="45"/>
      <c r="J805" s="46"/>
      <c r="N805" s="45"/>
      <c r="O805" s="46"/>
      <c r="S805" s="45"/>
      <c r="Y805" s="47"/>
      <c r="AD805" s="47"/>
      <c r="AI805" s="48"/>
      <c r="AK805" s="48"/>
      <c r="AL805" s="47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</row>
    <row r="806" spans="1:48" ht="13">
      <c r="A806" s="49"/>
      <c r="B806" s="44"/>
      <c r="G806" s="25"/>
      <c r="I806" s="45"/>
      <c r="J806" s="46"/>
      <c r="N806" s="45"/>
      <c r="O806" s="46"/>
      <c r="S806" s="45"/>
      <c r="Y806" s="47"/>
      <c r="AD806" s="47"/>
      <c r="AI806" s="48"/>
      <c r="AK806" s="48"/>
      <c r="AL806" s="47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</row>
    <row r="807" spans="1:48" ht="13">
      <c r="A807" s="49"/>
      <c r="B807" s="44"/>
      <c r="G807" s="25"/>
      <c r="I807" s="45"/>
      <c r="J807" s="46"/>
      <c r="N807" s="45"/>
      <c r="O807" s="46"/>
      <c r="S807" s="45"/>
      <c r="Y807" s="47"/>
      <c r="AD807" s="47"/>
      <c r="AI807" s="48"/>
      <c r="AK807" s="48"/>
      <c r="AL807" s="47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</row>
    <row r="808" spans="1:48" ht="13">
      <c r="A808" s="49"/>
      <c r="B808" s="44"/>
      <c r="G808" s="25"/>
      <c r="I808" s="45"/>
      <c r="J808" s="46"/>
      <c r="N808" s="45"/>
      <c r="O808" s="46"/>
      <c r="S808" s="45"/>
      <c r="Y808" s="47"/>
      <c r="AD808" s="47"/>
      <c r="AI808" s="48"/>
      <c r="AK808" s="48"/>
      <c r="AL808" s="47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</row>
    <row r="809" spans="1:48" ht="13">
      <c r="A809" s="49"/>
      <c r="B809" s="44"/>
      <c r="G809" s="25"/>
      <c r="I809" s="45"/>
      <c r="J809" s="46"/>
      <c r="N809" s="45"/>
      <c r="O809" s="46"/>
      <c r="S809" s="45"/>
      <c r="Y809" s="47"/>
      <c r="AD809" s="47"/>
      <c r="AI809" s="48"/>
      <c r="AK809" s="48"/>
      <c r="AL809" s="47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</row>
    <row r="810" spans="1:48" ht="13">
      <c r="A810" s="49"/>
      <c r="B810" s="44"/>
      <c r="G810" s="25"/>
      <c r="I810" s="45"/>
      <c r="J810" s="46"/>
      <c r="N810" s="45"/>
      <c r="O810" s="46"/>
      <c r="S810" s="45"/>
      <c r="Y810" s="47"/>
      <c r="AD810" s="47"/>
      <c r="AI810" s="48"/>
      <c r="AK810" s="48"/>
      <c r="AL810" s="47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</row>
    <row r="811" spans="1:48" ht="13">
      <c r="A811" s="49"/>
      <c r="B811" s="44"/>
      <c r="G811" s="25"/>
      <c r="I811" s="45"/>
      <c r="J811" s="46"/>
      <c r="N811" s="45"/>
      <c r="O811" s="46"/>
      <c r="S811" s="45"/>
      <c r="Y811" s="47"/>
      <c r="AD811" s="47"/>
      <c r="AI811" s="48"/>
      <c r="AK811" s="48"/>
      <c r="AL811" s="47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</row>
    <row r="812" spans="1:48" ht="13">
      <c r="A812" s="49"/>
      <c r="B812" s="44"/>
      <c r="G812" s="25"/>
      <c r="I812" s="45"/>
      <c r="J812" s="46"/>
      <c r="N812" s="45"/>
      <c r="O812" s="46"/>
      <c r="S812" s="45"/>
      <c r="Y812" s="47"/>
      <c r="AD812" s="47"/>
      <c r="AI812" s="48"/>
      <c r="AK812" s="48"/>
      <c r="AL812" s="47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</row>
    <row r="813" spans="1:48" ht="13">
      <c r="A813" s="49"/>
      <c r="B813" s="44"/>
      <c r="G813" s="25"/>
      <c r="I813" s="45"/>
      <c r="J813" s="46"/>
      <c r="N813" s="45"/>
      <c r="O813" s="46"/>
      <c r="S813" s="45"/>
      <c r="Y813" s="47"/>
      <c r="AD813" s="47"/>
      <c r="AI813" s="48"/>
      <c r="AK813" s="48"/>
      <c r="AL813" s="47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</row>
    <row r="814" spans="1:48" ht="13">
      <c r="A814" s="49"/>
      <c r="B814" s="44"/>
      <c r="G814" s="25"/>
      <c r="I814" s="45"/>
      <c r="J814" s="46"/>
      <c r="N814" s="45"/>
      <c r="O814" s="46"/>
      <c r="S814" s="45"/>
      <c r="Y814" s="47"/>
      <c r="AD814" s="47"/>
      <c r="AI814" s="48"/>
      <c r="AK814" s="48"/>
      <c r="AL814" s="47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</row>
    <row r="815" spans="1:48" ht="13">
      <c r="A815" s="49"/>
      <c r="B815" s="44"/>
      <c r="G815" s="25"/>
      <c r="I815" s="45"/>
      <c r="J815" s="46"/>
      <c r="N815" s="45"/>
      <c r="O815" s="46"/>
      <c r="S815" s="45"/>
      <c r="Y815" s="47"/>
      <c r="AD815" s="47"/>
      <c r="AI815" s="48"/>
      <c r="AK815" s="48"/>
      <c r="AL815" s="47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</row>
    <row r="816" spans="1:48" ht="13">
      <c r="A816" s="49"/>
      <c r="B816" s="44"/>
      <c r="G816" s="25"/>
      <c r="I816" s="45"/>
      <c r="J816" s="46"/>
      <c r="N816" s="45"/>
      <c r="O816" s="46"/>
      <c r="S816" s="45"/>
      <c r="Y816" s="47"/>
      <c r="AD816" s="47"/>
      <c r="AI816" s="48"/>
      <c r="AK816" s="48"/>
      <c r="AL816" s="47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</row>
    <row r="817" spans="1:48" ht="13">
      <c r="A817" s="49"/>
      <c r="B817" s="44"/>
      <c r="G817" s="25"/>
      <c r="I817" s="45"/>
      <c r="J817" s="46"/>
      <c r="N817" s="45"/>
      <c r="O817" s="46"/>
      <c r="S817" s="45"/>
      <c r="Y817" s="47"/>
      <c r="AD817" s="47"/>
      <c r="AI817" s="48"/>
      <c r="AK817" s="48"/>
      <c r="AL817" s="47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</row>
    <row r="818" spans="1:48" ht="13">
      <c r="A818" s="49"/>
      <c r="B818" s="44"/>
      <c r="G818" s="25"/>
      <c r="I818" s="45"/>
      <c r="J818" s="46"/>
      <c r="N818" s="45"/>
      <c r="O818" s="46"/>
      <c r="S818" s="45"/>
      <c r="Y818" s="47"/>
      <c r="AD818" s="47"/>
      <c r="AI818" s="48"/>
      <c r="AK818" s="48"/>
      <c r="AL818" s="47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</row>
    <row r="819" spans="1:48" ht="13">
      <c r="A819" s="49"/>
      <c r="B819" s="44"/>
      <c r="G819" s="25"/>
      <c r="I819" s="45"/>
      <c r="J819" s="46"/>
      <c r="N819" s="45"/>
      <c r="O819" s="46"/>
      <c r="S819" s="45"/>
      <c r="Y819" s="47"/>
      <c r="AD819" s="47"/>
      <c r="AI819" s="48"/>
      <c r="AK819" s="48"/>
      <c r="AL819" s="47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</row>
    <row r="820" spans="1:48" ht="13">
      <c r="A820" s="49"/>
      <c r="B820" s="44"/>
      <c r="G820" s="25"/>
      <c r="I820" s="45"/>
      <c r="J820" s="46"/>
      <c r="N820" s="45"/>
      <c r="O820" s="46"/>
      <c r="S820" s="45"/>
      <c r="Y820" s="47"/>
      <c r="AD820" s="47"/>
      <c r="AI820" s="48"/>
      <c r="AK820" s="48"/>
      <c r="AL820" s="47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</row>
    <row r="821" spans="1:48" ht="13">
      <c r="A821" s="49"/>
      <c r="B821" s="44"/>
      <c r="G821" s="25"/>
      <c r="I821" s="45"/>
      <c r="J821" s="46"/>
      <c r="N821" s="45"/>
      <c r="O821" s="46"/>
      <c r="S821" s="45"/>
      <c r="Y821" s="47"/>
      <c r="AD821" s="47"/>
      <c r="AI821" s="48"/>
      <c r="AK821" s="48"/>
      <c r="AL821" s="47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</row>
    <row r="822" spans="1:48" ht="13">
      <c r="A822" s="49"/>
      <c r="B822" s="44"/>
      <c r="G822" s="25"/>
      <c r="I822" s="45"/>
      <c r="J822" s="46"/>
      <c r="N822" s="45"/>
      <c r="O822" s="46"/>
      <c r="S822" s="45"/>
      <c r="Y822" s="47"/>
      <c r="AD822" s="47"/>
      <c r="AI822" s="48"/>
      <c r="AK822" s="48"/>
      <c r="AL822" s="47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</row>
    <row r="823" spans="1:48" ht="13">
      <c r="A823" s="49"/>
      <c r="B823" s="44"/>
      <c r="G823" s="25"/>
      <c r="I823" s="45"/>
      <c r="J823" s="46"/>
      <c r="N823" s="45"/>
      <c r="O823" s="46"/>
      <c r="S823" s="45"/>
      <c r="Y823" s="47"/>
      <c r="AD823" s="47"/>
      <c r="AI823" s="48"/>
      <c r="AK823" s="48"/>
      <c r="AL823" s="47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</row>
    <row r="824" spans="1:48" ht="13">
      <c r="A824" s="49"/>
      <c r="B824" s="44"/>
      <c r="G824" s="25"/>
      <c r="I824" s="45"/>
      <c r="J824" s="46"/>
      <c r="N824" s="45"/>
      <c r="O824" s="46"/>
      <c r="S824" s="45"/>
      <c r="Y824" s="47"/>
      <c r="AD824" s="47"/>
      <c r="AI824" s="48"/>
      <c r="AK824" s="48"/>
      <c r="AL824" s="47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</row>
    <row r="825" spans="1:48" ht="13">
      <c r="A825" s="49"/>
      <c r="B825" s="44"/>
      <c r="G825" s="25"/>
      <c r="I825" s="45"/>
      <c r="J825" s="46"/>
      <c r="N825" s="45"/>
      <c r="O825" s="46"/>
      <c r="S825" s="45"/>
      <c r="Y825" s="47"/>
      <c r="AD825" s="47"/>
      <c r="AI825" s="48"/>
      <c r="AK825" s="48"/>
      <c r="AL825" s="47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</row>
    <row r="826" spans="1:48" ht="13">
      <c r="A826" s="49"/>
      <c r="B826" s="44"/>
      <c r="G826" s="25"/>
      <c r="I826" s="45"/>
      <c r="J826" s="46"/>
      <c r="N826" s="45"/>
      <c r="O826" s="46"/>
      <c r="S826" s="45"/>
      <c r="Y826" s="47"/>
      <c r="AD826" s="47"/>
      <c r="AI826" s="48"/>
      <c r="AK826" s="48"/>
      <c r="AL826" s="47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</row>
    <row r="827" spans="1:48" ht="13">
      <c r="A827" s="49"/>
      <c r="B827" s="44"/>
      <c r="G827" s="25"/>
      <c r="I827" s="45"/>
      <c r="J827" s="46"/>
      <c r="N827" s="45"/>
      <c r="O827" s="46"/>
      <c r="S827" s="45"/>
      <c r="Y827" s="47"/>
      <c r="AD827" s="47"/>
      <c r="AI827" s="48"/>
      <c r="AK827" s="48"/>
      <c r="AL827" s="47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</row>
    <row r="828" spans="1:48" ht="13">
      <c r="A828" s="49"/>
      <c r="B828" s="44"/>
      <c r="G828" s="25"/>
      <c r="I828" s="45"/>
      <c r="J828" s="46"/>
      <c r="N828" s="45"/>
      <c r="O828" s="46"/>
      <c r="S828" s="45"/>
      <c r="Y828" s="47"/>
      <c r="AD828" s="47"/>
      <c r="AI828" s="48"/>
      <c r="AK828" s="48"/>
      <c r="AL828" s="47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</row>
    <row r="829" spans="1:48" ht="13">
      <c r="A829" s="49"/>
      <c r="B829" s="44"/>
      <c r="G829" s="25"/>
      <c r="I829" s="45"/>
      <c r="J829" s="46"/>
      <c r="N829" s="45"/>
      <c r="O829" s="46"/>
      <c r="S829" s="45"/>
      <c r="Y829" s="47"/>
      <c r="AD829" s="47"/>
      <c r="AI829" s="48"/>
      <c r="AK829" s="48"/>
      <c r="AL829" s="47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</row>
    <row r="830" spans="1:48" ht="13">
      <c r="A830" s="49"/>
      <c r="B830" s="44"/>
      <c r="G830" s="25"/>
      <c r="I830" s="45"/>
      <c r="J830" s="46"/>
      <c r="N830" s="45"/>
      <c r="O830" s="46"/>
      <c r="S830" s="45"/>
      <c r="Y830" s="47"/>
      <c r="AD830" s="47"/>
      <c r="AI830" s="48"/>
      <c r="AK830" s="48"/>
      <c r="AL830" s="47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</row>
    <row r="831" spans="1:48" ht="13">
      <c r="A831" s="49"/>
      <c r="B831" s="44"/>
      <c r="G831" s="25"/>
      <c r="I831" s="45"/>
      <c r="J831" s="46"/>
      <c r="N831" s="45"/>
      <c r="O831" s="46"/>
      <c r="S831" s="45"/>
      <c r="Y831" s="47"/>
      <c r="AD831" s="47"/>
      <c r="AI831" s="48"/>
      <c r="AK831" s="48"/>
      <c r="AL831" s="47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</row>
    <row r="832" spans="1:48" ht="13">
      <c r="A832" s="49"/>
      <c r="B832" s="44"/>
      <c r="G832" s="25"/>
      <c r="I832" s="45"/>
      <c r="J832" s="46"/>
      <c r="N832" s="45"/>
      <c r="O832" s="46"/>
      <c r="S832" s="45"/>
      <c r="Y832" s="47"/>
      <c r="AD832" s="47"/>
      <c r="AI832" s="48"/>
      <c r="AK832" s="48"/>
      <c r="AL832" s="47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</row>
    <row r="833" spans="1:48" ht="13">
      <c r="A833" s="49"/>
      <c r="B833" s="44"/>
      <c r="G833" s="25"/>
      <c r="I833" s="45"/>
      <c r="J833" s="46"/>
      <c r="N833" s="45"/>
      <c r="O833" s="46"/>
      <c r="S833" s="45"/>
      <c r="Y833" s="47"/>
      <c r="AD833" s="47"/>
      <c r="AI833" s="48"/>
      <c r="AK833" s="48"/>
      <c r="AL833" s="47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</row>
    <row r="834" spans="1:48" ht="13">
      <c r="A834" s="49"/>
      <c r="B834" s="44"/>
      <c r="G834" s="25"/>
      <c r="I834" s="45"/>
      <c r="J834" s="46"/>
      <c r="N834" s="45"/>
      <c r="O834" s="46"/>
      <c r="S834" s="45"/>
      <c r="Y834" s="47"/>
      <c r="AD834" s="47"/>
      <c r="AI834" s="48"/>
      <c r="AK834" s="48"/>
      <c r="AL834" s="47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</row>
    <row r="835" spans="1:48" ht="13">
      <c r="A835" s="49"/>
      <c r="B835" s="44"/>
      <c r="G835" s="25"/>
      <c r="I835" s="45"/>
      <c r="J835" s="46"/>
      <c r="N835" s="45"/>
      <c r="O835" s="46"/>
      <c r="S835" s="45"/>
      <c r="Y835" s="47"/>
      <c r="AD835" s="47"/>
      <c r="AI835" s="48"/>
      <c r="AK835" s="48"/>
      <c r="AL835" s="47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</row>
    <row r="836" spans="1:48" ht="13">
      <c r="A836" s="49"/>
      <c r="B836" s="44"/>
      <c r="G836" s="25"/>
      <c r="I836" s="45"/>
      <c r="J836" s="46"/>
      <c r="N836" s="45"/>
      <c r="O836" s="46"/>
      <c r="S836" s="45"/>
      <c r="Y836" s="47"/>
      <c r="AD836" s="47"/>
      <c r="AI836" s="48"/>
      <c r="AK836" s="48"/>
      <c r="AL836" s="47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</row>
    <row r="837" spans="1:48" ht="13">
      <c r="A837" s="49"/>
      <c r="B837" s="44"/>
      <c r="G837" s="25"/>
      <c r="I837" s="45"/>
      <c r="J837" s="46"/>
      <c r="N837" s="45"/>
      <c r="O837" s="46"/>
      <c r="S837" s="45"/>
      <c r="Y837" s="47"/>
      <c r="AD837" s="47"/>
      <c r="AI837" s="48"/>
      <c r="AK837" s="48"/>
      <c r="AL837" s="47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</row>
    <row r="838" spans="1:48" ht="13">
      <c r="A838" s="49"/>
      <c r="B838" s="44"/>
      <c r="G838" s="25"/>
      <c r="I838" s="45"/>
      <c r="J838" s="46"/>
      <c r="N838" s="45"/>
      <c r="O838" s="46"/>
      <c r="S838" s="45"/>
      <c r="Y838" s="47"/>
      <c r="AD838" s="47"/>
      <c r="AI838" s="48"/>
      <c r="AK838" s="48"/>
      <c r="AL838" s="47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</row>
    <row r="839" spans="1:48" ht="13">
      <c r="A839" s="49"/>
      <c r="B839" s="44"/>
      <c r="G839" s="25"/>
      <c r="I839" s="45"/>
      <c r="J839" s="46"/>
      <c r="N839" s="45"/>
      <c r="O839" s="46"/>
      <c r="S839" s="45"/>
      <c r="Y839" s="47"/>
      <c r="AD839" s="47"/>
      <c r="AI839" s="48"/>
      <c r="AK839" s="48"/>
      <c r="AL839" s="47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</row>
    <row r="840" spans="1:48" ht="13">
      <c r="A840" s="49"/>
      <c r="B840" s="44"/>
      <c r="G840" s="25"/>
      <c r="I840" s="45"/>
      <c r="J840" s="46"/>
      <c r="N840" s="45"/>
      <c r="O840" s="46"/>
      <c r="S840" s="45"/>
      <c r="Y840" s="47"/>
      <c r="AD840" s="47"/>
      <c r="AI840" s="48"/>
      <c r="AK840" s="48"/>
      <c r="AL840" s="47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</row>
    <row r="841" spans="1:48" ht="13">
      <c r="A841" s="49"/>
      <c r="B841" s="44"/>
      <c r="G841" s="25"/>
      <c r="I841" s="45"/>
      <c r="J841" s="46"/>
      <c r="N841" s="45"/>
      <c r="O841" s="46"/>
      <c r="S841" s="45"/>
      <c r="Y841" s="47"/>
      <c r="AD841" s="47"/>
      <c r="AI841" s="48"/>
      <c r="AK841" s="48"/>
      <c r="AL841" s="47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</row>
    <row r="842" spans="1:48" ht="13">
      <c r="A842" s="49"/>
      <c r="B842" s="44"/>
      <c r="G842" s="25"/>
      <c r="I842" s="45"/>
      <c r="J842" s="46"/>
      <c r="N842" s="45"/>
      <c r="O842" s="46"/>
      <c r="S842" s="45"/>
      <c r="Y842" s="47"/>
      <c r="AD842" s="47"/>
      <c r="AI842" s="48"/>
      <c r="AK842" s="48"/>
      <c r="AL842" s="47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</row>
    <row r="843" spans="1:48" ht="13">
      <c r="A843" s="49"/>
      <c r="B843" s="44"/>
      <c r="G843" s="25"/>
      <c r="I843" s="45"/>
      <c r="J843" s="46"/>
      <c r="N843" s="45"/>
      <c r="O843" s="46"/>
      <c r="S843" s="45"/>
      <c r="Y843" s="47"/>
      <c r="AD843" s="47"/>
      <c r="AI843" s="48"/>
      <c r="AK843" s="48"/>
      <c r="AL843" s="47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</row>
    <row r="844" spans="1:48" ht="13">
      <c r="A844" s="49"/>
      <c r="B844" s="44"/>
      <c r="G844" s="25"/>
      <c r="I844" s="45"/>
      <c r="J844" s="46"/>
      <c r="N844" s="45"/>
      <c r="O844" s="46"/>
      <c r="S844" s="45"/>
      <c r="Y844" s="47"/>
      <c r="AD844" s="47"/>
      <c r="AI844" s="48"/>
      <c r="AK844" s="48"/>
      <c r="AL844" s="47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</row>
    <row r="845" spans="1:48" ht="13">
      <c r="A845" s="49"/>
      <c r="B845" s="44"/>
      <c r="G845" s="25"/>
      <c r="I845" s="45"/>
      <c r="J845" s="46"/>
      <c r="N845" s="45"/>
      <c r="O845" s="46"/>
      <c r="S845" s="45"/>
      <c r="Y845" s="47"/>
      <c r="AD845" s="47"/>
      <c r="AI845" s="48"/>
      <c r="AK845" s="48"/>
      <c r="AL845" s="47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</row>
    <row r="846" spans="1:48" ht="13">
      <c r="A846" s="49"/>
      <c r="B846" s="44"/>
      <c r="G846" s="25"/>
      <c r="I846" s="45"/>
      <c r="J846" s="46"/>
      <c r="N846" s="45"/>
      <c r="O846" s="46"/>
      <c r="S846" s="45"/>
      <c r="Y846" s="47"/>
      <c r="AD846" s="47"/>
      <c r="AI846" s="48"/>
      <c r="AK846" s="48"/>
      <c r="AL846" s="47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</row>
    <row r="847" spans="1:48" ht="13">
      <c r="A847" s="49"/>
      <c r="B847" s="44"/>
      <c r="G847" s="25"/>
      <c r="I847" s="45"/>
      <c r="J847" s="46"/>
      <c r="N847" s="45"/>
      <c r="O847" s="46"/>
      <c r="S847" s="45"/>
      <c r="Y847" s="47"/>
      <c r="AD847" s="47"/>
      <c r="AI847" s="48"/>
      <c r="AK847" s="48"/>
      <c r="AL847" s="47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</row>
    <row r="848" spans="1:48" ht="13">
      <c r="A848" s="49"/>
      <c r="B848" s="44"/>
      <c r="G848" s="25"/>
      <c r="I848" s="45"/>
      <c r="J848" s="46"/>
      <c r="N848" s="45"/>
      <c r="O848" s="46"/>
      <c r="S848" s="45"/>
      <c r="Y848" s="47"/>
      <c r="AD848" s="47"/>
      <c r="AI848" s="48"/>
      <c r="AK848" s="48"/>
      <c r="AL848" s="47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</row>
    <row r="849" spans="1:48" ht="13">
      <c r="A849" s="49"/>
      <c r="B849" s="44"/>
      <c r="G849" s="25"/>
      <c r="I849" s="45"/>
      <c r="J849" s="46"/>
      <c r="N849" s="45"/>
      <c r="O849" s="46"/>
      <c r="S849" s="45"/>
      <c r="Y849" s="47"/>
      <c r="AD849" s="47"/>
      <c r="AI849" s="48"/>
      <c r="AK849" s="48"/>
      <c r="AL849" s="47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</row>
    <row r="850" spans="1:48" ht="13">
      <c r="A850" s="49"/>
      <c r="B850" s="44"/>
      <c r="G850" s="25"/>
      <c r="I850" s="45"/>
      <c r="J850" s="46"/>
      <c r="N850" s="45"/>
      <c r="O850" s="46"/>
      <c r="S850" s="45"/>
      <c r="Y850" s="47"/>
      <c r="AD850" s="47"/>
      <c r="AI850" s="48"/>
      <c r="AK850" s="48"/>
      <c r="AL850" s="47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</row>
    <row r="851" spans="1:48" ht="13">
      <c r="A851" s="49"/>
      <c r="B851" s="44"/>
      <c r="G851" s="25"/>
      <c r="I851" s="45"/>
      <c r="J851" s="46"/>
      <c r="N851" s="45"/>
      <c r="O851" s="46"/>
      <c r="S851" s="45"/>
      <c r="Y851" s="47"/>
      <c r="AD851" s="47"/>
      <c r="AI851" s="48"/>
      <c r="AK851" s="48"/>
      <c r="AL851" s="47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</row>
    <row r="852" spans="1:48" ht="13">
      <c r="A852" s="49"/>
      <c r="B852" s="44"/>
      <c r="G852" s="25"/>
      <c r="I852" s="45"/>
      <c r="J852" s="46"/>
      <c r="N852" s="45"/>
      <c r="O852" s="46"/>
      <c r="S852" s="45"/>
      <c r="Y852" s="47"/>
      <c r="AD852" s="47"/>
      <c r="AI852" s="48"/>
      <c r="AK852" s="48"/>
      <c r="AL852" s="47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</row>
    <row r="853" spans="1:48" ht="13">
      <c r="A853" s="49"/>
      <c r="B853" s="44"/>
      <c r="G853" s="25"/>
      <c r="I853" s="45"/>
      <c r="J853" s="46"/>
      <c r="N853" s="45"/>
      <c r="O853" s="46"/>
      <c r="S853" s="45"/>
      <c r="Y853" s="47"/>
      <c r="AD853" s="47"/>
      <c r="AI853" s="48"/>
      <c r="AK853" s="48"/>
      <c r="AL853" s="47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</row>
    <row r="854" spans="1:48" ht="13">
      <c r="A854" s="49"/>
      <c r="B854" s="44"/>
      <c r="G854" s="25"/>
      <c r="I854" s="45"/>
      <c r="J854" s="46"/>
      <c r="N854" s="45"/>
      <c r="O854" s="46"/>
      <c r="S854" s="45"/>
      <c r="Y854" s="47"/>
      <c r="AD854" s="47"/>
      <c r="AI854" s="48"/>
      <c r="AK854" s="48"/>
      <c r="AL854" s="47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</row>
    <row r="855" spans="1:48" ht="13">
      <c r="A855" s="49"/>
      <c r="B855" s="44"/>
      <c r="G855" s="25"/>
      <c r="I855" s="45"/>
      <c r="J855" s="46"/>
      <c r="N855" s="45"/>
      <c r="O855" s="46"/>
      <c r="S855" s="45"/>
      <c r="Y855" s="47"/>
      <c r="AD855" s="47"/>
      <c r="AI855" s="48"/>
      <c r="AK855" s="48"/>
      <c r="AL855" s="47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</row>
    <row r="856" spans="1:48" ht="13">
      <c r="A856" s="49"/>
      <c r="B856" s="44"/>
      <c r="G856" s="25"/>
      <c r="I856" s="45"/>
      <c r="J856" s="46"/>
      <c r="N856" s="45"/>
      <c r="O856" s="46"/>
      <c r="S856" s="45"/>
      <c r="Y856" s="47"/>
      <c r="AD856" s="47"/>
      <c r="AI856" s="48"/>
      <c r="AK856" s="48"/>
      <c r="AL856" s="47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</row>
    <row r="857" spans="1:48" ht="13">
      <c r="A857" s="49"/>
      <c r="B857" s="44"/>
      <c r="G857" s="25"/>
      <c r="I857" s="45"/>
      <c r="J857" s="46"/>
      <c r="N857" s="45"/>
      <c r="O857" s="46"/>
      <c r="S857" s="45"/>
      <c r="Y857" s="47"/>
      <c r="AD857" s="47"/>
      <c r="AI857" s="48"/>
      <c r="AK857" s="48"/>
      <c r="AL857" s="47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</row>
    <row r="858" spans="1:48" ht="13">
      <c r="A858" s="49"/>
      <c r="B858" s="44"/>
      <c r="G858" s="25"/>
      <c r="I858" s="45"/>
      <c r="J858" s="46"/>
      <c r="N858" s="45"/>
      <c r="O858" s="46"/>
      <c r="S858" s="45"/>
      <c r="Y858" s="47"/>
      <c r="AD858" s="47"/>
      <c r="AI858" s="48"/>
      <c r="AK858" s="48"/>
      <c r="AL858" s="47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</row>
    <row r="859" spans="1:48" ht="13">
      <c r="A859" s="49"/>
      <c r="B859" s="44"/>
      <c r="G859" s="25"/>
      <c r="I859" s="45"/>
      <c r="J859" s="46"/>
      <c r="N859" s="45"/>
      <c r="O859" s="46"/>
      <c r="S859" s="45"/>
      <c r="Y859" s="47"/>
      <c r="AD859" s="47"/>
      <c r="AI859" s="48"/>
      <c r="AK859" s="48"/>
      <c r="AL859" s="47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</row>
    <row r="860" spans="1:48" ht="13">
      <c r="A860" s="49"/>
      <c r="B860" s="44"/>
      <c r="G860" s="25"/>
      <c r="I860" s="45"/>
      <c r="J860" s="46"/>
      <c r="N860" s="45"/>
      <c r="O860" s="46"/>
      <c r="S860" s="45"/>
      <c r="Y860" s="47"/>
      <c r="AD860" s="47"/>
      <c r="AI860" s="48"/>
      <c r="AK860" s="48"/>
      <c r="AL860" s="47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</row>
    <row r="861" spans="1:48" ht="13">
      <c r="A861" s="49"/>
      <c r="B861" s="44"/>
      <c r="G861" s="25"/>
      <c r="I861" s="45"/>
      <c r="J861" s="46"/>
      <c r="N861" s="45"/>
      <c r="O861" s="46"/>
      <c r="S861" s="45"/>
      <c r="Y861" s="47"/>
      <c r="AD861" s="47"/>
      <c r="AI861" s="48"/>
      <c r="AK861" s="48"/>
      <c r="AL861" s="47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</row>
    <row r="862" spans="1:48" ht="13">
      <c r="A862" s="49"/>
      <c r="B862" s="44"/>
      <c r="G862" s="25"/>
      <c r="I862" s="45"/>
      <c r="J862" s="46"/>
      <c r="N862" s="45"/>
      <c r="O862" s="46"/>
      <c r="S862" s="45"/>
      <c r="Y862" s="47"/>
      <c r="AD862" s="47"/>
      <c r="AI862" s="48"/>
      <c r="AK862" s="48"/>
      <c r="AL862" s="47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</row>
    <row r="863" spans="1:48" ht="13">
      <c r="A863" s="49"/>
      <c r="B863" s="44"/>
      <c r="G863" s="25"/>
      <c r="I863" s="45"/>
      <c r="J863" s="46"/>
      <c r="N863" s="45"/>
      <c r="O863" s="46"/>
      <c r="S863" s="45"/>
      <c r="Y863" s="47"/>
      <c r="AD863" s="47"/>
      <c r="AI863" s="48"/>
      <c r="AK863" s="48"/>
      <c r="AL863" s="47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</row>
    <row r="864" spans="1:48" ht="13">
      <c r="A864" s="49"/>
      <c r="B864" s="44"/>
      <c r="G864" s="25"/>
      <c r="I864" s="45"/>
      <c r="J864" s="46"/>
      <c r="N864" s="45"/>
      <c r="O864" s="46"/>
      <c r="S864" s="45"/>
      <c r="Y864" s="47"/>
      <c r="AD864" s="47"/>
      <c r="AI864" s="48"/>
      <c r="AK864" s="48"/>
      <c r="AL864" s="47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</row>
    <row r="865" spans="1:48" ht="13">
      <c r="A865" s="49"/>
      <c r="B865" s="44"/>
      <c r="G865" s="25"/>
      <c r="I865" s="45"/>
      <c r="J865" s="46"/>
      <c r="N865" s="45"/>
      <c r="O865" s="46"/>
      <c r="S865" s="45"/>
      <c r="Y865" s="47"/>
      <c r="AD865" s="47"/>
      <c r="AI865" s="48"/>
      <c r="AK865" s="48"/>
      <c r="AL865" s="47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</row>
    <row r="866" spans="1:48" ht="13">
      <c r="A866" s="49"/>
      <c r="B866" s="44"/>
      <c r="G866" s="25"/>
      <c r="I866" s="45"/>
      <c r="J866" s="46"/>
      <c r="N866" s="45"/>
      <c r="O866" s="46"/>
      <c r="S866" s="45"/>
      <c r="Y866" s="47"/>
      <c r="AD866" s="47"/>
      <c r="AI866" s="48"/>
      <c r="AK866" s="48"/>
      <c r="AL866" s="47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</row>
    <row r="867" spans="1:48" ht="13">
      <c r="A867" s="49"/>
      <c r="B867" s="44"/>
      <c r="G867" s="25"/>
      <c r="I867" s="45"/>
      <c r="J867" s="46"/>
      <c r="N867" s="45"/>
      <c r="O867" s="46"/>
      <c r="S867" s="45"/>
      <c r="Y867" s="47"/>
      <c r="AD867" s="47"/>
      <c r="AI867" s="48"/>
      <c r="AK867" s="48"/>
      <c r="AL867" s="47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</row>
    <row r="868" spans="1:48" ht="13">
      <c r="A868" s="49"/>
      <c r="B868" s="44"/>
      <c r="G868" s="25"/>
      <c r="I868" s="45"/>
      <c r="J868" s="46"/>
      <c r="N868" s="45"/>
      <c r="O868" s="46"/>
      <c r="S868" s="45"/>
      <c r="Y868" s="47"/>
      <c r="AD868" s="47"/>
      <c r="AI868" s="48"/>
      <c r="AK868" s="48"/>
      <c r="AL868" s="47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</row>
    <row r="869" spans="1:48" ht="13">
      <c r="A869" s="49"/>
      <c r="B869" s="44"/>
      <c r="G869" s="25"/>
      <c r="I869" s="45"/>
      <c r="J869" s="46"/>
      <c r="N869" s="45"/>
      <c r="O869" s="46"/>
      <c r="S869" s="45"/>
      <c r="Y869" s="47"/>
      <c r="AD869" s="47"/>
      <c r="AI869" s="48"/>
      <c r="AK869" s="48"/>
      <c r="AL869" s="47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</row>
    <row r="870" spans="1:48" ht="13">
      <c r="A870" s="49"/>
      <c r="B870" s="44"/>
      <c r="G870" s="25"/>
      <c r="I870" s="45"/>
      <c r="J870" s="46"/>
      <c r="N870" s="45"/>
      <c r="O870" s="46"/>
      <c r="S870" s="45"/>
      <c r="Y870" s="47"/>
      <c r="AD870" s="47"/>
      <c r="AI870" s="48"/>
      <c r="AK870" s="48"/>
      <c r="AL870" s="47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</row>
    <row r="871" spans="1:48" ht="13">
      <c r="A871" s="49"/>
      <c r="B871" s="44"/>
      <c r="G871" s="25"/>
      <c r="I871" s="45"/>
      <c r="J871" s="46"/>
      <c r="N871" s="45"/>
      <c r="O871" s="46"/>
      <c r="S871" s="45"/>
      <c r="Y871" s="47"/>
      <c r="AD871" s="47"/>
      <c r="AI871" s="48"/>
      <c r="AK871" s="48"/>
      <c r="AL871" s="47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</row>
    <row r="872" spans="1:48" ht="13">
      <c r="A872" s="49"/>
      <c r="B872" s="44"/>
      <c r="G872" s="25"/>
      <c r="I872" s="45"/>
      <c r="J872" s="46"/>
      <c r="N872" s="45"/>
      <c r="O872" s="46"/>
      <c r="S872" s="45"/>
      <c r="Y872" s="47"/>
      <c r="AD872" s="47"/>
      <c r="AI872" s="48"/>
      <c r="AK872" s="48"/>
      <c r="AL872" s="47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</row>
    <row r="873" spans="1:48" ht="13">
      <c r="A873" s="49"/>
      <c r="B873" s="44"/>
      <c r="G873" s="25"/>
      <c r="I873" s="45"/>
      <c r="J873" s="46"/>
      <c r="N873" s="45"/>
      <c r="O873" s="46"/>
      <c r="S873" s="45"/>
      <c r="Y873" s="47"/>
      <c r="AD873" s="47"/>
      <c r="AI873" s="48"/>
      <c r="AK873" s="48"/>
      <c r="AL873" s="47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</row>
    <row r="874" spans="1:48" ht="13">
      <c r="A874" s="49"/>
      <c r="B874" s="44"/>
      <c r="G874" s="25"/>
      <c r="I874" s="45"/>
      <c r="J874" s="46"/>
      <c r="N874" s="45"/>
      <c r="O874" s="46"/>
      <c r="S874" s="45"/>
      <c r="Y874" s="47"/>
      <c r="AD874" s="47"/>
      <c r="AI874" s="48"/>
      <c r="AK874" s="48"/>
      <c r="AL874" s="47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</row>
    <row r="875" spans="1:48" ht="13">
      <c r="A875" s="49"/>
      <c r="B875" s="44"/>
      <c r="G875" s="25"/>
      <c r="I875" s="45"/>
      <c r="J875" s="46"/>
      <c r="N875" s="45"/>
      <c r="O875" s="46"/>
      <c r="S875" s="45"/>
      <c r="Y875" s="47"/>
      <c r="AD875" s="47"/>
      <c r="AI875" s="48"/>
      <c r="AK875" s="48"/>
      <c r="AL875" s="47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</row>
    <row r="876" spans="1:48" ht="13">
      <c r="A876" s="49"/>
      <c r="B876" s="44"/>
      <c r="G876" s="25"/>
      <c r="I876" s="45"/>
      <c r="J876" s="46"/>
      <c r="N876" s="45"/>
      <c r="O876" s="46"/>
      <c r="S876" s="45"/>
      <c r="Y876" s="47"/>
      <c r="AD876" s="47"/>
      <c r="AI876" s="48"/>
      <c r="AK876" s="48"/>
      <c r="AL876" s="47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</row>
    <row r="877" spans="1:48" ht="13">
      <c r="A877" s="49"/>
      <c r="B877" s="44"/>
      <c r="G877" s="25"/>
      <c r="I877" s="45"/>
      <c r="J877" s="46"/>
      <c r="N877" s="45"/>
      <c r="O877" s="46"/>
      <c r="S877" s="45"/>
      <c r="Y877" s="47"/>
      <c r="AD877" s="47"/>
      <c r="AI877" s="48"/>
      <c r="AK877" s="48"/>
      <c r="AL877" s="47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</row>
    <row r="878" spans="1:48" ht="13">
      <c r="A878" s="49"/>
      <c r="B878" s="44"/>
      <c r="G878" s="25"/>
      <c r="I878" s="45"/>
      <c r="J878" s="46"/>
      <c r="N878" s="45"/>
      <c r="O878" s="46"/>
      <c r="S878" s="45"/>
      <c r="Y878" s="47"/>
      <c r="AD878" s="47"/>
      <c r="AI878" s="48"/>
      <c r="AK878" s="48"/>
      <c r="AL878" s="47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</row>
    <row r="879" spans="1:48" ht="13">
      <c r="A879" s="49"/>
      <c r="B879" s="44"/>
      <c r="G879" s="25"/>
      <c r="I879" s="45"/>
      <c r="J879" s="46"/>
      <c r="N879" s="45"/>
      <c r="O879" s="46"/>
      <c r="S879" s="45"/>
      <c r="Y879" s="47"/>
      <c r="AD879" s="47"/>
      <c r="AI879" s="48"/>
      <c r="AK879" s="48"/>
      <c r="AL879" s="47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</row>
    <row r="880" spans="1:48" ht="13">
      <c r="A880" s="49"/>
      <c r="B880" s="44"/>
      <c r="G880" s="25"/>
      <c r="I880" s="45"/>
      <c r="J880" s="46"/>
      <c r="N880" s="45"/>
      <c r="O880" s="46"/>
      <c r="S880" s="45"/>
      <c r="Y880" s="47"/>
      <c r="AD880" s="47"/>
      <c r="AI880" s="48"/>
      <c r="AK880" s="48"/>
      <c r="AL880" s="47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</row>
    <row r="881" spans="1:48" ht="13">
      <c r="A881" s="49"/>
      <c r="B881" s="44"/>
      <c r="G881" s="25"/>
      <c r="I881" s="45"/>
      <c r="J881" s="46"/>
      <c r="N881" s="45"/>
      <c r="O881" s="46"/>
      <c r="S881" s="45"/>
      <c r="Y881" s="47"/>
      <c r="AD881" s="47"/>
      <c r="AI881" s="48"/>
      <c r="AK881" s="48"/>
      <c r="AL881" s="47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</row>
    <row r="882" spans="1:48" ht="13">
      <c r="A882" s="49"/>
      <c r="B882" s="44"/>
      <c r="G882" s="25"/>
      <c r="I882" s="45"/>
      <c r="J882" s="46"/>
      <c r="N882" s="45"/>
      <c r="O882" s="46"/>
      <c r="S882" s="45"/>
      <c r="Y882" s="47"/>
      <c r="AD882" s="47"/>
      <c r="AI882" s="48"/>
      <c r="AK882" s="48"/>
      <c r="AL882" s="47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</row>
    <row r="883" spans="1:48" ht="13">
      <c r="A883" s="49"/>
      <c r="B883" s="44"/>
      <c r="G883" s="25"/>
      <c r="I883" s="45"/>
      <c r="J883" s="46"/>
      <c r="N883" s="45"/>
      <c r="O883" s="46"/>
      <c r="S883" s="45"/>
      <c r="Y883" s="47"/>
      <c r="AD883" s="47"/>
      <c r="AI883" s="48"/>
      <c r="AK883" s="48"/>
      <c r="AL883" s="47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</row>
    <row r="884" spans="1:48" ht="13">
      <c r="A884" s="49"/>
      <c r="B884" s="44"/>
      <c r="G884" s="25"/>
      <c r="I884" s="45"/>
      <c r="J884" s="46"/>
      <c r="N884" s="45"/>
      <c r="O884" s="46"/>
      <c r="S884" s="45"/>
      <c r="Y884" s="47"/>
      <c r="AD884" s="47"/>
      <c r="AI884" s="48"/>
      <c r="AK884" s="48"/>
      <c r="AL884" s="47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</row>
    <row r="885" spans="1:48" ht="13">
      <c r="A885" s="49"/>
      <c r="B885" s="44"/>
      <c r="G885" s="25"/>
      <c r="I885" s="45"/>
      <c r="J885" s="46"/>
      <c r="N885" s="45"/>
      <c r="O885" s="46"/>
      <c r="S885" s="45"/>
      <c r="Y885" s="47"/>
      <c r="AD885" s="47"/>
      <c r="AI885" s="48"/>
      <c r="AK885" s="48"/>
      <c r="AL885" s="47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</row>
    <row r="886" spans="1:48" ht="13">
      <c r="A886" s="49"/>
      <c r="B886" s="44"/>
      <c r="G886" s="25"/>
      <c r="I886" s="45"/>
      <c r="J886" s="46"/>
      <c r="N886" s="45"/>
      <c r="O886" s="46"/>
      <c r="S886" s="45"/>
      <c r="Y886" s="47"/>
      <c r="AD886" s="47"/>
      <c r="AI886" s="48"/>
      <c r="AK886" s="48"/>
      <c r="AL886" s="47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</row>
    <row r="887" spans="1:48" ht="13">
      <c r="A887" s="49"/>
      <c r="B887" s="44"/>
      <c r="G887" s="25"/>
      <c r="I887" s="45"/>
      <c r="J887" s="46"/>
      <c r="N887" s="45"/>
      <c r="O887" s="46"/>
      <c r="S887" s="45"/>
      <c r="Y887" s="47"/>
      <c r="AD887" s="47"/>
      <c r="AI887" s="48"/>
      <c r="AK887" s="48"/>
      <c r="AL887" s="47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</row>
    <row r="888" spans="1:48" ht="13">
      <c r="A888" s="49"/>
      <c r="B888" s="44"/>
      <c r="G888" s="25"/>
      <c r="I888" s="45"/>
      <c r="J888" s="46"/>
      <c r="N888" s="45"/>
      <c r="O888" s="46"/>
      <c r="S888" s="45"/>
      <c r="Y888" s="47"/>
      <c r="AD888" s="47"/>
      <c r="AI888" s="48"/>
      <c r="AK888" s="48"/>
      <c r="AL888" s="47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</row>
    <row r="889" spans="1:48" ht="13">
      <c r="A889" s="49"/>
      <c r="B889" s="44"/>
      <c r="G889" s="25"/>
      <c r="I889" s="45"/>
      <c r="J889" s="46"/>
      <c r="N889" s="45"/>
      <c r="O889" s="46"/>
      <c r="S889" s="45"/>
      <c r="Y889" s="47"/>
      <c r="AD889" s="47"/>
      <c r="AI889" s="48"/>
      <c r="AK889" s="48"/>
      <c r="AL889" s="47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</row>
    <row r="890" spans="1:48" ht="13">
      <c r="A890" s="49"/>
      <c r="B890" s="44"/>
      <c r="G890" s="25"/>
      <c r="I890" s="45"/>
      <c r="J890" s="46"/>
      <c r="N890" s="45"/>
      <c r="O890" s="46"/>
      <c r="S890" s="45"/>
      <c r="Y890" s="47"/>
      <c r="AD890" s="47"/>
      <c r="AI890" s="48"/>
      <c r="AK890" s="48"/>
      <c r="AL890" s="47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</row>
    <row r="891" spans="1:48" ht="13">
      <c r="A891" s="49"/>
      <c r="B891" s="44"/>
      <c r="G891" s="25"/>
      <c r="I891" s="45"/>
      <c r="J891" s="46"/>
      <c r="N891" s="45"/>
      <c r="O891" s="46"/>
      <c r="S891" s="45"/>
      <c r="Y891" s="47"/>
      <c r="AD891" s="47"/>
      <c r="AI891" s="48"/>
      <c r="AK891" s="48"/>
      <c r="AL891" s="47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</row>
    <row r="892" spans="1:48" ht="13">
      <c r="A892" s="49"/>
      <c r="B892" s="44"/>
      <c r="G892" s="25"/>
      <c r="I892" s="45"/>
      <c r="J892" s="46"/>
      <c r="N892" s="45"/>
      <c r="O892" s="46"/>
      <c r="S892" s="45"/>
      <c r="Y892" s="47"/>
      <c r="AD892" s="47"/>
      <c r="AI892" s="48"/>
      <c r="AK892" s="48"/>
      <c r="AL892" s="47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</row>
    <row r="893" spans="1:48" ht="13">
      <c r="A893" s="49"/>
      <c r="B893" s="44"/>
      <c r="G893" s="25"/>
      <c r="I893" s="45"/>
      <c r="J893" s="46"/>
      <c r="N893" s="45"/>
      <c r="O893" s="46"/>
      <c r="S893" s="45"/>
      <c r="Y893" s="47"/>
      <c r="AD893" s="47"/>
      <c r="AI893" s="48"/>
      <c r="AK893" s="48"/>
      <c r="AL893" s="47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</row>
    <row r="894" spans="1:48" ht="13">
      <c r="A894" s="49"/>
      <c r="B894" s="44"/>
      <c r="G894" s="25"/>
      <c r="I894" s="45"/>
      <c r="J894" s="46"/>
      <c r="N894" s="45"/>
      <c r="O894" s="46"/>
      <c r="S894" s="45"/>
      <c r="Y894" s="47"/>
      <c r="AD894" s="47"/>
      <c r="AI894" s="48"/>
      <c r="AK894" s="48"/>
      <c r="AL894" s="47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</row>
    <row r="895" spans="1:48" ht="13">
      <c r="A895" s="49"/>
      <c r="B895" s="44"/>
      <c r="G895" s="25"/>
      <c r="I895" s="45"/>
      <c r="J895" s="46"/>
      <c r="N895" s="45"/>
      <c r="O895" s="46"/>
      <c r="S895" s="45"/>
      <c r="Y895" s="47"/>
      <c r="AD895" s="47"/>
      <c r="AI895" s="48"/>
      <c r="AK895" s="48"/>
      <c r="AL895" s="47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</row>
    <row r="896" spans="1:48" ht="13">
      <c r="A896" s="49"/>
      <c r="B896" s="44"/>
      <c r="G896" s="25"/>
      <c r="I896" s="45"/>
      <c r="J896" s="46"/>
      <c r="N896" s="45"/>
      <c r="O896" s="46"/>
      <c r="S896" s="45"/>
      <c r="Y896" s="47"/>
      <c r="AD896" s="47"/>
      <c r="AI896" s="48"/>
      <c r="AK896" s="48"/>
      <c r="AL896" s="47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</row>
    <row r="897" spans="1:48" ht="13">
      <c r="A897" s="49"/>
      <c r="B897" s="44"/>
      <c r="G897" s="25"/>
      <c r="I897" s="45"/>
      <c r="J897" s="46"/>
      <c r="N897" s="45"/>
      <c r="O897" s="46"/>
      <c r="S897" s="45"/>
      <c r="Y897" s="47"/>
      <c r="AD897" s="47"/>
      <c r="AI897" s="48"/>
      <c r="AK897" s="48"/>
      <c r="AL897" s="47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</row>
    <row r="898" spans="1:48" ht="13">
      <c r="A898" s="49"/>
      <c r="B898" s="44"/>
      <c r="G898" s="25"/>
      <c r="I898" s="45"/>
      <c r="J898" s="46"/>
      <c r="N898" s="45"/>
      <c r="O898" s="46"/>
      <c r="S898" s="45"/>
      <c r="Y898" s="47"/>
      <c r="AD898" s="47"/>
      <c r="AI898" s="48"/>
      <c r="AK898" s="48"/>
      <c r="AL898" s="47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</row>
    <row r="899" spans="1:48" ht="13">
      <c r="A899" s="49"/>
      <c r="B899" s="44"/>
      <c r="G899" s="25"/>
      <c r="I899" s="45"/>
      <c r="J899" s="46"/>
      <c r="N899" s="45"/>
      <c r="O899" s="46"/>
      <c r="S899" s="45"/>
      <c r="Y899" s="47"/>
      <c r="AD899" s="47"/>
      <c r="AI899" s="48"/>
      <c r="AK899" s="48"/>
      <c r="AL899" s="47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</row>
    <row r="900" spans="1:48" ht="13">
      <c r="A900" s="49"/>
      <c r="B900" s="44"/>
      <c r="G900" s="25"/>
      <c r="I900" s="45"/>
      <c r="J900" s="46"/>
      <c r="N900" s="45"/>
      <c r="O900" s="46"/>
      <c r="S900" s="45"/>
      <c r="Y900" s="47"/>
      <c r="AD900" s="47"/>
      <c r="AI900" s="48"/>
      <c r="AK900" s="48"/>
      <c r="AL900" s="47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</row>
    <row r="901" spans="1:48" ht="13">
      <c r="A901" s="49"/>
      <c r="B901" s="44"/>
      <c r="G901" s="25"/>
      <c r="I901" s="45"/>
      <c r="J901" s="46"/>
      <c r="N901" s="45"/>
      <c r="O901" s="46"/>
      <c r="S901" s="45"/>
      <c r="Y901" s="47"/>
      <c r="AD901" s="47"/>
      <c r="AI901" s="48"/>
      <c r="AK901" s="48"/>
      <c r="AL901" s="47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</row>
    <row r="902" spans="1:48" ht="13">
      <c r="A902" s="49"/>
      <c r="B902" s="44"/>
      <c r="G902" s="25"/>
      <c r="I902" s="45"/>
      <c r="J902" s="46"/>
      <c r="N902" s="45"/>
      <c r="O902" s="46"/>
      <c r="S902" s="45"/>
      <c r="Y902" s="47"/>
      <c r="AD902" s="47"/>
      <c r="AI902" s="48"/>
      <c r="AK902" s="48"/>
      <c r="AL902" s="47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</row>
    <row r="903" spans="1:48" ht="13">
      <c r="A903" s="49"/>
      <c r="B903" s="44"/>
      <c r="G903" s="25"/>
      <c r="I903" s="45"/>
      <c r="J903" s="46"/>
      <c r="N903" s="45"/>
      <c r="O903" s="46"/>
      <c r="S903" s="45"/>
      <c r="Y903" s="47"/>
      <c r="AD903" s="47"/>
      <c r="AI903" s="48"/>
      <c r="AK903" s="48"/>
      <c r="AL903" s="47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</row>
    <row r="904" spans="1:48" ht="13">
      <c r="A904" s="49"/>
      <c r="B904" s="44"/>
      <c r="G904" s="25"/>
      <c r="I904" s="45"/>
      <c r="J904" s="46"/>
      <c r="N904" s="45"/>
      <c r="O904" s="46"/>
      <c r="S904" s="45"/>
      <c r="Y904" s="47"/>
      <c r="AD904" s="47"/>
      <c r="AI904" s="48"/>
      <c r="AK904" s="48"/>
      <c r="AL904" s="47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</row>
    <row r="905" spans="1:48" ht="13">
      <c r="A905" s="49"/>
      <c r="B905" s="44"/>
      <c r="G905" s="25"/>
      <c r="I905" s="45"/>
      <c r="J905" s="46"/>
      <c r="N905" s="45"/>
      <c r="O905" s="46"/>
      <c r="S905" s="45"/>
      <c r="Y905" s="47"/>
      <c r="AD905" s="47"/>
      <c r="AI905" s="48"/>
      <c r="AK905" s="48"/>
      <c r="AL905" s="47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</row>
    <row r="906" spans="1:48" ht="13">
      <c r="A906" s="49"/>
      <c r="B906" s="44"/>
      <c r="G906" s="25"/>
      <c r="I906" s="45"/>
      <c r="J906" s="46"/>
      <c r="N906" s="45"/>
      <c r="O906" s="46"/>
      <c r="S906" s="45"/>
      <c r="Y906" s="47"/>
      <c r="AD906" s="47"/>
      <c r="AI906" s="48"/>
      <c r="AK906" s="48"/>
      <c r="AL906" s="47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</row>
    <row r="907" spans="1:48" ht="13">
      <c r="A907" s="49"/>
      <c r="B907" s="44"/>
      <c r="G907" s="25"/>
      <c r="I907" s="45"/>
      <c r="J907" s="46"/>
      <c r="N907" s="45"/>
      <c r="O907" s="46"/>
      <c r="S907" s="45"/>
      <c r="Y907" s="47"/>
      <c r="AD907" s="47"/>
      <c r="AI907" s="48"/>
      <c r="AK907" s="48"/>
      <c r="AL907" s="47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</row>
    <row r="908" spans="1:48" ht="13">
      <c r="A908" s="49"/>
      <c r="B908" s="44"/>
      <c r="G908" s="25"/>
      <c r="I908" s="45"/>
      <c r="J908" s="46"/>
      <c r="N908" s="45"/>
      <c r="O908" s="46"/>
      <c r="S908" s="45"/>
      <c r="Y908" s="47"/>
      <c r="AD908" s="47"/>
      <c r="AI908" s="48"/>
      <c r="AK908" s="48"/>
      <c r="AL908" s="47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</row>
    <row r="909" spans="1:48" ht="13">
      <c r="A909" s="49"/>
      <c r="B909" s="44"/>
      <c r="G909" s="25"/>
      <c r="I909" s="45"/>
      <c r="J909" s="46"/>
      <c r="N909" s="45"/>
      <c r="O909" s="46"/>
      <c r="S909" s="45"/>
      <c r="Y909" s="47"/>
      <c r="AD909" s="47"/>
      <c r="AI909" s="48"/>
      <c r="AK909" s="48"/>
      <c r="AL909" s="47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</row>
    <row r="910" spans="1:48" ht="13">
      <c r="A910" s="49"/>
      <c r="B910" s="44"/>
      <c r="G910" s="25"/>
      <c r="I910" s="45"/>
      <c r="J910" s="46"/>
      <c r="N910" s="45"/>
      <c r="O910" s="46"/>
      <c r="S910" s="45"/>
      <c r="Y910" s="47"/>
      <c r="AD910" s="47"/>
      <c r="AI910" s="48"/>
      <c r="AK910" s="48"/>
      <c r="AL910" s="47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</row>
    <row r="911" spans="1:48" ht="13">
      <c r="A911" s="49"/>
      <c r="B911" s="44"/>
      <c r="G911" s="25"/>
      <c r="I911" s="45"/>
      <c r="J911" s="46"/>
      <c r="N911" s="45"/>
      <c r="O911" s="46"/>
      <c r="S911" s="45"/>
      <c r="Y911" s="47"/>
      <c r="AD911" s="47"/>
      <c r="AI911" s="48"/>
      <c r="AK911" s="48"/>
      <c r="AL911" s="47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</row>
    <row r="912" spans="1:48" ht="13">
      <c r="A912" s="49"/>
      <c r="B912" s="44"/>
      <c r="G912" s="25"/>
      <c r="I912" s="45"/>
      <c r="J912" s="46"/>
      <c r="N912" s="45"/>
      <c r="O912" s="46"/>
      <c r="S912" s="45"/>
      <c r="Y912" s="47"/>
      <c r="AD912" s="47"/>
      <c r="AI912" s="48"/>
      <c r="AK912" s="48"/>
      <c r="AL912" s="47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</row>
    <row r="913" spans="1:48" ht="13">
      <c r="A913" s="49"/>
      <c r="B913" s="44"/>
      <c r="G913" s="25"/>
      <c r="I913" s="45"/>
      <c r="J913" s="46"/>
      <c r="N913" s="45"/>
      <c r="O913" s="46"/>
      <c r="S913" s="45"/>
      <c r="Y913" s="47"/>
      <c r="AD913" s="47"/>
      <c r="AI913" s="48"/>
      <c r="AK913" s="48"/>
      <c r="AL913" s="47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</row>
    <row r="914" spans="1:48" ht="13">
      <c r="A914" s="49"/>
      <c r="B914" s="44"/>
      <c r="G914" s="25"/>
      <c r="I914" s="45"/>
      <c r="J914" s="46"/>
      <c r="N914" s="45"/>
      <c r="O914" s="46"/>
      <c r="S914" s="45"/>
      <c r="Y914" s="47"/>
      <c r="AD914" s="47"/>
      <c r="AI914" s="48"/>
      <c r="AK914" s="48"/>
      <c r="AL914" s="47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</row>
    <row r="915" spans="1:48" ht="13">
      <c r="A915" s="49"/>
      <c r="B915" s="44"/>
      <c r="G915" s="25"/>
      <c r="I915" s="45"/>
      <c r="J915" s="46"/>
      <c r="N915" s="45"/>
      <c r="O915" s="46"/>
      <c r="S915" s="45"/>
      <c r="Y915" s="47"/>
      <c r="AD915" s="47"/>
      <c r="AI915" s="48"/>
      <c r="AK915" s="48"/>
      <c r="AL915" s="47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</row>
    <row r="916" spans="1:48" ht="13">
      <c r="A916" s="49"/>
      <c r="B916" s="44"/>
      <c r="G916" s="25"/>
      <c r="I916" s="45"/>
      <c r="J916" s="46"/>
      <c r="N916" s="45"/>
      <c r="O916" s="46"/>
      <c r="S916" s="45"/>
      <c r="Y916" s="47"/>
      <c r="AD916" s="47"/>
      <c r="AI916" s="48"/>
      <c r="AK916" s="48"/>
      <c r="AL916" s="47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</row>
    <row r="917" spans="1:48" ht="13">
      <c r="A917" s="49"/>
      <c r="B917" s="44"/>
      <c r="G917" s="25"/>
      <c r="I917" s="45"/>
      <c r="J917" s="46"/>
      <c r="N917" s="45"/>
      <c r="O917" s="46"/>
      <c r="S917" s="45"/>
      <c r="Y917" s="47"/>
      <c r="AD917" s="47"/>
      <c r="AI917" s="48"/>
      <c r="AK917" s="48"/>
      <c r="AL917" s="47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</row>
    <row r="918" spans="1:48" ht="13">
      <c r="A918" s="49"/>
      <c r="B918" s="44"/>
      <c r="G918" s="25"/>
      <c r="I918" s="45"/>
      <c r="J918" s="46"/>
      <c r="N918" s="45"/>
      <c r="O918" s="46"/>
      <c r="S918" s="45"/>
      <c r="Y918" s="47"/>
      <c r="AD918" s="47"/>
      <c r="AI918" s="48"/>
      <c r="AK918" s="48"/>
      <c r="AL918" s="47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</row>
    <row r="919" spans="1:48" ht="13">
      <c r="A919" s="49"/>
      <c r="B919" s="44"/>
      <c r="G919" s="25"/>
      <c r="I919" s="45"/>
      <c r="J919" s="46"/>
      <c r="N919" s="45"/>
      <c r="O919" s="46"/>
      <c r="S919" s="45"/>
      <c r="Y919" s="47"/>
      <c r="AD919" s="47"/>
      <c r="AI919" s="48"/>
      <c r="AK919" s="48"/>
      <c r="AL919" s="47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</row>
    <row r="920" spans="1:48" ht="13">
      <c r="A920" s="49"/>
      <c r="B920" s="44"/>
      <c r="G920" s="25"/>
      <c r="I920" s="45"/>
      <c r="J920" s="46"/>
      <c r="N920" s="45"/>
      <c r="O920" s="46"/>
      <c r="S920" s="45"/>
      <c r="Y920" s="47"/>
      <c r="AD920" s="47"/>
      <c r="AI920" s="48"/>
      <c r="AK920" s="48"/>
      <c r="AL920" s="47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</row>
    <row r="921" spans="1:48" ht="13">
      <c r="A921" s="49"/>
      <c r="B921" s="44"/>
      <c r="G921" s="25"/>
      <c r="I921" s="45"/>
      <c r="J921" s="46"/>
      <c r="N921" s="45"/>
      <c r="O921" s="46"/>
      <c r="S921" s="45"/>
      <c r="Y921" s="47"/>
      <c r="AD921" s="47"/>
      <c r="AI921" s="48"/>
      <c r="AK921" s="48"/>
      <c r="AL921" s="47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</row>
    <row r="922" spans="1:48" ht="13">
      <c r="A922" s="49"/>
      <c r="B922" s="44"/>
      <c r="G922" s="25"/>
      <c r="I922" s="45"/>
      <c r="J922" s="46"/>
      <c r="N922" s="45"/>
      <c r="O922" s="46"/>
      <c r="S922" s="45"/>
      <c r="Y922" s="47"/>
      <c r="AD922" s="47"/>
      <c r="AI922" s="48"/>
      <c r="AK922" s="48"/>
      <c r="AL922" s="47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</row>
    <row r="923" spans="1:48" ht="13">
      <c r="A923" s="49"/>
      <c r="B923" s="44"/>
      <c r="G923" s="25"/>
      <c r="I923" s="45"/>
      <c r="J923" s="46"/>
      <c r="N923" s="45"/>
      <c r="O923" s="46"/>
      <c r="S923" s="45"/>
      <c r="Y923" s="47"/>
      <c r="AD923" s="47"/>
      <c r="AI923" s="48"/>
      <c r="AK923" s="48"/>
      <c r="AL923" s="47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</row>
    <row r="924" spans="1:48" ht="13">
      <c r="A924" s="49"/>
      <c r="B924" s="44"/>
      <c r="G924" s="25"/>
      <c r="I924" s="45"/>
      <c r="J924" s="46"/>
      <c r="N924" s="45"/>
      <c r="O924" s="46"/>
      <c r="S924" s="45"/>
      <c r="Y924" s="47"/>
      <c r="AD924" s="47"/>
      <c r="AI924" s="48"/>
      <c r="AK924" s="48"/>
      <c r="AL924" s="47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</row>
    <row r="925" spans="1:48" ht="13">
      <c r="A925" s="49"/>
      <c r="B925" s="44"/>
      <c r="G925" s="25"/>
      <c r="I925" s="45"/>
      <c r="J925" s="46"/>
      <c r="N925" s="45"/>
      <c r="O925" s="46"/>
      <c r="S925" s="45"/>
      <c r="Y925" s="47"/>
      <c r="AD925" s="47"/>
      <c r="AI925" s="48"/>
      <c r="AK925" s="48"/>
      <c r="AL925" s="47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</row>
    <row r="926" spans="1:48" ht="13">
      <c r="A926" s="49"/>
      <c r="B926" s="44"/>
      <c r="G926" s="25"/>
      <c r="I926" s="45"/>
      <c r="J926" s="46"/>
      <c r="N926" s="45"/>
      <c r="O926" s="46"/>
      <c r="S926" s="45"/>
      <c r="Y926" s="47"/>
      <c r="AD926" s="47"/>
      <c r="AI926" s="48"/>
      <c r="AK926" s="48"/>
      <c r="AL926" s="47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</row>
    <row r="927" spans="1:48" ht="13">
      <c r="A927" s="49"/>
      <c r="B927" s="44"/>
      <c r="G927" s="25"/>
      <c r="I927" s="45"/>
      <c r="J927" s="46"/>
      <c r="N927" s="45"/>
      <c r="O927" s="46"/>
      <c r="S927" s="45"/>
      <c r="Y927" s="47"/>
      <c r="AD927" s="47"/>
      <c r="AI927" s="48"/>
      <c r="AK927" s="48"/>
      <c r="AL927" s="47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</row>
    <row r="928" spans="1:48" ht="13">
      <c r="A928" s="49"/>
      <c r="B928" s="44"/>
      <c r="G928" s="25"/>
      <c r="I928" s="45"/>
      <c r="J928" s="46"/>
      <c r="N928" s="45"/>
      <c r="O928" s="46"/>
      <c r="S928" s="45"/>
      <c r="Y928" s="47"/>
      <c r="AD928" s="47"/>
      <c r="AI928" s="48"/>
      <c r="AK928" s="48"/>
      <c r="AL928" s="47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</row>
    <row r="929" spans="1:48" ht="13">
      <c r="A929" s="49"/>
      <c r="B929" s="44"/>
      <c r="G929" s="25"/>
      <c r="I929" s="45"/>
      <c r="J929" s="46"/>
      <c r="N929" s="45"/>
      <c r="O929" s="46"/>
      <c r="S929" s="45"/>
      <c r="Y929" s="47"/>
      <c r="AD929" s="47"/>
      <c r="AI929" s="48"/>
      <c r="AK929" s="48"/>
      <c r="AL929" s="47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</row>
    <row r="930" spans="1:48" ht="13">
      <c r="A930" s="49"/>
      <c r="B930" s="44"/>
      <c r="G930" s="25"/>
      <c r="I930" s="45"/>
      <c r="J930" s="46"/>
      <c r="N930" s="45"/>
      <c r="O930" s="46"/>
      <c r="S930" s="45"/>
      <c r="Y930" s="47"/>
      <c r="AD930" s="47"/>
      <c r="AI930" s="48"/>
      <c r="AK930" s="48"/>
      <c r="AL930" s="47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</row>
    <row r="931" spans="1:48" ht="13">
      <c r="A931" s="49"/>
      <c r="B931" s="44"/>
      <c r="G931" s="25"/>
      <c r="I931" s="45"/>
      <c r="J931" s="46"/>
      <c r="N931" s="45"/>
      <c r="O931" s="46"/>
      <c r="S931" s="45"/>
      <c r="Y931" s="47"/>
      <c r="AD931" s="47"/>
      <c r="AI931" s="48"/>
      <c r="AK931" s="48"/>
      <c r="AL931" s="47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</row>
    <row r="932" spans="1:48" ht="13">
      <c r="A932" s="49"/>
      <c r="B932" s="44"/>
      <c r="G932" s="25"/>
      <c r="I932" s="45"/>
      <c r="J932" s="46"/>
      <c r="N932" s="45"/>
      <c r="O932" s="46"/>
      <c r="S932" s="45"/>
      <c r="Y932" s="47"/>
      <c r="AD932" s="47"/>
      <c r="AI932" s="48"/>
      <c r="AK932" s="48"/>
      <c r="AL932" s="47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</row>
    <row r="933" spans="1:48" ht="13">
      <c r="A933" s="49"/>
      <c r="B933" s="44"/>
      <c r="G933" s="25"/>
      <c r="I933" s="45"/>
      <c r="J933" s="46"/>
      <c r="N933" s="45"/>
      <c r="O933" s="46"/>
      <c r="S933" s="45"/>
      <c r="Y933" s="47"/>
      <c r="AD933" s="47"/>
      <c r="AI933" s="48"/>
      <c r="AK933" s="48"/>
      <c r="AL933" s="47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</row>
    <row r="934" spans="1:48" ht="13">
      <c r="A934" s="49"/>
      <c r="B934" s="44"/>
      <c r="G934" s="25"/>
      <c r="I934" s="45"/>
      <c r="J934" s="46"/>
      <c r="N934" s="45"/>
      <c r="O934" s="46"/>
      <c r="S934" s="45"/>
      <c r="Y934" s="47"/>
      <c r="AD934" s="47"/>
      <c r="AI934" s="48"/>
      <c r="AK934" s="48"/>
      <c r="AL934" s="47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</row>
    <row r="935" spans="1:48" ht="13">
      <c r="A935" s="49"/>
      <c r="B935" s="44"/>
      <c r="G935" s="25"/>
      <c r="I935" s="45"/>
      <c r="J935" s="46"/>
      <c r="N935" s="45"/>
      <c r="O935" s="46"/>
      <c r="S935" s="45"/>
      <c r="Y935" s="47"/>
      <c r="AD935" s="47"/>
      <c r="AI935" s="48"/>
      <c r="AK935" s="48"/>
      <c r="AL935" s="47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</row>
    <row r="936" spans="1:48" ht="13">
      <c r="A936" s="49"/>
      <c r="B936" s="44"/>
      <c r="G936" s="25"/>
      <c r="I936" s="45"/>
      <c r="J936" s="46"/>
      <c r="N936" s="45"/>
      <c r="O936" s="46"/>
      <c r="S936" s="45"/>
      <c r="Y936" s="47"/>
      <c r="AD936" s="47"/>
      <c r="AI936" s="48"/>
      <c r="AK936" s="48"/>
      <c r="AL936" s="47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</row>
    <row r="937" spans="1:48" ht="13">
      <c r="A937" s="49"/>
      <c r="B937" s="44"/>
      <c r="G937" s="25"/>
      <c r="I937" s="45"/>
      <c r="J937" s="46"/>
      <c r="N937" s="45"/>
      <c r="O937" s="46"/>
      <c r="S937" s="45"/>
      <c r="Y937" s="47"/>
      <c r="AD937" s="47"/>
      <c r="AI937" s="48"/>
      <c r="AK937" s="48"/>
      <c r="AL937" s="47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</row>
    <row r="938" spans="1:48" ht="13">
      <c r="A938" s="49"/>
      <c r="B938" s="44"/>
      <c r="G938" s="25"/>
      <c r="I938" s="45"/>
      <c r="J938" s="46"/>
      <c r="N938" s="45"/>
      <c r="O938" s="46"/>
      <c r="S938" s="45"/>
      <c r="Y938" s="47"/>
      <c r="AD938" s="47"/>
      <c r="AI938" s="48"/>
      <c r="AK938" s="48"/>
      <c r="AL938" s="47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</row>
    <row r="939" spans="1:48" ht="13">
      <c r="A939" s="49"/>
      <c r="B939" s="44"/>
      <c r="G939" s="25"/>
      <c r="I939" s="45"/>
      <c r="J939" s="46"/>
      <c r="N939" s="45"/>
      <c r="O939" s="46"/>
      <c r="S939" s="45"/>
      <c r="Y939" s="47"/>
      <c r="AD939" s="47"/>
      <c r="AI939" s="48"/>
      <c r="AK939" s="48"/>
      <c r="AL939" s="47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</row>
    <row r="940" spans="1:48" ht="13">
      <c r="A940" s="49"/>
      <c r="B940" s="44"/>
      <c r="G940" s="25"/>
      <c r="I940" s="45"/>
      <c r="J940" s="46"/>
      <c r="N940" s="45"/>
      <c r="O940" s="46"/>
      <c r="S940" s="45"/>
      <c r="Y940" s="47"/>
      <c r="AD940" s="47"/>
      <c r="AI940" s="48"/>
      <c r="AK940" s="48"/>
      <c r="AL940" s="47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</row>
    <row r="941" spans="1:48" ht="13">
      <c r="A941" s="49"/>
      <c r="B941" s="44"/>
      <c r="G941" s="25"/>
      <c r="I941" s="45"/>
      <c r="J941" s="46"/>
      <c r="N941" s="45"/>
      <c r="O941" s="46"/>
      <c r="S941" s="45"/>
      <c r="Y941" s="47"/>
      <c r="AD941" s="47"/>
      <c r="AI941" s="48"/>
      <c r="AK941" s="48"/>
      <c r="AL941" s="47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</row>
    <row r="942" spans="1:48" ht="13">
      <c r="A942" s="49"/>
      <c r="B942" s="44"/>
      <c r="G942" s="25"/>
      <c r="I942" s="45"/>
      <c r="J942" s="46"/>
      <c r="N942" s="45"/>
      <c r="O942" s="46"/>
      <c r="S942" s="45"/>
      <c r="Y942" s="47"/>
      <c r="AD942" s="47"/>
      <c r="AI942" s="48"/>
      <c r="AK942" s="48"/>
      <c r="AL942" s="47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</row>
    <row r="943" spans="1:48" ht="13">
      <c r="A943" s="49"/>
      <c r="B943" s="44"/>
      <c r="G943" s="25"/>
      <c r="I943" s="45"/>
      <c r="J943" s="46"/>
      <c r="N943" s="45"/>
      <c r="O943" s="46"/>
      <c r="S943" s="45"/>
      <c r="Y943" s="47"/>
      <c r="AD943" s="47"/>
      <c r="AI943" s="48"/>
      <c r="AK943" s="48"/>
      <c r="AL943" s="47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</row>
    <row r="944" spans="1:48" ht="13">
      <c r="A944" s="49"/>
      <c r="B944" s="44"/>
      <c r="G944" s="25"/>
      <c r="I944" s="45"/>
      <c r="J944" s="46"/>
      <c r="N944" s="45"/>
      <c r="O944" s="46"/>
      <c r="S944" s="45"/>
      <c r="Y944" s="47"/>
      <c r="AD944" s="47"/>
      <c r="AI944" s="48"/>
      <c r="AK944" s="48"/>
      <c r="AL944" s="47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</row>
    <row r="945" spans="1:48" ht="13">
      <c r="A945" s="49"/>
      <c r="B945" s="44"/>
      <c r="G945" s="25"/>
      <c r="I945" s="45"/>
      <c r="J945" s="46"/>
      <c r="N945" s="45"/>
      <c r="O945" s="46"/>
      <c r="S945" s="45"/>
      <c r="Y945" s="47"/>
      <c r="AD945" s="47"/>
      <c r="AI945" s="48"/>
      <c r="AK945" s="48"/>
      <c r="AL945" s="47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</row>
    <row r="946" spans="1:48" ht="13">
      <c r="A946" s="49"/>
      <c r="B946" s="44"/>
      <c r="G946" s="25"/>
      <c r="I946" s="45"/>
      <c r="J946" s="46"/>
      <c r="N946" s="45"/>
      <c r="O946" s="46"/>
      <c r="S946" s="45"/>
      <c r="Y946" s="47"/>
      <c r="AD946" s="47"/>
      <c r="AI946" s="48"/>
      <c r="AK946" s="48"/>
      <c r="AL946" s="47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</row>
    <row r="947" spans="1:48" ht="13">
      <c r="A947" s="49"/>
      <c r="B947" s="44"/>
      <c r="G947" s="25"/>
      <c r="I947" s="45"/>
      <c r="J947" s="46"/>
      <c r="N947" s="45"/>
      <c r="O947" s="46"/>
      <c r="S947" s="45"/>
      <c r="Y947" s="47"/>
      <c r="AD947" s="47"/>
      <c r="AI947" s="48"/>
      <c r="AK947" s="48"/>
      <c r="AL947" s="47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</row>
    <row r="948" spans="1:48" ht="13">
      <c r="A948" s="49"/>
      <c r="B948" s="44"/>
      <c r="G948" s="25"/>
      <c r="I948" s="45"/>
      <c r="J948" s="46"/>
      <c r="N948" s="45"/>
      <c r="O948" s="46"/>
      <c r="S948" s="45"/>
      <c r="Y948" s="47"/>
      <c r="AD948" s="47"/>
      <c r="AI948" s="48"/>
      <c r="AK948" s="48"/>
      <c r="AL948" s="47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</row>
    <row r="949" spans="1:48" ht="13">
      <c r="A949" s="49"/>
      <c r="B949" s="44"/>
      <c r="G949" s="25"/>
      <c r="I949" s="45"/>
      <c r="J949" s="46"/>
      <c r="N949" s="45"/>
      <c r="O949" s="46"/>
      <c r="S949" s="45"/>
      <c r="Y949" s="47"/>
      <c r="AD949" s="47"/>
      <c r="AI949" s="48"/>
      <c r="AK949" s="48"/>
      <c r="AL949" s="47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</row>
    <row r="950" spans="1:48" ht="13">
      <c r="A950" s="49"/>
      <c r="B950" s="44"/>
      <c r="G950" s="25"/>
      <c r="I950" s="45"/>
      <c r="J950" s="46"/>
      <c r="N950" s="45"/>
      <c r="O950" s="46"/>
      <c r="S950" s="45"/>
      <c r="Y950" s="47"/>
      <c r="AD950" s="47"/>
      <c r="AI950" s="48"/>
      <c r="AK950" s="48"/>
      <c r="AL950" s="47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</row>
    <row r="951" spans="1:48" ht="13">
      <c r="A951" s="49"/>
      <c r="B951" s="44"/>
      <c r="G951" s="25"/>
      <c r="I951" s="45"/>
      <c r="J951" s="46"/>
      <c r="N951" s="45"/>
      <c r="O951" s="46"/>
      <c r="S951" s="45"/>
      <c r="Y951" s="47"/>
      <c r="AD951" s="47"/>
      <c r="AI951" s="48"/>
      <c r="AK951" s="48"/>
      <c r="AL951" s="47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</row>
    <row r="952" spans="1:48" ht="13">
      <c r="A952" s="49"/>
      <c r="B952" s="44"/>
      <c r="G952" s="25"/>
      <c r="I952" s="45"/>
      <c r="J952" s="46"/>
      <c r="N952" s="45"/>
      <c r="O952" s="46"/>
      <c r="S952" s="45"/>
      <c r="Y952" s="47"/>
      <c r="AD952" s="47"/>
      <c r="AI952" s="48"/>
      <c r="AK952" s="48"/>
      <c r="AL952" s="47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</row>
    <row r="953" spans="1:48" ht="13">
      <c r="A953" s="49"/>
      <c r="B953" s="44"/>
      <c r="G953" s="25"/>
      <c r="I953" s="45"/>
      <c r="J953" s="46"/>
      <c r="N953" s="45"/>
      <c r="O953" s="46"/>
      <c r="S953" s="45"/>
      <c r="Y953" s="47"/>
      <c r="AD953" s="47"/>
      <c r="AI953" s="48"/>
      <c r="AK953" s="48"/>
      <c r="AL953" s="47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</row>
    <row r="954" spans="1:48" ht="13">
      <c r="A954" s="49"/>
      <c r="B954" s="44"/>
      <c r="G954" s="25"/>
      <c r="I954" s="45"/>
      <c r="J954" s="46"/>
      <c r="N954" s="45"/>
      <c r="O954" s="46"/>
      <c r="S954" s="45"/>
      <c r="Y954" s="47"/>
      <c r="AD954" s="47"/>
      <c r="AI954" s="48"/>
      <c r="AK954" s="48"/>
      <c r="AL954" s="47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</row>
    <row r="955" spans="1:48" ht="13">
      <c r="A955" s="49"/>
      <c r="B955" s="44"/>
      <c r="G955" s="25"/>
      <c r="I955" s="45"/>
      <c r="J955" s="46"/>
      <c r="N955" s="45"/>
      <c r="O955" s="46"/>
      <c r="S955" s="45"/>
      <c r="Y955" s="47"/>
      <c r="AD955" s="47"/>
      <c r="AI955" s="48"/>
      <c r="AK955" s="48"/>
      <c r="AL955" s="47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</row>
    <row r="956" spans="1:48" ht="13">
      <c r="A956" s="49"/>
      <c r="B956" s="44"/>
      <c r="G956" s="25"/>
      <c r="I956" s="45"/>
      <c r="J956" s="46"/>
      <c r="N956" s="45"/>
      <c r="O956" s="46"/>
      <c r="S956" s="45"/>
      <c r="Y956" s="47"/>
      <c r="AD956" s="47"/>
      <c r="AI956" s="48"/>
      <c r="AK956" s="48"/>
      <c r="AL956" s="47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</row>
    <row r="957" spans="1:48" ht="13">
      <c r="A957" s="49"/>
      <c r="B957" s="44"/>
      <c r="G957" s="25"/>
      <c r="I957" s="45"/>
      <c r="J957" s="46"/>
      <c r="N957" s="45"/>
      <c r="O957" s="46"/>
      <c r="S957" s="45"/>
      <c r="Y957" s="47"/>
      <c r="AD957" s="47"/>
      <c r="AI957" s="48"/>
      <c r="AK957" s="48"/>
      <c r="AL957" s="47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</row>
    <row r="958" spans="1:48" ht="13">
      <c r="A958" s="49"/>
      <c r="B958" s="44"/>
      <c r="G958" s="25"/>
      <c r="I958" s="45"/>
      <c r="J958" s="46"/>
      <c r="N958" s="45"/>
      <c r="O958" s="46"/>
      <c r="S958" s="45"/>
      <c r="Y958" s="47"/>
      <c r="AD958" s="47"/>
      <c r="AI958" s="48"/>
      <c r="AK958" s="48"/>
      <c r="AL958" s="47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</row>
    <row r="959" spans="1:48" ht="13">
      <c r="A959" s="49"/>
      <c r="B959" s="44"/>
      <c r="G959" s="25"/>
      <c r="I959" s="45"/>
      <c r="J959" s="46"/>
      <c r="N959" s="45"/>
      <c r="O959" s="46"/>
      <c r="S959" s="45"/>
      <c r="Y959" s="47"/>
      <c r="AD959" s="47"/>
      <c r="AI959" s="48"/>
      <c r="AK959" s="48"/>
      <c r="AL959" s="47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</row>
    <row r="960" spans="1:48" ht="13">
      <c r="A960" s="49"/>
      <c r="B960" s="44"/>
      <c r="G960" s="25"/>
      <c r="I960" s="45"/>
      <c r="J960" s="46"/>
      <c r="N960" s="45"/>
      <c r="O960" s="46"/>
      <c r="S960" s="45"/>
      <c r="Y960" s="47"/>
      <c r="AD960" s="47"/>
      <c r="AI960" s="48"/>
      <c r="AK960" s="48"/>
      <c r="AL960" s="47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</row>
    <row r="961" spans="1:48" ht="13">
      <c r="A961" s="49"/>
      <c r="B961" s="44"/>
      <c r="G961" s="25"/>
      <c r="I961" s="45"/>
      <c r="J961" s="46"/>
      <c r="N961" s="45"/>
      <c r="O961" s="46"/>
      <c r="S961" s="45"/>
      <c r="Y961" s="47"/>
      <c r="AD961" s="47"/>
      <c r="AI961" s="48"/>
      <c r="AK961" s="48"/>
      <c r="AL961" s="47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</row>
    <row r="962" spans="1:48" ht="13">
      <c r="A962" s="49"/>
      <c r="B962" s="44"/>
      <c r="G962" s="25"/>
      <c r="I962" s="45"/>
      <c r="J962" s="46"/>
      <c r="N962" s="45"/>
      <c r="O962" s="46"/>
      <c r="S962" s="45"/>
      <c r="Y962" s="47"/>
      <c r="AD962" s="47"/>
      <c r="AI962" s="48"/>
      <c r="AK962" s="48"/>
      <c r="AL962" s="47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</row>
    <row r="963" spans="1:48" ht="13">
      <c r="A963" s="49"/>
      <c r="B963" s="44"/>
      <c r="G963" s="25"/>
      <c r="I963" s="45"/>
      <c r="J963" s="46"/>
      <c r="N963" s="45"/>
      <c r="O963" s="46"/>
      <c r="S963" s="45"/>
      <c r="Y963" s="47"/>
      <c r="AD963" s="47"/>
      <c r="AI963" s="48"/>
      <c r="AK963" s="48"/>
      <c r="AL963" s="47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</row>
    <row r="964" spans="1:48" ht="13">
      <c r="A964" s="49"/>
      <c r="B964" s="44"/>
      <c r="G964" s="25"/>
      <c r="I964" s="45"/>
      <c r="J964" s="46"/>
      <c r="N964" s="45"/>
      <c r="O964" s="46"/>
      <c r="S964" s="45"/>
      <c r="Y964" s="47"/>
      <c r="AD964" s="47"/>
      <c r="AI964" s="48"/>
      <c r="AK964" s="48"/>
      <c r="AL964" s="47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</row>
    <row r="965" spans="1:48" ht="13">
      <c r="A965" s="49"/>
      <c r="B965" s="44"/>
      <c r="G965" s="25"/>
      <c r="I965" s="45"/>
      <c r="J965" s="46"/>
      <c r="N965" s="45"/>
      <c r="O965" s="46"/>
      <c r="S965" s="45"/>
      <c r="Y965" s="47"/>
      <c r="AD965" s="47"/>
      <c r="AI965" s="48"/>
      <c r="AK965" s="48"/>
      <c r="AL965" s="47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</row>
    <row r="966" spans="1:48" ht="13">
      <c r="A966" s="49"/>
      <c r="B966" s="44"/>
      <c r="G966" s="25"/>
      <c r="I966" s="45"/>
      <c r="J966" s="46"/>
      <c r="N966" s="45"/>
      <c r="O966" s="46"/>
      <c r="S966" s="45"/>
      <c r="Y966" s="47"/>
      <c r="AD966" s="47"/>
      <c r="AI966" s="48"/>
      <c r="AK966" s="48"/>
      <c r="AL966" s="47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</row>
    <row r="967" spans="1:48" ht="13">
      <c r="A967" s="49"/>
      <c r="B967" s="44"/>
      <c r="G967" s="25"/>
      <c r="I967" s="45"/>
      <c r="J967" s="46"/>
      <c r="N967" s="45"/>
      <c r="O967" s="46"/>
      <c r="S967" s="45"/>
      <c r="Y967" s="47"/>
      <c r="AD967" s="47"/>
      <c r="AI967" s="48"/>
      <c r="AK967" s="48"/>
      <c r="AL967" s="47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</row>
    <row r="968" spans="1:48" ht="13">
      <c r="A968" s="49"/>
      <c r="B968" s="44"/>
      <c r="G968" s="25"/>
      <c r="I968" s="45"/>
      <c r="J968" s="46"/>
      <c r="N968" s="45"/>
      <c r="O968" s="46"/>
      <c r="S968" s="45"/>
      <c r="Y968" s="47"/>
      <c r="AD968" s="47"/>
      <c r="AI968" s="48"/>
      <c r="AK968" s="48"/>
      <c r="AL968" s="47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</row>
    <row r="969" spans="1:48" ht="13">
      <c r="A969" s="49"/>
      <c r="B969" s="44"/>
      <c r="G969" s="25"/>
      <c r="I969" s="45"/>
      <c r="J969" s="46"/>
      <c r="N969" s="45"/>
      <c r="O969" s="46"/>
      <c r="S969" s="45"/>
      <c r="Y969" s="47"/>
      <c r="AD969" s="47"/>
      <c r="AI969" s="48"/>
      <c r="AK969" s="48"/>
      <c r="AL969" s="47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</row>
    <row r="970" spans="1:48" ht="13">
      <c r="A970" s="49"/>
      <c r="B970" s="44"/>
      <c r="G970" s="25"/>
      <c r="I970" s="45"/>
      <c r="J970" s="46"/>
      <c r="N970" s="45"/>
      <c r="O970" s="46"/>
      <c r="S970" s="45"/>
      <c r="Y970" s="47"/>
      <c r="AD970" s="47"/>
      <c r="AI970" s="48"/>
      <c r="AK970" s="48"/>
      <c r="AL970" s="47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</row>
    <row r="971" spans="1:48" ht="13">
      <c r="A971" s="49"/>
      <c r="B971" s="44"/>
      <c r="G971" s="25"/>
      <c r="I971" s="45"/>
      <c r="J971" s="46"/>
      <c r="N971" s="45"/>
      <c r="O971" s="46"/>
      <c r="S971" s="45"/>
      <c r="Y971" s="47"/>
      <c r="AD971" s="47"/>
      <c r="AI971" s="48"/>
      <c r="AK971" s="48"/>
      <c r="AL971" s="47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</row>
    <row r="972" spans="1:48" ht="13">
      <c r="A972" s="49"/>
      <c r="B972" s="44"/>
      <c r="G972" s="25"/>
      <c r="I972" s="45"/>
      <c r="J972" s="46"/>
      <c r="N972" s="45"/>
      <c r="O972" s="46"/>
      <c r="S972" s="45"/>
      <c r="Y972" s="47"/>
      <c r="AD972" s="47"/>
      <c r="AI972" s="48"/>
      <c r="AK972" s="48"/>
      <c r="AL972" s="47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</row>
    <row r="973" spans="1:48" ht="13">
      <c r="A973" s="49"/>
      <c r="B973" s="44"/>
      <c r="G973" s="25"/>
      <c r="I973" s="45"/>
      <c r="J973" s="46"/>
      <c r="N973" s="45"/>
      <c r="O973" s="46"/>
      <c r="S973" s="45"/>
      <c r="Y973" s="47"/>
      <c r="AD973" s="47"/>
      <c r="AI973" s="48"/>
      <c r="AK973" s="48"/>
      <c r="AL973" s="47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</row>
    <row r="974" spans="1:48" ht="13">
      <c r="A974" s="49"/>
      <c r="B974" s="44"/>
      <c r="G974" s="25"/>
      <c r="I974" s="45"/>
      <c r="J974" s="46"/>
      <c r="N974" s="45"/>
      <c r="O974" s="46"/>
      <c r="S974" s="45"/>
      <c r="Y974" s="47"/>
      <c r="AD974" s="47"/>
      <c r="AI974" s="48"/>
      <c r="AK974" s="48"/>
      <c r="AL974" s="47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</row>
    <row r="975" spans="1:48" ht="13">
      <c r="A975" s="49"/>
      <c r="B975" s="44"/>
      <c r="G975" s="25"/>
      <c r="I975" s="45"/>
      <c r="J975" s="46"/>
      <c r="N975" s="45"/>
      <c r="O975" s="46"/>
      <c r="S975" s="45"/>
      <c r="Y975" s="47"/>
      <c r="AD975" s="47"/>
      <c r="AI975" s="48"/>
      <c r="AK975" s="48"/>
      <c r="AL975" s="47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</row>
    <row r="976" spans="1:48" ht="13">
      <c r="A976" s="49"/>
      <c r="B976" s="44"/>
      <c r="G976" s="25"/>
      <c r="I976" s="45"/>
      <c r="J976" s="46"/>
      <c r="N976" s="45"/>
      <c r="O976" s="46"/>
      <c r="S976" s="45"/>
      <c r="Y976" s="47"/>
      <c r="AD976" s="47"/>
      <c r="AI976" s="48"/>
      <c r="AK976" s="48"/>
      <c r="AL976" s="47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</row>
    <row r="977" spans="1:48" ht="13">
      <c r="A977" s="49"/>
      <c r="B977" s="44"/>
      <c r="G977" s="25"/>
      <c r="I977" s="45"/>
      <c r="J977" s="46"/>
      <c r="N977" s="45"/>
      <c r="O977" s="46"/>
      <c r="S977" s="45"/>
      <c r="Y977" s="47"/>
      <c r="AD977" s="47"/>
      <c r="AI977" s="48"/>
      <c r="AK977" s="48"/>
      <c r="AL977" s="47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</row>
    <row r="978" spans="1:48" ht="13">
      <c r="A978" s="49"/>
      <c r="B978" s="44"/>
      <c r="G978" s="25"/>
      <c r="I978" s="45"/>
      <c r="J978" s="46"/>
      <c r="N978" s="45"/>
      <c r="O978" s="46"/>
      <c r="S978" s="45"/>
      <c r="Y978" s="47"/>
      <c r="AD978" s="47"/>
      <c r="AI978" s="48"/>
      <c r="AK978" s="48"/>
      <c r="AL978" s="47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</row>
    <row r="979" spans="1:48" ht="13">
      <c r="A979" s="49"/>
      <c r="B979" s="44"/>
      <c r="G979" s="25"/>
      <c r="I979" s="45"/>
      <c r="J979" s="46"/>
      <c r="N979" s="45"/>
      <c r="O979" s="46"/>
      <c r="S979" s="45"/>
      <c r="Y979" s="47"/>
      <c r="AD979" s="47"/>
      <c r="AI979" s="48"/>
      <c r="AK979" s="48"/>
      <c r="AL979" s="47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</row>
    <row r="980" spans="1:48" ht="13">
      <c r="A980" s="49"/>
      <c r="B980" s="44"/>
      <c r="G980" s="25"/>
      <c r="I980" s="45"/>
      <c r="J980" s="46"/>
      <c r="N980" s="45"/>
      <c r="O980" s="46"/>
      <c r="S980" s="45"/>
      <c r="Y980" s="47"/>
      <c r="AD980" s="47"/>
      <c r="AI980" s="48"/>
      <c r="AK980" s="48"/>
      <c r="AL980" s="47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</row>
    <row r="981" spans="1:48" ht="13">
      <c r="A981" s="49"/>
      <c r="B981" s="44"/>
      <c r="G981" s="25"/>
      <c r="I981" s="45"/>
      <c r="J981" s="46"/>
      <c r="N981" s="45"/>
      <c r="O981" s="46"/>
      <c r="S981" s="45"/>
      <c r="Y981" s="47"/>
      <c r="AD981" s="47"/>
      <c r="AI981" s="48"/>
      <c r="AK981" s="48"/>
      <c r="AL981" s="47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</row>
    <row r="982" spans="1:48" ht="13">
      <c r="A982" s="49"/>
      <c r="B982" s="44"/>
      <c r="G982" s="25"/>
      <c r="I982" s="45"/>
      <c r="J982" s="46"/>
      <c r="N982" s="45"/>
      <c r="O982" s="46"/>
      <c r="S982" s="45"/>
      <c r="Y982" s="47"/>
      <c r="AD982" s="47"/>
      <c r="AI982" s="48"/>
      <c r="AK982" s="48"/>
      <c r="AL982" s="47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</row>
    <row r="983" spans="1:48" ht="13">
      <c r="A983" s="49"/>
      <c r="B983" s="44"/>
      <c r="G983" s="25"/>
      <c r="I983" s="45"/>
      <c r="J983" s="46"/>
      <c r="N983" s="45"/>
      <c r="O983" s="46"/>
      <c r="S983" s="45"/>
      <c r="Y983" s="47"/>
      <c r="AD983" s="47"/>
      <c r="AI983" s="48"/>
      <c r="AK983" s="48"/>
      <c r="AL983" s="47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</row>
    <row r="984" spans="1:48" ht="13">
      <c r="A984" s="49"/>
      <c r="B984" s="44"/>
      <c r="G984" s="25"/>
      <c r="I984" s="45"/>
      <c r="J984" s="46"/>
      <c r="N984" s="45"/>
      <c r="O984" s="46"/>
      <c r="S984" s="45"/>
      <c r="Y984" s="47"/>
      <c r="AD984" s="47"/>
      <c r="AI984" s="48"/>
      <c r="AK984" s="48"/>
      <c r="AL984" s="47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</row>
    <row r="985" spans="1:48" ht="13">
      <c r="A985" s="49"/>
      <c r="B985" s="44"/>
      <c r="G985" s="25"/>
      <c r="I985" s="45"/>
      <c r="J985" s="46"/>
      <c r="N985" s="45"/>
      <c r="O985" s="46"/>
      <c r="S985" s="45"/>
      <c r="Y985" s="47"/>
      <c r="AD985" s="47"/>
      <c r="AI985" s="48"/>
      <c r="AK985" s="48"/>
      <c r="AL985" s="47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</row>
    <row r="986" spans="1:48" ht="13">
      <c r="A986" s="49"/>
      <c r="B986" s="44"/>
      <c r="G986" s="25"/>
      <c r="I986" s="45"/>
      <c r="J986" s="46"/>
      <c r="N986" s="45"/>
      <c r="O986" s="46"/>
      <c r="S986" s="45"/>
      <c r="Y986" s="47"/>
      <c r="AD986" s="47"/>
      <c r="AI986" s="48"/>
      <c r="AK986" s="48"/>
      <c r="AL986" s="47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</row>
    <row r="987" spans="1:48" ht="13">
      <c r="A987" s="49"/>
      <c r="B987" s="44"/>
      <c r="G987" s="25"/>
      <c r="I987" s="45"/>
      <c r="J987" s="46"/>
      <c r="N987" s="45"/>
      <c r="O987" s="46"/>
      <c r="S987" s="45"/>
      <c r="Y987" s="47"/>
      <c r="AD987" s="47"/>
      <c r="AI987" s="48"/>
      <c r="AK987" s="48"/>
      <c r="AL987" s="47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</row>
    <row r="988" spans="1:48" ht="13">
      <c r="A988" s="49"/>
      <c r="B988" s="44"/>
      <c r="G988" s="25"/>
      <c r="I988" s="45"/>
      <c r="J988" s="46"/>
      <c r="N988" s="45"/>
      <c r="O988" s="46"/>
      <c r="S988" s="45"/>
      <c r="Y988" s="47"/>
      <c r="AD988" s="47"/>
      <c r="AI988" s="48"/>
      <c r="AK988" s="48"/>
      <c r="AL988" s="47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</row>
    <row r="989" spans="1:48" ht="13">
      <c r="A989" s="49"/>
      <c r="B989" s="44"/>
      <c r="G989" s="25"/>
      <c r="I989" s="45"/>
      <c r="J989" s="46"/>
      <c r="N989" s="45"/>
      <c r="O989" s="46"/>
      <c r="S989" s="45"/>
      <c r="Y989" s="47"/>
      <c r="AD989" s="47"/>
      <c r="AI989" s="48"/>
      <c r="AK989" s="48"/>
      <c r="AL989" s="47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</row>
    <row r="990" spans="1:48" ht="13">
      <c r="A990" s="49"/>
      <c r="B990" s="44"/>
      <c r="G990" s="25"/>
      <c r="I990" s="45"/>
      <c r="J990" s="46"/>
      <c r="N990" s="45"/>
      <c r="O990" s="46"/>
      <c r="S990" s="45"/>
      <c r="Y990" s="47"/>
      <c r="AD990" s="47"/>
      <c r="AI990" s="48"/>
      <c r="AK990" s="48"/>
      <c r="AL990" s="47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</row>
    <row r="991" spans="1:48" ht="13">
      <c r="A991" s="49"/>
      <c r="B991" s="44"/>
      <c r="G991" s="25"/>
      <c r="I991" s="45"/>
      <c r="J991" s="46"/>
      <c r="N991" s="45"/>
      <c r="O991" s="46"/>
      <c r="S991" s="45"/>
      <c r="Y991" s="47"/>
      <c r="AD991" s="47"/>
      <c r="AI991" s="48"/>
      <c r="AK991" s="48"/>
      <c r="AL991" s="47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</row>
    <row r="992" spans="1:48" ht="13">
      <c r="A992" s="49"/>
      <c r="B992" s="44"/>
      <c r="G992" s="25"/>
      <c r="I992" s="45"/>
      <c r="J992" s="46"/>
      <c r="N992" s="45"/>
      <c r="O992" s="46"/>
      <c r="S992" s="45"/>
      <c r="Y992" s="47"/>
      <c r="AD992" s="47"/>
      <c r="AI992" s="48"/>
      <c r="AK992" s="48"/>
      <c r="AL992" s="47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</row>
    <row r="993" spans="1:48" ht="13">
      <c r="A993" s="49"/>
      <c r="B993" s="44"/>
      <c r="G993" s="25"/>
      <c r="I993" s="45"/>
      <c r="J993" s="46"/>
      <c r="N993" s="45"/>
      <c r="O993" s="46"/>
      <c r="S993" s="45"/>
      <c r="Y993" s="47"/>
      <c r="AD993" s="47"/>
      <c r="AI993" s="48"/>
      <c r="AK993" s="48"/>
      <c r="AL993" s="47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</row>
    <row r="994" spans="1:48" ht="13">
      <c r="A994" s="49"/>
      <c r="B994" s="44"/>
      <c r="G994" s="25"/>
      <c r="I994" s="45"/>
      <c r="J994" s="46"/>
      <c r="N994" s="45"/>
      <c r="O994" s="46"/>
      <c r="S994" s="45"/>
      <c r="Y994" s="47"/>
      <c r="AD994" s="47"/>
      <c r="AI994" s="48"/>
      <c r="AK994" s="48"/>
      <c r="AL994" s="47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</row>
    <row r="995" spans="1:48" ht="13">
      <c r="A995" s="49"/>
      <c r="B995" s="44"/>
      <c r="G995" s="25"/>
      <c r="I995" s="45"/>
      <c r="J995" s="46"/>
      <c r="N995" s="45"/>
      <c r="O995" s="46"/>
      <c r="S995" s="45"/>
      <c r="Y995" s="47"/>
      <c r="AD995" s="47"/>
      <c r="AI995" s="48"/>
      <c r="AK995" s="48"/>
      <c r="AL995" s="47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</row>
    <row r="996" spans="1:48" ht="13">
      <c r="A996" s="49"/>
      <c r="B996" s="44"/>
      <c r="G996" s="25"/>
      <c r="I996" s="45"/>
      <c r="J996" s="46"/>
      <c r="N996" s="45"/>
      <c r="O996" s="46"/>
      <c r="S996" s="45"/>
      <c r="Y996" s="47"/>
      <c r="AD996" s="47"/>
      <c r="AI996" s="48"/>
      <c r="AK996" s="48"/>
      <c r="AL996" s="47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</row>
    <row r="997" spans="1:48" ht="13">
      <c r="A997" s="49"/>
      <c r="B997" s="44"/>
      <c r="G997" s="25"/>
      <c r="I997" s="45"/>
      <c r="J997" s="46"/>
      <c r="N997" s="45"/>
      <c r="O997" s="46"/>
      <c r="S997" s="45"/>
      <c r="Y997" s="47"/>
      <c r="AD997" s="47"/>
      <c r="AI997" s="48"/>
      <c r="AK997" s="48"/>
      <c r="AL997" s="47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</row>
    <row r="998" spans="1:48" ht="13">
      <c r="A998" s="49"/>
      <c r="B998" s="44"/>
      <c r="G998" s="25"/>
      <c r="I998" s="45"/>
      <c r="J998" s="46"/>
      <c r="N998" s="45"/>
      <c r="O998" s="46"/>
      <c r="S998" s="45"/>
      <c r="Y998" s="47"/>
      <c r="AD998" s="47"/>
      <c r="AI998" s="48"/>
      <c r="AK998" s="48"/>
      <c r="AL998" s="47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</row>
    <row r="999" spans="1:48" ht="13">
      <c r="A999" s="49"/>
      <c r="B999" s="44"/>
      <c r="G999" s="25"/>
      <c r="I999" s="45"/>
      <c r="J999" s="46"/>
      <c r="N999" s="45"/>
      <c r="O999" s="46"/>
      <c r="S999" s="45"/>
      <c r="Y999" s="47"/>
      <c r="AD999" s="47"/>
      <c r="AI999" s="48"/>
      <c r="AK999" s="48"/>
      <c r="AL999" s="47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</row>
    <row r="1000" spans="1:48" ht="13">
      <c r="A1000" s="49"/>
      <c r="B1000" s="44"/>
      <c r="G1000" s="25"/>
      <c r="I1000" s="45"/>
      <c r="J1000" s="46"/>
      <c r="N1000" s="45"/>
      <c r="O1000" s="46"/>
      <c r="S1000" s="45"/>
      <c r="Y1000" s="47"/>
      <c r="AD1000" s="47"/>
      <c r="AI1000" s="48"/>
      <c r="AK1000" s="48"/>
      <c r="AL1000" s="47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</row>
    <row r="1001" spans="1:48" ht="13">
      <c r="A1001" s="49"/>
      <c r="B1001" s="44"/>
      <c r="G1001" s="25"/>
      <c r="I1001" s="45"/>
      <c r="J1001" s="46"/>
      <c r="N1001" s="45"/>
      <c r="O1001" s="46"/>
      <c r="S1001" s="45"/>
      <c r="Y1001" s="47"/>
      <c r="AD1001" s="47"/>
      <c r="AI1001" s="48"/>
      <c r="AK1001" s="48"/>
      <c r="AL1001" s="47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</row>
  </sheetData>
  <mergeCells count="7">
    <mergeCell ref="AD1:AI1"/>
    <mergeCell ref="AL1:AV1"/>
    <mergeCell ref="B1:H1"/>
    <mergeCell ref="O1:S1"/>
    <mergeCell ref="I1:N1"/>
    <mergeCell ref="T1:X1"/>
    <mergeCell ref="Y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/>
  </sheetViews>
  <sheetFormatPr baseColWidth="10" defaultColWidth="14.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 t="s">
        <v>2</v>
      </c>
      <c r="B2" s="1">
        <v>564300</v>
      </c>
    </row>
    <row r="3" spans="1:2" ht="15.75" customHeight="1">
      <c r="A3" s="1" t="s">
        <v>3</v>
      </c>
      <c r="B3" s="1">
        <v>627800</v>
      </c>
    </row>
    <row r="4" spans="1:2" ht="15.75" customHeight="1">
      <c r="A4" s="1" t="s">
        <v>4</v>
      </c>
      <c r="B4" s="1">
        <v>1444800</v>
      </c>
    </row>
    <row r="5" spans="1:2" ht="15.75" customHeight="1">
      <c r="A5" s="1" t="s">
        <v>5</v>
      </c>
      <c r="B5" s="1">
        <v>1048100</v>
      </c>
    </row>
    <row r="6" spans="1:2" ht="15.75" customHeight="1">
      <c r="A6" s="1" t="s">
        <v>6</v>
      </c>
      <c r="B6" s="1">
        <v>497900</v>
      </c>
    </row>
    <row r="7" spans="1:2" ht="15.75" customHeight="1">
      <c r="A7" s="1" t="s">
        <v>7</v>
      </c>
      <c r="B7" s="1">
        <v>2782100</v>
      </c>
    </row>
    <row r="8" spans="1:2" ht="15.75" customHeight="1">
      <c r="A8" s="1" t="s">
        <v>8</v>
      </c>
      <c r="B8" s="1">
        <v>1485000</v>
      </c>
    </row>
    <row r="9" spans="1:2" ht="15.75" customHeight="1">
      <c r="A9" s="1" t="s">
        <v>9</v>
      </c>
      <c r="B9" s="1">
        <v>1406400</v>
      </c>
    </row>
    <row r="10" spans="1:2" ht="15.75" customHeight="1">
      <c r="A10" s="1" t="s">
        <v>10</v>
      </c>
      <c r="B10" s="1">
        <v>927900</v>
      </c>
    </row>
    <row r="11" spans="1:2" ht="15.75" customHeight="1">
      <c r="A11" s="1" t="s">
        <v>11</v>
      </c>
      <c r="B11" s="1">
        <v>813200</v>
      </c>
    </row>
    <row r="12" spans="1:2" ht="15.75" customHeight="1">
      <c r="A12" s="1" t="s">
        <v>12</v>
      </c>
      <c r="B12" s="1">
        <v>1385000</v>
      </c>
    </row>
    <row r="13" spans="1:2" ht="15.75" customHeight="1">
      <c r="A13" s="1" t="s">
        <v>13</v>
      </c>
      <c r="B13" s="1">
        <v>2299700</v>
      </c>
    </row>
    <row r="14" spans="1:2" ht="15.75" customHeight="1">
      <c r="A14" s="1" t="s">
        <v>14</v>
      </c>
      <c r="B14" s="1">
        <v>1042000</v>
      </c>
    </row>
    <row r="15" spans="1:2" ht="15.75" customHeight="1">
      <c r="A15" s="1" t="s">
        <v>15</v>
      </c>
      <c r="B15" s="1">
        <v>1069900</v>
      </c>
    </row>
    <row r="16" spans="1:2" ht="15.75" customHeight="1">
      <c r="A16" s="1" t="s">
        <v>16</v>
      </c>
      <c r="B16" s="1">
        <v>743400</v>
      </c>
    </row>
    <row r="17" spans="1:2" ht="15.75" customHeight="1">
      <c r="A17" s="1" t="s">
        <v>17</v>
      </c>
      <c r="B17" s="1">
        <v>733100</v>
      </c>
    </row>
    <row r="18" spans="1:2" ht="15.75" customHeight="1">
      <c r="A18" s="1" t="s">
        <v>18</v>
      </c>
      <c r="B18" s="1">
        <v>1136000</v>
      </c>
    </row>
    <row r="19" spans="1:2" ht="15.75" customHeight="1">
      <c r="A19" s="1" t="s">
        <v>19</v>
      </c>
      <c r="B19" s="1">
        <v>1120300</v>
      </c>
    </row>
    <row r="20" spans="1:2" ht="15.75" customHeight="1">
      <c r="A20" s="1" t="s">
        <v>20</v>
      </c>
      <c r="B20" s="1">
        <v>556800</v>
      </c>
    </row>
    <row r="21" spans="1:2" ht="15.75" customHeight="1">
      <c r="A21" s="1" t="s">
        <v>21</v>
      </c>
      <c r="B21" s="1">
        <v>1258700</v>
      </c>
    </row>
    <row r="22" spans="1:2" ht="15.75" customHeight="1">
      <c r="A22" s="1" t="s">
        <v>22</v>
      </c>
      <c r="B22" s="1">
        <v>2864900</v>
      </c>
    </row>
    <row r="23" spans="1:2" ht="15.75" customHeight="1">
      <c r="A23" s="1" t="s">
        <v>23</v>
      </c>
      <c r="B23" s="1">
        <v>664500</v>
      </c>
    </row>
    <row r="24" spans="1:2" ht="15.75" customHeight="1">
      <c r="A24" s="1" t="s">
        <v>24</v>
      </c>
      <c r="B24" s="1">
        <v>849000</v>
      </c>
    </row>
    <row r="25" spans="1:2" ht="15.75" customHeight="1">
      <c r="A25" s="1" t="s">
        <v>25</v>
      </c>
      <c r="B25" s="1">
        <v>1802200</v>
      </c>
    </row>
    <row r="26" spans="1:2" ht="15.75" customHeight="1">
      <c r="A26" s="1" t="s">
        <v>26</v>
      </c>
      <c r="B26" s="1">
        <v>1176700</v>
      </c>
    </row>
    <row r="27" spans="1:2" ht="15.75" customHeight="1">
      <c r="A27" s="1" t="s">
        <v>27</v>
      </c>
      <c r="B27" s="1">
        <v>892900</v>
      </c>
    </row>
    <row r="28" spans="1:2" ht="15.75" customHeight="1">
      <c r="A28" s="1" t="s">
        <v>28</v>
      </c>
      <c r="B28" s="1">
        <v>745300</v>
      </c>
    </row>
    <row r="29" spans="1:2" ht="15.75" customHeight="1">
      <c r="A29" s="1" t="s">
        <v>29</v>
      </c>
      <c r="B29" s="1">
        <v>9400</v>
      </c>
    </row>
    <row r="30" spans="1:2" ht="15.75" customHeight="1">
      <c r="A30" s="1" t="s">
        <v>30</v>
      </c>
      <c r="B30" s="1">
        <v>8778500</v>
      </c>
    </row>
    <row r="31" spans="1:2" ht="15.75" customHeight="1">
      <c r="A31" s="1" t="s">
        <v>31</v>
      </c>
      <c r="B31" s="1">
        <v>1969300</v>
      </c>
    </row>
    <row r="32" spans="1:2" ht="15.75" customHeight="1">
      <c r="A32" s="1" t="s">
        <v>32</v>
      </c>
      <c r="B32" s="1">
        <v>1820400</v>
      </c>
    </row>
    <row r="33" spans="1:2" ht="15.75" customHeight="1">
      <c r="A33" s="1" t="s">
        <v>33</v>
      </c>
      <c r="B33" s="1">
        <v>1176500</v>
      </c>
    </row>
    <row r="34" spans="1:2" ht="15.75" customHeight="1">
      <c r="A34" s="1" t="s">
        <v>34</v>
      </c>
      <c r="B34" s="1">
        <v>1680800</v>
      </c>
    </row>
    <row r="35" spans="1:2" ht="15.75" customHeight="1">
      <c r="A35" s="1" t="s">
        <v>35</v>
      </c>
      <c r="B35" s="1">
        <v>2379200</v>
      </c>
    </row>
    <row r="36" spans="1:2" ht="15.75" customHeight="1">
      <c r="A36" s="1" t="s">
        <v>36</v>
      </c>
      <c r="B36" s="1">
        <v>1680700</v>
      </c>
    </row>
    <row r="37" spans="1:2" ht="15.75" customHeight="1">
      <c r="A37" s="1" t="s">
        <v>37</v>
      </c>
      <c r="B37" s="1">
        <v>1733900</v>
      </c>
    </row>
    <row r="38" spans="1:2" ht="15.75" customHeight="1">
      <c r="A38" s="1" t="s">
        <v>38</v>
      </c>
      <c r="B38" s="1">
        <v>771900</v>
      </c>
    </row>
    <row r="39" spans="1:2" ht="15.75" customHeight="1">
      <c r="A39" s="1" t="s">
        <v>39</v>
      </c>
      <c r="B39" s="1">
        <v>623100</v>
      </c>
    </row>
    <row r="40" spans="1:2" ht="15.75" customHeight="1">
      <c r="A40" s="1" t="s">
        <v>40</v>
      </c>
      <c r="B40" s="1">
        <v>706300</v>
      </c>
    </row>
    <row r="41" spans="1:2" ht="15.75" customHeight="1">
      <c r="A41" s="1" t="s">
        <v>41</v>
      </c>
      <c r="B41" s="1">
        <v>515900</v>
      </c>
    </row>
    <row r="42" spans="1:2" ht="15.75" customHeight="1">
      <c r="A42" s="1" t="s">
        <v>42</v>
      </c>
      <c r="B42" s="1">
        <v>584100</v>
      </c>
    </row>
    <row r="43" spans="1:2" ht="15.75" customHeight="1">
      <c r="A43" s="1" t="s">
        <v>43</v>
      </c>
      <c r="B43" s="1">
        <v>695800</v>
      </c>
    </row>
    <row r="44" spans="1:2" ht="15.75" customHeight="1">
      <c r="A44" s="1" t="s">
        <v>44</v>
      </c>
      <c r="B44" s="1">
        <v>1317300</v>
      </c>
    </row>
    <row r="45" spans="1:2" ht="15.75" customHeight="1">
      <c r="A45" s="1" t="s">
        <v>45</v>
      </c>
      <c r="B45" s="1">
        <v>1862100</v>
      </c>
    </row>
    <row r="46" spans="1:2" ht="15.75" customHeight="1">
      <c r="A46" s="1" t="s">
        <v>46</v>
      </c>
      <c r="B46" s="1">
        <v>5404700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officers 2012-17 forvis</vt:lpstr>
      <vt:lpstr>treemap</vt:lpstr>
      <vt:lpstr>total staff 2012 2017</vt:lpstr>
      <vt:lpstr>WM pie chart</vt:lpstr>
      <vt:lpstr>All UK forces</vt:lpstr>
      <vt:lpstr>Latest population by 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Bradshaw</cp:lastModifiedBy>
  <dcterms:created xsi:type="dcterms:W3CDTF">2018-06-10T07:29:29Z</dcterms:created>
  <dcterms:modified xsi:type="dcterms:W3CDTF">2018-06-10T08:11:16Z</dcterms:modified>
</cp:coreProperties>
</file>