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4055"/>
  </bookViews>
  <sheets>
    <sheet name="pregabalin" sheetId="1" r:id="rId1"/>
    <sheet name="gabapentin" sheetId="3" r:id="rId2"/>
    <sheet name="combined" sheetId="5" r:id="rId3"/>
    <sheet name="regional" sheetId="6" r:id="rId4"/>
    <sheet name="tables" sheetId="12" r:id="rId5"/>
    <sheet name="patients" sheetId="7" r:id="rId6"/>
  </sheets>
  <externalReferences>
    <externalReference r:id="rId7"/>
  </externalReferences>
  <definedNames>
    <definedName name="_xlnm._FilterDatabase" localSheetId="2" hidden="1">combined!$A$1:$S$196</definedName>
    <definedName name="_xlnm._FilterDatabase" localSheetId="1" hidden="1">gabapentin!$A$1:$T$1</definedName>
    <definedName name="_xlnm._FilterDatabase" localSheetId="0" hidden="1">pregabalin!$A$1:$W$196</definedName>
  </definedNames>
  <calcPr calcId="145621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K197" i="5" l="1"/>
  <c r="E197" i="5"/>
  <c r="F197" i="5"/>
  <c r="G197" i="5"/>
  <c r="H197" i="5"/>
  <c r="D197" i="5"/>
  <c r="K197" i="3"/>
  <c r="K193" i="1"/>
  <c r="K194" i="1"/>
  <c r="K195" i="1"/>
  <c r="K196" i="1"/>
  <c r="K197" i="1"/>
  <c r="E197" i="3"/>
  <c r="F197" i="3"/>
  <c r="G197" i="3"/>
  <c r="H197" i="3"/>
  <c r="D197" i="3"/>
  <c r="E197" i="1"/>
  <c r="F197" i="1"/>
  <c r="G197" i="1"/>
  <c r="H197" i="1"/>
  <c r="D197" i="1"/>
  <c r="E83" i="12" l="1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82" i="12"/>
  <c r="H66" i="12"/>
  <c r="H67" i="12"/>
  <c r="H68" i="12"/>
  <c r="H69" i="12"/>
  <c r="H70" i="12"/>
  <c r="H71" i="12"/>
  <c r="H72" i="12"/>
  <c r="H73" i="12"/>
  <c r="H74" i="12"/>
  <c r="H65" i="12"/>
  <c r="G66" i="12"/>
  <c r="G67" i="12"/>
  <c r="G68" i="12"/>
  <c r="G69" i="12"/>
  <c r="G70" i="12"/>
  <c r="G71" i="12"/>
  <c r="G72" i="12"/>
  <c r="G73" i="12"/>
  <c r="G74" i="12"/>
  <c r="G65" i="12"/>
  <c r="H47" i="12"/>
  <c r="H48" i="12"/>
  <c r="H49" i="12"/>
  <c r="H50" i="12"/>
  <c r="H51" i="12"/>
  <c r="H52" i="12"/>
  <c r="H53" i="12"/>
  <c r="H54" i="12"/>
  <c r="H55" i="12"/>
  <c r="H46" i="12"/>
  <c r="G47" i="12"/>
  <c r="G48" i="12"/>
  <c r="G49" i="12"/>
  <c r="G50" i="12"/>
  <c r="G51" i="12"/>
  <c r="G52" i="12"/>
  <c r="G53" i="12"/>
  <c r="G54" i="12"/>
  <c r="G55" i="12"/>
  <c r="G46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G4" i="12"/>
  <c r="G5" i="12"/>
  <c r="G6" i="12"/>
  <c r="G7" i="12"/>
  <c r="G8" i="12"/>
  <c r="G9" i="12"/>
  <c r="G10" i="12"/>
  <c r="G11" i="12"/>
  <c r="G13" i="12"/>
  <c r="G3" i="12"/>
  <c r="G64" i="6"/>
  <c r="H64" i="6"/>
  <c r="H98" i="6"/>
  <c r="G98" i="6"/>
  <c r="H3" i="12"/>
  <c r="H4" i="12"/>
  <c r="H5" i="12"/>
  <c r="H6" i="12"/>
  <c r="H7" i="12"/>
  <c r="H8" i="12"/>
  <c r="H9" i="12"/>
  <c r="H10" i="12"/>
  <c r="H11" i="12"/>
  <c r="H13" i="12"/>
  <c r="D24" i="12" l="1"/>
  <c r="D28" i="12"/>
  <c r="D30" i="12"/>
  <c r="D32" i="12"/>
  <c r="D26" i="12"/>
  <c r="D25" i="12"/>
  <c r="D33" i="12"/>
  <c r="D27" i="12"/>
  <c r="D29" i="12"/>
  <c r="D31" i="12"/>
  <c r="E24" i="12"/>
  <c r="E25" i="12"/>
  <c r="E26" i="12"/>
  <c r="E27" i="12"/>
  <c r="E28" i="12"/>
  <c r="E29" i="12"/>
  <c r="E30" i="12"/>
  <c r="E31" i="12"/>
  <c r="E32" i="12"/>
  <c r="E33" i="12"/>
  <c r="AA11" i="7"/>
  <c r="AA19" i="7"/>
  <c r="AA27" i="7"/>
  <c r="AA35" i="7"/>
  <c r="AA43" i="7"/>
  <c r="AA51" i="7"/>
  <c r="AA59" i="7"/>
  <c r="AA67" i="7"/>
  <c r="AA75" i="7"/>
  <c r="AA83" i="7"/>
  <c r="AA91" i="7"/>
  <c r="AA99" i="7"/>
  <c r="AA107" i="7"/>
  <c r="AA119" i="7"/>
  <c r="AA135" i="7"/>
  <c r="AA147" i="7"/>
  <c r="AA155" i="7"/>
  <c r="AA163" i="7"/>
  <c r="AA171" i="7"/>
  <c r="AA183" i="7"/>
  <c r="AA199" i="7"/>
  <c r="AA211" i="7"/>
  <c r="AA219" i="7"/>
  <c r="AA227" i="7"/>
  <c r="AA235" i="7"/>
  <c r="AA247" i="7"/>
  <c r="Z4" i="7"/>
  <c r="AA4" i="7" s="1"/>
  <c r="Z5" i="7"/>
  <c r="AA5" i="7" s="1"/>
  <c r="Z6" i="7"/>
  <c r="AA6" i="7" s="1"/>
  <c r="Z7" i="7"/>
  <c r="AA7" i="7" s="1"/>
  <c r="Z8" i="7"/>
  <c r="AA8" i="7" s="1"/>
  <c r="Z9" i="7"/>
  <c r="AA9" i="7" s="1"/>
  <c r="Z10" i="7"/>
  <c r="AA10" i="7" s="1"/>
  <c r="Z11" i="7"/>
  <c r="Z12" i="7"/>
  <c r="AA12" i="7" s="1"/>
  <c r="Z13" i="7"/>
  <c r="AA13" i="7" s="1"/>
  <c r="Z14" i="7"/>
  <c r="AA14" i="7" s="1"/>
  <c r="Z15" i="7"/>
  <c r="AA15" i="7" s="1"/>
  <c r="Z16" i="7"/>
  <c r="AA16" i="7" s="1"/>
  <c r="Z17" i="7"/>
  <c r="AA17" i="7" s="1"/>
  <c r="Z18" i="7"/>
  <c r="AA18" i="7" s="1"/>
  <c r="Z19" i="7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AA28" i="7" s="1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AA52" i="7" s="1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Z66" i="7"/>
  <c r="AA66" i="7" s="1"/>
  <c r="Z67" i="7"/>
  <c r="Z68" i="7"/>
  <c r="AA68" i="7" s="1"/>
  <c r="Z69" i="7"/>
  <c r="AA69" i="7" s="1"/>
  <c r="Z70" i="7"/>
  <c r="AA70" i="7" s="1"/>
  <c r="Z71" i="7"/>
  <c r="AA71" i="7" s="1"/>
  <c r="Z72" i="7"/>
  <c r="AA72" i="7" s="1"/>
  <c r="Z73" i="7"/>
  <c r="AA73" i="7" s="1"/>
  <c r="Z74" i="7"/>
  <c r="AA74" i="7" s="1"/>
  <c r="Z75" i="7"/>
  <c r="Z76" i="7"/>
  <c r="AA76" i="7" s="1"/>
  <c r="Z77" i="7"/>
  <c r="AA77" i="7" s="1"/>
  <c r="Z78" i="7"/>
  <c r="AA78" i="7" s="1"/>
  <c r="Z79" i="7"/>
  <c r="AA79" i="7" s="1"/>
  <c r="Z80" i="7"/>
  <c r="AA80" i="7" s="1"/>
  <c r="Z81" i="7"/>
  <c r="AA81" i="7" s="1"/>
  <c r="Z82" i="7"/>
  <c r="AA82" i="7" s="1"/>
  <c r="Z83" i="7"/>
  <c r="Z84" i="7"/>
  <c r="AA84" i="7" s="1"/>
  <c r="Z85" i="7"/>
  <c r="AA85" i="7" s="1"/>
  <c r="Z86" i="7"/>
  <c r="AA86" i="7" s="1"/>
  <c r="Z87" i="7"/>
  <c r="AA87" i="7" s="1"/>
  <c r="Z88" i="7"/>
  <c r="AA88" i="7" s="1"/>
  <c r="Z89" i="7"/>
  <c r="AA89" i="7" s="1"/>
  <c r="Z90" i="7"/>
  <c r="AA90" i="7" s="1"/>
  <c r="Z91" i="7"/>
  <c r="Z92" i="7"/>
  <c r="AA92" i="7" s="1"/>
  <c r="Z93" i="7"/>
  <c r="AA93" i="7" s="1"/>
  <c r="Z94" i="7"/>
  <c r="AA94" i="7" s="1"/>
  <c r="Z95" i="7"/>
  <c r="AA95" i="7" s="1"/>
  <c r="Z96" i="7"/>
  <c r="AA96" i="7" s="1"/>
  <c r="Z97" i="7"/>
  <c r="AA97" i="7" s="1"/>
  <c r="Z98" i="7"/>
  <c r="AA98" i="7" s="1"/>
  <c r="Z99" i="7"/>
  <c r="Z100" i="7"/>
  <c r="AA100" i="7" s="1"/>
  <c r="Z101" i="7"/>
  <c r="AA101" i="7" s="1"/>
  <c r="Z102" i="7"/>
  <c r="AA102" i="7" s="1"/>
  <c r="Z103" i="7"/>
  <c r="AA103" i="7" s="1"/>
  <c r="Z104" i="7"/>
  <c r="AA104" i="7" s="1"/>
  <c r="Z105" i="7"/>
  <c r="AA105" i="7" s="1"/>
  <c r="Z106" i="7"/>
  <c r="AA106" i="7" s="1"/>
  <c r="Z107" i="7"/>
  <c r="Z108" i="7"/>
  <c r="AA108" i="7" s="1"/>
  <c r="Z109" i="7"/>
  <c r="AA109" i="7" s="1"/>
  <c r="Z110" i="7"/>
  <c r="AA110" i="7" s="1"/>
  <c r="Z111" i="7"/>
  <c r="AA111" i="7" s="1"/>
  <c r="Z112" i="7"/>
  <c r="AA112" i="7" s="1"/>
  <c r="Z113" i="7"/>
  <c r="AA113" i="7" s="1"/>
  <c r="Z114" i="7"/>
  <c r="AA114" i="7" s="1"/>
  <c r="Z115" i="7"/>
  <c r="AA115" i="7" s="1"/>
  <c r="Z116" i="7"/>
  <c r="AA116" i="7" s="1"/>
  <c r="Z117" i="7"/>
  <c r="AA117" i="7" s="1"/>
  <c r="Z118" i="7"/>
  <c r="AA118" i="7" s="1"/>
  <c r="Z119" i="7"/>
  <c r="Z120" i="7"/>
  <c r="AA120" i="7" s="1"/>
  <c r="Z121" i="7"/>
  <c r="AA121" i="7" s="1"/>
  <c r="Z122" i="7"/>
  <c r="AA122" i="7" s="1"/>
  <c r="Z123" i="7"/>
  <c r="AA123" i="7" s="1"/>
  <c r="Z124" i="7"/>
  <c r="AA124" i="7" s="1"/>
  <c r="Z125" i="7"/>
  <c r="AA125" i="7" s="1"/>
  <c r="Z126" i="7"/>
  <c r="AA126" i="7" s="1"/>
  <c r="Z127" i="7"/>
  <c r="AA127" i="7" s="1"/>
  <c r="Z128" i="7"/>
  <c r="AA128" i="7" s="1"/>
  <c r="Z129" i="7"/>
  <c r="AA129" i="7" s="1"/>
  <c r="Z130" i="7"/>
  <c r="AA130" i="7" s="1"/>
  <c r="Z131" i="7"/>
  <c r="AA131" i="7" s="1"/>
  <c r="Z132" i="7"/>
  <c r="AA132" i="7" s="1"/>
  <c r="Z133" i="7"/>
  <c r="AA133" i="7" s="1"/>
  <c r="Z134" i="7"/>
  <c r="AA134" i="7" s="1"/>
  <c r="Z135" i="7"/>
  <c r="Z136" i="7"/>
  <c r="AA136" i="7" s="1"/>
  <c r="Z137" i="7"/>
  <c r="AA137" i="7" s="1"/>
  <c r="Z138" i="7"/>
  <c r="AA138" i="7" s="1"/>
  <c r="Z139" i="7"/>
  <c r="AA139" i="7" s="1"/>
  <c r="Z140" i="7"/>
  <c r="AA140" i="7" s="1"/>
  <c r="Z141" i="7"/>
  <c r="AA141" i="7" s="1"/>
  <c r="Z142" i="7"/>
  <c r="AA142" i="7" s="1"/>
  <c r="Z143" i="7"/>
  <c r="AA143" i="7" s="1"/>
  <c r="Z144" i="7"/>
  <c r="AA144" i="7" s="1"/>
  <c r="Z145" i="7"/>
  <c r="AA145" i="7" s="1"/>
  <c r="Z146" i="7"/>
  <c r="AA146" i="7" s="1"/>
  <c r="Z147" i="7"/>
  <c r="Z148" i="7"/>
  <c r="AA148" i="7" s="1"/>
  <c r="Z149" i="7"/>
  <c r="AA149" i="7" s="1"/>
  <c r="Z150" i="7"/>
  <c r="AA150" i="7" s="1"/>
  <c r="Z151" i="7"/>
  <c r="AA151" i="7" s="1"/>
  <c r="Z152" i="7"/>
  <c r="AA152" i="7" s="1"/>
  <c r="Z153" i="7"/>
  <c r="AA153" i="7" s="1"/>
  <c r="Z154" i="7"/>
  <c r="AA154" i="7" s="1"/>
  <c r="Z155" i="7"/>
  <c r="Z156" i="7"/>
  <c r="AA156" i="7" s="1"/>
  <c r="Z157" i="7"/>
  <c r="AA157" i="7" s="1"/>
  <c r="Z158" i="7"/>
  <c r="AA158" i="7" s="1"/>
  <c r="Z159" i="7"/>
  <c r="AA159" i="7" s="1"/>
  <c r="Z160" i="7"/>
  <c r="AA160" i="7" s="1"/>
  <c r="Z161" i="7"/>
  <c r="AA161" i="7" s="1"/>
  <c r="Z162" i="7"/>
  <c r="AA162" i="7" s="1"/>
  <c r="Z163" i="7"/>
  <c r="Z164" i="7"/>
  <c r="AA164" i="7" s="1"/>
  <c r="Z165" i="7"/>
  <c r="AA165" i="7" s="1"/>
  <c r="Z166" i="7"/>
  <c r="AA166" i="7" s="1"/>
  <c r="Z167" i="7"/>
  <c r="AA167" i="7" s="1"/>
  <c r="Z168" i="7"/>
  <c r="AA168" i="7" s="1"/>
  <c r="Z169" i="7"/>
  <c r="AA169" i="7" s="1"/>
  <c r="Z170" i="7"/>
  <c r="AA170" i="7" s="1"/>
  <c r="Z171" i="7"/>
  <c r="Z172" i="7"/>
  <c r="AA172" i="7" s="1"/>
  <c r="Z173" i="7"/>
  <c r="AA173" i="7" s="1"/>
  <c r="Z174" i="7"/>
  <c r="AA174" i="7" s="1"/>
  <c r="Z175" i="7"/>
  <c r="AA175" i="7" s="1"/>
  <c r="Z176" i="7"/>
  <c r="AA176" i="7" s="1"/>
  <c r="Z177" i="7"/>
  <c r="AA177" i="7" s="1"/>
  <c r="Z178" i="7"/>
  <c r="AA178" i="7" s="1"/>
  <c r="Z179" i="7"/>
  <c r="AA179" i="7" s="1"/>
  <c r="Z180" i="7"/>
  <c r="AA180" i="7" s="1"/>
  <c r="Z181" i="7"/>
  <c r="AA181" i="7" s="1"/>
  <c r="Z182" i="7"/>
  <c r="AA182" i="7" s="1"/>
  <c r="Z183" i="7"/>
  <c r="Z184" i="7"/>
  <c r="AA184" i="7" s="1"/>
  <c r="Z185" i="7"/>
  <c r="AA185" i="7" s="1"/>
  <c r="Z186" i="7"/>
  <c r="AA186" i="7" s="1"/>
  <c r="Z187" i="7"/>
  <c r="AA187" i="7" s="1"/>
  <c r="Z188" i="7"/>
  <c r="AA188" i="7" s="1"/>
  <c r="Z189" i="7"/>
  <c r="AA189" i="7" s="1"/>
  <c r="Z190" i="7"/>
  <c r="AA190" i="7" s="1"/>
  <c r="Z191" i="7"/>
  <c r="AA191" i="7" s="1"/>
  <c r="Z192" i="7"/>
  <c r="AA192" i="7" s="1"/>
  <c r="Z193" i="7"/>
  <c r="AA193" i="7" s="1"/>
  <c r="Z194" i="7"/>
  <c r="AA194" i="7" s="1"/>
  <c r="Z195" i="7"/>
  <c r="AA195" i="7" s="1"/>
  <c r="Z196" i="7"/>
  <c r="AA196" i="7" s="1"/>
  <c r="Z197" i="7"/>
  <c r="AA197" i="7" s="1"/>
  <c r="Z198" i="7"/>
  <c r="AA198" i="7" s="1"/>
  <c r="Z199" i="7"/>
  <c r="Z200" i="7"/>
  <c r="AA200" i="7" s="1"/>
  <c r="Z201" i="7"/>
  <c r="AA201" i="7" s="1"/>
  <c r="Z202" i="7"/>
  <c r="AA202" i="7" s="1"/>
  <c r="Z203" i="7"/>
  <c r="AA203" i="7" s="1"/>
  <c r="Z204" i="7"/>
  <c r="AA204" i="7" s="1"/>
  <c r="Z205" i="7"/>
  <c r="AA205" i="7" s="1"/>
  <c r="Z206" i="7"/>
  <c r="AA206" i="7" s="1"/>
  <c r="Z207" i="7"/>
  <c r="AA207" i="7" s="1"/>
  <c r="Z208" i="7"/>
  <c r="AA208" i="7" s="1"/>
  <c r="Z209" i="7"/>
  <c r="AA209" i="7" s="1"/>
  <c r="Z210" i="7"/>
  <c r="AA210" i="7" s="1"/>
  <c r="Z211" i="7"/>
  <c r="Z212" i="7"/>
  <c r="AA212" i="7" s="1"/>
  <c r="Z213" i="7"/>
  <c r="AA213" i="7" s="1"/>
  <c r="Z214" i="7"/>
  <c r="AA214" i="7" s="1"/>
  <c r="Z215" i="7"/>
  <c r="AA215" i="7" s="1"/>
  <c r="Z216" i="7"/>
  <c r="AA216" i="7" s="1"/>
  <c r="Z217" i="7"/>
  <c r="AA217" i="7" s="1"/>
  <c r="Z218" i="7"/>
  <c r="AA218" i="7" s="1"/>
  <c r="Z219" i="7"/>
  <c r="Z220" i="7"/>
  <c r="AA220" i="7" s="1"/>
  <c r="Z221" i="7"/>
  <c r="AA221" i="7" s="1"/>
  <c r="Z222" i="7"/>
  <c r="AA222" i="7" s="1"/>
  <c r="Z223" i="7"/>
  <c r="AA223" i="7" s="1"/>
  <c r="Z224" i="7"/>
  <c r="AA224" i="7" s="1"/>
  <c r="Z225" i="7"/>
  <c r="AA225" i="7" s="1"/>
  <c r="Z226" i="7"/>
  <c r="AA226" i="7" s="1"/>
  <c r="Z227" i="7"/>
  <c r="Z228" i="7"/>
  <c r="AA228" i="7" s="1"/>
  <c r="Z229" i="7"/>
  <c r="AA229" i="7" s="1"/>
  <c r="Z230" i="7"/>
  <c r="AA230" i="7" s="1"/>
  <c r="Z231" i="7"/>
  <c r="AA231" i="7" s="1"/>
  <c r="Z232" i="7"/>
  <c r="AA232" i="7" s="1"/>
  <c r="Z233" i="7"/>
  <c r="AA233" i="7" s="1"/>
  <c r="Z234" i="7"/>
  <c r="AA234" i="7" s="1"/>
  <c r="Z235" i="7"/>
  <c r="Z236" i="7"/>
  <c r="AA236" i="7" s="1"/>
  <c r="Z237" i="7"/>
  <c r="AA237" i="7" s="1"/>
  <c r="Z238" i="7"/>
  <c r="AA238" i="7" s="1"/>
  <c r="Z239" i="7"/>
  <c r="AA239" i="7" s="1"/>
  <c r="Z240" i="7"/>
  <c r="AA240" i="7" s="1"/>
  <c r="Z241" i="7"/>
  <c r="AA241" i="7" s="1"/>
  <c r="Z242" i="7"/>
  <c r="AA242" i="7" s="1"/>
  <c r="Z243" i="7"/>
  <c r="AA243" i="7" s="1"/>
  <c r="Z244" i="7"/>
  <c r="AA244" i="7" s="1"/>
  <c r="Z245" i="7"/>
  <c r="AA245" i="7" s="1"/>
  <c r="Z246" i="7"/>
  <c r="AA246" i="7" s="1"/>
  <c r="Z247" i="7"/>
  <c r="Z248" i="7"/>
  <c r="AA248" i="7" s="1"/>
  <c r="Z249" i="7"/>
  <c r="AA249" i="7" s="1"/>
  <c r="Z250" i="7"/>
  <c r="AA250" i="7" s="1"/>
  <c r="Z251" i="7"/>
  <c r="AA251" i="7" s="1"/>
  <c r="Z252" i="7"/>
  <c r="AA252" i="7" s="1"/>
  <c r="Z253" i="7"/>
  <c r="AA253" i="7" s="1"/>
  <c r="Z254" i="7"/>
  <c r="AA254" i="7" s="1"/>
  <c r="Z255" i="7"/>
  <c r="AA255" i="7" s="1"/>
  <c r="Z256" i="7"/>
  <c r="AA256" i="7" s="1"/>
  <c r="Z257" i="7"/>
  <c r="AA257" i="7" s="1"/>
  <c r="Z258" i="7"/>
  <c r="AA258" i="7" s="1"/>
  <c r="Z259" i="7"/>
  <c r="AA259" i="7" s="1"/>
  <c r="Z260" i="7"/>
  <c r="AA260" i="7" s="1"/>
  <c r="Z3" i="7"/>
  <c r="AA3" i="7" s="1"/>
  <c r="X260" i="7"/>
  <c r="B260" i="7"/>
  <c r="X259" i="7"/>
  <c r="B259" i="7"/>
  <c r="X258" i="7"/>
  <c r="B258" i="7"/>
  <c r="X257" i="7"/>
  <c r="B257" i="7"/>
  <c r="X256" i="7"/>
  <c r="B256" i="7"/>
  <c r="X255" i="7"/>
  <c r="B255" i="7"/>
  <c r="X254" i="7"/>
  <c r="B254" i="7"/>
  <c r="X253" i="7"/>
  <c r="B253" i="7"/>
  <c r="X252" i="7"/>
  <c r="B252" i="7"/>
  <c r="X251" i="7"/>
  <c r="B251" i="7"/>
  <c r="X250" i="7"/>
  <c r="B250" i="7"/>
  <c r="X249" i="7"/>
  <c r="B249" i="7"/>
  <c r="X248" i="7"/>
  <c r="B248" i="7"/>
  <c r="X247" i="7"/>
  <c r="B247" i="7"/>
  <c r="X246" i="7"/>
  <c r="B246" i="7"/>
  <c r="X245" i="7"/>
  <c r="B245" i="7"/>
  <c r="X244" i="7"/>
  <c r="B244" i="7"/>
  <c r="X243" i="7"/>
  <c r="B243" i="7"/>
  <c r="X242" i="7"/>
  <c r="B242" i="7"/>
  <c r="X241" i="7"/>
  <c r="B241" i="7"/>
  <c r="X240" i="7"/>
  <c r="B240" i="7"/>
  <c r="X239" i="7"/>
  <c r="B239" i="7"/>
  <c r="X238" i="7"/>
  <c r="B238" i="7"/>
  <c r="X237" i="7"/>
  <c r="B237" i="7"/>
  <c r="X236" i="7"/>
  <c r="B236" i="7"/>
  <c r="X235" i="7"/>
  <c r="B235" i="7"/>
  <c r="X234" i="7"/>
  <c r="B234" i="7"/>
  <c r="X233" i="7"/>
  <c r="B233" i="7"/>
  <c r="X232" i="7"/>
  <c r="B232" i="7"/>
  <c r="X231" i="7"/>
  <c r="B231" i="7"/>
  <c r="X230" i="7"/>
  <c r="B230" i="7"/>
  <c r="X229" i="7"/>
  <c r="B229" i="7"/>
  <c r="X228" i="7"/>
  <c r="B228" i="7"/>
  <c r="X227" i="7"/>
  <c r="B227" i="7"/>
  <c r="X226" i="7"/>
  <c r="B226" i="7"/>
  <c r="X225" i="7"/>
  <c r="B225" i="7"/>
  <c r="X224" i="7"/>
  <c r="B224" i="7"/>
  <c r="X223" i="7"/>
  <c r="B223" i="7"/>
  <c r="X222" i="7"/>
  <c r="B222" i="7"/>
  <c r="X221" i="7"/>
  <c r="B221" i="7"/>
  <c r="X220" i="7"/>
  <c r="B220" i="7"/>
  <c r="X219" i="7"/>
  <c r="B219" i="7"/>
  <c r="X218" i="7"/>
  <c r="B218" i="7"/>
  <c r="X217" i="7"/>
  <c r="B217" i="7"/>
  <c r="X216" i="7"/>
  <c r="B216" i="7"/>
  <c r="X215" i="7"/>
  <c r="B215" i="7"/>
  <c r="X214" i="7"/>
  <c r="B214" i="7"/>
  <c r="X213" i="7"/>
  <c r="B213" i="7"/>
  <c r="X212" i="7"/>
  <c r="B212" i="7"/>
  <c r="X211" i="7"/>
  <c r="B211" i="7"/>
  <c r="X210" i="7"/>
  <c r="B210" i="7"/>
  <c r="X209" i="7"/>
  <c r="B209" i="7"/>
  <c r="X208" i="7"/>
  <c r="B208" i="7"/>
  <c r="X207" i="7"/>
  <c r="B207" i="7"/>
  <c r="X206" i="7"/>
  <c r="B206" i="7"/>
  <c r="X205" i="7"/>
  <c r="B205" i="7"/>
  <c r="X204" i="7"/>
  <c r="B204" i="7"/>
  <c r="X203" i="7"/>
  <c r="B203" i="7"/>
  <c r="X202" i="7"/>
  <c r="B202" i="7"/>
  <c r="X201" i="7"/>
  <c r="B201" i="7"/>
  <c r="X200" i="7"/>
  <c r="B200" i="7"/>
  <c r="X199" i="7"/>
  <c r="B199" i="7"/>
  <c r="X198" i="7"/>
  <c r="B198" i="7"/>
  <c r="X197" i="7"/>
  <c r="B197" i="7"/>
  <c r="X196" i="7"/>
  <c r="B196" i="7"/>
  <c r="X195" i="7"/>
  <c r="B195" i="7"/>
  <c r="X194" i="7"/>
  <c r="B194" i="7"/>
  <c r="X193" i="7"/>
  <c r="B193" i="7"/>
  <c r="X192" i="7"/>
  <c r="B192" i="7"/>
  <c r="X191" i="7"/>
  <c r="B191" i="7"/>
  <c r="X190" i="7"/>
  <c r="B190" i="7"/>
  <c r="X189" i="7"/>
  <c r="B189" i="7"/>
  <c r="X188" i="7"/>
  <c r="B188" i="7"/>
  <c r="X187" i="7"/>
  <c r="B187" i="7"/>
  <c r="X186" i="7"/>
  <c r="B186" i="7"/>
  <c r="X185" i="7"/>
  <c r="B185" i="7"/>
  <c r="X184" i="7"/>
  <c r="B184" i="7"/>
  <c r="X183" i="7"/>
  <c r="B183" i="7"/>
  <c r="X182" i="7"/>
  <c r="B182" i="7"/>
  <c r="X181" i="7"/>
  <c r="B181" i="7"/>
  <c r="X180" i="7"/>
  <c r="B180" i="7"/>
  <c r="X179" i="7"/>
  <c r="B179" i="7"/>
  <c r="X178" i="7"/>
  <c r="B178" i="7"/>
  <c r="X177" i="7"/>
  <c r="B177" i="7"/>
  <c r="X176" i="7"/>
  <c r="B176" i="7"/>
  <c r="X175" i="7"/>
  <c r="B175" i="7"/>
  <c r="X174" i="7"/>
  <c r="B174" i="7"/>
  <c r="X173" i="7"/>
  <c r="B173" i="7"/>
  <c r="X172" i="7"/>
  <c r="B172" i="7"/>
  <c r="X171" i="7"/>
  <c r="B171" i="7"/>
  <c r="X170" i="7"/>
  <c r="B170" i="7"/>
  <c r="X169" i="7"/>
  <c r="B169" i="7"/>
  <c r="X168" i="7"/>
  <c r="B168" i="7"/>
  <c r="X167" i="7"/>
  <c r="B167" i="7"/>
  <c r="X166" i="7"/>
  <c r="B166" i="7"/>
  <c r="X165" i="7"/>
  <c r="B165" i="7"/>
  <c r="X164" i="7"/>
  <c r="B164" i="7"/>
  <c r="X163" i="7"/>
  <c r="B163" i="7"/>
  <c r="X162" i="7"/>
  <c r="B162" i="7"/>
  <c r="X161" i="7"/>
  <c r="B161" i="7"/>
  <c r="X160" i="7"/>
  <c r="B160" i="7"/>
  <c r="X159" i="7"/>
  <c r="B159" i="7"/>
  <c r="X158" i="7"/>
  <c r="B158" i="7"/>
  <c r="X157" i="7"/>
  <c r="B157" i="7"/>
  <c r="X156" i="7"/>
  <c r="B156" i="7"/>
  <c r="X155" i="7"/>
  <c r="B155" i="7"/>
  <c r="X154" i="7"/>
  <c r="B154" i="7"/>
  <c r="X153" i="7"/>
  <c r="B153" i="7"/>
  <c r="X152" i="7"/>
  <c r="B152" i="7"/>
  <c r="X151" i="7"/>
  <c r="B151" i="7"/>
  <c r="X150" i="7"/>
  <c r="B150" i="7"/>
  <c r="X149" i="7"/>
  <c r="B149" i="7"/>
  <c r="X148" i="7"/>
  <c r="B148" i="7"/>
  <c r="X147" i="7"/>
  <c r="B147" i="7"/>
  <c r="X146" i="7"/>
  <c r="B146" i="7"/>
  <c r="X145" i="7"/>
  <c r="B145" i="7"/>
  <c r="X144" i="7"/>
  <c r="B144" i="7"/>
  <c r="X143" i="7"/>
  <c r="B143" i="7"/>
  <c r="X142" i="7"/>
  <c r="B142" i="7"/>
  <c r="X141" i="7"/>
  <c r="B141" i="7"/>
  <c r="X140" i="7"/>
  <c r="B140" i="7"/>
  <c r="X139" i="7"/>
  <c r="B139" i="7"/>
  <c r="X138" i="7"/>
  <c r="B138" i="7"/>
  <c r="X137" i="7"/>
  <c r="B137" i="7"/>
  <c r="X136" i="7"/>
  <c r="B136" i="7"/>
  <c r="X135" i="7"/>
  <c r="B135" i="7"/>
  <c r="X134" i="7"/>
  <c r="B134" i="7"/>
  <c r="X133" i="7"/>
  <c r="B133" i="7"/>
  <c r="X132" i="7"/>
  <c r="B132" i="7"/>
  <c r="X131" i="7"/>
  <c r="B131" i="7"/>
  <c r="X130" i="7"/>
  <c r="B130" i="7"/>
  <c r="X129" i="7"/>
  <c r="B129" i="7"/>
  <c r="X128" i="7"/>
  <c r="B128" i="7"/>
  <c r="X127" i="7"/>
  <c r="B127" i="7"/>
  <c r="X126" i="7"/>
  <c r="B126" i="7"/>
  <c r="X125" i="7"/>
  <c r="B125" i="7"/>
  <c r="X124" i="7"/>
  <c r="B124" i="7"/>
  <c r="X123" i="7"/>
  <c r="B123" i="7"/>
  <c r="X122" i="7"/>
  <c r="B122" i="7"/>
  <c r="X121" i="7"/>
  <c r="B121" i="7"/>
  <c r="X120" i="7"/>
  <c r="B120" i="7"/>
  <c r="X119" i="7"/>
  <c r="B119" i="7"/>
  <c r="X118" i="7"/>
  <c r="B118" i="7"/>
  <c r="X117" i="7"/>
  <c r="B117" i="7"/>
  <c r="X116" i="7"/>
  <c r="B116" i="7"/>
  <c r="X115" i="7"/>
  <c r="B115" i="7"/>
  <c r="X114" i="7"/>
  <c r="B114" i="7"/>
  <c r="X113" i="7"/>
  <c r="B113" i="7"/>
  <c r="X112" i="7"/>
  <c r="B112" i="7"/>
  <c r="X111" i="7"/>
  <c r="B111" i="7"/>
  <c r="X110" i="7"/>
  <c r="B110" i="7"/>
  <c r="X109" i="7"/>
  <c r="B109" i="7"/>
  <c r="X108" i="7"/>
  <c r="B108" i="7"/>
  <c r="X107" i="7"/>
  <c r="B107" i="7"/>
  <c r="X106" i="7"/>
  <c r="B106" i="7"/>
  <c r="X105" i="7"/>
  <c r="B105" i="7"/>
  <c r="X104" i="7"/>
  <c r="B104" i="7"/>
  <c r="X103" i="7"/>
  <c r="B103" i="7"/>
  <c r="X102" i="7"/>
  <c r="B102" i="7"/>
  <c r="X101" i="7"/>
  <c r="B101" i="7"/>
  <c r="X100" i="7"/>
  <c r="B100" i="7"/>
  <c r="X99" i="7"/>
  <c r="B99" i="7"/>
  <c r="X98" i="7"/>
  <c r="B98" i="7"/>
  <c r="X97" i="7"/>
  <c r="B97" i="7"/>
  <c r="X96" i="7"/>
  <c r="B96" i="7"/>
  <c r="X95" i="7"/>
  <c r="B95" i="7"/>
  <c r="X94" i="7"/>
  <c r="B94" i="7"/>
  <c r="X93" i="7"/>
  <c r="B93" i="7"/>
  <c r="X92" i="7"/>
  <c r="B92" i="7"/>
  <c r="X91" i="7"/>
  <c r="B91" i="7"/>
  <c r="X90" i="7"/>
  <c r="B90" i="7"/>
  <c r="X89" i="7"/>
  <c r="B89" i="7"/>
  <c r="X88" i="7"/>
  <c r="B88" i="7"/>
  <c r="X87" i="7"/>
  <c r="B87" i="7"/>
  <c r="X86" i="7"/>
  <c r="B86" i="7"/>
  <c r="X85" i="7"/>
  <c r="B85" i="7"/>
  <c r="X84" i="7"/>
  <c r="B84" i="7"/>
  <c r="X83" i="7"/>
  <c r="B83" i="7"/>
  <c r="X82" i="7"/>
  <c r="B82" i="7"/>
  <c r="X81" i="7"/>
  <c r="B81" i="7"/>
  <c r="X80" i="7"/>
  <c r="B80" i="7"/>
  <c r="X79" i="7"/>
  <c r="B79" i="7"/>
  <c r="X78" i="7"/>
  <c r="B78" i="7"/>
  <c r="X77" i="7"/>
  <c r="B77" i="7"/>
  <c r="X76" i="7"/>
  <c r="B76" i="7"/>
  <c r="X75" i="7"/>
  <c r="B75" i="7"/>
  <c r="X74" i="7"/>
  <c r="B74" i="7"/>
  <c r="X73" i="7"/>
  <c r="B73" i="7"/>
  <c r="X72" i="7"/>
  <c r="B72" i="7"/>
  <c r="X71" i="7"/>
  <c r="B71" i="7"/>
  <c r="X70" i="7"/>
  <c r="B70" i="7"/>
  <c r="X69" i="7"/>
  <c r="B69" i="7"/>
  <c r="X68" i="7"/>
  <c r="B68" i="7"/>
  <c r="X67" i="7"/>
  <c r="B67" i="7"/>
  <c r="X66" i="7"/>
  <c r="B66" i="7"/>
  <c r="X65" i="7"/>
  <c r="B65" i="7"/>
  <c r="X64" i="7"/>
  <c r="B64" i="7"/>
  <c r="X63" i="7"/>
  <c r="B63" i="7"/>
  <c r="X62" i="7"/>
  <c r="B62" i="7"/>
  <c r="X61" i="7"/>
  <c r="B61" i="7"/>
  <c r="X60" i="7"/>
  <c r="B60" i="7"/>
  <c r="X59" i="7"/>
  <c r="B59" i="7"/>
  <c r="X58" i="7"/>
  <c r="B58" i="7"/>
  <c r="X57" i="7"/>
  <c r="B57" i="7"/>
  <c r="X56" i="7"/>
  <c r="B56" i="7"/>
  <c r="X55" i="7"/>
  <c r="B55" i="7"/>
  <c r="X54" i="7"/>
  <c r="B54" i="7"/>
  <c r="X53" i="7"/>
  <c r="B53" i="7"/>
  <c r="X52" i="7"/>
  <c r="B52" i="7"/>
  <c r="X51" i="7"/>
  <c r="B51" i="7"/>
  <c r="X50" i="7"/>
  <c r="B50" i="7"/>
  <c r="X49" i="7"/>
  <c r="B49" i="7"/>
  <c r="X48" i="7"/>
  <c r="B48" i="7"/>
  <c r="X47" i="7"/>
  <c r="B47" i="7"/>
  <c r="X46" i="7"/>
  <c r="B46" i="7"/>
  <c r="X45" i="7"/>
  <c r="B45" i="7"/>
  <c r="X44" i="7"/>
  <c r="B44" i="7"/>
  <c r="X43" i="7"/>
  <c r="B43" i="7"/>
  <c r="X42" i="7"/>
  <c r="B42" i="7"/>
  <c r="X41" i="7"/>
  <c r="B41" i="7"/>
  <c r="X40" i="7"/>
  <c r="B40" i="7"/>
  <c r="X39" i="7"/>
  <c r="B39" i="7"/>
  <c r="X38" i="7"/>
  <c r="B38" i="7"/>
  <c r="X37" i="7"/>
  <c r="B37" i="7"/>
  <c r="X36" i="7"/>
  <c r="B36" i="7"/>
  <c r="X35" i="7"/>
  <c r="B35" i="7"/>
  <c r="X34" i="7"/>
  <c r="B34" i="7"/>
  <c r="X33" i="7"/>
  <c r="B33" i="7"/>
  <c r="X32" i="7"/>
  <c r="B32" i="7"/>
  <c r="X31" i="7"/>
  <c r="B31" i="7"/>
  <c r="X30" i="7"/>
  <c r="B30" i="7"/>
  <c r="X29" i="7"/>
  <c r="B29" i="7"/>
  <c r="X28" i="7"/>
  <c r="B28" i="7"/>
  <c r="X27" i="7"/>
  <c r="B27" i="7"/>
  <c r="X26" i="7"/>
  <c r="B26" i="7"/>
  <c r="X25" i="7"/>
  <c r="B25" i="7"/>
  <c r="X24" i="7"/>
  <c r="B24" i="7"/>
  <c r="X23" i="7"/>
  <c r="B23" i="7"/>
  <c r="X22" i="7"/>
  <c r="B22" i="7"/>
  <c r="X21" i="7"/>
  <c r="B21" i="7"/>
  <c r="X20" i="7"/>
  <c r="B20" i="7"/>
  <c r="X19" i="7"/>
  <c r="B19" i="7"/>
  <c r="X18" i="7"/>
  <c r="B18" i="7"/>
  <c r="X17" i="7"/>
  <c r="B17" i="7"/>
  <c r="X16" i="7"/>
  <c r="B16" i="7"/>
  <c r="X15" i="7"/>
  <c r="B15" i="7"/>
  <c r="X14" i="7"/>
  <c r="B14" i="7"/>
  <c r="X13" i="7"/>
  <c r="B13" i="7"/>
  <c r="X12" i="7"/>
  <c r="B12" i="7"/>
  <c r="X11" i="7"/>
  <c r="B11" i="7"/>
  <c r="X10" i="7"/>
  <c r="B10" i="7"/>
  <c r="X9" i="7"/>
  <c r="B9" i="7"/>
  <c r="X8" i="7"/>
  <c r="B8" i="7"/>
  <c r="X7" i="7"/>
  <c r="B7" i="7"/>
  <c r="X6" i="7"/>
  <c r="B6" i="7"/>
  <c r="X5" i="7"/>
  <c r="B5" i="7"/>
  <c r="X4" i="7"/>
  <c r="B4" i="7"/>
  <c r="X3" i="7"/>
  <c r="B3" i="7"/>
  <c r="G90" i="6" l="1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H89" i="6"/>
  <c r="G89" i="6"/>
  <c r="D40" i="6"/>
  <c r="D41" i="6"/>
  <c r="D42" i="6"/>
  <c r="D43" i="6"/>
  <c r="D44" i="6"/>
  <c r="D45" i="6"/>
  <c r="D46" i="6"/>
  <c r="D47" i="6"/>
  <c r="D49" i="6"/>
  <c r="D39" i="6"/>
  <c r="H73" i="6"/>
  <c r="H74" i="6"/>
  <c r="H75" i="6"/>
  <c r="H76" i="6"/>
  <c r="H77" i="6"/>
  <c r="H78" i="6"/>
  <c r="H79" i="6"/>
  <c r="H80" i="6"/>
  <c r="H81" i="6"/>
  <c r="H72" i="6"/>
  <c r="G73" i="6"/>
  <c r="G74" i="6"/>
  <c r="G75" i="6"/>
  <c r="G76" i="6"/>
  <c r="G77" i="6"/>
  <c r="G78" i="6"/>
  <c r="G79" i="6"/>
  <c r="G80" i="6"/>
  <c r="G81" i="6"/>
  <c r="G72" i="6"/>
  <c r="H56" i="6"/>
  <c r="H57" i="6"/>
  <c r="H58" i="6"/>
  <c r="H59" i="6"/>
  <c r="H60" i="6"/>
  <c r="H61" i="6"/>
  <c r="H62" i="6"/>
  <c r="H63" i="6"/>
  <c r="H55" i="6"/>
  <c r="G56" i="6"/>
  <c r="G57" i="6"/>
  <c r="G58" i="6"/>
  <c r="G59" i="6"/>
  <c r="G60" i="6"/>
  <c r="G61" i="6"/>
  <c r="G62" i="6"/>
  <c r="G63" i="6"/>
  <c r="G55" i="6"/>
  <c r="D22" i="6"/>
  <c r="D23" i="6"/>
  <c r="D24" i="6"/>
  <c r="D25" i="6"/>
  <c r="D26" i="6"/>
  <c r="D27" i="6"/>
  <c r="D28" i="6"/>
  <c r="D29" i="6"/>
  <c r="D31" i="6"/>
  <c r="D21" i="6"/>
  <c r="D5" i="6"/>
  <c r="D6" i="6"/>
  <c r="D7" i="6"/>
  <c r="D8" i="6"/>
  <c r="D9" i="6"/>
  <c r="D10" i="6"/>
  <c r="D11" i="6"/>
  <c r="D12" i="6"/>
  <c r="D14" i="6"/>
  <c r="D4" i="6"/>
</calcChain>
</file>

<file path=xl/sharedStrings.xml><?xml version="1.0" encoding="utf-8"?>
<sst xmlns="http://schemas.openxmlformats.org/spreadsheetml/2006/main" count="2285" uniqueCount="724">
  <si>
    <t>CCG</t>
  </si>
  <si>
    <t>Grand Total</t>
  </si>
  <si>
    <t>South East</t>
  </si>
  <si>
    <t>NHS Airedale, Wharfedale and Craven CCG</t>
  </si>
  <si>
    <t>NHS Great Yarmouth and Waveney CCG</t>
  </si>
  <si>
    <t>Great Yarmouth</t>
  </si>
  <si>
    <t>East of England</t>
  </si>
  <si>
    <t>NHS Bedfordshire CCG</t>
  </si>
  <si>
    <t>Central Bedfordshire</t>
  </si>
  <si>
    <t>NHS Gloucestershire CCG</t>
  </si>
  <si>
    <t>Cheltenham</t>
  </si>
  <si>
    <t>South West</t>
  </si>
  <si>
    <t>NHS Durham Dales, Easington and Sedgefield CCG</t>
  </si>
  <si>
    <t>County Durham</t>
  </si>
  <si>
    <t>North East</t>
  </si>
  <si>
    <t>NHS North Durham CCG</t>
  </si>
  <si>
    <t>NHS North Tyneside CCG</t>
  </si>
  <si>
    <t>North Tyneside</t>
  </si>
  <si>
    <t>NHS Norwich CCG</t>
  </si>
  <si>
    <t>Norwich</t>
  </si>
  <si>
    <t>NHS Vale Royal CCG</t>
  </si>
  <si>
    <t>Cheshire West and Chester</t>
  </si>
  <si>
    <t>North West</t>
  </si>
  <si>
    <t>NHS Swale CCG</t>
  </si>
  <si>
    <t>Swale</t>
  </si>
  <si>
    <t>NHS Eastern Cheshire CCG</t>
  </si>
  <si>
    <t>Cheshire East</t>
  </si>
  <si>
    <t>NHS Southampton CCG</t>
  </si>
  <si>
    <t>Southampton</t>
  </si>
  <si>
    <t>NHS South Kent Coast CCG</t>
  </si>
  <si>
    <t>Shepway</t>
  </si>
  <si>
    <t>NHS Newcastle Gateshead CCG</t>
  </si>
  <si>
    <t>Gateshead</t>
  </si>
  <si>
    <t>NHS Darlington CCG</t>
  </si>
  <si>
    <t>Darlington</t>
  </si>
  <si>
    <t>NHS Tameside and Glossop CCG</t>
  </si>
  <si>
    <t>Tameside</t>
  </si>
  <si>
    <t>NHS Mansfield and Ashfield CCG</t>
  </si>
  <si>
    <t>Mansfield</t>
  </si>
  <si>
    <t>East Midlands</t>
  </si>
  <si>
    <t>NHS South Cheshire CCG</t>
  </si>
  <si>
    <t>NHS Canterbury and Coastal CCG</t>
  </si>
  <si>
    <t>Canterbury</t>
  </si>
  <si>
    <t>NHS Thanet CCG</t>
  </si>
  <si>
    <t>Thanet</t>
  </si>
  <si>
    <t>NHS Manchester CCG</t>
  </si>
  <si>
    <t>Manchester</t>
  </si>
  <si>
    <t>NHS Mid Essex CCG</t>
  </si>
  <si>
    <t>Braintree</t>
  </si>
  <si>
    <t>NHS Wolverhampton CCG</t>
  </si>
  <si>
    <t>Wolverhampton</t>
  </si>
  <si>
    <t>West Midlands</t>
  </si>
  <si>
    <t>NHS Northumberland CCG</t>
  </si>
  <si>
    <t>Northumberland</t>
  </si>
  <si>
    <t>NHS Newark and Sherwood CCG</t>
  </si>
  <si>
    <t>Newark and Sherwood</t>
  </si>
  <si>
    <t>NHS Nottingham North and East CCG</t>
  </si>
  <si>
    <t>Ashfield</t>
  </si>
  <si>
    <t>NHS Shropshire CCG</t>
  </si>
  <si>
    <t>Shropshire</t>
  </si>
  <si>
    <t>NHS Wigan Borough CCG</t>
  </si>
  <si>
    <t>Wigan</t>
  </si>
  <si>
    <t>NHS Fylde and Wyre CCG</t>
  </si>
  <si>
    <t>Fylde</t>
  </si>
  <si>
    <t>NHS Ashford CCG</t>
  </si>
  <si>
    <t>Ashford</t>
  </si>
  <si>
    <t>NHS West Cheshire CCG</t>
  </si>
  <si>
    <t>NHS East Leicestershire and Rutland CCG</t>
  </si>
  <si>
    <t>Rutland</t>
  </si>
  <si>
    <t>NHS Herefordshire CCG</t>
  </si>
  <si>
    <t>Herefordshire, County of</t>
  </si>
  <si>
    <t>NHS Barnsley CCG</t>
  </si>
  <si>
    <t>Barnsley</t>
  </si>
  <si>
    <t>Yorkshire and The Humber</t>
  </si>
  <si>
    <t>NHS Thurrock CCG</t>
  </si>
  <si>
    <t>Thurrock</t>
  </si>
  <si>
    <t>NHS West Suffolk CCG</t>
  </si>
  <si>
    <t>St Edmundsbury</t>
  </si>
  <si>
    <t>NHS Herts Valleys CCG</t>
  </si>
  <si>
    <t>Hertsmere</t>
  </si>
  <si>
    <t>NHS Southport and Formby CCG</t>
  </si>
  <si>
    <t>Sefton</t>
  </si>
  <si>
    <t>NHS Cambridgeshire and Peterborough CCG</t>
  </si>
  <si>
    <t>Peterborough</t>
  </si>
  <si>
    <t>NHS Enfield CCG</t>
  </si>
  <si>
    <t>Enfield</t>
  </si>
  <si>
    <t>London</t>
  </si>
  <si>
    <t>NHS Bury CCG</t>
  </si>
  <si>
    <t>Bury</t>
  </si>
  <si>
    <t>NHS South Norfolk CCG</t>
  </si>
  <si>
    <t>Breckland</t>
  </si>
  <si>
    <t>NHS Sheffield CCG</t>
  </si>
  <si>
    <t>Sheffield</t>
  </si>
  <si>
    <t>NHS Swindon CCG</t>
  </si>
  <si>
    <t>Swindon</t>
  </si>
  <si>
    <t>NHS Oxfordshire CCG</t>
  </si>
  <si>
    <t>Oxford</t>
  </si>
  <si>
    <t>NHS Bassetlaw CCG</t>
  </si>
  <si>
    <t>Bassetlaw</t>
  </si>
  <si>
    <t>NHS Ipswich and East Suffolk CCG</t>
  </si>
  <si>
    <t>Babergh</t>
  </si>
  <si>
    <t>NHS Havering CCG</t>
  </si>
  <si>
    <t>Havering</t>
  </si>
  <si>
    <t>NHS South West Lincolnshire CCG</t>
  </si>
  <si>
    <t>South Kesteven</t>
  </si>
  <si>
    <t>NHS Salford CCG</t>
  </si>
  <si>
    <t>Salford</t>
  </si>
  <si>
    <t>NHS Southend CCG</t>
  </si>
  <si>
    <t>Southend-on-Sea</t>
  </si>
  <si>
    <t>NHS Northern, Eastern and Western Devon CCG</t>
  </si>
  <si>
    <t>Exeter</t>
  </si>
  <si>
    <t>NHS North East Essex CCG</t>
  </si>
  <si>
    <t>Colchester</t>
  </si>
  <si>
    <t>NHS Basildon and Brentwood CCG</t>
  </si>
  <si>
    <t>Basildon</t>
  </si>
  <si>
    <t>NHS Castle Point and Rochford CCG</t>
  </si>
  <si>
    <t>Castle Point</t>
  </si>
  <si>
    <t>NHS South East Staffordshire and Seisdon Peninsula CCG</t>
  </si>
  <si>
    <t>Tamworth</t>
  </si>
  <si>
    <t>NHS Kernow CCG</t>
  </si>
  <si>
    <t>Cornwall</t>
  </si>
  <si>
    <t>NHS Rotherham CCG</t>
  </si>
  <si>
    <t>Rotherham</t>
  </si>
  <si>
    <t>NHS Corby CCG</t>
  </si>
  <si>
    <t>Corby</t>
  </si>
  <si>
    <t>NHS South Sefton CCG</t>
  </si>
  <si>
    <t>NHS Brent CCG</t>
  </si>
  <si>
    <t>Brent</t>
  </si>
  <si>
    <t>NHS Wyre Forest CCG</t>
  </si>
  <si>
    <t>Wyre Forest</t>
  </si>
  <si>
    <t>NHS West Norfolk CCG</t>
  </si>
  <si>
    <t>King's Lynn and West Norfolk</t>
  </si>
  <si>
    <t>NHS Cannock Chase CCG</t>
  </si>
  <si>
    <t>South Staffordshire</t>
  </si>
  <si>
    <t>NHS Buckinghamshire CCG</t>
  </si>
  <si>
    <t>Wycombe</t>
  </si>
  <si>
    <t>NHS Nottingham West CCG</t>
  </si>
  <si>
    <t>Broxtowe</t>
  </si>
  <si>
    <t>NHS South Worcestershire CCG</t>
  </si>
  <si>
    <t>Wychavon</t>
  </si>
  <si>
    <t>Bradford</t>
  </si>
  <si>
    <t>NHS Liverpool CCG</t>
  </si>
  <si>
    <t>Liverpool</t>
  </si>
  <si>
    <t>NHS West Leicestershire CCG</t>
  </si>
  <si>
    <t>Harborough</t>
  </si>
  <si>
    <t>NHS Wiltshire CCG</t>
  </si>
  <si>
    <t>Wiltshire</t>
  </si>
  <si>
    <t>NHS Isle of Wight CCG</t>
  </si>
  <si>
    <t>Isle of Wight</t>
  </si>
  <si>
    <t>NHS North Hampshire CCG</t>
  </si>
  <si>
    <t>Basingstoke and Deane</t>
  </si>
  <si>
    <t>NHS Hambleton, Richmondshire and Whitby CCG</t>
  </si>
  <si>
    <t>Hambleton</t>
  </si>
  <si>
    <t>NHS Warwickshire North CCG</t>
  </si>
  <si>
    <t>North Warwickshire</t>
  </si>
  <si>
    <t>NHS East and North Hertfordshire CCG</t>
  </si>
  <si>
    <t>Stevenage</t>
  </si>
  <si>
    <t>NHS Stafford and Surrounds CCG</t>
  </si>
  <si>
    <t>Stafford</t>
  </si>
  <si>
    <t>NHS Wirral CCG</t>
  </si>
  <si>
    <t>Wirral</t>
  </si>
  <si>
    <t>NHS Brighton and Hove CCG</t>
  </si>
  <si>
    <t>Brighton and Hove</t>
  </si>
  <si>
    <t>NHS Milton Keynes CCG</t>
  </si>
  <si>
    <t>Milton Keynes</t>
  </si>
  <si>
    <t>NHS Leicester City CCG</t>
  </si>
  <si>
    <t>Leicester</t>
  </si>
  <si>
    <t>NHS North Kirklees CCG</t>
  </si>
  <si>
    <t>Kirklees</t>
  </si>
  <si>
    <t>NHS Bolton CCG</t>
  </si>
  <si>
    <t>Bolton</t>
  </si>
  <si>
    <t>NHS Redditch and Bromsgrove CCG</t>
  </si>
  <si>
    <t>Redditch</t>
  </si>
  <si>
    <t>NHS Redbridge CCG</t>
  </si>
  <si>
    <t>Redbridge</t>
  </si>
  <si>
    <t>NHS Sandwell and West Birmingham CCG</t>
  </si>
  <si>
    <t>Birmingham</t>
  </si>
  <si>
    <t>NHS Blackpool CCG</t>
  </si>
  <si>
    <t>Blackpool</t>
  </si>
  <si>
    <t>NHS Heywood, Middleton and Rochdale CCG</t>
  </si>
  <si>
    <t>Rochdale</t>
  </si>
  <si>
    <t>NHS Lincolnshire West CCG</t>
  </si>
  <si>
    <t>Lincoln</t>
  </si>
  <si>
    <t>NHS West Kent CCG</t>
  </si>
  <si>
    <t>Maidstone</t>
  </si>
  <si>
    <t>NHS Crawley CCG</t>
  </si>
  <si>
    <t>Crawley</t>
  </si>
  <si>
    <t>NHS Harrogate and Rural District CCG</t>
  </si>
  <si>
    <t>Harrogate</t>
  </si>
  <si>
    <t>NHS West Hampshire CCG</t>
  </si>
  <si>
    <t>NHS East Lancashire CCG</t>
  </si>
  <si>
    <t>Rossendale</t>
  </si>
  <si>
    <t>NHS Bath and North East Somerset CCG</t>
  </si>
  <si>
    <t>Bath and North East Somerset</t>
  </si>
  <si>
    <t>NHS Horsham and Mid Sussex CCG</t>
  </si>
  <si>
    <t>Mid Sussex</t>
  </si>
  <si>
    <t>NHS Harrow CCG</t>
  </si>
  <si>
    <t>Harrow</t>
  </si>
  <si>
    <t>NHS Birmingham and Solihull CCG</t>
  </si>
  <si>
    <t>NHS Vale of York CCG</t>
  </si>
  <si>
    <t>Selby</t>
  </si>
  <si>
    <t>NHS Blackburn with Darwen CCG</t>
  </si>
  <si>
    <t>Blackburn with Darwen</t>
  </si>
  <si>
    <t>NHS Hardwick CCG</t>
  </si>
  <si>
    <t>Bolsover</t>
  </si>
  <si>
    <t>NHS North Lincolnshire CCG</t>
  </si>
  <si>
    <t>North Lincolnshire</t>
  </si>
  <si>
    <t>NHS Barking and Dagenham CCG</t>
  </si>
  <si>
    <t>Barking and Dagenham</t>
  </si>
  <si>
    <t>NHS North Derbyshire CCG</t>
  </si>
  <si>
    <t>Chesterfield</t>
  </si>
  <si>
    <t>NHS North East Lincolnshire CCG</t>
  </si>
  <si>
    <t>North East Lincolnshire</t>
  </si>
  <si>
    <t>NHS Trafford CCG</t>
  </si>
  <si>
    <t>Trafford</t>
  </si>
  <si>
    <t>NHS Scarborough and Ryedale CCG</t>
  </si>
  <si>
    <t>Scarborough</t>
  </si>
  <si>
    <t>NHS Morecambe Bay CCG</t>
  </si>
  <si>
    <t>Lancaster</t>
  </si>
  <si>
    <t>NHS Lambeth CCG</t>
  </si>
  <si>
    <t>Lambeth</t>
  </si>
  <si>
    <t>NHS Somerset CCG</t>
  </si>
  <si>
    <t>Sedgemoor</t>
  </si>
  <si>
    <t>NHS South Warwickshire CCG</t>
  </si>
  <si>
    <t>Warwick</t>
  </si>
  <si>
    <t>NHS Dorset CCG</t>
  </si>
  <si>
    <t>Bournemouth</t>
  </si>
  <si>
    <t>NHS Halton CCG</t>
  </si>
  <si>
    <t>Halton</t>
  </si>
  <si>
    <t>NHS Bradford Districts CCG</t>
  </si>
  <si>
    <t>NHS Nottingham City CCG</t>
  </si>
  <si>
    <t>Nottingham</t>
  </si>
  <si>
    <t>NHS Lincolnshire East CCG</t>
  </si>
  <si>
    <t>Boston</t>
  </si>
  <si>
    <t>NHS Warrington CCG</t>
  </si>
  <si>
    <t>Warrington</t>
  </si>
  <si>
    <t>NHS Wandsworth CCG</t>
  </si>
  <si>
    <t>Wandsworth</t>
  </si>
  <si>
    <t>NHS Bradford City CCG</t>
  </si>
  <si>
    <t>NHS Coastal West Sussex CCG</t>
  </si>
  <si>
    <t>Arun</t>
  </si>
  <si>
    <t>NHS North Cumbria CCG</t>
  </si>
  <si>
    <t>Eden</t>
  </si>
  <si>
    <t>NHS Greater Huddersfield CCG</t>
  </si>
  <si>
    <t>NHS Newham CCG</t>
  </si>
  <si>
    <t>Newham</t>
  </si>
  <si>
    <t>NHS High Weald Lewes Havens CCG</t>
  </si>
  <si>
    <t>Wealden</t>
  </si>
  <si>
    <t>NHS West Essex CCG</t>
  </si>
  <si>
    <t>Epping Forest</t>
  </si>
  <si>
    <t>NHS East Riding of Yorkshire CCG</t>
  </si>
  <si>
    <t>East Riding of Yorkshire</t>
  </si>
  <si>
    <t>NHS Wakefield CCG</t>
  </si>
  <si>
    <t>Wakefield</t>
  </si>
  <si>
    <t>NHS East Staffordshire CCG</t>
  </si>
  <si>
    <t>East Staffordshire</t>
  </si>
  <si>
    <t>NHS Sunderland CCG</t>
  </si>
  <si>
    <t>Sunderland</t>
  </si>
  <si>
    <t>NHS Sutton CCG</t>
  </si>
  <si>
    <t>Sutton</t>
  </si>
  <si>
    <t>NHS South Lincolnshire CCG</t>
  </si>
  <si>
    <t>South Holland</t>
  </si>
  <si>
    <t>NHS Dartford, Gravesham and Swanley CCG</t>
  </si>
  <si>
    <t>Dartford</t>
  </si>
  <si>
    <t>NHS Doncaster CCG</t>
  </si>
  <si>
    <t>Doncaster</t>
  </si>
  <si>
    <t>NHS Oldham CCG</t>
  </si>
  <si>
    <t>Oldham</t>
  </si>
  <si>
    <t>NHS Telford and Wrekin CCG</t>
  </si>
  <si>
    <t>Telford and Wrekin</t>
  </si>
  <si>
    <t>NHS Walsall CCG</t>
  </si>
  <si>
    <t>Walsall</t>
  </si>
  <si>
    <t>NHS Bristol, North Somerset And South Gloucestershire CCG</t>
  </si>
  <si>
    <t>Bristol, City of</t>
  </si>
  <si>
    <t>NHS North Staffordshire CCG</t>
  </si>
  <si>
    <t>Newcastle-under-Lyme</t>
  </si>
  <si>
    <t>NHS Knowsley CCG</t>
  </si>
  <si>
    <t>Knowsley</t>
  </si>
  <si>
    <t>NHS Luton CCG</t>
  </si>
  <si>
    <t>Luton</t>
  </si>
  <si>
    <t>NHS Medway CCG</t>
  </si>
  <si>
    <t>Medway</t>
  </si>
  <si>
    <t>NHS South Eastern Hampshire CCG</t>
  </si>
  <si>
    <t>East Hampshire</t>
  </si>
  <si>
    <t>NHS Southern Derbyshire CCG</t>
  </si>
  <si>
    <t>Amber Valley</t>
  </si>
  <si>
    <t>NHS North East Hampshire and Farnham CCG</t>
  </si>
  <si>
    <t>Rushmoor</t>
  </si>
  <si>
    <t>NHS Croydon CCG</t>
  </si>
  <si>
    <t>Croydon</t>
  </si>
  <si>
    <t>NHS Bexley CCG</t>
  </si>
  <si>
    <t>Bexley</t>
  </si>
  <si>
    <t>NHS Nene CCG</t>
  </si>
  <si>
    <t>Kettering</t>
  </si>
  <si>
    <t>NHS Calderdale CCG</t>
  </si>
  <si>
    <t>Calderdale</t>
  </si>
  <si>
    <t>NHS Chorley and South Ribble CCG</t>
  </si>
  <si>
    <t>Chorley</t>
  </si>
  <si>
    <t>NHS Haringey CCG</t>
  </si>
  <si>
    <t>Haringey</t>
  </si>
  <si>
    <t>NHS Kingston CCG</t>
  </si>
  <si>
    <t>Kingston upon Thames</t>
  </si>
  <si>
    <t>NHS South Tees CCG</t>
  </si>
  <si>
    <t>Middlesbrough</t>
  </si>
  <si>
    <t>NHS Berkshire West CCG</t>
  </si>
  <si>
    <t>West Berkshire</t>
  </si>
  <si>
    <t>NHS Coventry and Rugby CCG</t>
  </si>
  <si>
    <t>Coventry</t>
  </si>
  <si>
    <t>NHS Eastbourne, Hailsham and Seaford CCG</t>
  </si>
  <si>
    <t>Eastbourne</t>
  </si>
  <si>
    <t>NHS Surrey Heath CCG</t>
  </si>
  <si>
    <t>Surrey Heath</t>
  </si>
  <si>
    <t>NHS Guildford and Waverley CCG</t>
  </si>
  <si>
    <t>Guildford</t>
  </si>
  <si>
    <t>NHS South Devon and Torbay CCG</t>
  </si>
  <si>
    <t>Teignbridge</t>
  </si>
  <si>
    <t>NHS Rushcliffe CCG</t>
  </si>
  <si>
    <t>Rushcliffe</t>
  </si>
  <si>
    <t>NHS Stockport CCG</t>
  </si>
  <si>
    <t>Stockport</t>
  </si>
  <si>
    <t>NHS Fareham and Gosport CCG</t>
  </si>
  <si>
    <t>Fareham</t>
  </si>
  <si>
    <t>NHS East Surrey CCG</t>
  </si>
  <si>
    <t>Reigate and Banstead</t>
  </si>
  <si>
    <t>NHS Leeds CCG</t>
  </si>
  <si>
    <t>Leeds</t>
  </si>
  <si>
    <t>NHS Erewash CCG</t>
  </si>
  <si>
    <t>Erewash</t>
  </si>
  <si>
    <t>NHS Portsmouth CCG</t>
  </si>
  <si>
    <t>Portsmouth</t>
  </si>
  <si>
    <t>NHS Dudley CCG</t>
  </si>
  <si>
    <t>Dudley</t>
  </si>
  <si>
    <t>NHS Hastings and Rother CCG</t>
  </si>
  <si>
    <t>Hastings</t>
  </si>
  <si>
    <t>NHS Greater Preston CCG</t>
  </si>
  <si>
    <t>Preston</t>
  </si>
  <si>
    <t>NHS West Lancashire CCG</t>
  </si>
  <si>
    <t>West Lancashire</t>
  </si>
  <si>
    <t>NHS Bromley CCG</t>
  </si>
  <si>
    <t>Bromley</t>
  </si>
  <si>
    <t>NHS Camden CCG</t>
  </si>
  <si>
    <t>Camden</t>
  </si>
  <si>
    <t>NHS Southwark CCG</t>
  </si>
  <si>
    <t>Southwark</t>
  </si>
  <si>
    <t>NHS East Berkshire CCG</t>
  </si>
  <si>
    <t>Bracknell Forest</t>
  </si>
  <si>
    <t>NHS Islington CCG</t>
  </si>
  <si>
    <t>Islington</t>
  </si>
  <si>
    <t>NHS Stoke on Trent CCG</t>
  </si>
  <si>
    <t>Stoke-on-Trent</t>
  </si>
  <si>
    <t>NHS Richmond CCG</t>
  </si>
  <si>
    <t>Richmond upon Thames</t>
  </si>
  <si>
    <t>NHS North West Surrey CCG</t>
  </si>
  <si>
    <t>Woking</t>
  </si>
  <si>
    <t>NHS Waltham Forest CCG</t>
  </si>
  <si>
    <t>Waltham Forest</t>
  </si>
  <si>
    <t>NHS Hounslow CCG</t>
  </si>
  <si>
    <t>Hounslow</t>
  </si>
  <si>
    <t>NHS South Tyneside CCG</t>
  </si>
  <si>
    <t>South Tyneside</t>
  </si>
  <si>
    <t>NHS Greenwich CCG</t>
  </si>
  <si>
    <t>Greenwich</t>
  </si>
  <si>
    <t>NHS North Norfolk CCG</t>
  </si>
  <si>
    <t>North Norfolk</t>
  </si>
  <si>
    <t>NHS Hillingdon CCG</t>
  </si>
  <si>
    <t>Hillingdon</t>
  </si>
  <si>
    <t>NHS Ealing CCG</t>
  </si>
  <si>
    <t>Ealing</t>
  </si>
  <si>
    <t>NHS Surrey Downs CCG</t>
  </si>
  <si>
    <t>Elmbridge</t>
  </si>
  <si>
    <t>NHS Hull CCG</t>
  </si>
  <si>
    <t>Kingston upon Hull, City of</t>
  </si>
  <si>
    <t>NHS Tower Hamlets CCG</t>
  </si>
  <si>
    <t>Tower Hamlets</t>
  </si>
  <si>
    <t>NHS Barnet CCG</t>
  </si>
  <si>
    <t>Barnet</t>
  </si>
  <si>
    <t>NHS Hammersmith and Fulham CCG</t>
  </si>
  <si>
    <t>Hammersmith and Fulham</t>
  </si>
  <si>
    <t>NHS Merton CCG</t>
  </si>
  <si>
    <t>Merton</t>
  </si>
  <si>
    <t>NHS Hartlepool and Stockton-on-Tees CCG</t>
  </si>
  <si>
    <t>Stockton-on-Tees</t>
  </si>
  <si>
    <t>NHS St Helens CCG</t>
  </si>
  <si>
    <t>St. Helens</t>
  </si>
  <si>
    <t>NHS West London CCG</t>
  </si>
  <si>
    <t>Westminster</t>
  </si>
  <si>
    <t>NHS Lewisham CCG</t>
  </si>
  <si>
    <t>Lewisham</t>
  </si>
  <si>
    <t>NHS City and Hackney CCG</t>
  </si>
  <si>
    <t>Hackney</t>
  </si>
  <si>
    <t>NHS Central London (Westminster) CCG</t>
  </si>
  <si>
    <t>Year</t>
  </si>
  <si>
    <t>spending on pregabalin in 2018</t>
  </si>
  <si>
    <t>spending per 1,000 patients in 2018</t>
  </si>
  <si>
    <t>registered patients in 2018</t>
  </si>
  <si>
    <t>items prescribed in 2014</t>
  </si>
  <si>
    <t>items prescribed in 2015</t>
  </si>
  <si>
    <t>items prescribed in 2016</t>
  </si>
  <si>
    <t>items prescribed in 2017</t>
  </si>
  <si>
    <t>items prescribed in 2018</t>
  </si>
  <si>
    <t>Total prescribed 2014 to 2018</t>
  </si>
  <si>
    <t>Year with the most items prescribed</t>
  </si>
  <si>
    <t>items per 1,000 patients in 2018</t>
  </si>
  <si>
    <r>
      <t>A </t>
    </r>
    <r>
      <rPr>
        <b/>
        <sz val="12"/>
        <color rgb="FF222222"/>
        <rFont val="Arial"/>
        <family val="2"/>
      </rPr>
      <t>prescription item</t>
    </r>
    <r>
      <rPr>
        <sz val="12"/>
        <color rgb="FF222222"/>
        <rFont val="Arial"/>
        <family val="2"/>
      </rPr>
      <t> refers to a single supply of a medicine, dressing or appliance</t>
    </r>
    <r>
      <rPr>
        <b/>
        <sz val="12"/>
        <color rgb="FF222222"/>
        <rFont val="Arial"/>
        <family val="2"/>
      </rPr>
      <t>prescribed</t>
    </r>
    <r>
      <rPr>
        <sz val="12"/>
        <color rgb="FF222222"/>
        <rFont val="Arial"/>
        <family val="2"/>
      </rPr>
      <t> on a </t>
    </r>
    <r>
      <rPr>
        <b/>
        <sz val="12"/>
        <color rgb="FF222222"/>
        <rFont val="Arial"/>
        <family val="2"/>
      </rPr>
      <t>prescription</t>
    </r>
    <r>
      <rPr>
        <sz val="12"/>
        <color rgb="FF222222"/>
        <rFont val="Arial"/>
        <family val="2"/>
      </rPr>
      <t> form. If a </t>
    </r>
    <r>
      <rPr>
        <b/>
        <sz val="12"/>
        <color rgb="FF222222"/>
        <rFont val="Arial"/>
        <family val="2"/>
      </rPr>
      <t>prescription</t>
    </r>
    <r>
      <rPr>
        <sz val="12"/>
        <color rgb="FF222222"/>
        <rFont val="Arial"/>
        <family val="2"/>
      </rPr>
      <t> form includes three medicines it is counted as three </t>
    </r>
    <r>
      <rPr>
        <b/>
        <sz val="12"/>
        <color rgb="FF222222"/>
        <rFont val="Arial"/>
        <family val="2"/>
      </rPr>
      <t>prescription items</t>
    </r>
  </si>
  <si>
    <t>% change since 2014</t>
  </si>
  <si>
    <t>% change 2017 to 2018</t>
  </si>
  <si>
    <t>Government region</t>
  </si>
  <si>
    <t>spending on gabapentin in 2018</t>
  </si>
  <si>
    <t>CCGs where prescribing of Gabapentin highest in this year</t>
  </si>
  <si>
    <t>CCGs where prescriptions of pregabalin highest in this year</t>
  </si>
  <si>
    <t>spending on pregabalin and gabapentin in 2018</t>
  </si>
  <si>
    <t>CCGs where prescribing of both Pregabalin and Gabapentin combined was highest in this year</t>
  </si>
  <si>
    <t>council area (may cover more than one)</t>
  </si>
  <si>
    <t>Row Labels</t>
  </si>
  <si>
    <t>(blank)</t>
  </si>
  <si>
    <t>Sum of spending on pregabalin in 2018</t>
  </si>
  <si>
    <t>Sum of registered patients in 2018</t>
  </si>
  <si>
    <t>Spend per 1,000 patients</t>
  </si>
  <si>
    <t>Pregabalin spending</t>
  </si>
  <si>
    <t>Gabapentin spending</t>
  </si>
  <si>
    <t>Sum of spending on gabapentin in 2018</t>
  </si>
  <si>
    <t>Pregabalin items</t>
  </si>
  <si>
    <t>Sum of items prescribed in 2014</t>
  </si>
  <si>
    <t>Sum of items prescribed in 2015</t>
  </si>
  <si>
    <t>Sum of items prescribed in 2016</t>
  </si>
  <si>
    <t>Sum of items prescribed in 2017</t>
  </si>
  <si>
    <t>Sum of items prescribed in 2018</t>
  </si>
  <si>
    <t>Rise in 5 years</t>
  </si>
  <si>
    <t>Rise in last year</t>
  </si>
  <si>
    <t>Gabapentin items</t>
  </si>
  <si>
    <t>Sum of spending on pregabalin and gabapentin in 2018</t>
  </si>
  <si>
    <t>Combined spending, both drugs</t>
  </si>
  <si>
    <t>Combined items, both drugs</t>
  </si>
  <si>
    <t>Sum of NUMBER_OF_PATIENTS</t>
  </si>
  <si>
    <t>Column Labels</t>
  </si>
  <si>
    <t>exclude youngest</t>
  </si>
  <si>
    <t>0_4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</si>
  <si>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</si>
  <si>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</si>
  <si>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</si>
  <si>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</si>
  <si>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</si>
  <si>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</si>
  <si>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</si>
  <si>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</si>
  <si>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5_9</t>
  </si>
  <si>
    <t>50_54</t>
  </si>
  <si>
    <t>55_59</t>
  </si>
  <si>
    <t>60_64</t>
  </si>
  <si>
    <t>65_69</t>
  </si>
  <si>
    <t>70_74</t>
  </si>
  <si>
    <t>75_79</t>
  </si>
  <si>
    <t>80_84</t>
  </si>
  <si>
    <t>85_89</t>
  </si>
  <si>
    <t>90_94</t>
  </si>
  <si>
    <t>95+</t>
  </si>
  <si>
    <t>E38000001</t>
  </si>
  <si>
    <t>E38000002</t>
  </si>
  <si>
    <t>E38000004</t>
  </si>
  <si>
    <t>E38000005</t>
  </si>
  <si>
    <t>E38000006</t>
  </si>
  <si>
    <t>E38000007</t>
  </si>
  <si>
    <t>E38000008</t>
  </si>
  <si>
    <t>E38000009</t>
  </si>
  <si>
    <t>E38000010</t>
  </si>
  <si>
    <t>E38000011</t>
  </si>
  <si>
    <t>E38000014</t>
  </si>
  <si>
    <t>E38000015</t>
  </si>
  <si>
    <t>E38000016</t>
  </si>
  <si>
    <t>E38000018</t>
  </si>
  <si>
    <t>E38000019</t>
  </si>
  <si>
    <t>E38000020</t>
  </si>
  <si>
    <t>E38000021</t>
  </si>
  <si>
    <t>E38000023</t>
  </si>
  <si>
    <t>E38000024</t>
  </si>
  <si>
    <t>E38000025</t>
  </si>
  <si>
    <t>E38000026</t>
  </si>
  <si>
    <t>E38000027</t>
  </si>
  <si>
    <t>E38000028</t>
  </si>
  <si>
    <t>E38000029</t>
  </si>
  <si>
    <t>E38000030</t>
  </si>
  <si>
    <t>E38000031</t>
  </si>
  <si>
    <t>E38000034</t>
  </si>
  <si>
    <t>E38000035</t>
  </si>
  <si>
    <t>E38000037</t>
  </si>
  <si>
    <t>E38000038</t>
  </si>
  <si>
    <t>E38000039</t>
  </si>
  <si>
    <t>E38000040</t>
  </si>
  <si>
    <t>E38000042</t>
  </si>
  <si>
    <t>E38000043</t>
  </si>
  <si>
    <t>E38000044</t>
  </si>
  <si>
    <t>E38000045</t>
  </si>
  <si>
    <t>E38000046</t>
  </si>
  <si>
    <t>E38000047</t>
  </si>
  <si>
    <t>E38000048</t>
  </si>
  <si>
    <t>E38000049</t>
  </si>
  <si>
    <t>E38000050</t>
  </si>
  <si>
    <t>E38000051</t>
  </si>
  <si>
    <t>E38000052</t>
  </si>
  <si>
    <t>E38000053</t>
  </si>
  <si>
    <t>E38000054</t>
  </si>
  <si>
    <t>E38000055</t>
  </si>
  <si>
    <t>E38000056</t>
  </si>
  <si>
    <t>E38000057</t>
  </si>
  <si>
    <t>E38000058</t>
  </si>
  <si>
    <t>E38000059</t>
  </si>
  <si>
    <t>E38000062</t>
  </si>
  <si>
    <t>E38000063</t>
  </si>
  <si>
    <t>E38000064</t>
  </si>
  <si>
    <t>E38000066</t>
  </si>
  <si>
    <t>E38000068</t>
  </si>
  <si>
    <t>E38000069</t>
  </si>
  <si>
    <t>E38000070</t>
  </si>
  <si>
    <t>E38000071</t>
  </si>
  <si>
    <t>E38000072</t>
  </si>
  <si>
    <t>E38000073</t>
  </si>
  <si>
    <t>E38000074</t>
  </si>
  <si>
    <t>E38000075</t>
  </si>
  <si>
    <t>E38000076</t>
  </si>
  <si>
    <t>E38000077</t>
  </si>
  <si>
    <t>E38000078</t>
  </si>
  <si>
    <t>E38000079</t>
  </si>
  <si>
    <t>E38000080</t>
  </si>
  <si>
    <t>E38000081</t>
  </si>
  <si>
    <t>E38000082</t>
  </si>
  <si>
    <t>E38000083</t>
  </si>
  <si>
    <t>E38000084</t>
  </si>
  <si>
    <t>E38000085</t>
  </si>
  <si>
    <t>E38000086</t>
  </si>
  <si>
    <t>E38000087</t>
  </si>
  <si>
    <t>E38000088</t>
  </si>
  <si>
    <t>E38000089</t>
  </si>
  <si>
    <t>E38000090</t>
  </si>
  <si>
    <t>E38000091</t>
  </si>
  <si>
    <t>E38000092</t>
  </si>
  <si>
    <t>E38000097</t>
  </si>
  <si>
    <t>E38000098</t>
  </si>
  <si>
    <t>E38000099</t>
  </si>
  <si>
    <t>E38000100</t>
  </si>
  <si>
    <t>E38000101</t>
  </si>
  <si>
    <t>E38000102</t>
  </si>
  <si>
    <t>E38000103</t>
  </si>
  <si>
    <t>E38000104</t>
  </si>
  <si>
    <t>E38000105</t>
  </si>
  <si>
    <t>E38000106</t>
  </si>
  <si>
    <t>E38000107</t>
  </si>
  <si>
    <t>E38000108</t>
  </si>
  <si>
    <t>E38000109</t>
  </si>
  <si>
    <t>E38000113</t>
  </si>
  <si>
    <t>E38000115</t>
  </si>
  <si>
    <t>E38000116</t>
  </si>
  <si>
    <t>E38000117</t>
  </si>
  <si>
    <t>E38000118</t>
  </si>
  <si>
    <t>E38000119</t>
  </si>
  <si>
    <t>E38000120</t>
  </si>
  <si>
    <t>E38000121</t>
  </si>
  <si>
    <t>E38000122</t>
  </si>
  <si>
    <t>E38000124</t>
  </si>
  <si>
    <t>E38000126</t>
  </si>
  <si>
    <t>E38000127</t>
  </si>
  <si>
    <t>E38000128</t>
  </si>
  <si>
    <t>E38000129</t>
  </si>
  <si>
    <t>E38000130</t>
  </si>
  <si>
    <t>E38000132</t>
  </si>
  <si>
    <t>E38000133</t>
  </si>
  <si>
    <t>E38000134</t>
  </si>
  <si>
    <t>E38000135</t>
  </si>
  <si>
    <t>E38000136</t>
  </si>
  <si>
    <t>E38000137</t>
  </si>
  <si>
    <t>E38000138</t>
  </si>
  <si>
    <t>E38000139</t>
  </si>
  <si>
    <t>E38000140</t>
  </si>
  <si>
    <t>E38000141</t>
  </si>
  <si>
    <t>E38000142</t>
  </si>
  <si>
    <t>E38000143</t>
  </si>
  <si>
    <t>E38000144</t>
  </si>
  <si>
    <t>E38000145</t>
  </si>
  <si>
    <t>E38000146</t>
  </si>
  <si>
    <t>E38000147</t>
  </si>
  <si>
    <t>E38000150</t>
  </si>
  <si>
    <t>E38000151</t>
  </si>
  <si>
    <t>E38000152</t>
  </si>
  <si>
    <t>E38000153</t>
  </si>
  <si>
    <t>E38000154</t>
  </si>
  <si>
    <t>E38000156</t>
  </si>
  <si>
    <t>E38000157</t>
  </si>
  <si>
    <t>E38000161</t>
  </si>
  <si>
    <t>E38000162</t>
  </si>
  <si>
    <t>E38000163</t>
  </si>
  <si>
    <t>E38000164</t>
  </si>
  <si>
    <t>E38000165</t>
  </si>
  <si>
    <t>E38000166</t>
  </si>
  <si>
    <t>E38000167</t>
  </si>
  <si>
    <t>E38000168</t>
  </si>
  <si>
    <t>E38000169</t>
  </si>
  <si>
    <t>E38000170</t>
  </si>
  <si>
    <t>E38000171</t>
  </si>
  <si>
    <t>E38000172</t>
  </si>
  <si>
    <t>E38000173</t>
  </si>
  <si>
    <t>E38000174</t>
  </si>
  <si>
    <t>E38000175</t>
  </si>
  <si>
    <t>E38000176</t>
  </si>
  <si>
    <t>E38000177</t>
  </si>
  <si>
    <t>E38000178</t>
  </si>
  <si>
    <t>E38000179</t>
  </si>
  <si>
    <t>E38000180</t>
  </si>
  <si>
    <t>E38000181</t>
  </si>
  <si>
    <t>E38000182</t>
  </si>
  <si>
    <t>E38000183</t>
  </si>
  <si>
    <t>E38000184</t>
  </si>
  <si>
    <t>E38000185</t>
  </si>
  <si>
    <t>E38000186</t>
  </si>
  <si>
    <t>E38000187</t>
  </si>
  <si>
    <t>E38000188</t>
  </si>
  <si>
    <t>E38000189</t>
  </si>
  <si>
    <t>E38000190</t>
  </si>
  <si>
    <t>E38000191</t>
  </si>
  <si>
    <t>E38000192</t>
  </si>
  <si>
    <t>E38000193</t>
  </si>
  <si>
    <t>E38000194</t>
  </si>
  <si>
    <t>E38000195</t>
  </si>
  <si>
    <t>E38000196</t>
  </si>
  <si>
    <t>E38000197</t>
  </si>
  <si>
    <t>E38000198</t>
  </si>
  <si>
    <t>E38000199</t>
  </si>
  <si>
    <t>E38000200</t>
  </si>
  <si>
    <t>E38000201</t>
  </si>
  <si>
    <t>E38000202</t>
  </si>
  <si>
    <t>E38000203</t>
  </si>
  <si>
    <t>E38000204</t>
  </si>
  <si>
    <t>E38000205</t>
  </si>
  <si>
    <t>E38000206</t>
  </si>
  <si>
    <t>E38000208</t>
  </si>
  <si>
    <t>E38000210</t>
  </si>
  <si>
    <t>E38000211</t>
  </si>
  <si>
    <t>E38000212</t>
  </si>
  <si>
    <t>E38000213</t>
  </si>
  <si>
    <t>E38000214</t>
  </si>
  <si>
    <t>E38000215</t>
  </si>
  <si>
    <t>E38000217</t>
  </si>
  <si>
    <t>E38000218</t>
  </si>
  <si>
    <t>E38000219</t>
  </si>
  <si>
    <t>E38000220</t>
  </si>
  <si>
    <t>E38000221</t>
  </si>
  <si>
    <t>E38000222</t>
  </si>
  <si>
    <t>E38000223</t>
  </si>
  <si>
    <t>E38000224</t>
  </si>
  <si>
    <t>E38000225</t>
  </si>
  <si>
    <t>E38000226</t>
  </si>
  <si>
    <t>E38000227</t>
  </si>
  <si>
    <t>E38000228</t>
  </si>
  <si>
    <t>E39000018</t>
  </si>
  <si>
    <t>E39000026</t>
  </si>
  <si>
    <t>E39000029</t>
  </si>
  <si>
    <t>E39000030</t>
  </si>
  <si>
    <t>E39000031</t>
  </si>
  <si>
    <t>E39000032</t>
  </si>
  <si>
    <t>E39000033</t>
  </si>
  <si>
    <t>E39000037</t>
  </si>
  <si>
    <t>E39000039</t>
  </si>
  <si>
    <t>E39000040</t>
  </si>
  <si>
    <t>E39000041</t>
  </si>
  <si>
    <t>E39000042</t>
  </si>
  <si>
    <t>E39000043</t>
  </si>
  <si>
    <t>E39000044</t>
  </si>
  <si>
    <t>E40000001</t>
  </si>
  <si>
    <t>E40000002</t>
  </si>
  <si>
    <t>E40000003</t>
  </si>
  <si>
    <t>E40000005</t>
  </si>
  <si>
    <t>E40000006</t>
  </si>
  <si>
    <t>E54000005</t>
  </si>
  <si>
    <t>E54000006</t>
  </si>
  <si>
    <t>E54000007</t>
  </si>
  <si>
    <t>E54000008</t>
  </si>
  <si>
    <t>E54000009</t>
  </si>
  <si>
    <t>E54000010</t>
  </si>
  <si>
    <t>E54000011</t>
  </si>
  <si>
    <t>E54000012</t>
  </si>
  <si>
    <t>E54000013</t>
  </si>
  <si>
    <t>E54000014</t>
  </si>
  <si>
    <t>E54000015</t>
  </si>
  <si>
    <t>E54000016</t>
  </si>
  <si>
    <t>E54000017</t>
  </si>
  <si>
    <t>E54000018</t>
  </si>
  <si>
    <t>E54000019</t>
  </si>
  <si>
    <t>E54000020</t>
  </si>
  <si>
    <t>E54000021</t>
  </si>
  <si>
    <t>E54000022</t>
  </si>
  <si>
    <t>E54000023</t>
  </si>
  <si>
    <t>E54000024</t>
  </si>
  <si>
    <t>E54000025</t>
  </si>
  <si>
    <t>E54000026</t>
  </si>
  <si>
    <t>E54000027</t>
  </si>
  <si>
    <t>E54000028</t>
  </si>
  <si>
    <t>E54000029</t>
  </si>
  <si>
    <t>E54000030</t>
  </si>
  <si>
    <t>E54000031</t>
  </si>
  <si>
    <t>E54000032</t>
  </si>
  <si>
    <t>E54000033</t>
  </si>
  <si>
    <t>E54000034</t>
  </si>
  <si>
    <t>E54000035</t>
  </si>
  <si>
    <t>E54000036</t>
  </si>
  <si>
    <t>E54000037</t>
  </si>
  <si>
    <t>E54000038</t>
  </si>
  <si>
    <t>E54000039</t>
  </si>
  <si>
    <t>E54000040</t>
  </si>
  <si>
    <t>E54000041</t>
  </si>
  <si>
    <t>E54000042</t>
  </si>
  <si>
    <t>E54000043</t>
  </si>
  <si>
    <t>E54000044</t>
  </si>
  <si>
    <t>E54000048</t>
  </si>
  <si>
    <t>E54000049</t>
  </si>
  <si>
    <t>Pregabalin and gabapentin items prescribed</t>
  </si>
  <si>
    <t># change</t>
  </si>
  <si>
    <t>% change</t>
  </si>
  <si>
    <t>England</t>
  </si>
  <si>
    <t># change since 2014</t>
  </si>
  <si>
    <t>CCGs that have seen the biggest increase in both pregabalin AND gabapentin prescriptions (combined)</t>
  </si>
  <si>
    <t>Pregabalin items prescribed</t>
  </si>
  <si>
    <t>Change 2014-2018</t>
  </si>
  <si>
    <t>Gabapentin items prescribed</t>
  </si>
  <si>
    <t>Change 2014 - 2018</t>
  </si>
  <si>
    <t>#change</t>
  </si>
  <si>
    <t>Change in pregabalin and gabapentin (combined) prescriptions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</si>
</sst>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0.0%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9" fontId="0" fillId="0" borderId="0" xfId="2" applyFont="1" applyBorder="1"/>
    <xf numFmtId="9" fontId="0" fillId="0" borderId="0" xfId="2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0" fontId="2" fillId="0" borderId="0" xfId="0" applyFont="1" applyAlignment="1">
      <alignment wrapText="1"/>
    </xf>
    <xf numFmtId="1" fontId="0" fillId="0" borderId="0" xfId="1" applyNumberFormat="1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 applyAlignment="1">
      <alignment wrapText="1"/>
    </xf>
    <xf numFmtId="44" fontId="2" fillId="0" borderId="0" xfId="1" applyFont="1" applyAlignment="1">
      <alignment wrapText="1"/>
    </xf>
    <xf numFmtId="164" fontId="0" fillId="0" borderId="0" xfId="1" applyNumberFormat="1" applyFont="1"/>
    <xf numFmtId="166" fontId="0" fillId="0" borderId="0" xfId="2" applyNumberFormat="1" applyFont="1" applyBorder="1"/>
    <xf numFmtId="0" fontId="0" fillId="0" borderId="10" xfId="0" applyBorder="1" applyAlignment="1">
      <alignment horizontal="left"/>
    </xf>
    <xf numFmtId="0" fontId="2" fillId="0" borderId="10" xfId="0" applyFont="1" applyBorder="1"/>
    <xf numFmtId="0" fontId="2" fillId="0" borderId="10" xfId="0" applyFont="1" applyBorder="1" applyAlignment="1">
      <alignment wrapText="1"/>
    </xf>
    <xf numFmtId="165" fontId="0" fillId="0" borderId="10" xfId="3" applyNumberFormat="1" applyFont="1" applyBorder="1"/>
    <xf numFmtId="165" fontId="0" fillId="0" borderId="10" xfId="0" applyNumberFormat="1" applyBorder="1"/>
    <xf numFmtId="0" fontId="0" fillId="0" borderId="10" xfId="0" applyBorder="1"/>
    <xf numFmtId="9" fontId="0" fillId="0" borderId="10" xfId="2" applyFont="1" applyBorder="1"/>
    <xf numFmtId="0" fontId="2" fillId="0" borderId="10" xfId="0" pivotButton="1" applyFont="1" applyBorder="1"/>
    <xf numFmtId="0" fontId="2" fillId="0" borderId="10" xfId="0" applyFont="1" applyFill="1" applyBorder="1" applyAlignment="1">
      <alignment wrapText="1"/>
    </xf>
    <xf numFmtId="44" fontId="0" fillId="0" borderId="0" xfId="0" applyNumberForma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3" builtinId="3"/>
    <cellStyle name="Currency" xfId="1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2" builtinId="5"/>
    <cellStyle name="Title" xfId="4" builtinId="15" customBuiltin="1"/>
    <cellStyle name="Total" xfId="20" builtinId="25" customBuiltin="1"/>
    <cellStyle name="Warning Text" xfId="17" builtinId="11" customBuiltin="1"/>
  </cellStyles>
  <dxfs count="7">
    <dxf>
      <numFmt numFmtId="1" formatCode="0"/>
    </dxf>
    <dxf>
      <numFmt numFmtId="34" formatCode="_-&quot;£&quot;* #,##0.00_-;\-&quot;£&quot;* #,##0.00_-;_-&quot;£&quot;* &quot;-&quot;??_-;_-@_-"/>
    </dxf>
    <dxf>
      <numFmt numFmtId="1" formatCode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" formatCode="0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pregabandgabapent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apentinitems"/>
      <sheetName val="gabapentinspend"/>
      <sheetName val="gabentin"/>
      <sheetName val="regionbreakdown"/>
      <sheetName val="pregabitems"/>
      <sheetName val="pregabspending"/>
      <sheetName val="pregabraw"/>
      <sheetName val="inflationmeasure"/>
      <sheetName val="arealookup"/>
      <sheetName val="regionlookup"/>
      <sheetName val="population"/>
      <sheetName val="patients2018"/>
      <sheetName val="pati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Contents</v>
          </cell>
        </row>
        <row r="3">
          <cell r="A3" t="str">
            <v>Table SAPE20DT5: Mid-2017 Population Estimates for Clinical Commissioning Groups in England by Single Year of Age and Sex, Persons - National Statistics</v>
          </cell>
        </row>
        <row r="5">
          <cell r="A5" t="str">
            <v>England by NHS England (Region) by NHS England (Region, Local office) by Clinical Commissioning Group</v>
          </cell>
        </row>
        <row r="7">
          <cell r="A7" t="str">
            <v xml:space="preserve">Area Codes </v>
          </cell>
          <cell r="D7" t="str">
            <v>Area Names</v>
          </cell>
        </row>
        <row r="9">
          <cell r="A9" t="str">
            <v>E92000001</v>
          </cell>
          <cell r="B9" t="str">
            <v>ENGLAND</v>
          </cell>
        </row>
        <row r="11">
          <cell r="A11" t="str">
            <v>E40000001</v>
          </cell>
          <cell r="B11" t="str">
            <v>North of England</v>
          </cell>
        </row>
        <row r="13">
          <cell r="A13" t="str">
            <v>E39000026</v>
          </cell>
          <cell r="C13" t="str">
            <v>NHS England North (Cheshire and Merseyside)</v>
          </cell>
        </row>
        <row r="14">
          <cell r="A14" t="str">
            <v>E38000056</v>
          </cell>
          <cell r="D14" t="str">
            <v>NHS Eastern Cheshire CCG</v>
          </cell>
        </row>
        <row r="15">
          <cell r="A15" t="str">
            <v>E38000068</v>
          </cell>
          <cell r="D15" t="str">
            <v>NHS Halton CCG</v>
          </cell>
        </row>
        <row r="16">
          <cell r="A16" t="str">
            <v>E38000091</v>
          </cell>
          <cell r="D16" t="str">
            <v>NHS Knowsley CCG</v>
          </cell>
        </row>
        <row r="17">
          <cell r="A17" t="str">
            <v>E38000101</v>
          </cell>
          <cell r="D17" t="str">
            <v>NHS Liverpool CCG</v>
          </cell>
        </row>
        <row r="18">
          <cell r="A18" t="str">
            <v>E38000151</v>
          </cell>
          <cell r="D18" t="str">
            <v>NHS South Cheshire CCG</v>
          </cell>
        </row>
        <row r="19">
          <cell r="A19" t="str">
            <v>E38000161</v>
          </cell>
          <cell r="D19" t="str">
            <v>NHS South Sefton CCG</v>
          </cell>
        </row>
        <row r="20">
          <cell r="A20" t="str">
            <v>E38000170</v>
          </cell>
          <cell r="D20" t="str">
            <v>NHS Southport and Formby CCG</v>
          </cell>
        </row>
        <row r="21">
          <cell r="A21" t="str">
            <v>E38000172</v>
          </cell>
          <cell r="D21" t="str">
            <v>NHS St Helens CCG</v>
          </cell>
        </row>
        <row r="22">
          <cell r="A22" t="str">
            <v>E38000189</v>
          </cell>
          <cell r="D22" t="str">
            <v>NHS Vale Royal CCG</v>
          </cell>
        </row>
        <row r="23">
          <cell r="A23" t="str">
            <v>E38000194</v>
          </cell>
          <cell r="D23" t="str">
            <v>NHS Warrington CCG</v>
          </cell>
        </row>
        <row r="24">
          <cell r="A24" t="str">
            <v>E38000196</v>
          </cell>
          <cell r="D24" t="str">
            <v>NHS West Cheshire CCG</v>
          </cell>
        </row>
        <row r="25">
          <cell r="A25" t="str">
            <v>E38000208</v>
          </cell>
          <cell r="D25" t="str">
            <v>NHS Wirral CCG</v>
          </cell>
        </row>
        <row r="27">
          <cell r="A27" t="str">
            <v>E39000029</v>
          </cell>
          <cell r="C27" t="str">
            <v>NHS England North (Yorkshire and Humber)</v>
          </cell>
        </row>
        <row r="28">
          <cell r="A28" t="str">
            <v>E38000001</v>
          </cell>
          <cell r="D28" t="str">
            <v>NHS Airedale, Wharfedale and Craven CCG</v>
          </cell>
        </row>
        <row r="29">
          <cell r="A29" t="str">
            <v>E38000006</v>
          </cell>
          <cell r="D29" t="str">
            <v>NHS Barnsley CCG</v>
          </cell>
        </row>
        <row r="30">
          <cell r="A30" t="str">
            <v>E38000008</v>
          </cell>
          <cell r="D30" t="str">
            <v>NHS Bassetlaw CCG</v>
          </cell>
        </row>
        <row r="31">
          <cell r="A31" t="str">
            <v>E38000018</v>
          </cell>
          <cell r="D31" t="str">
            <v>NHS Bradford City CCG</v>
          </cell>
        </row>
        <row r="32">
          <cell r="A32" t="str">
            <v>E38000019</v>
          </cell>
          <cell r="D32" t="str">
            <v>NHS Bradford Districts CCG</v>
          </cell>
        </row>
        <row r="33">
          <cell r="A33" t="str">
            <v>E38000025</v>
          </cell>
          <cell r="D33" t="str">
            <v>NHS Calderdale CCG</v>
          </cell>
        </row>
        <row r="34">
          <cell r="A34" t="str">
            <v>E38000044</v>
          </cell>
          <cell r="D34" t="str">
            <v>NHS Doncaster CCG</v>
          </cell>
        </row>
        <row r="35">
          <cell r="A35" t="str">
            <v>E38000052</v>
          </cell>
          <cell r="D35" t="str">
            <v>NHS East Riding of Yorkshire CCG</v>
          </cell>
        </row>
        <row r="36">
          <cell r="A36" t="str">
            <v>E38000064</v>
          </cell>
          <cell r="D36" t="str">
            <v>NHS Greater Huddersfield CCG</v>
          </cell>
        </row>
        <row r="37">
          <cell r="A37" t="str">
            <v>E38000069</v>
          </cell>
          <cell r="D37" t="str">
            <v>NHS Hambleton, Richmondshire and Whitby CCG</v>
          </cell>
        </row>
        <row r="38">
          <cell r="A38" t="str">
            <v>E38000073</v>
          </cell>
          <cell r="D38" t="str">
            <v>NHS Harrogate and Rural District CCG</v>
          </cell>
        </row>
        <row r="39">
          <cell r="A39" t="str">
            <v>E38000085</v>
          </cell>
          <cell r="D39" t="str">
            <v>NHS Hull CCG</v>
          </cell>
        </row>
        <row r="40">
          <cell r="A40" t="str">
            <v>E38000225</v>
          </cell>
          <cell r="D40" t="str">
            <v>NHS Leeds CCG</v>
          </cell>
        </row>
        <row r="41">
          <cell r="A41" t="str">
            <v>E38000119</v>
          </cell>
          <cell r="D41" t="str">
            <v>NHS North East Lincolnshire CCG</v>
          </cell>
        </row>
        <row r="42">
          <cell r="A42" t="str">
            <v>E38000121</v>
          </cell>
          <cell r="D42" t="str">
            <v>NHS North Kirklees CCG</v>
          </cell>
        </row>
        <row r="43">
          <cell r="A43" t="str">
            <v>E38000122</v>
          </cell>
          <cell r="D43" t="str">
            <v>NHS North Lincolnshire CCG</v>
          </cell>
        </row>
        <row r="44">
          <cell r="A44" t="str">
            <v>E38000141</v>
          </cell>
          <cell r="D44" t="str">
            <v>NHS Rotherham CCG</v>
          </cell>
        </row>
        <row r="45">
          <cell r="A45" t="str">
            <v>E38000145</v>
          </cell>
          <cell r="D45" t="str">
            <v>NHS Scarborough and Ryedale CCG</v>
          </cell>
        </row>
        <row r="46">
          <cell r="A46" t="str">
            <v>E38000146</v>
          </cell>
          <cell r="D46" t="str">
            <v>NHS Sheffield CCG</v>
          </cell>
        </row>
        <row r="47">
          <cell r="A47" t="str">
            <v>E38000188</v>
          </cell>
          <cell r="D47" t="str">
            <v>NHS Vale of York CCG</v>
          </cell>
        </row>
        <row r="48">
          <cell r="A48" t="str">
            <v>E38000190</v>
          </cell>
          <cell r="D48" t="str">
            <v>NHS Wakefield CCG</v>
          </cell>
        </row>
        <row r="50">
          <cell r="A50" t="str">
            <v>E39000037</v>
          </cell>
          <cell r="C50" t="str">
            <v>NHS England North (Greater Manchester)</v>
          </cell>
        </row>
        <row r="51">
          <cell r="A51" t="str">
            <v>E38000016</v>
          </cell>
          <cell r="D51" t="str">
            <v>NHS Bolton CCG</v>
          </cell>
        </row>
        <row r="52">
          <cell r="A52" t="str">
            <v>E38000024</v>
          </cell>
          <cell r="D52" t="str">
            <v>NHS Bury CCG</v>
          </cell>
        </row>
        <row r="53">
          <cell r="A53" t="str">
            <v>E38000080</v>
          </cell>
          <cell r="D53" t="str">
            <v>NHS Heywood, Middleton and Rochdale CCG</v>
          </cell>
        </row>
        <row r="54">
          <cell r="A54" t="str">
            <v>E38000135</v>
          </cell>
          <cell r="D54" t="str">
            <v>NHS Oldham CCG</v>
          </cell>
        </row>
        <row r="55">
          <cell r="A55" t="str">
            <v>E38000143</v>
          </cell>
          <cell r="D55" t="str">
            <v>NHS Salford CCG</v>
          </cell>
        </row>
        <row r="56">
          <cell r="A56" t="str">
            <v>E38000174</v>
          </cell>
          <cell r="D56" t="str">
            <v>NHS Stockport CCG</v>
          </cell>
        </row>
        <row r="57">
          <cell r="A57" t="str">
            <v>E38000182</v>
          </cell>
          <cell r="D57" t="str">
            <v>NHS Tameside and Glossop CCG</v>
          </cell>
        </row>
        <row r="58">
          <cell r="A58" t="str">
            <v>E38000187</v>
          </cell>
          <cell r="D58" t="str">
            <v>NHS Trafford CCG</v>
          </cell>
        </row>
        <row r="59">
          <cell r="A59" t="str">
            <v>E38000205</v>
          </cell>
          <cell r="D59" t="str">
            <v>NHS Wigan Borough CCG</v>
          </cell>
        </row>
        <row r="60">
          <cell r="A60" t="str">
            <v>E38000217</v>
          </cell>
          <cell r="D60" t="str">
            <v>NHS Manchester CCG</v>
          </cell>
        </row>
        <row r="62">
          <cell r="A62" t="str">
            <v>E39000039</v>
          </cell>
          <cell r="C62" t="str">
            <v>NHS England North (Cumbria and North East)</v>
          </cell>
        </row>
        <row r="63">
          <cell r="A63" t="str">
            <v>E38000042</v>
          </cell>
          <cell r="D63" t="str">
            <v>NHS Darlington CCG</v>
          </cell>
        </row>
        <row r="64">
          <cell r="A64" t="str">
            <v>E38000047</v>
          </cell>
          <cell r="D64" t="str">
            <v>NHS Durham Dales, Easington and Sedgefield CCG</v>
          </cell>
        </row>
        <row r="65">
          <cell r="A65" t="str">
            <v>E38000075</v>
          </cell>
          <cell r="D65" t="str">
            <v>NHS Hartlepool and Stockton-on-Tees CCG</v>
          </cell>
        </row>
        <row r="66">
          <cell r="A66" t="str">
            <v>E38000116</v>
          </cell>
          <cell r="D66" t="str">
            <v>NHS North Durham CCG</v>
          </cell>
        </row>
        <row r="67">
          <cell r="A67" t="str">
            <v>E38000127</v>
          </cell>
          <cell r="D67" t="str">
            <v>NHS North Tyneside CCG</v>
          </cell>
        </row>
        <row r="68">
          <cell r="A68" t="str">
            <v>E38000130</v>
          </cell>
          <cell r="D68" t="str">
            <v>NHS Northumberland CCG</v>
          </cell>
        </row>
        <row r="69">
          <cell r="A69" t="str">
            <v>E38000162</v>
          </cell>
          <cell r="D69" t="str">
            <v>NHS South Tees CCG</v>
          </cell>
        </row>
        <row r="70">
          <cell r="A70" t="str">
            <v>E38000163</v>
          </cell>
          <cell r="D70" t="str">
            <v>NHS South Tyneside CCG</v>
          </cell>
        </row>
        <row r="71">
          <cell r="A71" t="str">
            <v>E38000176</v>
          </cell>
          <cell r="D71" t="str">
            <v>NHS Sunderland CCG</v>
          </cell>
        </row>
        <row r="72">
          <cell r="A72" t="str">
            <v>E38000212</v>
          </cell>
          <cell r="D72" t="str">
            <v>NHS Newcastle Gateshead CCG</v>
          </cell>
        </row>
        <row r="73">
          <cell r="A73" t="str">
            <v>E38000215</v>
          </cell>
          <cell r="D73" t="str">
            <v>NHS North Cumbria CCG</v>
          </cell>
        </row>
        <row r="75">
          <cell r="A75" t="str">
            <v>E39000040</v>
          </cell>
          <cell r="C75" t="str">
            <v>NHS England North (Lancashire and South Cumbria)</v>
          </cell>
        </row>
        <row r="76">
          <cell r="A76" t="str">
            <v>E38000014</v>
          </cell>
          <cell r="D76" t="str">
            <v>NHS Blackburn with Darwen CCG</v>
          </cell>
        </row>
        <row r="77">
          <cell r="A77" t="str">
            <v>E38000015</v>
          </cell>
          <cell r="D77" t="str">
            <v>NHS Blackpool CCG</v>
          </cell>
        </row>
        <row r="78">
          <cell r="A78" t="str">
            <v>E38000034</v>
          </cell>
          <cell r="D78" t="str">
            <v>NHS Chorley and South Ribble CCG</v>
          </cell>
        </row>
        <row r="79">
          <cell r="A79" t="str">
            <v>E38000050</v>
          </cell>
          <cell r="D79" t="str">
            <v>NHS East Lancashire CCG</v>
          </cell>
        </row>
        <row r="80">
          <cell r="A80" t="str">
            <v>E38000226</v>
          </cell>
          <cell r="D80" t="str">
            <v>NHS Fylde and Wyre CCG</v>
          </cell>
        </row>
        <row r="81">
          <cell r="A81" t="str">
            <v>E38000227</v>
          </cell>
          <cell r="D81" t="str">
            <v>NHS Greater Preston CCG</v>
          </cell>
        </row>
        <row r="82">
          <cell r="A82" t="str">
            <v>E38000200</v>
          </cell>
          <cell r="D82" t="str">
            <v>NHS West Lancashire CCG</v>
          </cell>
        </row>
        <row r="83">
          <cell r="A83" t="str">
            <v>E38000228</v>
          </cell>
          <cell r="D83" t="str">
            <v>NHS Morecambe Bay CCG</v>
          </cell>
        </row>
        <row r="85">
          <cell r="A85" t="str">
            <v>E40000002</v>
          </cell>
          <cell r="B85" t="str">
            <v>Midlands and East of England</v>
          </cell>
        </row>
        <row r="87">
          <cell r="A87" t="str">
            <v>E39000030</v>
          </cell>
          <cell r="C87" t="str">
            <v>NHS England Midlands and East (Central Midlands)</v>
          </cell>
        </row>
        <row r="88">
          <cell r="A88" t="str">
            <v>E38000051</v>
          </cell>
          <cell r="D88" t="str">
            <v>NHS East Leicestershire and Rutland CCG</v>
          </cell>
        </row>
        <row r="89">
          <cell r="A89" t="str">
            <v>E38000079</v>
          </cell>
          <cell r="D89" t="str">
            <v>NHS Herts Valleys CCG</v>
          </cell>
        </row>
        <row r="90">
          <cell r="A90" t="str">
            <v>E38000097</v>
          </cell>
          <cell r="D90" t="str">
            <v>NHS Leicester City CCG</v>
          </cell>
        </row>
        <row r="91">
          <cell r="A91" t="str">
            <v>E38000099</v>
          </cell>
          <cell r="D91" t="str">
            <v>NHS Lincolnshire East CCG</v>
          </cell>
        </row>
        <row r="92">
          <cell r="A92" t="str">
            <v>E38000100</v>
          </cell>
          <cell r="D92" t="str">
            <v>NHS Lincolnshire West CCG</v>
          </cell>
        </row>
        <row r="93">
          <cell r="A93" t="str">
            <v>E38000102</v>
          </cell>
          <cell r="D93" t="str">
            <v>NHS Luton CCG</v>
          </cell>
        </row>
        <row r="94">
          <cell r="A94" t="str">
            <v>E38000107</v>
          </cell>
          <cell r="D94" t="str">
            <v>NHS Milton Keynes CCG</v>
          </cell>
        </row>
        <row r="95">
          <cell r="A95" t="str">
            <v>E38000108</v>
          </cell>
          <cell r="D95" t="str">
            <v>NHS Nene CCG</v>
          </cell>
        </row>
        <row r="96">
          <cell r="A96" t="str">
            <v>E38000157</v>
          </cell>
          <cell r="D96" t="str">
            <v>NHS South Lincolnshire CCG</v>
          </cell>
        </row>
        <row r="97">
          <cell r="A97" t="str">
            <v>E38000165</v>
          </cell>
          <cell r="D97" t="str">
            <v>NHS South West Lincolnshire CCG</v>
          </cell>
        </row>
        <row r="98">
          <cell r="A98" t="str">
            <v>E38000201</v>
          </cell>
          <cell r="D98" t="str">
            <v>NHS West Leicestershire CCG</v>
          </cell>
        </row>
        <row r="99">
          <cell r="A99" t="str">
            <v>E38000010</v>
          </cell>
          <cell r="D99" t="str">
            <v>NHS Bedfordshire CCG</v>
          </cell>
        </row>
        <row r="100">
          <cell r="A100" t="str">
            <v>E38000037</v>
          </cell>
          <cell r="D100" t="str">
            <v>NHS Corby CCG</v>
          </cell>
        </row>
        <row r="101">
          <cell r="A101" t="str">
            <v>E38000049</v>
          </cell>
          <cell r="D101" t="str">
            <v>NHS East and North Hertfordshire CCG</v>
          </cell>
        </row>
        <row r="103">
          <cell r="A103" t="str">
            <v>E39000031</v>
          </cell>
          <cell r="C103" t="str">
            <v>NHS England Midlands and East (East)</v>
          </cell>
        </row>
        <row r="104">
          <cell r="A104" t="str">
            <v>E38000007</v>
          </cell>
          <cell r="D104" t="str">
            <v>NHS Basildon and Brentwood CCG</v>
          </cell>
        </row>
        <row r="105">
          <cell r="A105" t="str">
            <v>E38000026</v>
          </cell>
          <cell r="D105" t="str">
            <v>NHS Cambridgeshire and Peterborough CCG</v>
          </cell>
        </row>
        <row r="106">
          <cell r="A106" t="str">
            <v>E38000030</v>
          </cell>
          <cell r="D106" t="str">
            <v>NHS Castle Point and Rochford CCG</v>
          </cell>
        </row>
        <row r="107">
          <cell r="A107" t="str">
            <v>E38000063</v>
          </cell>
          <cell r="D107" t="str">
            <v>NHS Great Yarmouth and Waveney CCG</v>
          </cell>
        </row>
        <row r="108">
          <cell r="A108" t="str">
            <v>E38000086</v>
          </cell>
          <cell r="D108" t="str">
            <v>NHS Ipswich and East Suffolk CCG</v>
          </cell>
        </row>
        <row r="109">
          <cell r="A109" t="str">
            <v>E38000106</v>
          </cell>
          <cell r="D109" t="str">
            <v>NHS Mid Essex CCG</v>
          </cell>
        </row>
        <row r="110">
          <cell r="A110" t="str">
            <v>E38000117</v>
          </cell>
          <cell r="D110" t="str">
            <v>NHS North East Essex CCG</v>
          </cell>
        </row>
        <row r="111">
          <cell r="A111" t="str">
            <v>E38000124</v>
          </cell>
          <cell r="D111" t="str">
            <v>NHS North Norfolk CCG</v>
          </cell>
        </row>
        <row r="112">
          <cell r="A112" t="str">
            <v>E38000168</v>
          </cell>
          <cell r="D112" t="str">
            <v>NHS Southend CCG</v>
          </cell>
        </row>
        <row r="113">
          <cell r="A113" t="str">
            <v>E38000185</v>
          </cell>
          <cell r="D113" t="str">
            <v>NHS Thurrock CCG</v>
          </cell>
        </row>
        <row r="114">
          <cell r="A114" t="str">
            <v>E38000197</v>
          </cell>
          <cell r="D114" t="str">
            <v>NHS West Essex CCG</v>
          </cell>
        </row>
        <row r="115">
          <cell r="A115" t="str">
            <v>E38000203</v>
          </cell>
          <cell r="D115" t="str">
            <v>NHS West Norfolk CCG</v>
          </cell>
        </row>
        <row r="116">
          <cell r="A116" t="str">
            <v>E38000204</v>
          </cell>
          <cell r="D116" t="str">
            <v>NHS West Suffolk CCG</v>
          </cell>
        </row>
        <row r="117">
          <cell r="A117" t="str">
            <v>E38000218</v>
          </cell>
          <cell r="D117" t="str">
            <v>NHS Norwich CCG</v>
          </cell>
        </row>
        <row r="118">
          <cell r="A118" t="str">
            <v>E38000219</v>
          </cell>
          <cell r="D118" t="str">
            <v>NHS South Norfolk CCG</v>
          </cell>
        </row>
        <row r="120">
          <cell r="A120" t="str">
            <v>E39000032</v>
          </cell>
          <cell r="C120" t="str">
            <v>NHS England Midlands and East (North Midlands)</v>
          </cell>
        </row>
        <row r="121">
          <cell r="A121" t="str">
            <v>E38000028</v>
          </cell>
          <cell r="D121" t="str">
            <v>NHS Cannock Chase CCG</v>
          </cell>
        </row>
        <row r="122">
          <cell r="A122" t="str">
            <v>E38000053</v>
          </cell>
          <cell r="D122" t="str">
            <v>NHS East Staffordshire CCG</v>
          </cell>
        </row>
        <row r="123">
          <cell r="A123" t="str">
            <v>E38000058</v>
          </cell>
          <cell r="D123" t="str">
            <v>NHS Erewash CCG</v>
          </cell>
        </row>
        <row r="124">
          <cell r="A124" t="str">
            <v>E38000071</v>
          </cell>
          <cell r="D124" t="str">
            <v>NHS Hardwick CCG</v>
          </cell>
        </row>
        <row r="125">
          <cell r="A125" t="str">
            <v>E38000103</v>
          </cell>
          <cell r="D125" t="str">
            <v>NHS Mansfield and Ashfield CCG</v>
          </cell>
        </row>
        <row r="126">
          <cell r="A126" t="str">
            <v>E38000109</v>
          </cell>
          <cell r="D126" t="str">
            <v>NHS Newark and Sherwood CCG</v>
          </cell>
        </row>
        <row r="127">
          <cell r="A127" t="str">
            <v>E38000115</v>
          </cell>
          <cell r="D127" t="str">
            <v>NHS North Derbyshire CCG</v>
          </cell>
        </row>
        <row r="128">
          <cell r="A128" t="str">
            <v>E38000126</v>
          </cell>
          <cell r="D128" t="str">
            <v>NHS North Staffordshire CCG</v>
          </cell>
        </row>
        <row r="129">
          <cell r="A129" t="str">
            <v>E38000132</v>
          </cell>
          <cell r="D129" t="str">
            <v>NHS Nottingham City CCG</v>
          </cell>
        </row>
        <row r="130">
          <cell r="A130" t="str">
            <v>E38000133</v>
          </cell>
          <cell r="D130" t="str">
            <v>NHS Nottingham North and East CCG</v>
          </cell>
        </row>
        <row r="131">
          <cell r="A131" t="str">
            <v>E38000134</v>
          </cell>
          <cell r="D131" t="str">
            <v>NHS Nottingham West CCG</v>
          </cell>
        </row>
        <row r="132">
          <cell r="A132" t="str">
            <v>E38000142</v>
          </cell>
          <cell r="D132" t="str">
            <v>NHS Rushcliffe CCG</v>
          </cell>
        </row>
        <row r="133">
          <cell r="A133" t="str">
            <v>E38000147</v>
          </cell>
          <cell r="D133" t="str">
            <v>NHS Shropshire CCG</v>
          </cell>
        </row>
        <row r="134">
          <cell r="A134" t="str">
            <v>E38000153</v>
          </cell>
          <cell r="D134" t="str">
            <v>NHS South East Staffordshire and Seisdon Peninsula CCG</v>
          </cell>
        </row>
        <row r="135">
          <cell r="A135" t="str">
            <v>E38000169</v>
          </cell>
          <cell r="D135" t="str">
            <v>NHS Southern Derbyshire CCG</v>
          </cell>
        </row>
        <row r="136">
          <cell r="A136" t="str">
            <v>E38000173</v>
          </cell>
          <cell r="D136" t="str">
            <v>NHS Stafford and Surrounds CCG</v>
          </cell>
        </row>
        <row r="137">
          <cell r="A137" t="str">
            <v>E38000175</v>
          </cell>
          <cell r="D137" t="str">
            <v>NHS Stoke on Trent CCG</v>
          </cell>
        </row>
        <row r="138">
          <cell r="A138" t="str">
            <v>E38000183</v>
          </cell>
          <cell r="D138" t="str">
            <v>NHS Telford and Wrekin CCG</v>
          </cell>
        </row>
        <row r="140">
          <cell r="A140" t="str">
            <v>E39000033</v>
          </cell>
          <cell r="C140" t="str">
            <v>NHS England Midlands and East (West Midlands)</v>
          </cell>
        </row>
        <row r="141">
          <cell r="A141" t="str">
            <v>E38000038</v>
          </cell>
          <cell r="D141" t="str">
            <v>NHS Coventry and Rugby CCG</v>
          </cell>
        </row>
        <row r="142">
          <cell r="A142" t="str">
            <v>E38000046</v>
          </cell>
          <cell r="D142" t="str">
            <v>NHS Dudley CCG</v>
          </cell>
        </row>
        <row r="143">
          <cell r="A143" t="str">
            <v>E38000078</v>
          </cell>
          <cell r="D143" t="str">
            <v>NHS Herefordshire CCG</v>
          </cell>
        </row>
        <row r="144">
          <cell r="A144" t="str">
            <v>E38000139</v>
          </cell>
          <cell r="D144" t="str">
            <v>NHS Redditch and Bromsgrove CCG</v>
          </cell>
        </row>
        <row r="145">
          <cell r="A145" t="str">
            <v>E38000144</v>
          </cell>
          <cell r="D145" t="str">
            <v>NHS Sandwell and West Birmingham CCG</v>
          </cell>
        </row>
        <row r="146">
          <cell r="A146" t="str">
            <v>E38000164</v>
          </cell>
          <cell r="D146" t="str">
            <v>NHS South Warwickshire CCG</v>
          </cell>
        </row>
        <row r="147">
          <cell r="A147" t="str">
            <v>E38000166</v>
          </cell>
          <cell r="D147" t="str">
            <v>NHS South Worcestershire CCG</v>
          </cell>
        </row>
        <row r="148">
          <cell r="A148" t="str">
            <v>E38000191</v>
          </cell>
          <cell r="D148" t="str">
            <v>NHS Walsall CCG</v>
          </cell>
        </row>
        <row r="149">
          <cell r="A149" t="str">
            <v>E38000195</v>
          </cell>
          <cell r="D149" t="str">
            <v>NHS Warwickshire North CCG</v>
          </cell>
        </row>
        <row r="150">
          <cell r="A150" t="str">
            <v>E38000210</v>
          </cell>
          <cell r="D150" t="str">
            <v>NHS Wolverhampton CCG</v>
          </cell>
        </row>
        <row r="151">
          <cell r="A151" t="str">
            <v>E38000211</v>
          </cell>
          <cell r="D151" t="str">
            <v>NHS Wyre Forest CCG</v>
          </cell>
        </row>
        <row r="152">
          <cell r="A152" t="str">
            <v>E38000220</v>
          </cell>
          <cell r="D152" t="str">
            <v>NHS Birmingham and Solihull CCG</v>
          </cell>
        </row>
        <row r="154">
          <cell r="A154" t="str">
            <v>E40000003</v>
          </cell>
          <cell r="B154" t="str">
            <v>London</v>
          </cell>
        </row>
        <row r="156">
          <cell r="A156" t="str">
            <v>E39000018</v>
          </cell>
          <cell r="C156" t="str">
            <v>NHS England London</v>
          </cell>
        </row>
        <row r="157">
          <cell r="A157" t="str">
            <v>E38000048</v>
          </cell>
          <cell r="D157" t="str">
            <v>NHS Ealing CCG</v>
          </cell>
        </row>
        <row r="158">
          <cell r="A158" t="str">
            <v>E38000057</v>
          </cell>
          <cell r="D158" t="str">
            <v>NHS Enfield CCG</v>
          </cell>
        </row>
        <row r="159">
          <cell r="A159" t="str">
            <v>E38000066</v>
          </cell>
          <cell r="D159" t="str">
            <v>NHS Greenwich CCG</v>
          </cell>
        </row>
        <row r="160">
          <cell r="A160" t="str">
            <v>E38000070</v>
          </cell>
          <cell r="D160" t="str">
            <v>NHS Hammersmith and Fulham CCG</v>
          </cell>
        </row>
        <row r="161">
          <cell r="A161" t="str">
            <v>E38000072</v>
          </cell>
          <cell r="D161" t="str">
            <v>NHS Haringey CCG</v>
          </cell>
        </row>
        <row r="162">
          <cell r="A162" t="str">
            <v>E38000074</v>
          </cell>
          <cell r="D162" t="str">
            <v>NHS Harrow CCG</v>
          </cell>
        </row>
        <row r="163">
          <cell r="A163" t="str">
            <v>E38000077</v>
          </cell>
          <cell r="D163" t="str">
            <v>NHS Havering CCG</v>
          </cell>
        </row>
        <row r="164">
          <cell r="A164" t="str">
            <v>E38000082</v>
          </cell>
          <cell r="D164" t="str">
            <v>NHS Hillingdon CCG</v>
          </cell>
        </row>
        <row r="165">
          <cell r="A165" t="str">
            <v>E38000084</v>
          </cell>
          <cell r="D165" t="str">
            <v>NHS Hounslow CCG</v>
          </cell>
        </row>
        <row r="166">
          <cell r="A166" t="str">
            <v>E38000088</v>
          </cell>
          <cell r="D166" t="str">
            <v>NHS Islington CCG</v>
          </cell>
        </row>
        <row r="167">
          <cell r="A167" t="str">
            <v>E38000090</v>
          </cell>
          <cell r="D167" t="str">
            <v>NHS Kingston CCG</v>
          </cell>
        </row>
        <row r="168">
          <cell r="A168" t="str">
            <v>E38000092</v>
          </cell>
          <cell r="D168" t="str">
            <v>NHS Lambeth CCG</v>
          </cell>
        </row>
        <row r="169">
          <cell r="A169" t="str">
            <v>E38000098</v>
          </cell>
          <cell r="D169" t="str">
            <v>NHS Lewisham CCG</v>
          </cell>
        </row>
        <row r="170">
          <cell r="A170" t="str">
            <v>E38000105</v>
          </cell>
          <cell r="D170" t="str">
            <v>NHS Merton CCG</v>
          </cell>
        </row>
        <row r="171">
          <cell r="A171" t="str">
            <v>E38000113</v>
          </cell>
          <cell r="D171" t="str">
            <v>NHS Newham CCG</v>
          </cell>
        </row>
        <row r="172">
          <cell r="A172" t="str">
            <v>E38000138</v>
          </cell>
          <cell r="D172" t="str">
            <v>NHS Redbridge CCG</v>
          </cell>
        </row>
        <row r="173">
          <cell r="A173" t="str">
            <v>E38000140</v>
          </cell>
          <cell r="D173" t="str">
            <v>NHS Richmond CCG</v>
          </cell>
        </row>
        <row r="174">
          <cell r="A174" t="str">
            <v>E38000171</v>
          </cell>
          <cell r="D174" t="str">
            <v>NHS Southwark CCG</v>
          </cell>
        </row>
        <row r="175">
          <cell r="A175" t="str">
            <v>E38000179</v>
          </cell>
          <cell r="D175" t="str">
            <v>NHS Sutton CCG</v>
          </cell>
        </row>
        <row r="176">
          <cell r="A176" t="str">
            <v>E38000186</v>
          </cell>
          <cell r="D176" t="str">
            <v>NHS Tower Hamlets CCG</v>
          </cell>
        </row>
        <row r="177">
          <cell r="A177" t="str">
            <v>E38000192</v>
          </cell>
          <cell r="D177" t="str">
            <v>NHS Waltham Forest CCG</v>
          </cell>
        </row>
        <row r="178">
          <cell r="A178" t="str">
            <v>E38000193</v>
          </cell>
          <cell r="D178" t="str">
            <v>NHS Wandsworth CCG</v>
          </cell>
        </row>
        <row r="179">
          <cell r="A179" t="str">
            <v>E38000202</v>
          </cell>
          <cell r="D179" t="str">
            <v>NHS West London CCG</v>
          </cell>
        </row>
        <row r="180">
          <cell r="A180" t="str">
            <v>E38000004</v>
          </cell>
          <cell r="D180" t="str">
            <v>NHS Barking and Dagenham CCG</v>
          </cell>
        </row>
        <row r="181">
          <cell r="A181" t="str">
            <v>E38000005</v>
          </cell>
          <cell r="D181" t="str">
            <v>NHS Barnet CCG</v>
          </cell>
        </row>
        <row r="182">
          <cell r="A182" t="str">
            <v>E38000011</v>
          </cell>
          <cell r="D182" t="str">
            <v>NHS Bexley CCG</v>
          </cell>
        </row>
        <row r="183">
          <cell r="A183" t="str">
            <v>E38000020</v>
          </cell>
          <cell r="D183" t="str">
            <v>NHS Brent CCG</v>
          </cell>
        </row>
        <row r="184">
          <cell r="A184" t="str">
            <v>E38000023</v>
          </cell>
          <cell r="D184" t="str">
            <v>NHS Bromley CCG</v>
          </cell>
        </row>
        <row r="185">
          <cell r="A185" t="str">
            <v>E38000027</v>
          </cell>
          <cell r="D185" t="str">
            <v>NHS Camden CCG</v>
          </cell>
        </row>
        <row r="186">
          <cell r="A186" t="str">
            <v>E38000031</v>
          </cell>
          <cell r="D186" t="str">
            <v>NHS Central London (Westminster) CCG</v>
          </cell>
        </row>
        <row r="187">
          <cell r="A187" t="str">
            <v>E38000035</v>
          </cell>
          <cell r="D187" t="str">
            <v>NHS City and Hackney CCG</v>
          </cell>
        </row>
        <row r="188">
          <cell r="A188" t="str">
            <v>E38000040</v>
          </cell>
          <cell r="D188" t="str">
            <v>NHS Croydon CCG</v>
          </cell>
        </row>
        <row r="190">
          <cell r="A190" t="str">
            <v>E40000005</v>
          </cell>
          <cell r="B190" t="str">
            <v>South East</v>
          </cell>
        </row>
        <row r="192">
          <cell r="A192" t="str">
            <v>E39000041</v>
          </cell>
          <cell r="C192" t="str">
            <v>NHS England South East (Hampshire, Isle of Wight and Thames Valley)</v>
          </cell>
        </row>
        <row r="193">
          <cell r="A193" t="str">
            <v>E38000059</v>
          </cell>
          <cell r="D193" t="str">
            <v>NHS Fareham and Gosport CCG</v>
          </cell>
        </row>
        <row r="194">
          <cell r="A194" t="str">
            <v>E38000087</v>
          </cell>
          <cell r="D194" t="str">
            <v>NHS Isle of Wight CCG</v>
          </cell>
        </row>
        <row r="195">
          <cell r="A195" t="str">
            <v>E38000118</v>
          </cell>
          <cell r="D195" t="str">
            <v>NHS North East Hampshire and Farnham CCG</v>
          </cell>
        </row>
        <row r="196">
          <cell r="A196" t="str">
            <v>E38000120</v>
          </cell>
          <cell r="D196" t="str">
            <v>NHS North Hampshire CCG</v>
          </cell>
        </row>
        <row r="197">
          <cell r="A197" t="str">
            <v>E38000137</v>
          </cell>
          <cell r="D197" t="str">
            <v>NHS Portsmouth CCG</v>
          </cell>
        </row>
        <row r="198">
          <cell r="A198" t="str">
            <v>E38000154</v>
          </cell>
          <cell r="D198" t="str">
            <v>NHS South Eastern Hampshire CCG</v>
          </cell>
        </row>
        <row r="199">
          <cell r="A199" t="str">
            <v>E38000167</v>
          </cell>
          <cell r="D199" t="str">
            <v>NHS Southampton CCG</v>
          </cell>
        </row>
        <row r="200">
          <cell r="A200" t="str">
            <v>E38000198</v>
          </cell>
          <cell r="D200" t="str">
            <v>NHS West Hampshire CCG</v>
          </cell>
        </row>
        <row r="201">
          <cell r="A201" t="str">
            <v>E38000136</v>
          </cell>
          <cell r="D201" t="str">
            <v>NHS Oxfordshire CCG</v>
          </cell>
        </row>
        <row r="202">
          <cell r="A202" t="str">
            <v>E38000221</v>
          </cell>
          <cell r="D202" t="str">
            <v>NHS Berkshire West CCG</v>
          </cell>
        </row>
        <row r="203">
          <cell r="A203" t="str">
            <v>E38000223</v>
          </cell>
          <cell r="D203" t="str">
            <v>NHS Buckinghamshire CCG</v>
          </cell>
        </row>
        <row r="204">
          <cell r="A204" t="str">
            <v>E38000224</v>
          </cell>
          <cell r="D204" t="str">
            <v>NHS East Berkshire CCG</v>
          </cell>
        </row>
        <row r="205">
          <cell r="A205" t="str">
            <v>E38000178</v>
          </cell>
          <cell r="D205" t="str">
            <v>NHS Surrey Heath CCG</v>
          </cell>
        </row>
        <row r="207">
          <cell r="A207" t="str">
            <v>E39000042</v>
          </cell>
          <cell r="C207" t="str">
            <v>NHS England South East (Kent, Surrey and Sussex)</v>
          </cell>
        </row>
        <row r="208">
          <cell r="A208" t="str">
            <v>E38000002</v>
          </cell>
          <cell r="D208" t="str">
            <v>NHS Ashford CCG</v>
          </cell>
        </row>
        <row r="209">
          <cell r="A209" t="str">
            <v>E38000021</v>
          </cell>
          <cell r="D209" t="str">
            <v>NHS Brighton and Hove CCG</v>
          </cell>
        </row>
        <row r="210">
          <cell r="A210" t="str">
            <v>E38000029</v>
          </cell>
          <cell r="D210" t="str">
            <v>NHS Canterbury and Coastal CCG</v>
          </cell>
        </row>
        <row r="211">
          <cell r="A211" t="str">
            <v>E38000039</v>
          </cell>
          <cell r="D211" t="str">
            <v>NHS Crawley CCG</v>
          </cell>
        </row>
        <row r="212">
          <cell r="A212" t="str">
            <v>E38000043</v>
          </cell>
          <cell r="D212" t="str">
            <v>NHS Dartford, Gravesham and Swanley CCG</v>
          </cell>
        </row>
        <row r="213">
          <cell r="A213" t="str">
            <v>E38000054</v>
          </cell>
          <cell r="D213" t="str">
            <v>NHS East Surrey CCG</v>
          </cell>
        </row>
        <row r="214">
          <cell r="A214" t="str">
            <v>E38000055</v>
          </cell>
          <cell r="D214" t="str">
            <v>NHS Eastbourne, Hailsham and Seaford CCG</v>
          </cell>
        </row>
        <row r="215">
          <cell r="A215" t="str">
            <v>E38000076</v>
          </cell>
          <cell r="D215" t="str">
            <v>NHS Hastings and Rother CCG</v>
          </cell>
        </row>
        <row r="216">
          <cell r="A216" t="str">
            <v>E38000081</v>
          </cell>
          <cell r="D216" t="str">
            <v>NHS High Weald Lewes Havens CCG</v>
          </cell>
        </row>
        <row r="217">
          <cell r="A217" t="str">
            <v>E38000083</v>
          </cell>
          <cell r="D217" t="str">
            <v>NHS Horsham and Mid Sussex CCG</v>
          </cell>
        </row>
        <row r="218">
          <cell r="A218" t="str">
            <v>E38000104</v>
          </cell>
          <cell r="D218" t="str">
            <v>NHS Medway CCG</v>
          </cell>
        </row>
        <row r="219">
          <cell r="A219" t="str">
            <v>E38000128</v>
          </cell>
          <cell r="D219" t="str">
            <v>NHS North West Surrey CCG</v>
          </cell>
        </row>
        <row r="220">
          <cell r="A220" t="str">
            <v>E38000156</v>
          </cell>
          <cell r="D220" t="str">
            <v>NHS South Kent Coast CCG</v>
          </cell>
        </row>
        <row r="221">
          <cell r="A221" t="str">
            <v>E38000177</v>
          </cell>
          <cell r="D221" t="str">
            <v>NHS Surrey Downs CCG</v>
          </cell>
        </row>
        <row r="222">
          <cell r="A222" t="str">
            <v>E38000180</v>
          </cell>
          <cell r="D222" t="str">
            <v>NHS Swale CCG</v>
          </cell>
        </row>
        <row r="223">
          <cell r="A223" t="str">
            <v>E38000184</v>
          </cell>
          <cell r="D223" t="str">
            <v>NHS Thanet CCG</v>
          </cell>
        </row>
        <row r="224">
          <cell r="A224" t="str">
            <v>E38000199</v>
          </cell>
          <cell r="D224" t="str">
            <v>NHS West Kent CCG</v>
          </cell>
        </row>
        <row r="225">
          <cell r="A225" t="str">
            <v>E38000213</v>
          </cell>
          <cell r="D225" t="str">
            <v>NHS Coastal West Sussex CCG</v>
          </cell>
        </row>
        <row r="226">
          <cell r="A226" t="str">
            <v>E38000214</v>
          </cell>
          <cell r="D226" t="str">
            <v>NHS Guildford and Waverley CCG</v>
          </cell>
        </row>
        <row r="228">
          <cell r="A228" t="str">
            <v>E40000006</v>
          </cell>
          <cell r="B228" t="str">
            <v>South West</v>
          </cell>
        </row>
        <row r="230">
          <cell r="A230" t="str">
            <v>E39000043</v>
          </cell>
          <cell r="C230" t="str">
            <v>NHS England South West (South West North)</v>
          </cell>
        </row>
        <row r="231">
          <cell r="A231" t="str">
            <v>E38000009</v>
          </cell>
          <cell r="D231" t="str">
            <v>NHS Bath and North East Somerset CCG</v>
          </cell>
        </row>
        <row r="232">
          <cell r="A232" t="str">
            <v>E38000062</v>
          </cell>
          <cell r="D232" t="str">
            <v>NHS Gloucestershire CCG</v>
          </cell>
        </row>
        <row r="233">
          <cell r="A233" t="str">
            <v>E38000181</v>
          </cell>
          <cell r="D233" t="str">
            <v>NHS Swindon CCG</v>
          </cell>
        </row>
        <row r="234">
          <cell r="A234" t="str">
            <v>E38000206</v>
          </cell>
          <cell r="D234" t="str">
            <v>NHS Wiltshire CCG</v>
          </cell>
        </row>
        <row r="235">
          <cell r="A235" t="str">
            <v>E38000222</v>
          </cell>
          <cell r="D235" t="str">
            <v>NHS Bristol, North Somerset and South Gloucestershire CCG</v>
          </cell>
        </row>
        <row r="237">
          <cell r="A237" t="str">
            <v>E39000044</v>
          </cell>
          <cell r="C237" t="str">
            <v>NHS England South West (South West South)</v>
          </cell>
        </row>
        <row r="238">
          <cell r="A238" t="str">
            <v>E38000045</v>
          </cell>
          <cell r="D238" t="str">
            <v>NHS Dorset CCG</v>
          </cell>
        </row>
        <row r="239">
          <cell r="A239" t="str">
            <v>E38000089</v>
          </cell>
          <cell r="D239" t="str">
            <v>NHS Kernow CCG</v>
          </cell>
        </row>
        <row r="240">
          <cell r="A240" t="str">
            <v>E38000129</v>
          </cell>
          <cell r="D240" t="str">
            <v>NHS Northern, Eastern and Western Devon CCG</v>
          </cell>
        </row>
        <row r="241">
          <cell r="A241" t="str">
            <v>E38000150</v>
          </cell>
          <cell r="D241" t="str">
            <v>NHS Somerset CCG</v>
          </cell>
        </row>
        <row r="242">
          <cell r="A242" t="str">
            <v>E38000152</v>
          </cell>
          <cell r="D242" t="str">
            <v>NHS South Devon and Torbay CCG</v>
          </cell>
        </row>
      </sheetData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Wainwright" refreshedDate="43552.369334606483" createdVersion="4" refreshedVersion="4" minRefreshableVersion="3" recordCount="201">
  <cacheSource type="worksheet">
    <worksheetSource ref="B1:P1048576" sheet="gabapentin"/>
  </cacheSource>
  <cacheFields count="15">
    <cacheField name="council area (may cover more than one)" numFmtId="0">
      <sharedItems containsBlank="1"/>
    </cacheField>
    <cacheField name="Government region" numFmtId="0">
      <sharedItems containsBlank="1" count="10">
        <s v="South East"/>
        <s v="London"/>
        <s v="East of England"/>
        <s v="North West"/>
        <s v="West Midlands"/>
        <s v="North East"/>
        <s v="Yorkshire and The Humber"/>
        <s v="East Midlands"/>
        <s v="South West"/>
        <m/>
      </sharedItems>
    </cacheField>
    <cacheField name="items prescribed in 2014" numFmtId="0">
      <sharedItems containsString="0" containsBlank="1" containsNumber="1" containsInteger="1" minValue="3329" maxValue="4563192"/>
    </cacheField>
    <cacheField name="items prescribed in 2015" numFmtId="0">
      <sharedItems containsString="0" containsBlank="1" containsNumber="1" containsInteger="1" minValue="3919" maxValue="5694806"/>
    </cacheField>
    <cacheField name="items prescribed in 2016" numFmtId="0">
      <sharedItems containsString="0" containsBlank="1" containsNumber="1" containsInteger="1" minValue="4594" maxValue="6439642"/>
    </cacheField>
    <cacheField name="items prescribed in 2017" numFmtId="0">
      <sharedItems containsString="0" containsBlank="1" containsNumber="1" containsInteger="1" minValue="5159" maxValue="7066255"/>
    </cacheField>
    <cacheField name="items prescribed in 2018" numFmtId="0">
      <sharedItems containsString="0" containsBlank="1" containsNumber="1" containsInteger="1" minValue="5104" maxValue="7344657"/>
    </cacheField>
    <cacheField name="Total prescribed 2014 to 2018" numFmtId="0">
      <sharedItems containsString="0" containsBlank="1" containsNumber="1" containsInteger="1" minValue="22105" maxValue="31108552"/>
    </cacheField>
    <cacheField name="Year with the most items prescribed" numFmtId="0">
      <sharedItems containsString="0" containsBlank="1" containsNumber="1" containsInteger="1" minValue="2017" maxValue="2018"/>
    </cacheField>
    <cacheField name="% change since 2014" numFmtId="0">
      <sharedItems containsString="0" containsBlank="1" containsNumber="1" minValue="0.29118815069228293" maxValue="1.3166281927172536"/>
    </cacheField>
    <cacheField name="% change 2017 to 2018" numFmtId="0">
      <sharedItems containsString="0" containsBlank="1" containsNumber="1" minValue="-9.2510537123095218E-2" maxValue="0.17030916844349681"/>
    </cacheField>
    <cacheField name="spending on gabapentin in 2018" numFmtId="0">
      <sharedItems containsString="0" containsBlank="1" containsNumber="1" minValue="41421.530689999992" maxValue="813198.51854999992"/>
    </cacheField>
    <cacheField name="registered patients in 2018" numFmtId="0">
      <sharedItems containsString="0" containsBlank="1" containsNumber="1" containsInteger="1" minValue="79995" maxValue="1319731"/>
    </cacheField>
    <cacheField name="spending per 1,000 patients in 2018" numFmtId="0">
      <sharedItems containsString="0" containsBlank="1" containsNumber="1" minValue="163.96960978779697" maxValue="1659.7305946007846"/>
    </cacheField>
    <cacheField name="items per 1,000 patients in 2018" numFmtId="0">
      <sharedItems containsString="0" containsBlank="1" containsNumber="1" minValue="38.214484482668496" maxValue="321.0035307288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Wainwright" refreshedDate="43552.369426041667" createdVersion="4" refreshedVersion="4" minRefreshableVersion="3" recordCount="220">
  <cacheSource type="worksheet">
    <worksheetSource ref="A1:P1048576" sheet="pregabalin"/>
  </cacheSource>
  <cacheFields count="16">
    <cacheField name="CCG" numFmtId="0">
      <sharedItems containsBlank="1"/>
    </cacheField>
    <cacheField name="council area (may cover more than one)" numFmtId="0">
      <sharedItems containsBlank="1"/>
    </cacheField>
    <cacheField name="Government region" numFmtId="0">
      <sharedItems containsBlank="1" count="10">
        <s v="South East"/>
        <s v="East Midlands"/>
        <s v="North West"/>
        <s v="South West"/>
        <s v="East of England"/>
        <s v="West Midlands"/>
        <s v="London"/>
        <s v="North East"/>
        <s v="Yorkshire and The Humber"/>
        <m/>
      </sharedItems>
    </cacheField>
    <cacheField name="items prescribed in 2014" numFmtId="0">
      <sharedItems containsString="0" containsBlank="1" containsNumber="1" containsInteger="1" minValue="2662" maxValue="3726294"/>
    </cacheField>
    <cacheField name="items prescribed in 2015" numFmtId="0">
      <sharedItems containsString="0" containsBlank="1" containsNumber="1" containsInteger="1" minValue="3102" maxValue="4749463"/>
    </cacheField>
    <cacheField name="items prescribed in 2016" numFmtId="0">
      <sharedItems containsString="0" containsBlank="1" containsNumber="1" containsInteger="1" minValue="3659" maxValue="5495988"/>
    </cacheField>
    <cacheField name="items prescribed in 2017" numFmtId="0">
      <sharedItems containsString="0" containsBlank="1" containsNumber="1" containsInteger="1" minValue="4631" maxValue="6205143"/>
    </cacheField>
    <cacheField name="items prescribed in 2018" numFmtId="0">
      <sharedItems containsString="0" containsBlank="1" containsNumber="1" containsInteger="1" minValue="6548" maxValue="6949413"/>
    </cacheField>
    <cacheField name="Total prescribed 2014 to 2018" numFmtId="0">
      <sharedItems containsString="0" containsBlank="1" containsNumber="1" containsInteger="1" minValue="20602" maxValue="27126301"/>
    </cacheField>
    <cacheField name="Year with the most items prescribed" numFmtId="0">
      <sharedItems containsString="0" containsBlank="1" containsNumber="1" containsInteger="1" minValue="2018" maxValue="2018"/>
    </cacheField>
    <cacheField name="% change since 2014" numFmtId="0">
      <sharedItems containsString="0" containsBlank="1" containsNumber="1" minValue="0.26492460539078805" maxValue="2.0299977100984656"/>
    </cacheField>
    <cacheField name="% change 2017 to 2018" numFmtId="0">
      <sharedItems containsString="0" containsBlank="1" containsNumber="1" minValue="7.1467839472237494E-3" maxValue="0.46226102331749364"/>
    </cacheField>
    <cacheField name="spending on pregabalin in 2018" numFmtId="0">
      <sharedItems containsString="0" containsBlank="1" containsNumber="1" minValue="33502.93922" maxValue="748612.12988999998"/>
    </cacheField>
    <cacheField name="registered patients in 2018" numFmtId="0">
      <sharedItems containsString="0" containsBlank="1" containsNumber="1" containsInteger="1" minValue="79995" maxValue="1319731"/>
    </cacheField>
    <cacheField name="spending per 1,000 patients in 2018" numFmtId="0">
      <sharedItems containsString="0" containsBlank="1" containsNumber="1" minValue="179.14533711479069" maxValue="1386.4081318983574"/>
    </cacheField>
    <cacheField name="items per 1,000 patients in 2018" numFmtId="1">
      <sharedItems containsString="0" containsBlank="1" containsNumber="1" minValue="23.513272417751526" maxValue="257.03095207830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niel Wainwright" refreshedDate="43552.369476273147" createdVersion="4" refreshedVersion="4" minRefreshableVersion="3" recordCount="202">
  <cacheSource type="worksheet">
    <worksheetSource ref="A1:N1048576" sheet="combined"/>
  </cacheSource>
  <cacheFields count="14">
    <cacheField name="CCG" numFmtId="0">
      <sharedItems containsBlank="1"/>
    </cacheField>
    <cacheField name="council area (may cover more than one)" numFmtId="0">
      <sharedItems containsBlank="1"/>
    </cacheField>
    <cacheField name="Government region" numFmtId="0">
      <sharedItems containsBlank="1" count="10">
        <s v="North West"/>
        <s v="East Midlands"/>
        <s v="North East"/>
        <s v="East of England"/>
        <s v="South East"/>
        <s v="South West"/>
        <s v="West Midlands"/>
        <s v="Yorkshire and The Humber"/>
        <s v="London"/>
        <m/>
      </sharedItems>
    </cacheField>
    <cacheField name="items prescribed in 2014" numFmtId="0">
      <sharedItems containsString="0" containsBlank="1" containsNumber="1" containsInteger="1" minValue="7063" maxValue="8289486"/>
    </cacheField>
    <cacheField name="items prescribed in 2015" numFmtId="0">
      <sharedItems containsString="0" containsBlank="1" containsNumber="1" containsInteger="1" minValue="8767" maxValue="10444269"/>
    </cacheField>
    <cacheField name="items prescribed in 2016" numFmtId="0">
      <sharedItems containsString="0" containsBlank="1" containsNumber="1" containsInteger="1" minValue="10812" maxValue="11935630"/>
    </cacheField>
    <cacheField name="items prescribed in 2017" numFmtId="0">
      <sharedItems containsString="0" containsBlank="1" containsNumber="1" containsInteger="1" minValue="12125" maxValue="13271398"/>
    </cacheField>
    <cacheField name="items prescribed in 2018" numFmtId="0">
      <sharedItems containsString="0" containsBlank="1" containsNumber="1" minValue="0.72436143809157771" maxValue="14294070"/>
    </cacheField>
    <cacheField name="Total prescribed 2014 to 2018" numFmtId="0">
      <sharedItems containsString="0" containsBlank="1" containsNumber="1" containsInteger="1" minValue="51952" maxValue="58234853"/>
    </cacheField>
    <cacheField name="Year with the most items prescribed" numFmtId="0">
      <sharedItems containsString="0" containsBlank="1" containsNumber="1" containsInteger="1" minValue="2017" maxValue="2018"/>
    </cacheField>
    <cacheField name="% change since 2014" numFmtId="0">
      <sharedItems containsString="0" containsBlank="1" containsNumber="1" minValue="0.38203278688524589" maxValue="1.2863099723687517"/>
    </cacheField>
    <cacheField name="% change 2017 to 2018" numFmtId="0">
      <sharedItems containsString="0" containsBlank="1" containsNumber="1" minValue="-3.0453583586346492E-2" maxValue="0.20045117628101836"/>
    </cacheField>
    <cacheField name="spending on pregabalin and gabapentin in 2018" numFmtId="44">
      <sharedItems containsString="0" containsBlank="1" containsNumber="1" minValue="82679.482739999992" maxValue="1561810.6484399999"/>
    </cacheField>
    <cacheField name="registered patients in 2018" numFmtId="0">
      <sharedItems containsString="0" containsBlank="1" containsNumber="1" containsInteger="1" minValue="79995" maxValue="1319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niel Wainwright" refreshedDate="43552.369519444444" createdVersion="4" refreshedVersion="4" minRefreshableVersion="3" recordCount="220">
  <cacheSource type="worksheet">
    <worksheetSource ref="A1:H1048576" sheet="pregabalin"/>
  </cacheSource>
  <cacheFields count="8">
    <cacheField name="CCG" numFmtId="0">
      <sharedItems containsBlank="1"/>
    </cacheField>
    <cacheField name="council area (may cover more than one)" numFmtId="0">
      <sharedItems containsBlank="1"/>
    </cacheField>
    <cacheField name="Government region" numFmtId="0">
      <sharedItems containsBlank="1" count="10">
        <s v="South East"/>
        <s v="East Midlands"/>
        <s v="North West"/>
        <s v="South West"/>
        <s v="East of England"/>
        <s v="West Midlands"/>
        <s v="London"/>
        <s v="North East"/>
        <s v="Yorkshire and The Humber"/>
        <m/>
      </sharedItems>
    </cacheField>
    <cacheField name="items prescribed in 2014" numFmtId="0">
      <sharedItems containsString="0" containsBlank="1" containsNumber="1" containsInteger="1" minValue="2662" maxValue="3726294"/>
    </cacheField>
    <cacheField name="items prescribed in 2015" numFmtId="0">
      <sharedItems containsString="0" containsBlank="1" containsNumber="1" containsInteger="1" minValue="3102" maxValue="4749463"/>
    </cacheField>
    <cacheField name="items prescribed in 2016" numFmtId="0">
      <sharedItems containsString="0" containsBlank="1" containsNumber="1" containsInteger="1" minValue="3659" maxValue="5495988"/>
    </cacheField>
    <cacheField name="items prescribed in 2017" numFmtId="0">
      <sharedItems containsString="0" containsBlank="1" containsNumber="1" containsInteger="1" minValue="4631" maxValue="6205143"/>
    </cacheField>
    <cacheField name="items prescribed in 2018" numFmtId="0">
      <sharedItems containsString="0" containsBlank="1" containsNumber="1" containsInteger="1" minValue="6548" maxValue="6949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niel Wainwright" refreshedDate="43552.369563194443" createdVersion="4" refreshedVersion="4" minRefreshableVersion="3" recordCount="201">
  <cacheSource type="worksheet">
    <worksheetSource ref="B1:H1048576" sheet="gabapentin"/>
  </cacheSource>
  <cacheFields count="7">
    <cacheField name="council area (may cover more than one)" numFmtId="0">
      <sharedItems containsBlank="1"/>
    </cacheField>
    <cacheField name="Government region" numFmtId="0">
      <sharedItems containsBlank="1" count="10">
        <s v="South East"/>
        <s v="London"/>
        <s v="East of England"/>
        <s v="North West"/>
        <s v="West Midlands"/>
        <s v="North East"/>
        <s v="Yorkshire and The Humber"/>
        <s v="East Midlands"/>
        <s v="South West"/>
        <m/>
      </sharedItems>
    </cacheField>
    <cacheField name="items prescribed in 2014" numFmtId="0">
      <sharedItems containsString="0" containsBlank="1" containsNumber="1" containsInteger="1" minValue="3329" maxValue="4563192"/>
    </cacheField>
    <cacheField name="items prescribed in 2015" numFmtId="0">
      <sharedItems containsString="0" containsBlank="1" containsNumber="1" containsInteger="1" minValue="3919" maxValue="5694806"/>
    </cacheField>
    <cacheField name="items prescribed in 2016" numFmtId="0">
      <sharedItems containsString="0" containsBlank="1" containsNumber="1" containsInteger="1" minValue="4594" maxValue="6439642"/>
    </cacheField>
    <cacheField name="items prescribed in 2017" numFmtId="0">
      <sharedItems containsString="0" containsBlank="1" containsNumber="1" containsInteger="1" minValue="5159" maxValue="7066255"/>
    </cacheField>
    <cacheField name="items prescribed in 2018" numFmtId="0">
      <sharedItems containsString="0" containsBlank="1" containsNumber="1" containsInteger="1" minValue="5104" maxValue="7344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niel Wainwright" refreshedDate="43552.369603240739" createdVersion="4" refreshedVersion="4" minRefreshableVersion="3" recordCount="202">
  <cacheSource type="worksheet">
    <worksheetSource ref="A1:H1048576" sheet="combined"/>
  </cacheSource>
  <cacheFields count="8">
    <cacheField name="CCG" numFmtId="0">
      <sharedItems containsBlank="1"/>
    </cacheField>
    <cacheField name="council area (may cover more than one)" numFmtId="0">
      <sharedItems containsBlank="1"/>
    </cacheField>
    <cacheField name="Government region" numFmtId="0">
      <sharedItems containsBlank="1" count="10">
        <s v="North West"/>
        <s v="East Midlands"/>
        <s v="North East"/>
        <s v="East of England"/>
        <s v="South East"/>
        <s v="South West"/>
        <s v="West Midlands"/>
        <s v="Yorkshire and The Humber"/>
        <s v="London"/>
        <m/>
      </sharedItems>
    </cacheField>
    <cacheField name="items prescribed in 2014" numFmtId="0">
      <sharedItems containsString="0" containsBlank="1" containsNumber="1" containsInteger="1" minValue="7063" maxValue="8289486"/>
    </cacheField>
    <cacheField name="items prescribed in 2015" numFmtId="0">
      <sharedItems containsString="0" containsBlank="1" containsNumber="1" containsInteger="1" minValue="8767" maxValue="10444269"/>
    </cacheField>
    <cacheField name="items prescribed in 2016" numFmtId="0">
      <sharedItems containsString="0" containsBlank="1" containsNumber="1" containsInteger="1" minValue="10812" maxValue="11935630"/>
    </cacheField>
    <cacheField name="items prescribed in 2017" numFmtId="0">
      <sharedItems containsString="0" containsBlank="1" containsNumber="1" containsInteger="1" minValue="12125" maxValue="13271398"/>
    </cacheField>
    <cacheField name="items prescribed in 2018" numFmtId="0">
      <sharedItems containsString="0" containsBlank="1" containsNumber="1" minValue="0.72436143809157771" maxValue="14294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Hastings"/>
    <x v="0"/>
    <n v="13429"/>
    <n v="18848"/>
    <n v="23542"/>
    <n v="27688"/>
    <n v="31110"/>
    <n v="114617"/>
    <n v="2018"/>
    <n v="1.3166281927172536"/>
    <n v="0.12359144755850911"/>
    <n v="179533.43276000003"/>
    <n v="189155"/>
    <n v="949.13395236710653"/>
    <n v="164.46829319869948"/>
  </r>
  <r>
    <s v="Haringey"/>
    <x v="1"/>
    <n v="16711"/>
    <n v="22311"/>
    <n v="27992"/>
    <n v="31949"/>
    <n v="35551"/>
    <n v="134514"/>
    <n v="2018"/>
    <n v="1.1274011130393153"/>
    <n v="0.11274218285392344"/>
    <n v="194430.48433000001"/>
    <n v="321720"/>
    <n v="604.34689894939697"/>
    <n v="110.50292179535001"/>
  </r>
  <r>
    <s v="Barking and Dagenham"/>
    <x v="1"/>
    <n v="8090"/>
    <n v="10676"/>
    <n v="13650"/>
    <n v="15399"/>
    <n v="17095"/>
    <n v="64910"/>
    <n v="2018"/>
    <n v="1.1131025957972807"/>
    <n v="0.11013702188453796"/>
    <n v="65524.020120000001"/>
    <n v="225745"/>
    <n v="290.25679470198679"/>
    <n v="75.727037143679809"/>
  </r>
  <r>
    <s v="Thurrock"/>
    <x v="2"/>
    <n v="8894"/>
    <n v="11751"/>
    <n v="14331"/>
    <n v="16055"/>
    <n v="18045"/>
    <n v="69076"/>
    <n v="2018"/>
    <n v="1.028895884866202"/>
    <n v="0.12394892556835876"/>
    <n v="95735.28836000002"/>
    <n v="178304"/>
    <n v="536.92170876704972"/>
    <n v="101.2035624551328"/>
  </r>
  <r>
    <s v="Sutton"/>
    <x v="1"/>
    <n v="6546"/>
    <n v="8745"/>
    <n v="10203"/>
    <n v="11256"/>
    <n v="13173"/>
    <n v="49923"/>
    <n v="2018"/>
    <n v="1.0123739688359303"/>
    <n v="0.17030916844349681"/>
    <n v="61552.332699999992"/>
    <n v="202664"/>
    <n v="303.71616419294986"/>
    <n v="64.999210515927842"/>
  </r>
  <r>
    <s v="Blackpool"/>
    <x v="3"/>
    <n v="27772"/>
    <n v="34714"/>
    <n v="43039"/>
    <n v="50905"/>
    <n v="55914"/>
    <n v="212344"/>
    <n v="2018"/>
    <n v="1.0133227711363963"/>
    <n v="9.8398978489342898E-2"/>
    <n v="282794.21931000001"/>
    <n v="174185"/>
    <n v="1623.5279691707094"/>
    <n v="321.0035307288228"/>
  </r>
  <r>
    <s v="Hackney"/>
    <x v="1"/>
    <n v="8854"/>
    <n v="11705"/>
    <n v="14431"/>
    <n v="17315"/>
    <n v="17881"/>
    <n v="70186"/>
    <n v="2018"/>
    <n v="1.0195391913259544"/>
    <n v="3.2688420444701126E-2"/>
    <n v="105904.6014"/>
    <n v="322576"/>
    <n v="328.30899198948464"/>
    <n v="55.431898219334357"/>
  </r>
  <r>
    <s v="Southend-on-Sea"/>
    <x v="2"/>
    <n v="7059"/>
    <n v="9468"/>
    <n v="11205"/>
    <n v="13034"/>
    <n v="13965"/>
    <n v="54731"/>
    <n v="2018"/>
    <n v="0.97832554186145348"/>
    <n v="7.1428571428571425E-2"/>
    <n v="137704.76983999999"/>
    <n v="188633"/>
    <n v="730.01420663404588"/>
    <n v="74.032645401387882"/>
  </r>
  <r>
    <s v="Enfield"/>
    <x v="1"/>
    <n v="19582"/>
    <n v="25003"/>
    <n v="30773"/>
    <n v="35400"/>
    <n v="38747"/>
    <n v="149505"/>
    <n v="2018"/>
    <n v="0.97870493310182816"/>
    <n v="9.454802259887006E-2"/>
    <n v="201898.36654000002"/>
    <n v="342799"/>
    <n v="588.97011525704568"/>
    <n v="113.03125154974197"/>
  </r>
  <r>
    <s v="Castle Point"/>
    <x v="2"/>
    <n v="7578"/>
    <n v="9836"/>
    <n v="11777"/>
    <n v="14312"/>
    <n v="14917"/>
    <n v="58420"/>
    <n v="2018"/>
    <n v="0.96846133544470836"/>
    <n v="4.2272219116825042E-2"/>
    <n v="120580.26053"/>
    <n v="185788"/>
    <n v="649.02071463173081"/>
    <n v="80.290438564385212"/>
  </r>
  <r>
    <s v="Redbridge"/>
    <x v="1"/>
    <n v="6356"/>
    <n v="8433"/>
    <n v="9975"/>
    <n v="11290"/>
    <n v="12428"/>
    <n v="48482"/>
    <n v="2018"/>
    <n v="0.95531780994336057"/>
    <n v="0.10079716563330381"/>
    <n v="93409.325400000002"/>
    <n v="325217"/>
    <n v="287.22153331467916"/>
    <n v="38.214484482668496"/>
  </r>
  <r>
    <s v="Newcastle-under-Lyme"/>
    <x v="4"/>
    <n v="17823"/>
    <n v="23439"/>
    <n v="28698"/>
    <n v="33778"/>
    <n v="34616"/>
    <n v="138354"/>
    <n v="2018"/>
    <n v="0.94220950457274311"/>
    <n v="2.4809047308899282E-2"/>
    <n v="188552.42394000001"/>
    <n v="218499"/>
    <n v="862.9441047327449"/>
    <n v="158.42635435402448"/>
  </r>
  <r>
    <s v="Wirral"/>
    <x v="3"/>
    <n v="32218"/>
    <n v="43606"/>
    <n v="49966"/>
    <n v="57386"/>
    <n v="61528"/>
    <n v="244704"/>
    <n v="2018"/>
    <n v="0.9097398969520144"/>
    <n v="7.2177883107378105E-2"/>
    <n v="379962.23099999997"/>
    <n v="336993"/>
    <n v="1127.5077850281757"/>
    <n v="182.57946010747997"/>
  </r>
  <r>
    <s v="Basildon"/>
    <x v="2"/>
    <n v="12601"/>
    <n v="17474"/>
    <n v="21189"/>
    <n v="23096"/>
    <n v="24037"/>
    <n v="98397"/>
    <n v="2018"/>
    <n v="0.90754702007777166"/>
    <n v="4.0742985798406649E-2"/>
    <n v="160643.26707"/>
    <n v="280599"/>
    <n v="572.50121016111962"/>
    <n v="85.663170574378384"/>
  </r>
  <r>
    <s v="Wolverhampton"/>
    <x v="4"/>
    <n v="13866"/>
    <n v="17765"/>
    <n v="20769"/>
    <n v="24481"/>
    <n v="26005"/>
    <n v="102886"/>
    <n v="2018"/>
    <n v="0.87545074282417423"/>
    <n v="6.2252358972264207E-2"/>
    <n v="134052.81020000001"/>
    <n v="283582"/>
    <n v="472.71269050927071"/>
    <n v="91.701871063748754"/>
  </r>
  <r>
    <s v="Sunderland"/>
    <x v="5"/>
    <n v="45888"/>
    <n v="58287"/>
    <n v="67909"/>
    <n v="77810"/>
    <n v="85427"/>
    <n v="335321"/>
    <n v="2018"/>
    <n v="0.86164138772663879"/>
    <n v="9.7892301760699144E-2"/>
    <n v="364557.44572000002"/>
    <n v="284203"/>
    <n v="1282.7360925817111"/>
    <n v="300.58444140280011"/>
  </r>
  <r>
    <s v="Barnsley"/>
    <x v="6"/>
    <n v="29621"/>
    <n v="37859"/>
    <n v="43428"/>
    <n v="50037"/>
    <n v="55112"/>
    <n v="216057"/>
    <n v="2018"/>
    <n v="0.86057189156341785"/>
    <n v="0.10142494554030018"/>
    <n v="263557.43302999996"/>
    <n v="261675"/>
    <n v="1007.1937824782649"/>
    <n v="210.61240087895288"/>
  </r>
  <r>
    <s v="Coventry"/>
    <x v="4"/>
    <n v="35061"/>
    <n v="46237"/>
    <n v="54097"/>
    <n v="60207"/>
    <n v="64982"/>
    <n v="260584"/>
    <n v="2018"/>
    <n v="0.85339836285331283"/>
    <n v="7.9309714817213939E-2"/>
    <n v="336864.41858000006"/>
    <n v="522817"/>
    <n v="644.32567911908006"/>
    <n v="124.29205630268335"/>
  </r>
  <r>
    <s v="Stoke-on-Trent"/>
    <x v="4"/>
    <n v="31183"/>
    <n v="40140"/>
    <n v="46828"/>
    <n v="54271"/>
    <n v="57592"/>
    <n v="230014"/>
    <n v="2018"/>
    <n v="0.8469037616650098"/>
    <n v="6.1192902286672443E-2"/>
    <n v="336194.65660000005"/>
    <n v="293612"/>
    <n v="1145.030368649783"/>
    <n v="196.15002111630315"/>
  </r>
  <r>
    <s v="Lancaster"/>
    <x v="3"/>
    <n v="31884"/>
    <n v="41124"/>
    <n v="47829"/>
    <n v="55295"/>
    <n v="58713"/>
    <n v="234845"/>
    <n v="2018"/>
    <n v="0.84145652992096354"/>
    <n v="6.1813907224884709E-2"/>
    <n v="346368.61874000001"/>
    <n v="349523"/>
    <n v="990.97518257739841"/>
    <n v="167.98036180737751"/>
  </r>
  <r>
    <s v="Eden"/>
    <x v="3"/>
    <n v="29532"/>
    <n v="36991"/>
    <n v="43148"/>
    <n v="51111"/>
    <n v="54633"/>
    <n v="215415"/>
    <n v="2018"/>
    <n v="0.84995936611133682"/>
    <n v="6.8908845454011852E-2"/>
    <n v="304222.70644000004"/>
    <n v="325063"/>
    <n v="935.88844759323581"/>
    <n v="168.06895894026695"/>
  </r>
  <r>
    <s v="Newham"/>
    <x v="1"/>
    <n v="12269"/>
    <n v="16119"/>
    <n v="18571"/>
    <n v="21512"/>
    <n v="22613"/>
    <n v="91084"/>
    <n v="2018"/>
    <n v="0.84310049718803493"/>
    <n v="5.1180736333209374E-2"/>
    <n v="105512.30083000001"/>
    <n v="408038"/>
    <n v="258.58449661551128"/>
    <n v="55.418858047534791"/>
  </r>
  <r>
    <s v="Tower Hamlets"/>
    <x v="1"/>
    <n v="16638"/>
    <n v="21183"/>
    <n v="25410"/>
    <n v="28458"/>
    <n v="30758"/>
    <n v="122447"/>
    <n v="2018"/>
    <n v="0.8486596946748407"/>
    <n v="8.0820858809473609E-2"/>
    <n v="117423.09414"/>
    <n v="332231"/>
    <n v="353.438102224055"/>
    <n v="92.580162597710626"/>
  </r>
  <r>
    <s v="North Lincolnshire"/>
    <x v="6"/>
    <n v="13551"/>
    <n v="16973"/>
    <n v="19992"/>
    <n v="22666"/>
    <n v="25055"/>
    <n v="98237"/>
    <n v="2018"/>
    <n v="0.8489410375618035"/>
    <n v="0.10540015882820084"/>
    <n v="131227.58749000001"/>
    <n v="179909"/>
    <n v="729.41091046028828"/>
    <n v="139.26485056334033"/>
  </r>
  <r>
    <s v="Milton Keynes"/>
    <x v="0"/>
    <n v="17269"/>
    <n v="21963"/>
    <n v="25980"/>
    <n v="28687"/>
    <n v="31598"/>
    <n v="125497"/>
    <n v="2018"/>
    <n v="0.82975273611674094"/>
    <n v="0.10147453550388678"/>
    <n v="190678.53203"/>
    <n v="296928"/>
    <n v="642.17093716321801"/>
    <n v="106.41637029852355"/>
  </r>
  <r>
    <s v="Barnet"/>
    <x v="1"/>
    <n v="15779"/>
    <n v="20322"/>
    <n v="23307"/>
    <n v="26797"/>
    <n v="29048"/>
    <n v="115253"/>
    <n v="2018"/>
    <n v="0.84092781545091577"/>
    <n v="8.4001940515729373E-2"/>
    <n v="178351.82798"/>
    <n v="427497"/>
    <n v="417.20018615335312"/>
    <n v="67.949014846887806"/>
  </r>
  <r>
    <s v="Braintree"/>
    <x v="2"/>
    <n v="20037"/>
    <n v="24622"/>
    <n v="28643"/>
    <n v="32855"/>
    <n v="36197"/>
    <n v="142354"/>
    <n v="2018"/>
    <n v="0.80650796027349403"/>
    <n v="0.10171967737026327"/>
    <n v="210324.03518000001"/>
    <n v="393124"/>
    <n v="535.00685580122308"/>
    <n v="92.075273959361425"/>
  </r>
  <r>
    <s v="South Holland"/>
    <x v="7"/>
    <n v="16671"/>
    <n v="20998"/>
    <n v="23680"/>
    <n v="27227"/>
    <n v="29217"/>
    <n v="117793"/>
    <n v="2018"/>
    <n v="0.75256433327334893"/>
    <n v="7.3089212913651891E-2"/>
    <n v="179299.85606000002"/>
    <n v="167977"/>
    <n v="1067.4071811021747"/>
    <n v="173.9345267506861"/>
  </r>
  <r>
    <s v="Bexley"/>
    <x v="1"/>
    <n v="14951"/>
    <n v="18887"/>
    <n v="23305"/>
    <n v="26385"/>
    <n v="27099"/>
    <n v="110627"/>
    <n v="2018"/>
    <n v="0.81252090161193236"/>
    <n v="2.7060830017055146E-2"/>
    <n v="149378.89269000001"/>
    <n v="242843"/>
    <n v="615.12538014272604"/>
    <n v="111.59061615941164"/>
  </r>
  <r>
    <s v="Fareham"/>
    <x v="0"/>
    <n v="11464"/>
    <n v="14587"/>
    <n v="17734"/>
    <n v="19914"/>
    <n v="20660"/>
    <n v="84359"/>
    <n v="2018"/>
    <n v="0.80216329378925333"/>
    <n v="3.7461082655418296E-2"/>
    <n v="148354.08480999997"/>
    <n v="204773"/>
    <n v="724.48069232760156"/>
    <n v="100.89220746875809"/>
  </r>
  <r>
    <s v="Warwick"/>
    <x v="4"/>
    <n v="13466"/>
    <n v="16816"/>
    <n v="20206"/>
    <n v="22678"/>
    <n v="24224"/>
    <n v="97390"/>
    <n v="2018"/>
    <n v="0.79890093568988563"/>
    <n v="6.8171796454713815E-2"/>
    <n v="137611.43216"/>
    <n v="290788"/>
    <n v="473.23628265265415"/>
    <n v="83.304675571206516"/>
  </r>
  <r>
    <s v="Babergh"/>
    <x v="2"/>
    <n v="32630"/>
    <n v="42681"/>
    <n v="49306"/>
    <n v="55208"/>
    <n v="58060"/>
    <n v="237885"/>
    <n v="2018"/>
    <n v="0.77934416181428134"/>
    <n v="5.165917982901029E-2"/>
    <n v="348062.95640000002"/>
    <n v="409919"/>
    <n v="849.10178937790158"/>
    <n v="141.63773818730041"/>
  </r>
  <r>
    <s v="Fylde"/>
    <x v="3"/>
    <n v="23595"/>
    <n v="30716"/>
    <n v="36065"/>
    <n v="39784"/>
    <n v="42123"/>
    <n v="172283"/>
    <n v="2018"/>
    <n v="0.78525111252383983"/>
    <n v="5.8792479388698977E-2"/>
    <n v="232574.53956999999"/>
    <n v="178089"/>
    <n v="1305.9455641280483"/>
    <n v="236.52780351397334"/>
  </r>
  <r>
    <s v="South Staffordshire"/>
    <x v="4"/>
    <n v="10638"/>
    <n v="13702"/>
    <n v="15278"/>
    <n v="16828"/>
    <n v="18896"/>
    <n v="75342"/>
    <n v="2018"/>
    <n v="0.77627373566459856"/>
    <n v="0.12289042072735916"/>
    <n v="117054.14597000003"/>
    <n v="133617"/>
    <n v="876.04231475036875"/>
    <n v="141.41913079922466"/>
  </r>
  <r>
    <s v="Eastbourne"/>
    <x v="0"/>
    <n v="19481"/>
    <n v="25506"/>
    <n v="29505"/>
    <n v="32962"/>
    <n v="34651"/>
    <n v="142105"/>
    <n v="2018"/>
    <n v="0.77870745854935575"/>
    <n v="5.124082276560888E-2"/>
    <n v="238956.25792999996"/>
    <n v="197739"/>
    <n v="1208.4427347665355"/>
    <n v="175.23604347144467"/>
  </r>
  <r>
    <s v="Waltham Forest"/>
    <x v="1"/>
    <n v="7808"/>
    <n v="9456"/>
    <n v="11242"/>
    <n v="12752"/>
    <n v="13959"/>
    <n v="55217"/>
    <n v="2018"/>
    <n v="0.78778176229508201"/>
    <n v="9.4651819322459224E-2"/>
    <n v="105186.14267"/>
    <n v="314227"/>
    <n v="334.7457178090998"/>
    <n v="44.423299079964487"/>
  </r>
  <r>
    <s v="Blackburn with Darwen"/>
    <x v="3"/>
    <n v="21030"/>
    <n v="27010"/>
    <n v="31881"/>
    <n v="35067"/>
    <n v="37171"/>
    <n v="152159"/>
    <n v="2018"/>
    <n v="0.76752258678078933"/>
    <n v="5.9999429663216128E-2"/>
    <n v="179258.01219999997"/>
    <n v="176202"/>
    <n v="1017.3437997298554"/>
    <n v="210.95674282925279"/>
  </r>
  <r>
    <s v="Bolsover"/>
    <x v="7"/>
    <n v="18485"/>
    <n v="23389"/>
    <n v="27211"/>
    <n v="31225"/>
    <n v="32642"/>
    <n v="132952"/>
    <n v="2018"/>
    <n v="0.76586421422775219"/>
    <n v="4.5380304243394717E-2"/>
    <n v="173928.14820000003"/>
    <n v="104793"/>
    <n v="1659.7305946007846"/>
    <n v="311.49027129674693"/>
  </r>
  <r>
    <s v="Stafford"/>
    <x v="4"/>
    <n v="10444"/>
    <n v="13436"/>
    <n v="15219"/>
    <n v="17175"/>
    <n v="18111"/>
    <n v="74385"/>
    <n v="2018"/>
    <n v="0.73410570662581387"/>
    <n v="5.4497816593886465E-2"/>
    <n v="121401.47272000001"/>
    <n v="148602"/>
    <n v="816.95719250077389"/>
    <n v="121.87588323171963"/>
  </r>
  <r>
    <s v="Amber Valley"/>
    <x v="7"/>
    <n v="35766"/>
    <n v="43775"/>
    <n v="50209"/>
    <n v="56711"/>
    <n v="62857"/>
    <n v="249318"/>
    <n v="2018"/>
    <n v="0.75745121064698318"/>
    <n v="0.10837403678298743"/>
    <n v="428995.51124000002"/>
    <n v="559330"/>
    <n v="766.98105097169832"/>
    <n v="112.37909641892979"/>
  </r>
  <r>
    <s v="Chorley"/>
    <x v="3"/>
    <n v="13381"/>
    <n v="17127"/>
    <n v="19760"/>
    <n v="22140"/>
    <n v="23392"/>
    <n v="95800"/>
    <n v="2018"/>
    <n v="0.74815036245422617"/>
    <n v="5.6549232158988258E-2"/>
    <n v="127059.34486000001"/>
    <n v="184515"/>
    <n v="688.61255106630904"/>
    <n v="126.77560089965587"/>
  </r>
  <r>
    <s v="Preston"/>
    <x v="3"/>
    <n v="15408"/>
    <n v="19459"/>
    <n v="23412"/>
    <n v="26668"/>
    <n v="26814"/>
    <n v="111761"/>
    <n v="2018"/>
    <n v="0.74026479750778817"/>
    <n v="5.4747262636868155E-3"/>
    <n v="130255.62083999999"/>
    <n v="210743"/>
    <n v="618.07804216510158"/>
    <n v="127.23554281755503"/>
  </r>
  <r>
    <s v="Rossendale"/>
    <x v="3"/>
    <n v="45811"/>
    <n v="59186"/>
    <n v="68805"/>
    <n v="77307"/>
    <n v="79654"/>
    <n v="330763"/>
    <n v="2018"/>
    <n v="0.73875270131627779"/>
    <n v="3.0359475856002689E-2"/>
    <n v="434636.54691000003"/>
    <n v="384139"/>
    <n v="1131.4564439174362"/>
    <n v="207.35723266838303"/>
  </r>
  <r>
    <s v="Dartford"/>
    <x v="0"/>
    <n v="17354"/>
    <n v="21939"/>
    <n v="26074"/>
    <n v="28736"/>
    <n v="30031"/>
    <n v="124134"/>
    <n v="2018"/>
    <n v="0.73049441051054509"/>
    <n v="4.5065423162583516E-2"/>
    <n v="169963.85495999997"/>
    <n v="271696"/>
    <n v="625.56627613214755"/>
    <n v="110.5316235792945"/>
  </r>
  <r>
    <s v="Corby"/>
    <x v="7"/>
    <n v="7194"/>
    <n v="9254"/>
    <n v="10392"/>
    <n v="11869"/>
    <n v="12423"/>
    <n v="51132"/>
    <n v="2018"/>
    <n v="0.72685571309424524"/>
    <n v="4.6676215350914145E-2"/>
    <n v="79909.278019999998"/>
    <n v="79995"/>
    <n v="998.9284082755172"/>
    <n v="155.29720607537973"/>
  </r>
  <r>
    <s v="Bassetlaw"/>
    <x v="7"/>
    <n v="12419"/>
    <n v="15752"/>
    <n v="18399"/>
    <n v="20787"/>
    <n v="21550"/>
    <n v="88907"/>
    <n v="2018"/>
    <n v="0.73524438360576538"/>
    <n v="3.6705633328522634E-2"/>
    <n v="114212.66678"/>
    <n v="117990"/>
    <n v="967.98598847359938"/>
    <n v="182.64259683023985"/>
  </r>
  <r>
    <s v="Hammersmith and Fulham"/>
    <x v="1"/>
    <n v="6372"/>
    <n v="8049"/>
    <n v="9076"/>
    <n v="10110"/>
    <n v="11016"/>
    <n v="44623"/>
    <n v="2018"/>
    <n v="0.72881355932203384"/>
    <n v="8.961424332344213E-2"/>
    <n v="42390.407339999998"/>
    <n v="258526"/>
    <n v="163.96960978779697"/>
    <n v="42.610801234692062"/>
  </r>
  <r>
    <s v="Rotherham"/>
    <x v="6"/>
    <n v="22384"/>
    <n v="27749"/>
    <n v="33038"/>
    <n v="36630"/>
    <n v="38865"/>
    <n v="158666"/>
    <n v="2018"/>
    <n v="0.73628484631879909"/>
    <n v="6.1015561015561014E-2"/>
    <n v="251595.60445999997"/>
    <n v="264123"/>
    <n v="952.56984230831847"/>
    <n v="147.14735180200134"/>
  </r>
  <r>
    <s v="Brent"/>
    <x v="1"/>
    <n v="12776"/>
    <n v="16219"/>
    <n v="19690"/>
    <n v="21456"/>
    <n v="22199"/>
    <n v="92340"/>
    <n v="2018"/>
    <n v="0.73755479023168435"/>
    <n v="3.4629008202833704E-2"/>
    <n v="113436.20437999998"/>
    <n v="388566"/>
    <n v="291.93548684136022"/>
    <n v="57.130577559539439"/>
  </r>
  <r>
    <s v="Bradford"/>
    <x v="6"/>
    <n v="9889"/>
    <n v="13177"/>
    <n v="14525"/>
    <n v="15237"/>
    <n v="16982"/>
    <n v="69810"/>
    <n v="2018"/>
    <n v="0.71726160380220449"/>
    <n v="0.11452385640217891"/>
    <n v="97091.415569999997"/>
    <n v="142383"/>
    <n v="681.90314553001406"/>
    <n v="119.26985665423541"/>
  </r>
  <r>
    <s v="Medway"/>
    <x v="0"/>
    <n v="20746"/>
    <n v="27374"/>
    <n v="32085"/>
    <n v="34899"/>
    <n v="35626"/>
    <n v="150730"/>
    <n v="2018"/>
    <n v="0.71724669815868114"/>
    <n v="2.0831542451073097E-2"/>
    <n v="197192.78846000001"/>
    <n v="300896"/>
    <n v="655.35197696213982"/>
    <n v="118.39971285759863"/>
  </r>
  <r>
    <s v="Kingston upon Hull, City of"/>
    <x v="6"/>
    <n v="30543"/>
    <n v="40076"/>
    <n v="46313"/>
    <n v="51226"/>
    <n v="52509"/>
    <n v="220667"/>
    <n v="2018"/>
    <n v="0.71918279147431485"/>
    <n v="2.5045875141529693E-2"/>
    <n v="275900.72899999999"/>
    <n v="301032"/>
    <n v="916.51628066119213"/>
    <n v="174.42996093438569"/>
  </r>
  <r>
    <s v="Arun"/>
    <x v="0"/>
    <n v="32765"/>
    <n v="42554"/>
    <n v="48252"/>
    <n v="52975"/>
    <n v="56102"/>
    <n v="232648"/>
    <n v="2018"/>
    <n v="0.71225392949793986"/>
    <n v="5.9027843322321853E-2"/>
    <n v="350320.95762000006"/>
    <n v="518044"/>
    <n v="676.2378439283151"/>
    <n v="108.29582043224127"/>
  </r>
  <r>
    <s v="Sheffield"/>
    <x v="6"/>
    <n v="52259"/>
    <n v="64741"/>
    <n v="74482"/>
    <n v="83665"/>
    <n v="89463"/>
    <n v="364610"/>
    <n v="2018"/>
    <n v="0.71191565089266917"/>
    <n v="6.9300185262654634E-2"/>
    <n v="473046.14223"/>
    <n v="609458"/>
    <n v="776.17512975463444"/>
    <n v="146.79108322476691"/>
  </r>
  <r>
    <s v="Shropshire"/>
    <x v="4"/>
    <n v="17498"/>
    <n v="22997"/>
    <n v="26254"/>
    <n v="28467"/>
    <n v="29377"/>
    <n v="124593"/>
    <n v="2018"/>
    <n v="0.67887758600982973"/>
    <n v="3.1966838795798647E-2"/>
    <n v="187985.40808999998"/>
    <n v="312001"/>
    <n v="602.51540248268429"/>
    <n v="94.156749497597772"/>
  </r>
  <r>
    <s v="Hertsmere"/>
    <x v="2"/>
    <n v="34001"/>
    <n v="42651"/>
    <n v="49228"/>
    <n v="54195"/>
    <n v="58000"/>
    <n v="238075"/>
    <n v="2018"/>
    <n v="0.70583218140642923"/>
    <n v="7.0209428914106461E-2"/>
    <n v="306779.30430999998"/>
    <n v="650200"/>
    <n v="471.82298417410021"/>
    <n v="89.203322054752391"/>
  </r>
  <r>
    <s v="East Staffordshire"/>
    <x v="4"/>
    <n v="9870"/>
    <n v="11980"/>
    <n v="13862"/>
    <n v="15941"/>
    <n v="16809"/>
    <n v="68462"/>
    <n v="2018"/>
    <n v="0.70303951367781159"/>
    <n v="5.4450787278087949E-2"/>
    <n v="104974.00339"/>
    <n v="143186"/>
    <n v="733.13035764669735"/>
    <n v="117.39276186219323"/>
  </r>
  <r>
    <s v="Woking"/>
    <x v="0"/>
    <n v="14044"/>
    <n v="16977"/>
    <n v="20418"/>
    <n v="22629"/>
    <n v="23877"/>
    <n v="97945"/>
    <n v="2018"/>
    <n v="0.70015665052691545"/>
    <n v="5.5150470635025851E-2"/>
    <n v="152003.99535000001"/>
    <n v="373563"/>
    <n v="406.90324081881772"/>
    <n v="63.916929674512737"/>
  </r>
  <r>
    <s v="Hillingdon"/>
    <x v="1"/>
    <n v="10297"/>
    <n v="12499"/>
    <n v="14576"/>
    <n v="17380"/>
    <n v="17536"/>
    <n v="72288"/>
    <n v="2018"/>
    <n v="0.70302029717393411"/>
    <n v="8.9758342922899893E-3"/>
    <n v="120361.17199"/>
    <n v="316839"/>
    <n v="379.88117621252439"/>
    <n v="55.34672183664258"/>
  </r>
  <r>
    <s v="Wycombe"/>
    <x v="0"/>
    <n v="26572"/>
    <n v="33159"/>
    <n v="38399"/>
    <n v="42047"/>
    <n v="45161"/>
    <n v="185338"/>
    <n v="2018"/>
    <n v="0.69957097696823722"/>
    <n v="7.4059980498014127E-2"/>
    <n v="301749.18628999998"/>
    <n v="562746"/>
    <n v="536.20849599997155"/>
    <n v="80.251125729903009"/>
  </r>
  <r>
    <s v="Ealing"/>
    <x v="1"/>
    <n v="17369"/>
    <n v="20198"/>
    <n v="24489"/>
    <n v="28376"/>
    <n v="29169"/>
    <n v="119601"/>
    <n v="2018"/>
    <n v="0.67937129368414995"/>
    <n v="2.7946151677473923E-2"/>
    <n v="121280.02547000002"/>
    <n v="441903"/>
    <n v="274.44942774771846"/>
    <n v="66.007698522073852"/>
  </r>
  <r>
    <s v="Brighton and Hove"/>
    <x v="0"/>
    <n v="30192"/>
    <n v="38433"/>
    <n v="43354"/>
    <n v="47889"/>
    <n v="50883"/>
    <n v="210751"/>
    <n v="2018"/>
    <n v="0.68531399046104924"/>
    <n v="6.2519576520704126E-2"/>
    <n v="243771.11187999998"/>
    <n v="321053"/>
    <n v="759.28619847813286"/>
    <n v="158.48785091558094"/>
  </r>
  <r>
    <s v="Sefton"/>
    <x v="3"/>
    <n v="14097"/>
    <n v="17963"/>
    <n v="20173"/>
    <n v="22382"/>
    <n v="23629"/>
    <n v="98244"/>
    <n v="2018"/>
    <n v="0.67617223522735337"/>
    <n v="5.5714413367884907E-2"/>
    <n v="130248.41083000001"/>
    <n v="125304"/>
    <n v="1039.4593215699419"/>
    <n v="188.57338951669539"/>
  </r>
  <r>
    <s v="Stevenage"/>
    <x v="2"/>
    <n v="37588"/>
    <n v="47889"/>
    <n v="54861"/>
    <n v="60232"/>
    <n v="62756"/>
    <n v="263326"/>
    <n v="2018"/>
    <n v="0.66957539640310737"/>
    <n v="4.1904635409748973E-2"/>
    <n v="352380.27995"/>
    <n v="601672"/>
    <n v="585.6684039642862"/>
    <n v="104.30267654137137"/>
  </r>
  <r>
    <s v="St. Helens"/>
    <x v="3"/>
    <n v="25873"/>
    <n v="32165"/>
    <n v="36497"/>
    <n v="40472"/>
    <n v="43340"/>
    <n v="178347"/>
    <n v="2018"/>
    <n v="0.67510532215050434"/>
    <n v="7.0863807076497337E-2"/>
    <n v="240740.66627000002"/>
    <n v="197943"/>
    <n v="1216.2120725158254"/>
    <n v="218.95192050236685"/>
  </r>
  <r>
    <s v="Lincoln"/>
    <x v="7"/>
    <n v="18205"/>
    <n v="23033"/>
    <n v="26209"/>
    <n v="28360"/>
    <n v="30417"/>
    <n v="126224"/>
    <n v="2018"/>
    <n v="0.67080472397692936"/>
    <n v="7.2531734837799719E-2"/>
    <n v="174563.61759000001"/>
    <n v="238150"/>
    <n v="732.99860419903428"/>
    <n v="127.72202393449506"/>
  </r>
  <r>
    <s v="County Durham"/>
    <x v="5"/>
    <n v="55619"/>
    <n v="66952"/>
    <n v="77291"/>
    <n v="87231"/>
    <n v="92607"/>
    <n v="379700"/>
    <n v="2018"/>
    <n v="0.66502454197306671"/>
    <n v="6.1629466588712725E-2"/>
    <n v="457075.71207000007"/>
    <n v="292701"/>
    <n v="1561.5789220740621"/>
    <n v="316.38771305871859"/>
  </r>
  <r>
    <s v="Croydon"/>
    <x v="1"/>
    <n v="21722"/>
    <n v="26237"/>
    <n v="30086"/>
    <n v="33947"/>
    <n v="36301"/>
    <n v="148293"/>
    <n v="2018"/>
    <n v="0.67116287634656113"/>
    <n v="6.9343388222817923E-2"/>
    <n v="181814.08919"/>
    <n v="413072"/>
    <n v="440.15108550083278"/>
    <n v="87.880563194794135"/>
  </r>
  <r>
    <s v="North Warwickshire"/>
    <x v="4"/>
    <n v="17067"/>
    <n v="20890"/>
    <n v="23240"/>
    <n v="27018"/>
    <n v="28476"/>
    <n v="116691"/>
    <n v="2018"/>
    <n v="0.66848303744067494"/>
    <n v="5.3964023984010658E-2"/>
    <n v="148577.43435"/>
    <n v="192658"/>
    <n v="771.19784462622886"/>
    <n v="147.80595666933112"/>
  </r>
  <r>
    <s v="Camden"/>
    <x v="1"/>
    <n v="10066"/>
    <n v="12535"/>
    <n v="14689"/>
    <n v="16551"/>
    <n v="16800"/>
    <n v="70641"/>
    <n v="2018"/>
    <n v="0.66898470097357443"/>
    <n v="1.5044408192858438E-2"/>
    <n v="124669.20892"/>
    <n v="292129"/>
    <n v="426.76081087464786"/>
    <n v="57.508840272619288"/>
  </r>
  <r>
    <s v="Bournemouth"/>
    <x v="8"/>
    <n v="48580"/>
    <n v="62179"/>
    <n v="71132"/>
    <n v="79742"/>
    <n v="80298"/>
    <n v="341931"/>
    <n v="2018"/>
    <n v="0.65290242898312068"/>
    <n v="6.9724862682149936E-3"/>
    <n v="496403.48630000005"/>
    <n v="803865"/>
    <n v="617.52095973826465"/>
    <n v="99.889906887350492"/>
  </r>
  <r>
    <s v="Manchester"/>
    <x v="3"/>
    <n v="56458"/>
    <n v="69430"/>
    <n v="79189"/>
    <n v="87519"/>
    <n v="93414"/>
    <n v="386010"/>
    <n v="2018"/>
    <n v="0.65457508236210993"/>
    <n v="6.7356802522880746E-2"/>
    <n v="473284.72660000005"/>
    <n v="652933"/>
    <n v="724.85955925033659"/>
    <n v="143.06827806222077"/>
  </r>
  <r>
    <s v="Swale"/>
    <x v="0"/>
    <n v="10968"/>
    <n v="14003"/>
    <n v="15707"/>
    <n v="17014"/>
    <n v="18111"/>
    <n v="75803"/>
    <n v="2018"/>
    <n v="0.65125820568927795"/>
    <n v="6.4476313624074286E-2"/>
    <n v="130164.48248000001"/>
    <n v="114358"/>
    <n v="1138.2192979940189"/>
    <n v="158.37108029171549"/>
  </r>
  <r>
    <s v="Dudley"/>
    <x v="4"/>
    <n v="24307"/>
    <n v="30174"/>
    <n v="33448"/>
    <n v="37693"/>
    <n v="40198"/>
    <n v="165820"/>
    <n v="2018"/>
    <n v="0.65376229069815284"/>
    <n v="6.6457963017005808E-2"/>
    <n v="236011.03905999998"/>
    <n v="320021"/>
    <n v="737.4860995372178"/>
    <n v="125.61050681049058"/>
  </r>
  <r>
    <s v="Mansfield"/>
    <x v="7"/>
    <n v="22687"/>
    <n v="27399"/>
    <n v="31948"/>
    <n v="35594"/>
    <n v="37570"/>
    <n v="155198"/>
    <n v="2018"/>
    <n v="0.65601445761890065"/>
    <n v="5.5514974433893353E-2"/>
    <n v="211558.05455"/>
    <n v="195334"/>
    <n v="1083.0580162695692"/>
    <n v="192.33722751799482"/>
  </r>
  <r>
    <s v="North East Lincolnshire"/>
    <x v="6"/>
    <n v="16918"/>
    <n v="21447"/>
    <n v="23795"/>
    <n v="26238"/>
    <n v="27956"/>
    <n v="116354"/>
    <n v="2018"/>
    <n v="0.65244118690152497"/>
    <n v="6.5477551642655688E-2"/>
    <n v="136117.40905000002"/>
    <n v="169792"/>
    <n v="801.6715101418207"/>
    <n v="164.64851111948735"/>
  </r>
  <r>
    <s v="Doncaster"/>
    <x v="6"/>
    <n v="36795"/>
    <n v="46050"/>
    <n v="52693"/>
    <n v="57847"/>
    <n v="60459"/>
    <n v="253844"/>
    <n v="2018"/>
    <n v="0.6431308601712189"/>
    <n v="4.5153594827735233E-2"/>
    <n v="355868.81264999998"/>
    <n v="322255"/>
    <n v="1104.3081182603837"/>
    <n v="187.61229461141022"/>
  </r>
  <r>
    <s v="Central Bedfordshire"/>
    <x v="2"/>
    <n v="34131"/>
    <n v="44067"/>
    <n v="49244"/>
    <n v="53232"/>
    <n v="55918"/>
    <n v="236592"/>
    <n v="2018"/>
    <n v="0.63833465178283677"/>
    <n v="5.0458370904718969E-2"/>
    <n v="337293.50274999999"/>
    <n v="484688"/>
    <n v="695.89819172333546"/>
    <n v="115.36906215957482"/>
  </r>
  <r>
    <s v="Boston"/>
    <x v="7"/>
    <n v="36074"/>
    <n v="45677"/>
    <n v="52023"/>
    <n v="55969"/>
    <n v="59177"/>
    <n v="248920"/>
    <n v="2018"/>
    <n v="0.64043355325164941"/>
    <n v="5.7317443584841608E-2"/>
    <n v="324304.24212000001"/>
    <n v="251744"/>
    <n v="1288.2302740879622"/>
    <n v="235.06816448455575"/>
  </r>
  <r>
    <s v="Liverpool"/>
    <x v="3"/>
    <n v="61853"/>
    <n v="78346"/>
    <n v="87558"/>
    <n v="98150"/>
    <n v="101974"/>
    <n v="427881"/>
    <n v="2018"/>
    <n v="0.64865083342764296"/>
    <n v="3.8960774325012736E-2"/>
    <n v="655270.12968000001"/>
    <n v="539854"/>
    <n v="1213.7913763350832"/>
    <n v="188.89181148977315"/>
  </r>
  <r>
    <s v="Cheshire West and Chester"/>
    <x v="3"/>
    <n v="22193"/>
    <n v="27759"/>
    <n v="31574"/>
    <n v="34016"/>
    <n v="36354"/>
    <n v="151896"/>
    <n v="2018"/>
    <n v="0.63808408056594423"/>
    <n v="6.8732361241768583E-2"/>
    <n v="210680.94086999999"/>
    <n v="265473"/>
    <n v="793.6059067023765"/>
    <n v="136.94047982280682"/>
  </r>
  <r>
    <s v="Isle of Wight"/>
    <x v="0"/>
    <n v="12644"/>
    <n v="16743"/>
    <n v="19135"/>
    <n v="20660"/>
    <n v="20757"/>
    <n v="89939"/>
    <n v="2018"/>
    <n v="0.64164821259095228"/>
    <n v="4.6950629235237174E-3"/>
    <n v="132838.60167"/>
    <n v="144805"/>
    <n v="917.36198107800146"/>
    <n v="143.34449777286696"/>
  </r>
  <r>
    <s v="Walsall"/>
    <x v="4"/>
    <n v="24356"/>
    <n v="31087"/>
    <n v="34594"/>
    <n v="37800"/>
    <n v="39903"/>
    <n v="167740"/>
    <n v="2018"/>
    <n v="0.63832320578091639"/>
    <n v="5.5634920634920634E-2"/>
    <n v="200750.82978999999"/>
    <n v="288158"/>
    <n v="696.66929181213072"/>
    <n v="138.47611379867988"/>
  </r>
  <r>
    <s v="Bradford"/>
    <x v="6"/>
    <n v="34137"/>
    <n v="44572"/>
    <n v="50257"/>
    <n v="53985"/>
    <n v="55673"/>
    <n v="238624"/>
    <n v="2018"/>
    <n v="0.63086973079063768"/>
    <n v="3.1267944799481334E-2"/>
    <n v="329714.62469999999"/>
    <n v="334603"/>
    <n v="985.3905216032133"/>
    <n v="166.38523862607329"/>
  </r>
  <r>
    <s v="Mid Sussex"/>
    <x v="0"/>
    <n v="10080"/>
    <n v="12483"/>
    <n v="13710"/>
    <n v="15607"/>
    <n v="16332"/>
    <n v="68212"/>
    <n v="2018"/>
    <n v="0.62023809523809526"/>
    <n v="4.6453514448644838E-2"/>
    <n v="120468.69670999999"/>
    <n v="242758"/>
    <n v="496.25016151887883"/>
    <n v="67.276876560195745"/>
  </r>
  <r>
    <s v="Stockton-on-Tees"/>
    <x v="5"/>
    <n v="40470"/>
    <n v="49007"/>
    <n v="55533"/>
    <n v="62832"/>
    <n v="66292"/>
    <n v="274134"/>
    <n v="2018"/>
    <n v="0.63805287867556215"/>
    <n v="5.5067481538069771E-2"/>
    <n v="357681.20357000001"/>
    <n v="298193"/>
    <n v="1199.4956406421345"/>
    <n v="222.31239499250486"/>
  </r>
  <r>
    <s v="Swindon"/>
    <x v="8"/>
    <n v="18152"/>
    <n v="23644"/>
    <n v="26558"/>
    <n v="28565"/>
    <n v="29216"/>
    <n v="126135"/>
    <n v="2018"/>
    <n v="0.6095196121639489"/>
    <n v="2.2790127778750217E-2"/>
    <n v="181917.93992999996"/>
    <n v="240125"/>
    <n v="757.59683469026527"/>
    <n v="121.6699635606455"/>
  </r>
  <r>
    <s v="Nottingham"/>
    <x v="7"/>
    <n v="23779"/>
    <n v="28497"/>
    <n v="31873"/>
    <n v="35654"/>
    <n v="38706"/>
    <n v="158509"/>
    <n v="2018"/>
    <n v="0.62773876109171955"/>
    <n v="8.5600493633252936E-2"/>
    <n v="318973.09469999996"/>
    <n v="389220"/>
    <n v="819.51876753506997"/>
    <n v="99.445043934021882"/>
  </r>
  <r>
    <s v="Scarborough"/>
    <x v="6"/>
    <n v="11493"/>
    <n v="14929"/>
    <n v="16464"/>
    <n v="17971"/>
    <n v="18689"/>
    <n v="79546"/>
    <n v="2018"/>
    <n v="0.6261202471069347"/>
    <n v="3.9953258026820988E-2"/>
    <n v="119893.36814999999"/>
    <n v="120872"/>
    <n v="991.90356865113506"/>
    <n v="154.61810841220463"/>
  </r>
  <r>
    <s v="Oldham"/>
    <x v="3"/>
    <n v="30242"/>
    <n v="37953"/>
    <n v="43515"/>
    <n v="49120"/>
    <n v="49151"/>
    <n v="209981"/>
    <n v="2018"/>
    <n v="0.62525626611996565"/>
    <n v="6.3110749185667757E-4"/>
    <n v="283355.67644999997"/>
    <n v="257232"/>
    <n v="1101.556868702183"/>
    <n v="191.07653791130187"/>
  </r>
  <r>
    <s v="Halton"/>
    <x v="3"/>
    <n v="17181"/>
    <n v="21281"/>
    <n v="24006"/>
    <n v="26461"/>
    <n v="27967"/>
    <n v="116896"/>
    <n v="2018"/>
    <n v="0.62778650835224958"/>
    <n v="5.6913948830354104E-2"/>
    <n v="203192.67525999999"/>
    <n v="132128"/>
    <n v="1537.8472031666261"/>
    <n v="211.66596028093971"/>
  </r>
  <r>
    <s v="Epping Forest"/>
    <x v="2"/>
    <n v="14109"/>
    <n v="17544"/>
    <n v="19665"/>
    <n v="21574"/>
    <n v="22729"/>
    <n v="95621"/>
    <n v="2018"/>
    <n v="0.61095754482954145"/>
    <n v="5.3536664503569108E-2"/>
    <n v="142024.88254999998"/>
    <n v="316110"/>
    <n v="449.28943263420956"/>
    <n v="71.902185947929524"/>
  </r>
  <r>
    <s v="South Tyneside"/>
    <x v="5"/>
    <n v="23158"/>
    <n v="28208"/>
    <n v="33034"/>
    <n v="36233"/>
    <n v="37570"/>
    <n v="158203"/>
    <n v="2018"/>
    <n v="0.62233353484756893"/>
    <n v="3.6900063478044878E-2"/>
    <n v="193398.32728999999"/>
    <n v="157790"/>
    <n v="1225.6691000063377"/>
    <n v="238.10127384498384"/>
  </r>
  <r>
    <s v="Wealden"/>
    <x v="0"/>
    <n v="12165"/>
    <n v="16080"/>
    <n v="18406"/>
    <n v="19469"/>
    <n v="19641"/>
    <n v="85761"/>
    <n v="2018"/>
    <n v="0.61454993834771887"/>
    <n v="8.8345575016693205E-3"/>
    <n v="132531.46892000001"/>
    <n v="170825"/>
    <n v="775.83180986389584"/>
    <n v="114.97731596663252"/>
  </r>
  <r>
    <s v="Teignbridge"/>
    <x v="8"/>
    <n v="25064"/>
    <n v="32622"/>
    <n v="36563"/>
    <n v="39348"/>
    <n v="40378"/>
    <n v="173975"/>
    <n v="2018"/>
    <n v="0.61099585062240669"/>
    <n v="2.617667988207787E-2"/>
    <n v="308136.81284000009"/>
    <n v="295870"/>
    <n v="1041.4601441173493"/>
    <n v="136.47209923277114"/>
  </r>
  <r>
    <s v="Sefton"/>
    <x v="3"/>
    <n v="18983"/>
    <n v="23780"/>
    <n v="27606"/>
    <n v="29207"/>
    <n v="30806"/>
    <n v="130382"/>
    <n v="2018"/>
    <n v="0.62282041826897749"/>
    <n v="5.4747149655904409E-2"/>
    <n v="189032.26730000001"/>
    <n v="155644"/>
    <n v="1214.5168930379584"/>
    <n v="197.92603633933851"/>
  </r>
  <r>
    <s v="West Lancashire"/>
    <x v="3"/>
    <n v="13369"/>
    <n v="17133"/>
    <n v="19332"/>
    <n v="20963"/>
    <n v="21470"/>
    <n v="92267"/>
    <n v="2018"/>
    <n v="0.6059540728551126"/>
    <n v="2.4185469636979439E-2"/>
    <n v="158194.23765999998"/>
    <n v="113817"/>
    <n v="1389.899906516601"/>
    <n v="188.63614398552062"/>
  </r>
  <r>
    <s v="South Kesteven"/>
    <x v="7"/>
    <n v="10508"/>
    <n v="12640"/>
    <n v="14743"/>
    <n v="16647"/>
    <n v="16866"/>
    <n v="71404"/>
    <n v="2018"/>
    <n v="0.60506280928816136"/>
    <n v="1.3155523517750947E-2"/>
    <n v="86247.032940000019"/>
    <n v="133967"/>
    <n v="643.79312024603087"/>
    <n v="125.8966760470862"/>
  </r>
  <r>
    <s v="Southwark"/>
    <x v="1"/>
    <n v="20240"/>
    <n v="25130"/>
    <n v="27871"/>
    <n v="31011"/>
    <n v="32566"/>
    <n v="136818"/>
    <n v="2018"/>
    <n v="0.60899209486166006"/>
    <n v="5.0143497468640157E-2"/>
    <n v="138314.41307000001"/>
    <n v="334675"/>
    <n v="413.27978806304628"/>
    <n v="97.306341973556428"/>
  </r>
  <r>
    <s v="County Durham"/>
    <x v="5"/>
    <n v="42058"/>
    <n v="52198"/>
    <n v="56957"/>
    <n v="62760"/>
    <n v="67656"/>
    <n v="281629"/>
    <n v="2018"/>
    <n v="0.60863569356602787"/>
    <n v="7.8011472275334615E-2"/>
    <n v="341289.32598000002"/>
    <n v="262686"/>
    <n v="1299.2292165551266"/>
    <n v="257.55464699298778"/>
  </r>
  <r>
    <s v="Wychavon"/>
    <x v="4"/>
    <n v="25587"/>
    <n v="31493"/>
    <n v="34851"/>
    <n v="38807"/>
    <n v="41116"/>
    <n v="171854"/>
    <n v="2018"/>
    <n v="0.60690975886192211"/>
    <n v="5.9499574818975956E-2"/>
    <n v="216051.70970999997"/>
    <n v="313589"/>
    <n v="688.96456734770663"/>
    <n v="131.11429291206005"/>
  </r>
  <r>
    <s v="Calderdale"/>
    <x v="6"/>
    <n v="22359"/>
    <n v="28544"/>
    <n v="32283"/>
    <n v="36595"/>
    <n v="35532"/>
    <n v="155313"/>
    <n v="2017"/>
    <n v="0.58915872802898162"/>
    <n v="-2.9047684109851073E-2"/>
    <n v="171899.10811999999"/>
    <n v="221262"/>
    <n v="776.90298433531279"/>
    <n v="160.58790031727094"/>
  </r>
  <r>
    <s v="Lambeth"/>
    <x v="1"/>
    <n v="18930"/>
    <n v="23880"/>
    <n v="26765"/>
    <n v="29222"/>
    <n v="30231"/>
    <n v="129028"/>
    <n v="2018"/>
    <n v="0.59698890649762282"/>
    <n v="3.4528779686537538E-2"/>
    <n v="146407.22426000002"/>
    <n v="420472"/>
    <n v="348.19732172415763"/>
    <n v="71.89777202762609"/>
  </r>
  <r>
    <s v="North Norfolk"/>
    <x v="2"/>
    <n v="19841"/>
    <n v="24918"/>
    <n v="28001"/>
    <n v="30555"/>
    <n v="30517"/>
    <n v="133832"/>
    <n v="2017"/>
    <n v="0.5380777178569629"/>
    <n v="-1.2436589756177384E-3"/>
    <n v="174589.23125000001"/>
    <n v="174233"/>
    <n v="1002.0445681931667"/>
    <n v="175.15051683664979"/>
  </r>
  <r>
    <s v="West Berkshire"/>
    <x v="0"/>
    <n v="24258"/>
    <n v="31110"/>
    <n v="34507"/>
    <n v="37462"/>
    <n v="38790"/>
    <n v="166127"/>
    <n v="2018"/>
    <n v="0.59906010388325504"/>
    <n v="3.5449255245315253E-2"/>
    <n v="316690.71391999995"/>
    <n v="549821"/>
    <n v="575.98875619519799"/>
    <n v="70.55023362148772"/>
  </r>
  <r>
    <s v="Rochdale"/>
    <x v="3"/>
    <n v="24509"/>
    <n v="30740"/>
    <n v="34222"/>
    <n v="37966"/>
    <n v="39082"/>
    <n v="166519"/>
    <n v="2018"/>
    <n v="0.59459790281121216"/>
    <n v="2.9394721593004266E-2"/>
    <n v="232326.23467999999"/>
    <n v="235151"/>
    <n v="987.98744075083664"/>
    <n v="166.19959090116564"/>
  </r>
  <r>
    <s v="Knowsley"/>
    <x v="3"/>
    <n v="23571"/>
    <n v="29922"/>
    <n v="33528"/>
    <n v="37184"/>
    <n v="37583"/>
    <n v="161788"/>
    <n v="2018"/>
    <n v="0.59445929319927027"/>
    <n v="1.0730421686746988E-2"/>
    <n v="222242.08914"/>
    <n v="166098"/>
    <n v="1338.0178517501715"/>
    <n v="226.27003335380317"/>
  </r>
  <r>
    <s v="Darlington"/>
    <x v="5"/>
    <n v="16291"/>
    <n v="20141"/>
    <n v="21679"/>
    <n v="23739"/>
    <n v="25923"/>
    <n v="107773"/>
    <n v="2018"/>
    <n v="0.59124670063225093"/>
    <n v="9.2000505497282947E-2"/>
    <n v="119877.69796999999"/>
    <n v="108595"/>
    <n v="1103.8970299737557"/>
    <n v="238.71264791196649"/>
  </r>
  <r>
    <s v="Kettering"/>
    <x v="7"/>
    <n v="62916"/>
    <n v="79080"/>
    <n v="89270"/>
    <n v="97820"/>
    <n v="100247"/>
    <n v="429333"/>
    <n v="2018"/>
    <n v="0.59334668446817984"/>
    <n v="2.4810877121243101E-2"/>
    <n v="592944.77257000003"/>
    <n v="692623"/>
    <n v="856.08588304171246"/>
    <n v="144.7353033324045"/>
  </r>
  <r>
    <s v="Ashfield"/>
    <x v="7"/>
    <n v="11238"/>
    <n v="14083"/>
    <n v="15907"/>
    <n v="17343"/>
    <n v="17785"/>
    <n v="76356"/>
    <n v="2018"/>
    <n v="0.58257697099127959"/>
    <n v="2.5485786772761344E-2"/>
    <n v="129236.30834999999"/>
    <n v="153259"/>
    <n v="843.25428425084328"/>
    <n v="116.04538722032638"/>
  </r>
  <r>
    <s v="Herefordshire, County of"/>
    <x v="4"/>
    <n v="14534"/>
    <n v="17840"/>
    <n v="20204"/>
    <n v="21419"/>
    <n v="23059"/>
    <n v="97056"/>
    <n v="2018"/>
    <n v="0.58655566258428515"/>
    <n v="7.6567533498295912E-2"/>
    <n v="147446.23732000001"/>
    <n v="187775"/>
    <n v="785.22826425242988"/>
    <n v="122.8012248701904"/>
  </r>
  <r>
    <s v="Lewisham"/>
    <x v="1"/>
    <n v="16429"/>
    <n v="20718"/>
    <n v="23224"/>
    <n v="24886"/>
    <n v="26088"/>
    <n v="111345"/>
    <n v="2018"/>
    <n v="0.5879237932923489"/>
    <n v="4.8300249136060437E-2"/>
    <n v="174105.41946"/>
    <n v="334508"/>
    <n v="520.48207953173016"/>
    <n v="77.989166178387364"/>
  </r>
  <r>
    <s v="Warrington"/>
    <x v="3"/>
    <n v="14917"/>
    <n v="19139"/>
    <n v="21129"/>
    <n v="22613"/>
    <n v="23483"/>
    <n v="101281"/>
    <n v="2018"/>
    <n v="0.57424415096869341"/>
    <n v="3.8473444478839602E-2"/>
    <n v="155581.84440000003"/>
    <n v="218855"/>
    <n v="710.89006145621545"/>
    <n v="107.2993534531996"/>
  </r>
  <r>
    <s v="Cheltenham"/>
    <x v="8"/>
    <n v="48359"/>
    <n v="61983"/>
    <n v="71532"/>
    <n v="75553"/>
    <n v="76295"/>
    <n v="333722"/>
    <n v="2018"/>
    <n v="0.57767943919435882"/>
    <n v="9.8209204134845733E-3"/>
    <n v="397898.16172999993"/>
    <n v="652099"/>
    <n v="610.18060406472023"/>
    <n v="116.99910596397173"/>
  </r>
  <r>
    <s v="Merton"/>
    <x v="1"/>
    <n v="7944"/>
    <n v="10476"/>
    <n v="11699"/>
    <n v="12021"/>
    <n v="12559"/>
    <n v="54699"/>
    <n v="2018"/>
    <n v="0.58094159113796573"/>
    <n v="4.4755012062224438E-2"/>
    <n v="56913.88655000001"/>
    <n v="222217"/>
    <n v="256.11850825994412"/>
    <n v="56.516828145461417"/>
  </r>
  <r>
    <s v="Telford and Wrekin"/>
    <x v="4"/>
    <n v="12198"/>
    <n v="14395"/>
    <n v="15909"/>
    <n v="17699"/>
    <n v="19301"/>
    <n v="79502"/>
    <n v="2018"/>
    <n v="0.58230857517625845"/>
    <n v="9.0513588338324194E-2"/>
    <n v="136639.02825999999"/>
    <n v="188681"/>
    <n v="724.18011490293134"/>
    <n v="102.29434866255744"/>
  </r>
  <r>
    <s v="Wiltshire"/>
    <x v="8"/>
    <n v="36166"/>
    <n v="45690"/>
    <n v="51828"/>
    <n v="56235"/>
    <n v="56797"/>
    <n v="246716"/>
    <n v="2018"/>
    <n v="0.57045291157440692"/>
    <n v="9.9937761180759321E-3"/>
    <n v="351606.70921"/>
    <n v="493576"/>
    <n v="712.36589544467324"/>
    <n v="115.07245084850156"/>
  </r>
  <r>
    <s v="Maidstone"/>
    <x v="0"/>
    <n v="33481"/>
    <n v="41029"/>
    <n v="45576"/>
    <n v="49895"/>
    <n v="52739"/>
    <n v="222720"/>
    <n v="2018"/>
    <n v="0.57519189988351604"/>
    <n v="5.6999699368674217E-2"/>
    <n v="311105.60919999995"/>
    <n v="496688"/>
    <n v="626.36022855394128"/>
    <n v="106.18134523080889"/>
  </r>
  <r>
    <s v="Wandsworth"/>
    <x v="1"/>
    <n v="15250"/>
    <n v="18306"/>
    <n v="20105"/>
    <n v="22539"/>
    <n v="23987"/>
    <n v="100187"/>
    <n v="2018"/>
    <n v="0.57291803278688525"/>
    <n v="6.4244198944052533E-2"/>
    <n v="111016.34769"/>
    <n v="408558"/>
    <n v="271.72726440309577"/>
    <n v="58.711370233846843"/>
  </r>
  <r>
    <s v="Northumberland"/>
    <x v="5"/>
    <n v="53620"/>
    <n v="63665"/>
    <n v="70006"/>
    <n v="79612"/>
    <n v="83984"/>
    <n v="350887"/>
    <n v="2018"/>
    <n v="0.56628123834390154"/>
    <n v="5.4916344269708081E-2"/>
    <n v="473107.23480000003"/>
    <n v="326405"/>
    <n v="1449.4484912914938"/>
    <n v="257.29998008608936"/>
  </r>
  <r>
    <s v="Kingston upon Thames"/>
    <x v="1"/>
    <n v="7035"/>
    <n v="8625"/>
    <n v="9751"/>
    <n v="10990"/>
    <n v="11105"/>
    <n v="47506"/>
    <n v="2018"/>
    <n v="0.57853589196872779"/>
    <n v="1.0464058234758872E-2"/>
    <n v="52592.293119999995"/>
    <n v="211527"/>
    <n v="248.63158424220074"/>
    <n v="52.499208138913708"/>
  </r>
  <r>
    <s v="Bromley"/>
    <x v="1"/>
    <n v="12618"/>
    <n v="16112"/>
    <n v="18161"/>
    <n v="19680"/>
    <n v="19901"/>
    <n v="86472"/>
    <n v="2018"/>
    <n v="0.57719131399587886"/>
    <n v="1.1229674796747968E-2"/>
    <n v="186961.34317000001"/>
    <n v="350880"/>
    <n v="532.83556534997717"/>
    <n v="56.717396260829915"/>
  </r>
  <r>
    <s v="Harborough"/>
    <x v="7"/>
    <n v="25124"/>
    <n v="31740"/>
    <n v="35581"/>
    <n v="38076"/>
    <n v="39194"/>
    <n v="169715"/>
    <n v="2018"/>
    <n v="0.56002228944435595"/>
    <n v="2.936232797562769E-2"/>
    <n v="237221.05997999999"/>
    <n v="397380"/>
    <n v="596.96275600181184"/>
    <n v="98.631033267904769"/>
  </r>
  <r>
    <s v="Wakefield"/>
    <x v="6"/>
    <n v="36073"/>
    <n v="46660"/>
    <n v="50978"/>
    <n v="55844"/>
    <n v="56276"/>
    <n v="245831"/>
    <n v="2018"/>
    <n v="0.56005876971696278"/>
    <n v="7.7358355418666288E-3"/>
    <n v="333198.45503999997"/>
    <n v="376686"/>
    <n v="884.55226645004063"/>
    <n v="149.39764153698306"/>
  </r>
  <r>
    <s v="Bracknell Forest"/>
    <x v="0"/>
    <n v="23473"/>
    <n v="29702"/>
    <n v="32542"/>
    <n v="35121"/>
    <n v="36727"/>
    <n v="157565"/>
    <n v="2018"/>
    <n v="0.56464874536701748"/>
    <n v="4.5727627345462832E-2"/>
    <n v="216630.40546999997"/>
    <n v="464128"/>
    <n v="466.74711603264615"/>
    <n v="79.131187948152231"/>
  </r>
  <r>
    <s v="Islington"/>
    <x v="1"/>
    <n v="12926"/>
    <n v="16427"/>
    <n v="18064"/>
    <n v="19555"/>
    <n v="20178"/>
    <n v="87150"/>
    <n v="2018"/>
    <n v="0.56103976481510132"/>
    <n v="3.1858859626693943E-2"/>
    <n v="149378.19761"/>
    <n v="256925"/>
    <n v="581.40779453147809"/>
    <n v="78.536537900165413"/>
  </r>
  <r>
    <s v="Newark and Sherwood"/>
    <x v="7"/>
    <n v="11324"/>
    <n v="13704"/>
    <n v="14954"/>
    <n v="16563"/>
    <n v="17602"/>
    <n v="74147"/>
    <n v="2018"/>
    <n v="0.5543977393147298"/>
    <n v="6.2730181730362863E-2"/>
    <n v="119767.55103999999"/>
    <n v="135660"/>
    <n v="882.85088485920687"/>
    <n v="129.75084770750405"/>
  </r>
  <r>
    <s v="Leeds"/>
    <x v="6"/>
    <n v="53717"/>
    <n v="64865"/>
    <n v="72845"/>
    <n v="81133"/>
    <n v="84006"/>
    <n v="356566"/>
    <n v="2018"/>
    <n v="0.56386246439674592"/>
    <n v="3.5410991828232652E-2"/>
    <n v="569296.77787999995"/>
    <n v="888880"/>
    <n v="640.46527976779771"/>
    <n v="94.507695076950768"/>
  </r>
  <r>
    <s v="Kirklees"/>
    <x v="6"/>
    <n v="14435"/>
    <n v="17832"/>
    <n v="20092"/>
    <n v="21246"/>
    <n v="22648"/>
    <n v="96253"/>
    <n v="2018"/>
    <n v="0.56896432282646348"/>
    <n v="6.5988892026734441E-2"/>
    <n v="126391.75770999998"/>
    <n v="194710"/>
    <n v="649.12823023984379"/>
    <n v="116.31657336551795"/>
  </r>
  <r>
    <s v="Middlesbrough"/>
    <x v="5"/>
    <n v="44717"/>
    <n v="53852"/>
    <n v="60462"/>
    <n v="67071"/>
    <n v="69755"/>
    <n v="295857"/>
    <n v="2018"/>
    <n v="0.55992128273363595"/>
    <n v="4.0017295105187041E-2"/>
    <n v="359183.06342999998"/>
    <n v="298179"/>
    <n v="1204.5887317014276"/>
    <n v="233.93666220625866"/>
  </r>
  <r>
    <s v="Kirklees"/>
    <x v="6"/>
    <n v="22879"/>
    <n v="28275"/>
    <n v="31524"/>
    <n v="33503"/>
    <n v="35529"/>
    <n v="151710"/>
    <n v="2018"/>
    <n v="0.55290878097818963"/>
    <n v="6.0472196519714652E-2"/>
    <n v="164292.18044000003"/>
    <n v="249997"/>
    <n v="657.17660787929469"/>
    <n v="142.11770541246497"/>
  </r>
  <r>
    <s v="North Tyneside"/>
    <x v="5"/>
    <n v="36183"/>
    <n v="44246"/>
    <n v="49534"/>
    <n v="54942"/>
    <n v="56255"/>
    <n v="241160"/>
    <n v="2018"/>
    <n v="0.55473564933808694"/>
    <n v="2.3897928724837102E-2"/>
    <n v="282748.24476999999"/>
    <n v="220101"/>
    <n v="1284.6295326690929"/>
    <n v="255.58720769101456"/>
  </r>
  <r>
    <s v="Colchester"/>
    <x v="2"/>
    <n v="30682"/>
    <n v="39225"/>
    <n v="44470"/>
    <n v="47329"/>
    <n v="47439"/>
    <n v="209145"/>
    <n v="2018"/>
    <n v="0.54615083762466587"/>
    <n v="2.3241564368568952E-3"/>
    <n v="251012.36017"/>
    <n v="355323"/>
    <n v="706.43431517239242"/>
    <n v="133.50951106458066"/>
  </r>
  <r>
    <s v="Trafford"/>
    <x v="3"/>
    <n v="24367"/>
    <n v="30339"/>
    <n v="33477"/>
    <n v="37086"/>
    <n v="37589"/>
    <n v="162858"/>
    <n v="2018"/>
    <n v="0.54261911601756474"/>
    <n v="1.3563069621959769E-2"/>
    <n v="174930.1539"/>
    <n v="243088"/>
    <n v="719.61657465609164"/>
    <n v="154.63124465214241"/>
  </r>
  <r>
    <s v="Luton"/>
    <x v="2"/>
    <n v="13924"/>
    <n v="18143"/>
    <n v="20872"/>
    <n v="21436"/>
    <n v="21640"/>
    <n v="96015"/>
    <n v="2018"/>
    <n v="0.55415110600402184"/>
    <n v="9.5167008770292959E-3"/>
    <n v="151458.24877000001"/>
    <n v="235847"/>
    <n v="642.18857466917109"/>
    <n v="91.754400098368848"/>
  </r>
  <r>
    <s v="Great Yarmouth"/>
    <x v="2"/>
    <n v="36558"/>
    <n v="46084"/>
    <n v="53971"/>
    <n v="56051"/>
    <n v="56438"/>
    <n v="249102"/>
    <n v="2018"/>
    <n v="0.54379342414792931"/>
    <n v="6.9044263260245138E-3"/>
    <n v="350261.60672999994"/>
    <n v="240073"/>
    <n v="1458.9795884168564"/>
    <n v="235.08682775655737"/>
  </r>
  <r>
    <s v="Peterborough"/>
    <x v="2"/>
    <n v="76945"/>
    <n v="95010"/>
    <n v="106086"/>
    <n v="114985"/>
    <n v="119016"/>
    <n v="512042"/>
    <n v="2018"/>
    <n v="0.54676717135616348"/>
    <n v="3.5056746532156367E-2"/>
    <n v="670014.83144999994"/>
    <n v="979581"/>
    <n v="683.98104031213336"/>
    <n v="121.4968440588374"/>
  </r>
  <r>
    <s v="Harrow"/>
    <x v="1"/>
    <n v="8818"/>
    <n v="11318"/>
    <n v="13063"/>
    <n v="13745"/>
    <n v="13599"/>
    <n v="60543"/>
    <n v="2017"/>
    <n v="0.54218643683374912"/>
    <n v="-1.0622044379774464E-2"/>
    <n v="96070.633669999981"/>
    <n v="270607"/>
    <n v="355.01902637404055"/>
    <n v="50.253688928963406"/>
  </r>
  <r>
    <s v="Cheshire East"/>
    <x v="3"/>
    <n v="17239"/>
    <n v="21510"/>
    <n v="23770"/>
    <n v="25478"/>
    <n v="26603"/>
    <n v="114600"/>
    <n v="2018"/>
    <n v="0.54318695980045251"/>
    <n v="4.4155742208964593E-2"/>
    <n v="166268.61562"/>
    <n v="187819"/>
    <n v="885.25982791943306"/>
    <n v="141.64168694328049"/>
  </r>
  <r>
    <s v="Salford"/>
    <x v="3"/>
    <n v="49245"/>
    <n v="60567"/>
    <n v="67081"/>
    <n v="74273"/>
    <n v="75817"/>
    <n v="326983"/>
    <n v="2018"/>
    <n v="0.53958777540867098"/>
    <n v="2.0788173360440539E-2"/>
    <n v="368638.62028999993"/>
    <n v="277144"/>
    <n v="1330.1338664737464"/>
    <n v="273.56536674075574"/>
  </r>
  <r>
    <s v="Wigan"/>
    <x v="3"/>
    <n v="35270"/>
    <n v="43588"/>
    <n v="48148"/>
    <n v="52084"/>
    <n v="54309"/>
    <n v="233399"/>
    <n v="2018"/>
    <n v="0.53980720158775164"/>
    <n v="4.2719453190999158E-2"/>
    <n v="352549.89470000006"/>
    <n v="329538"/>
    <n v="1069.8307773306874"/>
    <n v="164.80345210567521"/>
  </r>
  <r>
    <s v="St Edmundsbury"/>
    <x v="2"/>
    <n v="23518"/>
    <n v="29868"/>
    <n v="34190"/>
    <n v="35401"/>
    <n v="36267"/>
    <n v="159244"/>
    <n v="2018"/>
    <n v="0.54209541627689428"/>
    <n v="2.4462585802660943E-2"/>
    <n v="225431.99936999998"/>
    <n v="252089"/>
    <n v="894.2555977055722"/>
    <n v="143.86585689974572"/>
  </r>
  <r>
    <s v="Surrey Heath"/>
    <x v="0"/>
    <n v="3329"/>
    <n v="3919"/>
    <n v="4594"/>
    <n v="5159"/>
    <n v="5104"/>
    <n v="22105"/>
    <n v="2017"/>
    <n v="0.5331931510964254"/>
    <n v="-1.0660980810234541E-2"/>
    <n v="41421.530689999992"/>
    <n v="97124"/>
    <n v="426.48089751245823"/>
    <n v="52.551377620361599"/>
  </r>
  <r>
    <s v="Cheshire East"/>
    <x v="3"/>
    <n v="19426"/>
    <n v="24973"/>
    <n v="27940"/>
    <n v="29670"/>
    <n v="29743"/>
    <n v="131752"/>
    <n v="2018"/>
    <n v="0.53109235045814884"/>
    <n v="2.4603977081226829E-3"/>
    <n v="159966.60735999999"/>
    <n v="209395"/>
    <n v="763.94664323407915"/>
    <n v="142.04255115929223"/>
  </r>
  <r>
    <s v="Shepway"/>
    <x v="0"/>
    <n v="17370"/>
    <n v="21597"/>
    <n v="25091"/>
    <n v="27026"/>
    <n v="26697"/>
    <n v="117781"/>
    <n v="2017"/>
    <n v="0.53696027633851473"/>
    <n v="-1.217346259157848E-2"/>
    <n v="182654.86580999999"/>
    <n v="207819"/>
    <n v="878.9132168377289"/>
    <n v="128.46274883432218"/>
  </r>
  <r>
    <s v="Ashford"/>
    <x v="0"/>
    <n v="9377"/>
    <n v="11632"/>
    <n v="12788"/>
    <n v="14181"/>
    <n v="14443"/>
    <n v="62421"/>
    <n v="2018"/>
    <n v="0.5402580782766343"/>
    <n v="1.8475424864254988E-2"/>
    <n v="93336.993529999992"/>
    <n v="134545"/>
    <n v="693.72324151770783"/>
    <n v="107.3469842803523"/>
  </r>
  <r>
    <s v="King's Lynn and West Norfolk"/>
    <x v="2"/>
    <n v="20292"/>
    <n v="24436"/>
    <n v="28534"/>
    <n v="31419"/>
    <n v="31065"/>
    <n v="135746"/>
    <n v="2017"/>
    <n v="0.5308988764044944"/>
    <n v="-1.1267067697889812E-2"/>
    <n v="195146.94089"/>
    <n v="176325"/>
    <n v="1106.7457302708069"/>
    <n v="176.18034878774992"/>
  </r>
  <r>
    <s v="Cheshire West and Chester"/>
    <x v="3"/>
    <n v="12796"/>
    <n v="16095"/>
    <n v="18083"/>
    <n v="19647"/>
    <n v="19467"/>
    <n v="86088"/>
    <n v="2017"/>
    <n v="0.5213347921225383"/>
    <n v="-9.1617040769583144E-3"/>
    <n v="100014.81696000001"/>
    <n v="107934"/>
    <n v="926.62939351826128"/>
    <n v="180.36022013452666"/>
  </r>
  <r>
    <s v="Breckland"/>
    <x v="2"/>
    <n v="24353"/>
    <n v="30296"/>
    <n v="34058"/>
    <n v="36640"/>
    <n v="37195"/>
    <n v="162542"/>
    <n v="2018"/>
    <n v="0.5273272286781916"/>
    <n v="1.5147379912663756E-2"/>
    <n v="213520.66749999998"/>
    <n v="230189"/>
    <n v="927.58849249964146"/>
    <n v="161.5846109066897"/>
  </r>
  <r>
    <s v="Wyre Forest"/>
    <x v="4"/>
    <n v="9735"/>
    <n v="11985"/>
    <n v="13634"/>
    <n v="14354"/>
    <n v="14827"/>
    <n v="64535"/>
    <n v="2018"/>
    <n v="0.52306111967128921"/>
    <n v="3.2952487111606518E-2"/>
    <n v="107519.73970999999"/>
    <n v="116908"/>
    <n v="919.69531349437159"/>
    <n v="126.82622232866869"/>
  </r>
  <r>
    <s v="Sedgemoor"/>
    <x v="8"/>
    <n v="43144"/>
    <n v="55502"/>
    <n v="62171"/>
    <n v="65014"/>
    <n v="65180"/>
    <n v="291011"/>
    <n v="2018"/>
    <n v="0.51075468199517893"/>
    <n v="2.5532962131233272E-3"/>
    <n v="433330.09195000009"/>
    <n v="579500"/>
    <n v="747.76547359792949"/>
    <n v="112.47627264883519"/>
  </r>
  <r>
    <s v="Greenwich"/>
    <x v="1"/>
    <n v="23370"/>
    <n v="27736"/>
    <n v="30762"/>
    <n v="34152"/>
    <n v="35337"/>
    <n v="151357"/>
    <n v="2018"/>
    <n v="0.5120667522464698"/>
    <n v="3.4697821503865071E-2"/>
    <n v="200948.91727000001"/>
    <n v="299593"/>
    <n v="670.73969441876147"/>
    <n v="117.9500188589186"/>
  </r>
  <r>
    <s v="Bury"/>
    <x v="3"/>
    <n v="21266"/>
    <n v="27082"/>
    <n v="30948"/>
    <n v="32058"/>
    <n v="32068"/>
    <n v="143422"/>
    <n v="2018"/>
    <n v="0.50794695758487729"/>
    <n v="3.1193461850396157E-4"/>
    <n v="187738.48690000002"/>
    <n v="205347"/>
    <n v="914.24996177202502"/>
    <n v="156.16493058091913"/>
  </r>
  <r>
    <s v="Westminster"/>
    <x v="1"/>
    <n v="7543"/>
    <n v="9577"/>
    <n v="10538"/>
    <n v="11790"/>
    <n v="11373"/>
    <n v="50821"/>
    <n v="2017"/>
    <n v="0.50775553493305048"/>
    <n v="-3.5368956743002541E-2"/>
    <n v="65566.668520000007"/>
    <n v="254136"/>
    <n v="257.99834938772943"/>
    <n v="44.751629049013125"/>
  </r>
  <r>
    <s v="Selby"/>
    <x v="6"/>
    <n v="23703"/>
    <n v="29747"/>
    <n v="32428"/>
    <n v="34467"/>
    <n v="35380"/>
    <n v="155725"/>
    <n v="2018"/>
    <n v="0.49263806269248617"/>
    <n v="2.6489105521223199E-2"/>
    <n v="283069.75234999997"/>
    <n v="360816"/>
    <n v="784.52660732894321"/>
    <n v="98.055518602279278"/>
  </r>
  <r>
    <s v="Gateshead"/>
    <x v="5"/>
    <n v="82754"/>
    <n v="98555"/>
    <n v="108924"/>
    <n v="120823"/>
    <n v="124677"/>
    <n v="535733"/>
    <n v="2018"/>
    <n v="0.50659786838098464"/>
    <n v="3.1897900234226929E-2"/>
    <n v="580887.75267000007"/>
    <n v="530164"/>
    <n v="1095.6755884405582"/>
    <n v="235.16685403007369"/>
  </r>
  <r>
    <s v="Havering"/>
    <x v="1"/>
    <n v="13644"/>
    <n v="16869"/>
    <n v="18520"/>
    <n v="19510"/>
    <n v="20443"/>
    <n v="88986"/>
    <n v="2018"/>
    <n v="0.49831427733802403"/>
    <n v="4.7821629933367506E-2"/>
    <n v="115493.20325000001"/>
    <n v="279983"/>
    <n v="412.50077058249968"/>
    <n v="73.015147348231864"/>
  </r>
  <r>
    <s v="Tameside"/>
    <x v="3"/>
    <n v="36151"/>
    <n v="44934"/>
    <n v="50596"/>
    <n v="53125"/>
    <n v="53841"/>
    <n v="238647"/>
    <n v="2018"/>
    <n v="0.48933639456723188"/>
    <n v="1.347764705882353E-2"/>
    <n v="301242.35600999999"/>
    <n v="248754"/>
    <n v="1211.0050733254541"/>
    <n v="216.44275066933596"/>
  </r>
  <r>
    <s v="Erewash"/>
    <x v="7"/>
    <n v="7378"/>
    <n v="8895"/>
    <n v="9267"/>
    <n v="10226"/>
    <n v="10975"/>
    <n v="46741"/>
    <n v="2018"/>
    <n v="0.48753049606939552"/>
    <n v="7.3244670447877955E-2"/>
    <n v="83037.31859000001"/>
    <n v="97612"/>
    <n v="850.68760592959893"/>
    <n v="112.43494652296849"/>
  </r>
  <r>
    <s v="Hambleton"/>
    <x v="6"/>
    <n v="12398"/>
    <n v="14914"/>
    <n v="16825"/>
    <n v="17873"/>
    <n v="18299"/>
    <n v="80309"/>
    <n v="2018"/>
    <n v="0.47596386513953864"/>
    <n v="2.3834834666815869E-2"/>
    <n v="117441.15204"/>
    <n v="144302"/>
    <n v="813.85671743981368"/>
    <n v="126.81043921775165"/>
  </r>
  <r>
    <s v="Richmond upon Thames"/>
    <x v="1"/>
    <n v="7032"/>
    <n v="8194"/>
    <n v="9640"/>
    <n v="10252"/>
    <n v="10511"/>
    <n v="45629"/>
    <n v="2018"/>
    <n v="0.49473833902161546"/>
    <n v="2.5263363246195863E-2"/>
    <n v="60580.728609999998"/>
    <n v="219397"/>
    <n v="276.12377840171013"/>
    <n v="47.908585805640001"/>
  </r>
  <r>
    <s v="Portsmouth"/>
    <x v="0"/>
    <n v="16394"/>
    <n v="19020"/>
    <n v="22060"/>
    <n v="24383"/>
    <n v="24285"/>
    <n v="106142"/>
    <n v="2017"/>
    <n v="0.48133463462242282"/>
    <n v="-4.0191937005290574E-3"/>
    <n v="158281.46995999999"/>
    <n v="232733"/>
    <n v="680.09895442416848"/>
    <n v="104.34704145952658"/>
  </r>
  <r>
    <s v="Hounslow"/>
    <x v="1"/>
    <n v="10984"/>
    <n v="12995"/>
    <n v="15163"/>
    <n v="16589"/>
    <n v="16310"/>
    <n v="72041"/>
    <n v="2017"/>
    <n v="0.48488710852148581"/>
    <n v="-1.6818373621074207E-2"/>
    <n v="75041.912800000006"/>
    <n v="321251"/>
    <n v="233.59277574233235"/>
    <n v="50.770269975813306"/>
  </r>
  <r>
    <s v="Bath and North East Somerset"/>
    <x v="8"/>
    <n v="16836"/>
    <n v="20450"/>
    <n v="22257"/>
    <n v="23338"/>
    <n v="24881"/>
    <n v="107762"/>
    <n v="2018"/>
    <n v="0.47784509384651935"/>
    <n v="6.611534835889965E-2"/>
    <n v="131215.77263999998"/>
    <n v="210688"/>
    <n v="622.79661224179813"/>
    <n v="118.09405376670718"/>
  </r>
  <r>
    <s v="Southampton"/>
    <x v="0"/>
    <n v="17413"/>
    <n v="21221"/>
    <n v="23371"/>
    <n v="25368"/>
    <n v="25627"/>
    <n v="113000"/>
    <n v="2018"/>
    <n v="0.47171653362430366"/>
    <n v="1.0209713024282561E-2"/>
    <n v="256369.12348999997"/>
    <n v="289916"/>
    <n v="884.28759878723486"/>
    <n v="88.394569461499188"/>
  </r>
  <r>
    <s v="Norwich"/>
    <x v="2"/>
    <n v="21489"/>
    <n v="26135"/>
    <n v="28565"/>
    <n v="31120"/>
    <n v="31683"/>
    <n v="138992"/>
    <n v="2018"/>
    <n v="0.47438224207734192"/>
    <n v="1.8091259640102827E-2"/>
    <n v="169491.25810000001"/>
    <n v="238597"/>
    <n v="710.36625816753769"/>
    <n v="132.78876096514205"/>
  </r>
  <r>
    <s v="Crawley"/>
    <x v="0"/>
    <n v="5670"/>
    <n v="6956"/>
    <n v="7816"/>
    <n v="7973"/>
    <n v="8352"/>
    <n v="36767"/>
    <n v="2018"/>
    <n v="0.473015873015873"/>
    <n v="4.7535432083281072E-2"/>
    <n v="49642.745589999999"/>
    <n v="134225"/>
    <n v="369.84723851741478"/>
    <n v="62.223877817098156"/>
  </r>
  <r>
    <s v="East Hampshire"/>
    <x v="0"/>
    <n v="14892"/>
    <n v="18567"/>
    <n v="20134"/>
    <n v="21146"/>
    <n v="21821"/>
    <n v="96560"/>
    <n v="2018"/>
    <n v="0.46528337362342198"/>
    <n v="3.192093067246761E-2"/>
    <n v="161016.68607999998"/>
    <n v="216111"/>
    <n v="745.06474024922375"/>
    <n v="100.97126013946536"/>
  </r>
  <r>
    <s v="Oxford"/>
    <x v="0"/>
    <n v="50231"/>
    <n v="59887"/>
    <n v="66257"/>
    <n v="70586"/>
    <n v="73498"/>
    <n v="320459"/>
    <n v="2018"/>
    <n v="0.46320001592641996"/>
    <n v="4.1254639730258127E-2"/>
    <n v="443122.65716"/>
    <n v="756733"/>
    <n v="585.57332263823571"/>
    <n v="97.125406186858513"/>
  </r>
  <r>
    <s v="Bolton"/>
    <x v="3"/>
    <n v="28511"/>
    <n v="34441"/>
    <n v="38114"/>
    <n v="41154"/>
    <n v="41076"/>
    <n v="183296"/>
    <n v="2017"/>
    <n v="0.44070709550699733"/>
    <n v="-1.8953200174952618E-3"/>
    <n v="266055.31433999998"/>
    <n v="311364"/>
    <n v="854.48322330134499"/>
    <n v="131.92276563764597"/>
  </r>
  <r>
    <s v="Exeter"/>
    <x v="8"/>
    <n v="76843"/>
    <n v="97424"/>
    <n v="105643"/>
    <n v="110784"/>
    <n v="110133"/>
    <n v="500827"/>
    <n v="2017"/>
    <n v="0.43322098304334811"/>
    <n v="-5.8762998266897746E-3"/>
    <n v="645730.12939000002"/>
    <n v="938976"/>
    <n v="687.69609594920428"/>
    <n v="117.29053777732338"/>
  </r>
  <r>
    <s v="Stockport"/>
    <x v="3"/>
    <n v="34133"/>
    <n v="43015"/>
    <n v="46230"/>
    <n v="49201"/>
    <n v="48910"/>
    <n v="221489"/>
    <n v="2017"/>
    <n v="0.43292414964989895"/>
    <n v="-5.9145139326436452E-3"/>
    <n v="279521.16009000002"/>
    <n v="313375"/>
    <n v="891.97019573992827"/>
    <n v="156.07499002792184"/>
  </r>
  <r>
    <s v="Chesterfield"/>
    <x v="7"/>
    <n v="40613"/>
    <n v="48953"/>
    <n v="52068"/>
    <n v="55669"/>
    <n v="58018"/>
    <n v="255321"/>
    <n v="2018"/>
    <n v="0.42855735848127446"/>
    <n v="4.2195836102678332E-2"/>
    <n v="369094.07259999996"/>
    <n v="292760"/>
    <n v="1260.7394200027325"/>
    <n v="198.17598032518103"/>
  </r>
  <r>
    <s v="Leicester"/>
    <x v="7"/>
    <n v="23840"/>
    <n v="27885"/>
    <n v="31348"/>
    <n v="33000"/>
    <n v="34040"/>
    <n v="150113"/>
    <n v="2018"/>
    <n v="0.42785234899328861"/>
    <n v="3.1515151515151517E-2"/>
    <n v="215990.06262000001"/>
    <n v="411956"/>
    <n v="524.30371840682017"/>
    <n v="82.630183806037536"/>
  </r>
  <r>
    <s v="Rutland"/>
    <x v="7"/>
    <n v="21860"/>
    <n v="26928"/>
    <n v="29227"/>
    <n v="30121"/>
    <n v="31055"/>
    <n v="139191"/>
    <n v="2018"/>
    <n v="0.42063129002744737"/>
    <n v="3.1008266657813487E-2"/>
    <n v="197955.35172000004"/>
    <n v="333712"/>
    <n v="593.19218883348526"/>
    <n v="93.059284652634602"/>
  </r>
  <r>
    <s v="Reigate and Banstead"/>
    <x v="0"/>
    <n v="6784"/>
    <n v="8168"/>
    <n v="8998"/>
    <n v="9185"/>
    <n v="9672"/>
    <n v="42807"/>
    <n v="2018"/>
    <n v="0.4257075471698113"/>
    <n v="5.3021230266739251E-2"/>
    <n v="87704.945510000005"/>
    <n v="185696"/>
    <n v="472.30390266887815"/>
    <n v="52.085128381871442"/>
  </r>
  <r>
    <s v="Basingstoke and Deane"/>
    <x v="0"/>
    <n v="12379"/>
    <n v="15068"/>
    <n v="16313"/>
    <n v="17715"/>
    <n v="17696"/>
    <n v="79171"/>
    <n v="2017"/>
    <n v="0.42951773164229745"/>
    <n v="-1.0725373976855771E-3"/>
    <n v="146883.79662000001"/>
    <n v="226791"/>
    <n v="647.66148841885263"/>
    <n v="78.027787698806392"/>
  </r>
  <r>
    <s v="Harrogate"/>
    <x v="6"/>
    <n v="8422"/>
    <n v="10118"/>
    <n v="11224"/>
    <n v="11735"/>
    <n v="11963"/>
    <n v="53462"/>
    <n v="2018"/>
    <n v="0.42044644977440038"/>
    <n v="1.9429058372390284E-2"/>
    <n v="91171.25576"/>
    <n v="163803"/>
    <n v="556.59087904372939"/>
    <n v="73.032850436194707"/>
  </r>
  <r>
    <s v="Thanet"/>
    <x v="0"/>
    <n v="18623"/>
    <n v="23017"/>
    <n v="24685"/>
    <n v="26371"/>
    <n v="26173"/>
    <n v="118869"/>
    <n v="2017"/>
    <n v="0.40541266176233687"/>
    <n v="-7.5082476963330928E-3"/>
    <n v="138145.17749"/>
    <n v="146263"/>
    <n v="944.49845476983239"/>
    <n v="178.94477755823416"/>
  </r>
  <r>
    <s v="Broxtowe"/>
    <x v="7"/>
    <n v="7503"/>
    <n v="9411"/>
    <n v="10143"/>
    <n v="10413"/>
    <n v="10545"/>
    <n v="48015"/>
    <n v="2018"/>
    <n v="0.40543782487005198"/>
    <n v="1.2676462114664363E-2"/>
    <n v="81217.986169999989"/>
    <n v="94260"/>
    <n v="861.6378757691491"/>
    <n v="111.87141947803947"/>
  </r>
  <r>
    <s v="Rushmoor"/>
    <x v="0"/>
    <n v="8661"/>
    <n v="10720"/>
    <n v="11800"/>
    <n v="12776"/>
    <n v="12279"/>
    <n v="56236"/>
    <n v="2017"/>
    <n v="0.41773467267059233"/>
    <n v="-3.8901064495929866E-2"/>
    <n v="91525.546829999992"/>
    <n v="228175"/>
    <n v="401.11995981154814"/>
    <n v="53.813958584419858"/>
  </r>
  <r>
    <s v="East Riding of Yorkshire"/>
    <x v="6"/>
    <n v="25921"/>
    <n v="30008"/>
    <n v="33555"/>
    <n v="35262"/>
    <n v="35840"/>
    <n v="160586"/>
    <n v="2018"/>
    <n v="0.38266270591412366"/>
    <n v="1.6391583007203222E-2"/>
    <n v="235578.94855999996"/>
    <n v="305472"/>
    <n v="771.19653703121719"/>
    <n v="117.32662895453592"/>
  </r>
  <r>
    <s v="Bristol, City of"/>
    <x v="8"/>
    <n v="72929"/>
    <n v="87423"/>
    <n v="94169"/>
    <n v="101128"/>
    <n v="101874"/>
    <n v="457523"/>
    <n v="2018"/>
    <n v="0.39689286840625815"/>
    <n v="7.3767898109326794E-3"/>
    <n v="560908.33733999997"/>
    <n v="1019702"/>
    <n v="550.07084161843352"/>
    <n v="99.905658712055086"/>
  </r>
  <r>
    <s v="Westminster"/>
    <x v="1"/>
    <n v="7766"/>
    <n v="9182"/>
    <n v="9688"/>
    <n v="10351"/>
    <n v="10860"/>
    <n v="47847"/>
    <n v="2018"/>
    <n v="0.3984032964202936"/>
    <n v="4.9173992850932276E-2"/>
    <n v="59856.361510000002"/>
    <n v="236002"/>
    <n v="253.62650108897384"/>
    <n v="46.016559181701844"/>
  </r>
  <r>
    <s v="Tamworth"/>
    <x v="4"/>
    <n v="21263"/>
    <n v="25976"/>
    <n v="29652"/>
    <n v="30054"/>
    <n v="29711"/>
    <n v="136656"/>
    <n v="2017"/>
    <n v="0.39730988101396791"/>
    <n v="-1.141279031077394E-2"/>
    <n v="181294.86817"/>
    <n v="218308"/>
    <n v="830.4545329076351"/>
    <n v="136.09670740421788"/>
  </r>
  <r>
    <s v="Redditch"/>
    <x v="4"/>
    <n v="12675"/>
    <n v="14508"/>
    <n v="15384"/>
    <n v="16772"/>
    <n v="17626"/>
    <n v="76965"/>
    <n v="2018"/>
    <n v="0.39061143984220908"/>
    <n v="5.091819699499165E-2"/>
    <n v="121386.54753000001"/>
    <n v="178351"/>
    <n v="680.60480473896985"/>
    <n v="98.827592780528292"/>
  </r>
  <r>
    <s v="Rushcliffe"/>
    <x v="7"/>
    <n v="7587"/>
    <n v="9387"/>
    <n v="9225"/>
    <n v="9878"/>
    <n v="10407"/>
    <n v="46484"/>
    <n v="2018"/>
    <n v="0.37168841439304073"/>
    <n v="5.3553350880745088E-2"/>
    <n v="70868.082079999993"/>
    <n v="128225"/>
    <n v="552.68537399103138"/>
    <n v="81.162019886917534"/>
  </r>
  <r>
    <s v="Birmingham"/>
    <x v="4"/>
    <n v="88914"/>
    <n v="106414"/>
    <n v="114923"/>
    <n v="120572"/>
    <n v="119967"/>
    <n v="550790"/>
    <n v="2017"/>
    <n v="0.3492475875565153"/>
    <n v="-5.0177487310486676E-3"/>
    <n v="813198.51854999992"/>
    <n v="1319731"/>
    <n v="616.18505479525743"/>
    <n v="90.902615760332978"/>
  </r>
  <r>
    <s v="Elmbridge"/>
    <x v="0"/>
    <n v="9737"/>
    <n v="11225"/>
    <n v="12620"/>
    <n v="13464"/>
    <n v="13031"/>
    <n v="60077"/>
    <n v="2017"/>
    <n v="0.33829721680188968"/>
    <n v="-3.2159833630421866E-2"/>
    <n v="98915.64525999999"/>
    <n v="308060"/>
    <n v="321.09214198532749"/>
    <n v="42.300201259494898"/>
  </r>
  <r>
    <s v="Birmingham"/>
    <x v="4"/>
    <n v="57347"/>
    <n v="68571"/>
    <n v="74618"/>
    <n v="76585"/>
    <n v="76864"/>
    <n v="353985"/>
    <n v="2018"/>
    <n v="0.34033166512633617"/>
    <n v="3.6430110334921984E-3"/>
    <n v="471010.12581000006"/>
    <n v="575038"/>
    <n v="819.09391346311031"/>
    <n v="133.66768804844202"/>
  </r>
  <r>
    <s v="Canterbury"/>
    <x v="0"/>
    <n v="16421"/>
    <n v="20218"/>
    <n v="21829"/>
    <n v="23250"/>
    <n v="22084"/>
    <n v="103802"/>
    <n v="2017"/>
    <n v="0.34486328481822059"/>
    <n v="-5.0150537634408604E-2"/>
    <n v="147755.78725999995"/>
    <n v="228443"/>
    <n v="646.7949871959305"/>
    <n v="96.671817477445146"/>
  </r>
  <r>
    <s v="Cornwall"/>
    <x v="8"/>
    <n v="56914"/>
    <n v="67655"/>
    <n v="72783"/>
    <n v="76024"/>
    <n v="75582"/>
    <n v="348958"/>
    <n v="2017"/>
    <n v="0.32800365463682046"/>
    <n v="-5.8139534883720929E-3"/>
    <n v="482863.81388999999"/>
    <n v="579008"/>
    <n v="833.95015939330722"/>
    <n v="130.53705648281198"/>
  </r>
  <r>
    <s v="Basingstoke and Deane"/>
    <x v="0"/>
    <n v="32064"/>
    <n v="37651"/>
    <n v="39674"/>
    <n v="42823"/>
    <n v="42383"/>
    <n v="194595"/>
    <n v="2017"/>
    <n v="0.32182509980039919"/>
    <n v="-1.0274852298998202E-2"/>
    <n v="348138.08407000004"/>
    <n v="566556"/>
    <n v="614.4813294184512"/>
    <n v="74.808139001263783"/>
  </r>
  <r>
    <s v="Bradford"/>
    <x v="6"/>
    <n v="12674"/>
    <n v="15874"/>
    <n v="18111"/>
    <n v="18506"/>
    <n v="16794"/>
    <n v="81959"/>
    <n v="2017"/>
    <n v="0.32507495660407132"/>
    <n v="-9.2510537123095218E-2"/>
    <n v="117148.88066"/>
    <n v="159840"/>
    <n v="732.91341754254245"/>
    <n v="105.06756756756756"/>
  </r>
  <r>
    <s v="Guildford"/>
    <x v="0"/>
    <n v="9317"/>
    <n v="10724"/>
    <n v="11228"/>
    <n v="12147"/>
    <n v="12030"/>
    <n v="55446"/>
    <n v="2017"/>
    <n v="0.29118815069228293"/>
    <n v="-9.6320079031859719E-3"/>
    <n v="82793.099400000006"/>
    <n v="226860"/>
    <n v="364.95239090187789"/>
    <n v="53.028299391695313"/>
  </r>
  <r>
    <m/>
    <x v="9"/>
    <n v="4563192"/>
    <n v="5694806"/>
    <n v="6439642"/>
    <n v="7066255"/>
    <n v="7344657"/>
    <n v="31108552"/>
    <m/>
    <n v="0.60954371413694619"/>
    <m/>
    <m/>
    <m/>
    <m/>
    <m/>
  </r>
  <r>
    <m/>
    <x v="9"/>
    <m/>
    <m/>
    <m/>
    <m/>
    <m/>
    <m/>
    <m/>
    <m/>
    <m/>
    <m/>
    <m/>
    <m/>
    <m/>
  </r>
  <r>
    <m/>
    <x v="9"/>
    <m/>
    <m/>
    <m/>
    <m/>
    <m/>
    <m/>
    <m/>
    <m/>
    <m/>
    <m/>
    <m/>
    <m/>
    <m/>
  </r>
  <r>
    <m/>
    <x v="9"/>
    <m/>
    <m/>
    <m/>
    <m/>
    <m/>
    <m/>
    <m/>
    <m/>
    <m/>
    <m/>
    <m/>
    <m/>
    <m/>
  </r>
  <r>
    <m/>
    <x v="9"/>
    <m/>
    <m/>
    <m/>
    <m/>
    <m/>
    <m/>
    <m/>
    <m/>
    <m/>
    <m/>
    <m/>
    <m/>
    <m/>
  </r>
  <r>
    <m/>
    <x v="9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">
  <r>
    <s v="NHS Buckinghamshire CCG"/>
    <s v="Wycombe"/>
    <x v="0"/>
    <n v="4367"/>
    <n v="5669"/>
    <n v="7255"/>
    <n v="9049"/>
    <n v="13232"/>
    <n v="39572"/>
    <n v="2018"/>
    <n v="2.0299977100984656"/>
    <n v="0.46226102331749364"/>
    <n v="100813.32188"/>
    <n v="562746"/>
    <n v="179.14533711479069"/>
    <n v="23.513272417751526"/>
  </r>
  <r>
    <s v="NHS Milton Keynes CCG"/>
    <s v="Milton Keynes"/>
    <x v="0"/>
    <n v="7688"/>
    <n v="10730"/>
    <n v="13684"/>
    <n v="17771"/>
    <n v="21139"/>
    <n v="71012"/>
    <n v="2018"/>
    <n v="1.7496097814776275"/>
    <n v="0.18952225535985595"/>
    <n v="110421.52420999997"/>
    <n v="296928"/>
    <n v="371.87979648264889"/>
    <n v="71.192342924884144"/>
  </r>
  <r>
    <s v="NHS Corby CCG"/>
    <s v="Corby"/>
    <x v="1"/>
    <n v="2662"/>
    <n v="3102"/>
    <n v="3659"/>
    <n v="4631"/>
    <n v="6548"/>
    <n v="20602"/>
    <n v="2018"/>
    <n v="1.4598046581517656"/>
    <n v="0.41394947095659684"/>
    <n v="33502.93922"/>
    <n v="79995"/>
    <n v="418.81291605725357"/>
    <n v="81.855115944746558"/>
  </r>
  <r>
    <s v="NHS Blackburn with Darwen CCG"/>
    <s v="Blackburn with Darwen"/>
    <x v="2"/>
    <n v="8868"/>
    <n v="11672"/>
    <n v="14784"/>
    <n v="18126"/>
    <n v="22141"/>
    <n v="75591"/>
    <n v="2018"/>
    <n v="1.4967298150654036"/>
    <n v="0.2215050204126669"/>
    <n v="101673.96357999998"/>
    <n v="176202"/>
    <n v="577.03070101360936"/>
    <n v="125.65691649356988"/>
  </r>
  <r>
    <s v="NHS Somerset CCG"/>
    <s v="Sedgemoor"/>
    <x v="3"/>
    <n v="25068"/>
    <n v="33340"/>
    <n v="42048"/>
    <n v="52231"/>
    <n v="60042"/>
    <n v="212729"/>
    <n v="2018"/>
    <n v="1.3951651507898517"/>
    <n v="0.14954720376787731"/>
    <n v="283385.71013000002"/>
    <n v="579500"/>
    <n v="489.01761886108721"/>
    <n v="103.61000862812769"/>
  </r>
  <r>
    <s v="NHS Cambridgeshire and Peterborough CCG"/>
    <s v="Peterborough"/>
    <x v="4"/>
    <n v="37451"/>
    <n v="52085"/>
    <n v="65340"/>
    <n v="78577"/>
    <n v="89398"/>
    <n v="322851"/>
    <n v="2018"/>
    <n v="1.3870657659341539"/>
    <n v="0.13771205314532242"/>
    <n v="437623.19105999998"/>
    <n v="979581"/>
    <n v="446.74528299344308"/>
    <n v="91.261467913322122"/>
  </r>
  <r>
    <s v="NHS Wyre Forest CCG"/>
    <s v="Wyre Forest"/>
    <x v="5"/>
    <n v="3867"/>
    <n v="5086"/>
    <n v="6160"/>
    <n v="7659"/>
    <n v="9293"/>
    <n v="32065"/>
    <n v="2018"/>
    <n v="1.4031549004396173"/>
    <n v="0.21334377856116987"/>
    <n v="55714.355909999998"/>
    <n v="116908"/>
    <n v="476.56581166387241"/>
    <n v="79.489855270811233"/>
  </r>
  <r>
    <s v="NHS Southern Derbyshire CCG"/>
    <s v="Amber Valley"/>
    <x v="1"/>
    <n v="13242"/>
    <n v="17040"/>
    <n v="21429"/>
    <n v="25246"/>
    <n v="30627"/>
    <n v="107584"/>
    <n v="2018"/>
    <n v="1.3128681468056185"/>
    <n v="0.21314267606749585"/>
    <n v="169685.87435999999"/>
    <n v="559330"/>
    <n v="303.37345459746479"/>
    <n v="54.756583769867518"/>
  </r>
  <r>
    <s v="NHS Barking and Dagenham CCG"/>
    <s v="Barking and Dagenham"/>
    <x v="6"/>
    <n v="11815"/>
    <n v="16562"/>
    <n v="20926"/>
    <n v="25370"/>
    <n v="28414"/>
    <n v="103087"/>
    <n v="2018"/>
    <n v="1.4049090139652984"/>
    <n v="0.11998423334647221"/>
    <n v="109238.54009999998"/>
    <n v="225745"/>
    <n v="483.90236815876312"/>
    <n v="125.86768256218301"/>
  </r>
  <r>
    <s v="NHS West Leicestershire CCG"/>
    <s v="Harborough"/>
    <x v="1"/>
    <n v="18812"/>
    <n v="24377"/>
    <n v="30270"/>
    <n v="37289"/>
    <n v="43885"/>
    <n v="154633"/>
    <n v="2018"/>
    <n v="1.3328194769296193"/>
    <n v="0.17688862667274532"/>
    <n v="241946.37410999998"/>
    <n v="397380"/>
    <n v="608.85392850671894"/>
    <n v="110.43585484926267"/>
  </r>
  <r>
    <s v="NHS Dorset CCG"/>
    <s v="Bournemouth"/>
    <x v="3"/>
    <n v="26512"/>
    <n v="37124"/>
    <n v="44654"/>
    <n v="53776"/>
    <n v="60688"/>
    <n v="222754"/>
    <n v="2018"/>
    <n v="1.2890766445383222"/>
    <n v="0.12853317465040168"/>
    <n v="387826.18007"/>
    <n v="803865"/>
    <n v="482.45187944493165"/>
    <n v="75.495263508176123"/>
  </r>
  <r>
    <s v="NHS Mansfield and Ashfield CCG"/>
    <s v="Mansfield"/>
    <x v="1"/>
    <n v="10805"/>
    <n v="13405"/>
    <n v="15844"/>
    <n v="19910"/>
    <n v="24511"/>
    <n v="84475"/>
    <n v="2018"/>
    <n v="1.268486811661268"/>
    <n v="0.23108990457056755"/>
    <n v="100119.1461"/>
    <n v="195334"/>
    <n v="512.5536061310371"/>
    <n v="125.48250688564202"/>
  </r>
  <r>
    <s v="NHS Swindon CCG"/>
    <s v="Swindon"/>
    <x v="3"/>
    <n v="16218"/>
    <n v="23212"/>
    <n v="27075"/>
    <n v="31973"/>
    <n v="37473"/>
    <n v="135951"/>
    <n v="2018"/>
    <n v="1.3105808361080282"/>
    <n v="0.17202014199480811"/>
    <n v="158006.97531000001"/>
    <n v="240125"/>
    <n v="658.01967854242582"/>
    <n v="156.05622071837584"/>
  </r>
  <r>
    <s v="NHS Kingston CCG"/>
    <s v="Kingston upon Thames"/>
    <x v="6"/>
    <n v="9134"/>
    <n v="12006"/>
    <n v="14003"/>
    <n v="16925"/>
    <n v="20767"/>
    <n v="72835"/>
    <n v="2018"/>
    <n v="1.27359316838187"/>
    <n v="0.22700147710487445"/>
    <n v="82064.842579999997"/>
    <n v="211527"/>
    <n v="387.96391278654733"/>
    <n v="98.176592113536344"/>
  </r>
  <r>
    <s v="NHS Hammersmith and Fulham CCG"/>
    <s v="Hammersmith and Fulham"/>
    <x v="6"/>
    <n v="11740"/>
    <n v="16415"/>
    <n v="19650"/>
    <n v="22761"/>
    <n v="26154"/>
    <n v="96720"/>
    <n v="2018"/>
    <n v="1.2277683134582624"/>
    <n v="0.14907077896401741"/>
    <n v="91724.038740000004"/>
    <n v="258526"/>
    <n v="354.79618583817489"/>
    <n v="101.16584018628687"/>
  </r>
  <r>
    <s v="NHS Salford CCG"/>
    <s v="Salford"/>
    <x v="2"/>
    <n v="20039"/>
    <n v="28334"/>
    <n v="34664"/>
    <n v="40173"/>
    <n v="45151"/>
    <n v="168361"/>
    <n v="2018"/>
    <n v="1.2531563451270022"/>
    <n v="0.12391407164015632"/>
    <n v="157569.94675"/>
    <n v="277144"/>
    <n v="568.54900972057851"/>
    <n v="162.91530756574198"/>
  </r>
  <r>
    <s v="NHS Sunderland CCG"/>
    <s v="Sunderland"/>
    <x v="7"/>
    <n v="31077"/>
    <n v="40349"/>
    <n v="50532"/>
    <n v="60254"/>
    <n v="69506"/>
    <n v="251718"/>
    <n v="2018"/>
    <n v="1.236573671847347"/>
    <n v="0.15354997178610549"/>
    <n v="216502.80223"/>
    <n v="284203"/>
    <n v="761.78929226644334"/>
    <n v="244.56462458172504"/>
  </r>
  <r>
    <s v="NHS Harrow CCG"/>
    <s v="Harrow"/>
    <x v="6"/>
    <n v="9767"/>
    <n v="12722"/>
    <n v="16997"/>
    <n v="20085"/>
    <n v="22128"/>
    <n v="81699"/>
    <n v="2018"/>
    <n v="1.2655882051807106"/>
    <n v="0.1017176997759522"/>
    <n v="108975.62100000001"/>
    <n v="270607"/>
    <n v="402.70806372340707"/>
    <n v="81.771720613287897"/>
  </r>
  <r>
    <s v="NHS Newcastle Gateshead CCG"/>
    <s v="Gateshead"/>
    <x v="7"/>
    <n v="52913"/>
    <n v="69440"/>
    <n v="85437"/>
    <n v="103430"/>
    <n v="117506"/>
    <n v="428726"/>
    <n v="2018"/>
    <n v="1.2207397047984427"/>
    <n v="0.13609204292758387"/>
    <n v="361736.47334000003"/>
    <n v="530164"/>
    <n v="682.31051776431445"/>
    <n v="221.64085075561525"/>
  </r>
  <r>
    <s v="NHS South Tyneside CCG"/>
    <s v="South Tyneside"/>
    <x v="7"/>
    <n v="12939"/>
    <n v="16842"/>
    <n v="21985"/>
    <n v="27277"/>
    <n v="29686"/>
    <n v="108729"/>
    <n v="2018"/>
    <n v="1.2943040420434346"/>
    <n v="8.8316163801004516E-2"/>
    <n v="152100.92793000001"/>
    <n v="157790"/>
    <n v="963.9452939349768"/>
    <n v="188.13613029976551"/>
  </r>
  <r>
    <s v="NHS Thanet CCG"/>
    <s v="Thanet"/>
    <x v="0"/>
    <n v="12919"/>
    <n v="17409"/>
    <n v="19998"/>
    <n v="24423"/>
    <n v="28491"/>
    <n v="103240"/>
    <n v="2018"/>
    <n v="1.2053564517377506"/>
    <n v="0.1665643041395406"/>
    <n v="127822.72889"/>
    <n v="146263"/>
    <n v="873.92388293690135"/>
    <n v="194.79294148212466"/>
  </r>
  <r>
    <s v="NHS Fareham and Gosport CCG"/>
    <s v="Fareham"/>
    <x v="0"/>
    <n v="10835"/>
    <n v="14513"/>
    <n v="17937"/>
    <n v="21466"/>
    <n v="23371"/>
    <n v="88122"/>
    <n v="2018"/>
    <n v="1.1569912321181357"/>
    <n v="8.8744992080499394E-2"/>
    <n v="117506.12180000001"/>
    <n v="204773"/>
    <n v="573.83601256024963"/>
    <n v="114.13125753883568"/>
  </r>
  <r>
    <s v="NHS Berkshire West CCG"/>
    <s v="West Berkshire"/>
    <x v="0"/>
    <n v="21334"/>
    <n v="27318"/>
    <n v="33809"/>
    <n v="41051"/>
    <n v="46792"/>
    <n v="170304"/>
    <n v="2018"/>
    <n v="1.1933064591731508"/>
    <n v="0.1398504299529853"/>
    <n v="283951.91534999997"/>
    <n v="549821"/>
    <n v="516.44428886855894"/>
    <n v="85.104061139898249"/>
  </r>
  <r>
    <s v="NHS Great Yarmouth and Waveney CCG"/>
    <s v="Great Yarmouth"/>
    <x v="4"/>
    <n v="16604"/>
    <n v="21646"/>
    <n v="27859"/>
    <n v="32639"/>
    <n v="37701"/>
    <n v="136449"/>
    <n v="2018"/>
    <n v="1.2705974463984582"/>
    <n v="0.15509053586200558"/>
    <n v="163018.98713999998"/>
    <n v="240073"/>
    <n v="679.03923864824446"/>
    <n v="157.03973374765175"/>
  </r>
  <r>
    <s v="NHS Liverpool CCG"/>
    <s v="Liverpool"/>
    <x v="2"/>
    <n v="49384"/>
    <n v="66244"/>
    <n v="79352"/>
    <n v="90551"/>
    <n v="108199"/>
    <n v="393730"/>
    <n v="2018"/>
    <n v="1.1909727847075977"/>
    <n v="0.19489569413921437"/>
    <n v="417965.54248999996"/>
    <n v="539854"/>
    <n v="774.21958990764165"/>
    <n v="200.42270688000829"/>
  </r>
  <r>
    <s v="NHS Newham CCG"/>
    <s v="Newham"/>
    <x v="6"/>
    <n v="18882"/>
    <n v="25228"/>
    <n v="30524"/>
    <n v="36926"/>
    <n v="41790"/>
    <n v="153350"/>
    <n v="2018"/>
    <n v="1.2132189386717509"/>
    <n v="0.13172290526999947"/>
    <n v="147367.24544"/>
    <n v="408038"/>
    <n v="361.16059151353551"/>
    <n v="102.41693175635602"/>
  </r>
  <r>
    <s v="NHS Leicester City CCG"/>
    <s v="Leicester"/>
    <x v="1"/>
    <n v="15405"/>
    <n v="19380"/>
    <n v="23292"/>
    <n v="27785"/>
    <n v="34396"/>
    <n v="120258"/>
    <n v="2018"/>
    <n v="1.232781564427134"/>
    <n v="0.23793413712434766"/>
    <n v="220404.76042999999"/>
    <n v="411956"/>
    <n v="535.02014882657363"/>
    <n v="83.494353765936168"/>
  </r>
  <r>
    <s v="NHS North East Hampshire and Farnham CCG"/>
    <s v="Rushmoor"/>
    <x v="0"/>
    <n v="10446"/>
    <n v="14517"/>
    <n v="17830"/>
    <n v="21161"/>
    <n v="23073"/>
    <n v="87027"/>
    <n v="2018"/>
    <n v="1.2087880528431936"/>
    <n v="9.0354898161712591E-2"/>
    <n v="118921.77266999999"/>
    <n v="228175"/>
    <n v="521.18668859428067"/>
    <n v="101.11975457433988"/>
  </r>
  <r>
    <s v="NHS Sutton CCG"/>
    <s v="Sutton"/>
    <x v="6"/>
    <n v="9314"/>
    <n v="11716"/>
    <n v="13925"/>
    <n v="16671"/>
    <n v="20352"/>
    <n v="71978"/>
    <n v="2018"/>
    <n v="1.1850977023835088"/>
    <n v="0.22080259132625518"/>
    <n v="76793.636579999991"/>
    <n v="202664"/>
    <n v="378.92095576915477"/>
    <n v="100.42237397860498"/>
  </r>
  <r>
    <s v="NHS Surrey Heath CCG"/>
    <s v="Surrey Heath"/>
    <x v="0"/>
    <n v="3734"/>
    <n v="4848"/>
    <n v="6218"/>
    <n v="6966"/>
    <n v="8081"/>
    <n v="29847"/>
    <n v="2018"/>
    <n v="1.1641671130155329"/>
    <n v="0.16006316393913292"/>
    <n v="41257.95205"/>
    <n v="97124"/>
    <n v="424.79667281001605"/>
    <n v="83.202915860137566"/>
  </r>
  <r>
    <s v="NHS East and North Hertfordshire CCG"/>
    <s v="Stevenage"/>
    <x v="4"/>
    <n v="22020"/>
    <n v="29407"/>
    <n v="35321"/>
    <n v="40157"/>
    <n v="47666"/>
    <n v="174571"/>
    <n v="2018"/>
    <n v="1.1646684831970935"/>
    <n v="0.18699106008915009"/>
    <n v="240391.96213"/>
    <n v="601672"/>
    <n v="399.53988573508491"/>
    <n v="79.222566448164443"/>
  </r>
  <r>
    <s v="NHS East Surrey CCG"/>
    <s v="Reigate and Banstead"/>
    <x v="0"/>
    <n v="7007"/>
    <n v="9050"/>
    <n v="10491"/>
    <n v="12936"/>
    <n v="14673"/>
    <n v="54157"/>
    <n v="2018"/>
    <n v="1.0940488083345226"/>
    <n v="0.13427643784786641"/>
    <n v="73562.409119999997"/>
    <n v="185696"/>
    <n v="396.14428485266239"/>
    <n v="79.016241599172844"/>
  </r>
  <r>
    <s v="NHS Herts Valleys CCG"/>
    <s v="Hertsmere"/>
    <x v="4"/>
    <n v="16749"/>
    <n v="22592"/>
    <n v="27003"/>
    <n v="32888"/>
    <n v="39286"/>
    <n v="138518"/>
    <n v="2018"/>
    <n v="1.3455728700220908"/>
    <n v="0.1945390415957188"/>
    <n v="252915.68723999997"/>
    <n v="650200"/>
    <n v="388.98137071670254"/>
    <n v="60.42140879729314"/>
  </r>
  <r>
    <s v="NHS East Lancashire CCG"/>
    <s v="Rossendale"/>
    <x v="2"/>
    <n v="22024"/>
    <n v="29072"/>
    <n v="34311"/>
    <n v="40478"/>
    <n v="46696"/>
    <n v="172581"/>
    <n v="2018"/>
    <n v="1.1202324736650926"/>
    <n v="0.15361430900736203"/>
    <n v="211732.81357"/>
    <n v="384139"/>
    <n v="551.18801675955842"/>
    <n v="121.56016441965018"/>
  </r>
  <r>
    <s v="NHS Isle of Wight CCG"/>
    <s v="Isle of Wight"/>
    <x v="0"/>
    <n v="12128"/>
    <n v="15109"/>
    <n v="18494"/>
    <n v="20579"/>
    <n v="25864"/>
    <n v="92174"/>
    <n v="2018"/>
    <n v="1.1325857519788918"/>
    <n v="0.2568151999611254"/>
    <n v="150018.52086000002"/>
    <n v="144805"/>
    <n v="1036.0037350920204"/>
    <n v="178.61261696764612"/>
  </r>
  <r>
    <s v="NHS South Tees CCG"/>
    <s v="Middlesbrough"/>
    <x v="7"/>
    <n v="34269"/>
    <n v="43533"/>
    <n v="52765"/>
    <n v="61879"/>
    <n v="71845"/>
    <n v="264291"/>
    <n v="2018"/>
    <n v="1.0965012110070327"/>
    <n v="0.161056254949175"/>
    <n v="296325.04856000002"/>
    <n v="298179"/>
    <n v="993.78242116312697"/>
    <n v="240.94587479332884"/>
  </r>
  <r>
    <s v="NHS North Staffordshire CCG"/>
    <s v="Newcastle-under-Lyme"/>
    <x v="5"/>
    <n v="11207"/>
    <n v="15561"/>
    <n v="18316"/>
    <n v="20932"/>
    <n v="23396"/>
    <n v="89412"/>
    <n v="2018"/>
    <n v="1.0876238065494781"/>
    <n v="0.11771450410854195"/>
    <n v="125691.87566000001"/>
    <n v="218499"/>
    <n v="575.25149158577381"/>
    <n v="107.07600492450767"/>
  </r>
  <r>
    <s v="NHS Coastal West Sussex CCG"/>
    <s v="Arun"/>
    <x v="0"/>
    <n v="24588"/>
    <n v="32662"/>
    <n v="40579"/>
    <n v="46133"/>
    <n v="51749"/>
    <n v="195711"/>
    <n v="2018"/>
    <n v="1.104644542053034"/>
    <n v="0.12173498363427482"/>
    <n v="293431.70948000002"/>
    <n v="518044"/>
    <n v="566.42236852468136"/>
    <n v="99.893059276818192"/>
  </r>
  <r>
    <s v="NHS North Tyneside CCG"/>
    <s v="North Tyneside"/>
    <x v="7"/>
    <n v="20225"/>
    <n v="26669"/>
    <n v="32849"/>
    <n v="39675"/>
    <n v="43056"/>
    <n v="162474"/>
    <n v="2018"/>
    <n v="1.1288504326328801"/>
    <n v="8.5217391304347828E-2"/>
    <n v="164724.94712000003"/>
    <n v="220101"/>
    <n v="748.40617316595569"/>
    <n v="195.61928387422137"/>
  </r>
  <r>
    <s v="NHS Bristol, North Somerset And South Gloucestershire CCG"/>
    <s v="Bristol, City of"/>
    <x v="3"/>
    <n v="63179"/>
    <n v="82183"/>
    <n v="99068"/>
    <n v="115177"/>
    <n v="130464"/>
    <n v="490071"/>
    <n v="2018"/>
    <n v="1.0649899491919783"/>
    <n v="0.13272615192269291"/>
    <n v="497295.01897000003"/>
    <n v="1019702"/>
    <n v="487.68661723719288"/>
    <n v="127.94326185493409"/>
  </r>
  <r>
    <s v="NHS Southampton CCG"/>
    <s v="Southampton"/>
    <x v="0"/>
    <n v="14554"/>
    <n v="19594"/>
    <n v="23570"/>
    <n v="27491"/>
    <n v="30560"/>
    <n v="115769"/>
    <n v="2018"/>
    <n v="1.0997663872474921"/>
    <n v="0.11163653559346695"/>
    <n v="160334.68633000003"/>
    <n v="289916"/>
    <n v="553.03841916279202"/>
    <n v="105.40984285103271"/>
  </r>
  <r>
    <s v="NHS Portsmouth CCG"/>
    <s v="Portsmouth"/>
    <x v="0"/>
    <n v="11463"/>
    <n v="15746"/>
    <n v="19840"/>
    <n v="22783"/>
    <n v="24069"/>
    <n v="93901"/>
    <n v="2018"/>
    <n v="1.0997121172467941"/>
    <n v="5.6445595400079006E-2"/>
    <n v="136882.47720000002"/>
    <n v="232733"/>
    <n v="588.15242015528531"/>
    <n v="103.41893929954067"/>
  </r>
  <r>
    <s v="NHS Warwickshire North CCG"/>
    <s v="North Warwickshire"/>
    <x v="5"/>
    <n v="9602"/>
    <n v="12312"/>
    <n v="14473"/>
    <n v="17354"/>
    <n v="20011"/>
    <n v="73752"/>
    <n v="2018"/>
    <n v="1.0840449906269527"/>
    <n v="0.15310591218162958"/>
    <n v="112587.10996"/>
    <n v="192658"/>
    <n v="584.3884497918591"/>
    <n v="103.86799406201663"/>
  </r>
  <r>
    <s v="NHS Hounslow CCG"/>
    <s v="Hounslow"/>
    <x v="6"/>
    <n v="14311"/>
    <n v="18124"/>
    <n v="22073"/>
    <n v="25099"/>
    <n v="29000"/>
    <n v="108607"/>
    <n v="2018"/>
    <n v="1.0264132485500663"/>
    <n v="0.15542451890513567"/>
    <n v="115294.97887000001"/>
    <n v="321251"/>
    <n v="358.89375868090684"/>
    <n v="90.272092538233352"/>
  </r>
  <r>
    <s v="NHS Oxfordshire CCG"/>
    <s v="Oxford"/>
    <x v="0"/>
    <n v="22095"/>
    <n v="29516"/>
    <n v="36136"/>
    <n v="42967"/>
    <n v="48943"/>
    <n v="179657"/>
    <n v="2018"/>
    <n v="1.2151165422041186"/>
    <n v="0.13908348267274886"/>
    <n v="278928.97473999998"/>
    <n v="756733"/>
    <n v="368.59628791132405"/>
    <n v="64.676708958113366"/>
  </r>
  <r>
    <s v="NHS East Leicestershire and Rutland CCG"/>
    <s v="Rutland"/>
    <x v="1"/>
    <n v="16578"/>
    <n v="21826"/>
    <n v="25703"/>
    <n v="28869"/>
    <n v="34466"/>
    <n v="127442"/>
    <n v="2018"/>
    <n v="1.0790203884666425"/>
    <n v="0.19387578371263292"/>
    <n v="201502.15283000004"/>
    <n v="333712"/>
    <n v="603.8205183811192"/>
    <n v="103.28067315529559"/>
  </r>
  <r>
    <s v="NHS Wandsworth CCG"/>
    <s v="Wandsworth"/>
    <x v="6"/>
    <n v="14872"/>
    <n v="18730"/>
    <n v="23075"/>
    <n v="27526"/>
    <n v="30806"/>
    <n v="115009"/>
    <n v="2018"/>
    <n v="1.0714093598708982"/>
    <n v="0.11916006684589116"/>
    <n v="164285.85952"/>
    <n v="408558"/>
    <n v="402.11147381767091"/>
    <n v="75.401778939587516"/>
  </r>
  <r>
    <s v="NHS Erewash CCG"/>
    <s v="Erewash"/>
    <x v="1"/>
    <n v="3606"/>
    <n v="4407"/>
    <n v="5575"/>
    <n v="6201"/>
    <n v="7205"/>
    <n v="26994"/>
    <n v="2018"/>
    <n v="0.99805879090404881"/>
    <n v="0.16190936945653928"/>
    <n v="36259.059049999996"/>
    <n v="97612"/>
    <n v="371.46108111707571"/>
    <n v="73.812645986149235"/>
  </r>
  <r>
    <s v="NHS Dudley CCG"/>
    <s v="Dudley"/>
    <x v="5"/>
    <n v="13714"/>
    <n v="18484"/>
    <n v="21145"/>
    <n v="23585"/>
    <n v="28007"/>
    <n v="104935"/>
    <n v="2018"/>
    <n v="1.0422196295756161"/>
    <n v="0.18749205003179986"/>
    <n v="155004.12867999999"/>
    <n v="320021"/>
    <n v="484.35611625487076"/>
    <n v="87.516131753853657"/>
  </r>
  <r>
    <s v="NHS Stoke on Trent CCG"/>
    <s v="Stoke-on-Trent"/>
    <x v="5"/>
    <n v="17632"/>
    <n v="22972"/>
    <n v="28306"/>
    <n v="32032"/>
    <n v="35206"/>
    <n v="136148"/>
    <n v="2018"/>
    <n v="0.99671052631578949"/>
    <n v="9.9088411588411585E-2"/>
    <n v="167916.71031999998"/>
    <n v="293612"/>
    <n v="571.9000256120321"/>
    <n v="119.90654332929172"/>
  </r>
  <r>
    <s v="NHS Lincolnshire West CCG"/>
    <s v="Lincoln"/>
    <x v="1"/>
    <n v="26832"/>
    <n v="35801"/>
    <n v="42289"/>
    <n v="47172"/>
    <n v="55466"/>
    <n v="207560"/>
    <n v="2018"/>
    <n v="1.0671586165772213"/>
    <n v="0.17582464173662343"/>
    <n v="247009.33910000001"/>
    <n v="238150"/>
    <n v="1037.2006680663449"/>
    <n v="232.90363216460213"/>
  </r>
  <r>
    <s v="NHS Herefordshire CCG"/>
    <s v="Herefordshire, County of"/>
    <x v="5"/>
    <n v="8284"/>
    <n v="11469"/>
    <n v="13514"/>
    <n v="14135"/>
    <n v="17322"/>
    <n v="64724"/>
    <n v="2018"/>
    <n v="1.0910188314823757"/>
    <n v="0.22546869472939512"/>
    <n v="84894.426109999986"/>
    <n v="187775"/>
    <n v="452.10718205298889"/>
    <n v="92.248701903874306"/>
  </r>
  <r>
    <s v="NHS Gloucestershire CCG"/>
    <s v="Cheltenham"/>
    <x v="3"/>
    <n v="43346"/>
    <n v="60025"/>
    <n v="71679"/>
    <n v="83349"/>
    <n v="89358"/>
    <n v="347757"/>
    <n v="2018"/>
    <n v="1.0615050985096663"/>
    <n v="7.2094446244106103E-2"/>
    <n v="375792.08554000006"/>
    <n v="652099"/>
    <n v="576.28072660746307"/>
    <n v="137.03134033329295"/>
  </r>
  <r>
    <s v="NHS Bath and North East Somerset CCG"/>
    <s v="Bath and North East Somerset"/>
    <x v="3"/>
    <n v="8362"/>
    <n v="11609"/>
    <n v="13662"/>
    <n v="15488"/>
    <n v="16806"/>
    <n v="65927"/>
    <n v="2018"/>
    <n v="1.0098062664434346"/>
    <n v="8.5098140495867766E-2"/>
    <n v="68276.677450000003"/>
    <n v="210688"/>
    <n v="324.06533570967497"/>
    <n v="79.767238760631841"/>
  </r>
  <r>
    <s v="NHS Stafford and Surrounds CCG"/>
    <s v="Stafford"/>
    <x v="5"/>
    <n v="8901"/>
    <n v="12051"/>
    <n v="14508"/>
    <n v="16377"/>
    <n v="17873"/>
    <n v="69710"/>
    <n v="2018"/>
    <n v="1.0079766318391192"/>
    <n v="9.1347621664529519E-2"/>
    <n v="95910.334939999986"/>
    <n v="148602"/>
    <n v="645.41752425943116"/>
    <n v="120.27428971346281"/>
  </r>
  <r>
    <s v="NHS Greater Huddersfield CCG"/>
    <s v="Kirklees"/>
    <x v="8"/>
    <n v="20861"/>
    <n v="27627"/>
    <n v="32313"/>
    <n v="37959"/>
    <n v="41330"/>
    <n v="160090"/>
    <n v="2018"/>
    <n v="0.98120895450841283"/>
    <n v="8.8806343686609238E-2"/>
    <n v="158238.08791000003"/>
    <n v="249997"/>
    <n v="632.95994715936604"/>
    <n v="165.32198386380637"/>
  </r>
  <r>
    <s v="NHS Bassetlaw CCG"/>
    <s v="Bassetlaw"/>
    <x v="1"/>
    <n v="10294"/>
    <n v="13239"/>
    <n v="15980"/>
    <n v="17996"/>
    <n v="20592"/>
    <n v="78101"/>
    <n v="2018"/>
    <n v="1.0003885758694384"/>
    <n v="0.14425427872860636"/>
    <n v="104095.65489999999"/>
    <n v="117990"/>
    <n v="882.24133316382733"/>
    <n v="174.52326468344776"/>
  </r>
  <r>
    <s v="NHS South East Staffordshire and Seisdon Peninsula CCG"/>
    <s v="Tamworth"/>
    <x v="5"/>
    <n v="18501"/>
    <n v="24264"/>
    <n v="29171"/>
    <n v="32928"/>
    <n v="36622"/>
    <n v="141486"/>
    <n v="2018"/>
    <n v="0.97946056969893525"/>
    <n v="0.11218415937803693"/>
    <n v="175070.44486000002"/>
    <n v="218308"/>
    <n v="801.9424155779908"/>
    <n v="167.75381570991442"/>
  </r>
  <r>
    <s v="NHS Calderdale CCG"/>
    <s v="Calderdale"/>
    <x v="8"/>
    <n v="15839"/>
    <n v="19664"/>
    <n v="24453"/>
    <n v="28136"/>
    <n v="31314"/>
    <n v="119406"/>
    <n v="2018"/>
    <n v="0.97701875118378689"/>
    <n v="0.112951379016207"/>
    <n v="159525.19639"/>
    <n v="221262"/>
    <n v="720.97873285968672"/>
    <n v="141.52452748325513"/>
  </r>
  <r>
    <s v="NHS Guildford and Waverley CCG"/>
    <s v="Guildford"/>
    <x v="0"/>
    <n v="11689"/>
    <n v="14900"/>
    <n v="17039"/>
    <n v="20149"/>
    <n v="22789"/>
    <n v="86566"/>
    <n v="2018"/>
    <n v="0.94961074514500809"/>
    <n v="0.13102387215246414"/>
    <n v="115674.85915000002"/>
    <n v="226860"/>
    <n v="509.89535021599232"/>
    <n v="100.45402450850744"/>
  </r>
  <r>
    <s v="NHS Nene CCG"/>
    <s v="Kettering"/>
    <x v="1"/>
    <n v="32330"/>
    <n v="40642"/>
    <n v="46099"/>
    <n v="54614"/>
    <n v="63199"/>
    <n v="236884"/>
    <n v="2018"/>
    <n v="0.95480977420352608"/>
    <n v="0.15719412604826602"/>
    <n v="278253.69587"/>
    <n v="692623"/>
    <n v="401.73903533379627"/>
    <n v="91.24588701212636"/>
  </r>
  <r>
    <s v="NHS Brent CCG"/>
    <s v="Brent"/>
    <x v="6"/>
    <n v="13291"/>
    <n v="17915"/>
    <n v="21430"/>
    <n v="24297"/>
    <n v="28023"/>
    <n v="104956"/>
    <n v="2018"/>
    <n v="1.1084192310586112"/>
    <n v="0.15335226571181626"/>
    <n v="237122.40044"/>
    <n v="388566"/>
    <n v="610.24999727202066"/>
    <n v="72.119022251046161"/>
  </r>
  <r>
    <s v="NHS Ealing CCG"/>
    <s v="Ealing"/>
    <x v="6"/>
    <n v="22826"/>
    <n v="27593"/>
    <n v="32482"/>
    <n v="38849"/>
    <n v="44676"/>
    <n v="166426"/>
    <n v="2018"/>
    <n v="0.95724174187330235"/>
    <n v="0.14999099075909289"/>
    <n v="201585.17532999997"/>
    <n v="441903"/>
    <n v="456.17516814776087"/>
    <n v="101.09910998567558"/>
  </r>
  <r>
    <s v="NHS Northumberland CCG"/>
    <s v="Northumberland"/>
    <x v="7"/>
    <n v="26166"/>
    <n v="33348"/>
    <n v="38396"/>
    <n v="43038"/>
    <n v="51365"/>
    <n v="192313"/>
    <n v="2018"/>
    <n v="0.96304364442406176"/>
    <n v="0.19348018030577629"/>
    <n v="215983.31133000003"/>
    <n v="326405"/>
    <n v="661.70343999019633"/>
    <n v="157.36584917510456"/>
  </r>
  <r>
    <s v="NHS Northern, Eastern and Western Devon CCG"/>
    <s v="Exeter"/>
    <x v="3"/>
    <n v="74118"/>
    <n v="94927"/>
    <n v="113827"/>
    <n v="131391"/>
    <n v="146021"/>
    <n v="560284"/>
    <n v="2018"/>
    <n v="0.97011522167354758"/>
    <n v="0.11134704812353967"/>
    <n v="628628.04165999987"/>
    <n v="938976"/>
    <n v="669.48254445268014"/>
    <n v="155.51089697713252"/>
  </r>
  <r>
    <s v="NHS Merton CCG"/>
    <s v="Merton"/>
    <x v="6"/>
    <n v="7964"/>
    <n v="10424"/>
    <n v="12456"/>
    <n v="14152"/>
    <n v="15342"/>
    <n v="60338"/>
    <n v="2018"/>
    <n v="0.92641888498242086"/>
    <n v="8.4087054833239125E-2"/>
    <n v="66448.345779999989"/>
    <n v="222217"/>
    <n v="299.02458308770252"/>
    <n v="69.04062245462768"/>
  </r>
  <r>
    <s v="NHS Newark and Sherwood CCG"/>
    <s v="Newark and Sherwood"/>
    <x v="1"/>
    <n v="7853"/>
    <n v="9862"/>
    <n v="11663"/>
    <n v="13384"/>
    <n v="14997"/>
    <n v="57759"/>
    <n v="2018"/>
    <n v="0.90971603208964724"/>
    <n v="0.12051703526598924"/>
    <n v="69970.303169999999"/>
    <n v="135660"/>
    <n v="515.77696572313141"/>
    <n v="110.5484298982751"/>
  </r>
  <r>
    <s v="NHS Croydon CCG"/>
    <s v="Croydon"/>
    <x v="6"/>
    <n v="17941"/>
    <n v="22066"/>
    <n v="27258"/>
    <n v="30899"/>
    <n v="34492"/>
    <n v="132656"/>
    <n v="2018"/>
    <n v="0.92252382810322719"/>
    <n v="0.11628208032622415"/>
    <n v="150581.70501999999"/>
    <n v="413072"/>
    <n v="364.54106068675679"/>
    <n v="83.501181392105977"/>
  </r>
  <r>
    <s v="NHS Nottingham West CCG"/>
    <s v="Broxtowe"/>
    <x v="1"/>
    <n v="4343"/>
    <n v="5274"/>
    <n v="6296"/>
    <n v="7724"/>
    <n v="8481"/>
    <n v="32118"/>
    <n v="2018"/>
    <n v="0.95279760534192959"/>
    <n v="9.8006214396685651E-2"/>
    <n v="50271.928650000002"/>
    <n v="94260"/>
    <n v="533.33257638446855"/>
    <n v="89.974538510502867"/>
  </r>
  <r>
    <s v="NHS South Eastern Hampshire CCG"/>
    <s v="East Hampshire"/>
    <x v="0"/>
    <n v="11426"/>
    <n v="15253"/>
    <n v="17717"/>
    <n v="19700"/>
    <n v="21738"/>
    <n v="85834"/>
    <n v="2018"/>
    <n v="0.90250306318921758"/>
    <n v="0.1034517766497462"/>
    <n v="124312.48844000002"/>
    <n v="216111"/>
    <n v="575.22517798723811"/>
    <n v="100.58719824534613"/>
  </r>
  <r>
    <s v="NHS Hillingdon CCG"/>
    <s v="Hillingdon"/>
    <x v="6"/>
    <n v="17782"/>
    <n v="22775"/>
    <n v="26809"/>
    <n v="29962"/>
    <n v="33750"/>
    <n v="131078"/>
    <n v="2018"/>
    <n v="0.89798672815206393"/>
    <n v="0.12642680728923303"/>
    <n v="127133.96876000002"/>
    <n v="316839"/>
    <n v="401.25732236246176"/>
    <n v="106.52097753117513"/>
  </r>
  <r>
    <s v="NHS North Kirklees CCG"/>
    <s v="Kirklees"/>
    <x v="8"/>
    <n v="15489"/>
    <n v="19545"/>
    <n v="22048"/>
    <n v="25277"/>
    <n v="30538"/>
    <n v="112897"/>
    <n v="2018"/>
    <n v="0.97159274323713607"/>
    <n v="0.20813387664675398"/>
    <n v="126570.98497"/>
    <n v="194710"/>
    <n v="650.04871331724098"/>
    <n v="156.83837501925939"/>
  </r>
  <r>
    <s v="NHS Nottingham North and East CCG"/>
    <s v="Ashfield"/>
    <x v="1"/>
    <n v="7968"/>
    <n v="9924"/>
    <n v="11966"/>
    <n v="13011"/>
    <n v="15275"/>
    <n v="58144"/>
    <n v="2018"/>
    <n v="0.91704317269076308"/>
    <n v="0.1740066097917147"/>
    <n v="94844.719930000021"/>
    <n v="153259"/>
    <n v="618.85253022661004"/>
    <n v="99.667882473459969"/>
  </r>
  <r>
    <s v="NHS Havering CCG"/>
    <s v="Havering"/>
    <x v="6"/>
    <n v="16194"/>
    <n v="20188"/>
    <n v="23043"/>
    <n v="25961"/>
    <n v="30498"/>
    <n v="115884"/>
    <n v="2018"/>
    <n v="0.88329010744720271"/>
    <n v="0.17476214321482222"/>
    <n v="135125.48311999999"/>
    <n v="279983"/>
    <n v="482.62031309043761"/>
    <n v="108.92804205969648"/>
  </r>
  <r>
    <s v="NHS East Berkshire CCG"/>
    <s v="Bracknell Forest"/>
    <x v="0"/>
    <n v="14149"/>
    <n v="18021"/>
    <n v="20283"/>
    <n v="22691"/>
    <n v="26634"/>
    <n v="101778"/>
    <n v="2018"/>
    <n v="0.88239451551346382"/>
    <n v="0.17376933586003263"/>
    <n v="127749.89848"/>
    <n v="464128"/>
    <n v="275.24712682708218"/>
    <n v="57.385031715388855"/>
  </r>
  <r>
    <s v="NHS Darlington CCG"/>
    <s v="Darlington"/>
    <x v="7"/>
    <n v="14140"/>
    <n v="17944"/>
    <n v="21015"/>
    <n v="24091"/>
    <n v="26878"/>
    <n v="104068"/>
    <n v="2018"/>
    <n v="0.90084865629420086"/>
    <n v="0.11568635590054377"/>
    <n v="91779.511929999993"/>
    <n v="108595"/>
    <n v="845.15412247341021"/>
    <n v="247.50679128873338"/>
  </r>
  <r>
    <s v="NHS Wiltshire CCG"/>
    <s v="Wiltshire"/>
    <x v="3"/>
    <n v="26710"/>
    <n v="35953"/>
    <n v="42102"/>
    <n v="47746"/>
    <n v="53482"/>
    <n v="205993"/>
    <n v="2018"/>
    <n v="1.0023212280044926"/>
    <n v="0.12013571817534453"/>
    <n v="290385.82525000005"/>
    <n v="493576"/>
    <n v="588.33052103424814"/>
    <n v="108.35615994294697"/>
  </r>
  <r>
    <s v="NHS Redbridge CCG"/>
    <s v="Redbridge"/>
    <x v="6"/>
    <n v="15096"/>
    <n v="18809"/>
    <n v="21822"/>
    <n v="25337"/>
    <n v="29101"/>
    <n v="110165"/>
    <n v="2018"/>
    <n v="0.92772919978802326"/>
    <n v="0.14855744563286893"/>
    <n v="151106.09322000001"/>
    <n v="325217"/>
    <n v="464.63159435084884"/>
    <n v="89.481792157236541"/>
  </r>
  <r>
    <s v="NHS Bradford City CCG"/>
    <s v="Bradford"/>
    <x v="8"/>
    <n v="4135"/>
    <n v="5208"/>
    <n v="5834"/>
    <n v="6255"/>
    <n v="8178"/>
    <n v="29610"/>
    <n v="2018"/>
    <n v="0.97775090689238209"/>
    <n v="0.30743405275779379"/>
    <n v="58142.817360000008"/>
    <n v="142383"/>
    <n v="408.35505193738021"/>
    <n v="57.436632182212769"/>
  </r>
  <r>
    <s v="NHS Ashford CCG"/>
    <s v="Ashford"/>
    <x v="0"/>
    <n v="7750"/>
    <n v="10092"/>
    <n v="11736"/>
    <n v="13740"/>
    <n v="14898"/>
    <n v="58216"/>
    <n v="2018"/>
    <n v="0.92232258064516126"/>
    <n v="8.4279475982532756E-2"/>
    <n v="85768.337840000007"/>
    <n v="134545"/>
    <n v="637.46952945111298"/>
    <n v="110.72875246200157"/>
  </r>
  <r>
    <s v="NHS Birmingham and Solihull CCG"/>
    <s v="Birmingham"/>
    <x v="5"/>
    <n v="69892"/>
    <n v="88160"/>
    <n v="102658"/>
    <n v="114575"/>
    <n v="130965"/>
    <n v="506250"/>
    <n v="2018"/>
    <n v="0.87381960739426545"/>
    <n v="0.14305040366572114"/>
    <n v="748612.12988999998"/>
    <n v="1319731"/>
    <n v="567.24599929076453"/>
    <n v="99.236132211791642"/>
  </r>
  <r>
    <s v="NHS Vale Royal CCG"/>
    <s v="Cheshire West and Chester"/>
    <x v="2"/>
    <n v="8109"/>
    <n v="10864"/>
    <n v="12907"/>
    <n v="14881"/>
    <n v="16878"/>
    <n v="63639"/>
    <n v="2018"/>
    <n v="1.0813910469848316"/>
    <n v="0.13419797056649418"/>
    <n v="85318.288810000013"/>
    <n v="107934"/>
    <n v="790.46721894861685"/>
    <n v="156.37333926288289"/>
  </r>
  <r>
    <s v="NHS North Derbyshire CCG"/>
    <s v="Chesterfield"/>
    <x v="1"/>
    <n v="18804"/>
    <n v="23959"/>
    <n v="26356"/>
    <n v="29722"/>
    <n v="35210"/>
    <n v="134051"/>
    <n v="2018"/>
    <n v="0.87247394171452886"/>
    <n v="0.18464437117286858"/>
    <n v="197889.14587000001"/>
    <n v="292760"/>
    <n v="675.94325000000003"/>
    <n v="120.26916245388715"/>
  </r>
  <r>
    <s v="NHS Waltham Forest CCG"/>
    <s v="Waltham Forest"/>
    <x v="6"/>
    <n v="12076"/>
    <n v="15093"/>
    <n v="17251"/>
    <n v="20070"/>
    <n v="22841"/>
    <n v="87331"/>
    <n v="2018"/>
    <n v="0.89143756210665781"/>
    <n v="0.13806676631788739"/>
    <n v="167382.27530000001"/>
    <n v="314227"/>
    <n v="532.67948107578275"/>
    <n v="72.689488809045685"/>
  </r>
  <r>
    <s v="NHS North Cumbria CCG"/>
    <s v="Eden"/>
    <x v="2"/>
    <n v="20804"/>
    <n v="25915"/>
    <n v="30105"/>
    <n v="34204"/>
    <n v="38936"/>
    <n v="149964"/>
    <n v="2018"/>
    <n v="0.87156316093059027"/>
    <n v="0.13834639223482634"/>
    <n v="188366.22138"/>
    <n v="325063"/>
    <n v="579.47604427449448"/>
    <n v="119.77985805828409"/>
  </r>
  <r>
    <s v="NHS Knowsley CCG"/>
    <s v="Knowsley"/>
    <x v="2"/>
    <n v="19929"/>
    <n v="26350"/>
    <n v="31247"/>
    <n v="34296"/>
    <n v="37519"/>
    <n v="149341"/>
    <n v="2018"/>
    <n v="0.8826333483867731"/>
    <n v="9.397597387450432E-2"/>
    <n v="184998.07097000003"/>
    <n v="166098"/>
    <n v="1113.7886727714965"/>
    <n v="225.88471866006816"/>
  </r>
  <r>
    <s v="NHS Hartlepool and Stockton-on-Tees CCG"/>
    <s v="Stockton-on-Tees"/>
    <x v="7"/>
    <n v="27299"/>
    <n v="36837"/>
    <n v="43557"/>
    <n v="46704"/>
    <n v="50260"/>
    <n v="204657"/>
    <n v="2018"/>
    <n v="0.84109308033261287"/>
    <n v="7.6139088729016785E-2"/>
    <n v="217473.11699999997"/>
    <n v="298193"/>
    <n v="729.30322643388672"/>
    <n v="168.54855747787505"/>
  </r>
  <r>
    <s v="NHS Lincolnshire East CCG"/>
    <s v="Boston"/>
    <x v="1"/>
    <n v="32461"/>
    <n v="41868"/>
    <n v="49378"/>
    <n v="57540"/>
    <n v="64706"/>
    <n v="245953"/>
    <n v="2018"/>
    <n v="0.99334586118727086"/>
    <n v="0.12453945081682308"/>
    <n v="345962.61716000002"/>
    <n v="251744"/>
    <n v="1374.2636057264524"/>
    <n v="257.03095207830177"/>
  </r>
  <r>
    <s v="NHS Trafford CCG"/>
    <s v="Trafford"/>
    <x v="2"/>
    <n v="25517"/>
    <n v="32695"/>
    <n v="36404"/>
    <n v="40228"/>
    <n v="46866"/>
    <n v="181710"/>
    <n v="2018"/>
    <n v="0.83665791433162207"/>
    <n v="0.16500944615690563"/>
    <n v="162146.36093000002"/>
    <n v="243088"/>
    <n v="667.02741776640573"/>
    <n v="192.7943789903245"/>
  </r>
  <r>
    <s v="NHS Tameside and Glossop CCG"/>
    <s v="Tameside"/>
    <x v="2"/>
    <n v="15534"/>
    <n v="19635"/>
    <n v="23872"/>
    <n v="26716"/>
    <n v="30467"/>
    <n v="116224"/>
    <n v="2018"/>
    <n v="0.96131067336165832"/>
    <n v="0.14040275490342866"/>
    <n v="158420.35269"/>
    <n v="248754"/>
    <n v="636.85549856484727"/>
    <n v="122.47843250761797"/>
  </r>
  <r>
    <s v="NHS Greater Preston CCG"/>
    <s v="Preston"/>
    <x v="2"/>
    <n v="17440"/>
    <n v="22283"/>
    <n v="27508"/>
    <n v="30840"/>
    <n v="32315"/>
    <n v="130386"/>
    <n v="2018"/>
    <n v="0.85292431192660545"/>
    <n v="4.7827496757457844E-2"/>
    <n v="154408.30585999999"/>
    <n v="210743"/>
    <n v="732.68533645245623"/>
    <n v="153.33842642460246"/>
  </r>
  <r>
    <s v="NHS South Warwickshire CCG"/>
    <s v="Warwick"/>
    <x v="5"/>
    <n v="11111"/>
    <n v="13932"/>
    <n v="15817"/>
    <n v="17856"/>
    <n v="20423"/>
    <n v="79139"/>
    <n v="2018"/>
    <n v="0.83808838088380888"/>
    <n v="0.14376120071684587"/>
    <n v="99182.722150000001"/>
    <n v="290788"/>
    <n v="341.08258301580537"/>
    <n v="70.233297109922006"/>
  </r>
  <r>
    <s v="NHS Oldham CCG"/>
    <s v="Oldham"/>
    <x v="2"/>
    <n v="23025"/>
    <n v="29757"/>
    <n v="34483"/>
    <n v="38733"/>
    <n v="42166"/>
    <n v="168164"/>
    <n v="2018"/>
    <n v="0.83131378935939193"/>
    <n v="8.8632432292876873E-2"/>
    <n v="212372.83455999999"/>
    <n v="257232"/>
    <n v="825.60814579834539"/>
    <n v="163.92206257386326"/>
  </r>
  <r>
    <s v="NHS Canterbury and Coastal CCG"/>
    <s v="Canterbury"/>
    <x v="0"/>
    <n v="15932"/>
    <n v="20147"/>
    <n v="24092"/>
    <n v="27740"/>
    <n v="29754"/>
    <n v="117665"/>
    <n v="2018"/>
    <n v="0.86756213909113733"/>
    <n v="7.260273972602739E-2"/>
    <n v="180825.30217000001"/>
    <n v="228443"/>
    <n v="791.55545221346244"/>
    <n v="130.24693249519572"/>
  </r>
  <r>
    <s v="NHS South Sefton CCG"/>
    <s v="Sefton"/>
    <x v="2"/>
    <n v="17130"/>
    <n v="23787"/>
    <n v="25379"/>
    <n v="26598"/>
    <n v="30721"/>
    <n v="123615"/>
    <n v="2018"/>
    <n v="0.79340338587273784"/>
    <n v="0.15501165501165501"/>
    <n v="134107.33958999999"/>
    <n v="155644"/>
    <n v="861.62871418107977"/>
    <n v="197.37991827503791"/>
  </r>
  <r>
    <s v="NHS Hardwick CCG"/>
    <s v="Bolsover"/>
    <x v="1"/>
    <n v="8173"/>
    <n v="10119"/>
    <n v="11284"/>
    <n v="12683"/>
    <n v="14750"/>
    <n v="57009"/>
    <n v="2018"/>
    <n v="0.80472286797993398"/>
    <n v="0.16297405976503981"/>
    <n v="73527.47309"/>
    <n v="104793"/>
    <n v="701.64489126182093"/>
    <n v="140.75367629517237"/>
  </r>
  <r>
    <s v="NHS Ipswich and East Suffolk CCG"/>
    <s v="Babergh"/>
    <x v="4"/>
    <n v="28500"/>
    <n v="35477"/>
    <n v="39242"/>
    <n v="47181"/>
    <n v="52440"/>
    <n v="202840"/>
    <n v="2018"/>
    <n v="0.84"/>
    <n v="0.11146436065365295"/>
    <n v="256434.39277999999"/>
    <n v="409919"/>
    <n v="625.57332736467447"/>
    <n v="127.92771254808876"/>
  </r>
  <r>
    <s v="NHS North Durham CCG"/>
    <s v="County Durham"/>
    <x v="7"/>
    <n v="26391"/>
    <n v="35325"/>
    <n v="41814"/>
    <n v="47588"/>
    <n v="53142"/>
    <n v="204260"/>
    <n v="2018"/>
    <n v="1.0136410139820393"/>
    <n v="0.11671009498192822"/>
    <n v="224505.45258000001"/>
    <n v="262686"/>
    <n v="854.65328407299978"/>
    <n v="202.30236860738677"/>
  </r>
  <r>
    <s v="NHS Bradford Districts CCG"/>
    <s v="Bradford"/>
    <x v="8"/>
    <n v="19935"/>
    <n v="25531"/>
    <n v="29681"/>
    <n v="32098"/>
    <n v="36422"/>
    <n v="143667"/>
    <n v="2018"/>
    <n v="0.82703787308753451"/>
    <n v="0.13471244314287495"/>
    <n v="193071.08167000001"/>
    <n v="334603"/>
    <n v="577.01539337662848"/>
    <n v="108.85138507425216"/>
  </r>
  <r>
    <s v="NHS Wakefield CCG"/>
    <s v="Wakefield"/>
    <x v="8"/>
    <n v="32372"/>
    <n v="38908"/>
    <n v="44356"/>
    <n v="50763"/>
    <n v="58154"/>
    <n v="224553"/>
    <n v="2018"/>
    <n v="0.79642901272704802"/>
    <n v="0.14559817189685401"/>
    <n v="263056.26429000002"/>
    <n v="376686"/>
    <n v="698.3436185310843"/>
    <n v="154.38322634767417"/>
  </r>
  <r>
    <s v="NHS Tower Hamlets CCG"/>
    <s v="Tower Hamlets"/>
    <x v="6"/>
    <n v="19826"/>
    <n v="26478"/>
    <n v="30168"/>
    <n v="32602"/>
    <n v="36522"/>
    <n v="145596"/>
    <n v="2018"/>
    <n v="0.84212650055482696"/>
    <n v="0.12023802220722656"/>
    <n v="148887.56146"/>
    <n v="332231"/>
    <n v="448.14469889925982"/>
    <n v="109.92953697878885"/>
  </r>
  <r>
    <s v="NHS North East Lincolnshire CCG"/>
    <s v="North East Lincolnshire"/>
    <x v="8"/>
    <n v="10614"/>
    <n v="13522"/>
    <n v="14273"/>
    <n v="16175"/>
    <n v="19396"/>
    <n v="73980"/>
    <n v="2018"/>
    <n v="0.82739777652157531"/>
    <n v="0.19913446676970634"/>
    <n v="98515.58438"/>
    <n v="169792"/>
    <n v="580.21334562287973"/>
    <n v="114.23388616660385"/>
  </r>
  <r>
    <s v="NHS Richmond CCG"/>
    <s v="Richmond upon Thames"/>
    <x v="6"/>
    <n v="10453"/>
    <n v="12596"/>
    <n v="14897"/>
    <n v="17525"/>
    <n v="19009"/>
    <n v="74480"/>
    <n v="2018"/>
    <n v="0.81852099875633788"/>
    <n v="8.4679029957204E-2"/>
    <n v="76237.825339999996"/>
    <n v="219397"/>
    <n v="347.48800275300022"/>
    <n v="86.642023364038707"/>
  </r>
  <r>
    <s v="NHS Islington CCG"/>
    <s v="Islington"/>
    <x v="6"/>
    <n v="6112"/>
    <n v="7919"/>
    <n v="9270"/>
    <n v="10495"/>
    <n v="11378"/>
    <n v="45174"/>
    <n v="2018"/>
    <n v="0.8615837696335078"/>
    <n v="8.4135302525011904E-2"/>
    <n v="104969.30479999998"/>
    <n v="256925"/>
    <n v="408.56010431059644"/>
    <n v="44.285297265739032"/>
  </r>
  <r>
    <s v="NHS Nottingham City CCG"/>
    <s v="Nottingham"/>
    <x v="1"/>
    <n v="16868"/>
    <n v="20908"/>
    <n v="23414"/>
    <n v="26205"/>
    <n v="30870"/>
    <n v="118265"/>
    <n v="2018"/>
    <n v="0.83009248280768322"/>
    <n v="0.17801946193474527"/>
    <n v="159613.08895"/>
    <n v="389220"/>
    <n v="410.08449964030626"/>
    <n v="79.312471096038223"/>
  </r>
  <r>
    <s v="NHS Stockport CCG"/>
    <s v="Stockport"/>
    <x v="2"/>
    <n v="23173"/>
    <n v="30884"/>
    <n v="35153"/>
    <n v="39440"/>
    <n v="42704"/>
    <n v="171354"/>
    <n v="2018"/>
    <n v="0.84283433306002675"/>
    <n v="8.2758620689655171E-2"/>
    <n v="193541.24502"/>
    <n v="313375"/>
    <n v="617.60269651376143"/>
    <n v="136.27124052652573"/>
  </r>
  <r>
    <s v="NHS Camden CCG"/>
    <s v="Camden"/>
    <x v="6"/>
    <n v="5720"/>
    <n v="7265"/>
    <n v="8130"/>
    <n v="9362"/>
    <n v="10575"/>
    <n v="41052"/>
    <n v="2018"/>
    <n v="0.84877622377622375"/>
    <n v="0.12956633198034609"/>
    <n v="93802.931779999999"/>
    <n v="292129"/>
    <n v="321.10106076425143"/>
    <n v="36.199761064461249"/>
  </r>
  <r>
    <s v="NHS South Devon and Torbay CCG"/>
    <s v="Teignbridge"/>
    <x v="3"/>
    <n v="25135"/>
    <n v="30417"/>
    <n v="34279"/>
    <n v="39705"/>
    <n v="45116"/>
    <n v="174652"/>
    <n v="2018"/>
    <n v="0.79494728466282072"/>
    <n v="0.13628006548293667"/>
    <n v="219634.93809000001"/>
    <n v="295870"/>
    <n v="742.33595190455276"/>
    <n v="152.48588907290363"/>
  </r>
  <r>
    <s v="NHS South Worcestershire CCG"/>
    <s v="Wychavon"/>
    <x v="5"/>
    <n v="19431"/>
    <n v="25172"/>
    <n v="28665"/>
    <n v="32110"/>
    <n v="36321"/>
    <n v="141699"/>
    <n v="2018"/>
    <n v="0.86922958159641805"/>
    <n v="0.13114294612270322"/>
    <n v="180235.65466999996"/>
    <n v="313589"/>
    <n v="574.75120195542559"/>
    <n v="115.82357799540162"/>
  </r>
  <r>
    <s v="NHS South Lincolnshire CCG"/>
    <s v="South Holland"/>
    <x v="1"/>
    <n v="14248"/>
    <n v="18609"/>
    <n v="21191"/>
    <n v="24768"/>
    <n v="27553"/>
    <n v="106369"/>
    <n v="2018"/>
    <n v="0.93381527231892192"/>
    <n v="0.11244347545219638"/>
    <n v="155065.96328"/>
    <n v="167977"/>
    <n v="923.1380681879067"/>
    <n v="164.02840865118441"/>
  </r>
  <r>
    <s v="NHS Surrey Downs CCG"/>
    <s v="Elmbridge"/>
    <x v="0"/>
    <n v="13436"/>
    <n v="17434"/>
    <n v="19775"/>
    <n v="22037"/>
    <n v="23985"/>
    <n v="96667"/>
    <n v="2018"/>
    <n v="0.78512950282822269"/>
    <n v="8.8396787221491135E-2"/>
    <n v="160789.42563000001"/>
    <n v="308060"/>
    <n v="521.94191271180944"/>
    <n v="77.858209439719531"/>
  </r>
  <r>
    <s v="NHS North Lincolnshire CCG"/>
    <s v="North Lincolnshire"/>
    <x v="8"/>
    <n v="15043"/>
    <n v="19198"/>
    <n v="22406"/>
    <n v="24190"/>
    <n v="26685"/>
    <n v="107522"/>
    <n v="2018"/>
    <n v="0.77391477763743932"/>
    <n v="0.1031417941298057"/>
    <n v="138090.96822000001"/>
    <n v="179909"/>
    <n v="767.5600899343558"/>
    <n v="148.32498652096336"/>
  </r>
  <r>
    <s v="NHS Sandwell and West Birmingham CCG"/>
    <s v="Birmingham"/>
    <x v="5"/>
    <n v="23687"/>
    <n v="31448"/>
    <n v="37241"/>
    <n v="41459"/>
    <n v="47732"/>
    <n v="181567"/>
    <n v="2018"/>
    <n v="1.0151137754886648"/>
    <n v="0.15130610965049809"/>
    <n v="386831.65655999992"/>
    <n v="575038"/>
    <n v="672.70624995217702"/>
    <n v="83.006688253645848"/>
  </r>
  <r>
    <s v="NHS South Kent Coast CCG"/>
    <s v="Shepway"/>
    <x v="0"/>
    <n v="14066"/>
    <n v="18088"/>
    <n v="20863"/>
    <n v="23867"/>
    <n v="25819"/>
    <n v="102703"/>
    <n v="2018"/>
    <n v="0.83556092705815443"/>
    <n v="8.1786567226714707E-2"/>
    <n v="171992.12477000002"/>
    <n v="207819"/>
    <n v="827.605391085512"/>
    <n v="124.23791857337395"/>
  </r>
  <r>
    <s v="NHS South West Lincolnshire CCG"/>
    <s v="South Kesteven"/>
    <x v="1"/>
    <n v="14276"/>
    <n v="18339"/>
    <n v="21760"/>
    <n v="23954"/>
    <n v="26066"/>
    <n v="104395"/>
    <n v="2018"/>
    <n v="0.82586158587839731"/>
    <n v="8.8168990565250058E-2"/>
    <n v="137716.22508"/>
    <n v="133967"/>
    <n v="1027.9861837616727"/>
    <n v="194.57030462725893"/>
  </r>
  <r>
    <s v="NHS Hambleton, Richmondshire and Whitby CCG"/>
    <s v="Hambleton"/>
    <x v="8"/>
    <n v="10660"/>
    <n v="13249"/>
    <n v="14701"/>
    <n v="16537"/>
    <n v="18575"/>
    <n v="73722"/>
    <n v="2018"/>
    <n v="0.74249530956848031"/>
    <n v="0.12323879784725161"/>
    <n v="89984.910499999984"/>
    <n v="144302"/>
    <n v="623.58741043090174"/>
    <n v="128.72309462100318"/>
  </r>
  <r>
    <s v="NHS Redditch and Bromsgrove CCG"/>
    <s v="Redditch"/>
    <x v="5"/>
    <n v="7356"/>
    <n v="9126"/>
    <n v="10148"/>
    <n v="11314"/>
    <n v="12885"/>
    <n v="50829"/>
    <n v="2018"/>
    <n v="0.75163132137030997"/>
    <n v="0.13885451652819517"/>
    <n v="77038.340759999992"/>
    <n v="178351"/>
    <n v="431.94790474962292"/>
    <n v="72.245179449512477"/>
  </r>
  <r>
    <s v="NHS East Staffordshire CCG"/>
    <s v="East Staffordshire"/>
    <x v="5"/>
    <n v="7226"/>
    <n v="8766"/>
    <n v="10090"/>
    <n v="11450"/>
    <n v="13118"/>
    <n v="50650"/>
    <n v="2018"/>
    <n v="0.81538887351231659"/>
    <n v="0.14567685589519649"/>
    <n v="104114.62031000001"/>
    <n v="143186"/>
    <n v="727.12849238054014"/>
    <n v="91.615102035115171"/>
  </r>
  <r>
    <s v="NHS Barnet CCG"/>
    <s v="Barnet"/>
    <x v="6"/>
    <n v="14111"/>
    <n v="17331"/>
    <n v="19021"/>
    <n v="22042"/>
    <n v="24790"/>
    <n v="97295"/>
    <n v="2018"/>
    <n v="0.75678548649989374"/>
    <n v="0.12467108247890391"/>
    <n v="147963.83833"/>
    <n v="427497"/>
    <n v="346.11667059651882"/>
    <n v="57.988711031890283"/>
  </r>
  <r>
    <s v="NHS West Hampshire CCG"/>
    <s v="Basingstoke and Deane"/>
    <x v="0"/>
    <n v="31609"/>
    <n v="40334"/>
    <n v="46141"/>
    <n v="51375"/>
    <n v="54960"/>
    <n v="224419"/>
    <n v="2018"/>
    <n v="0.73874529406181788"/>
    <n v="6.9781021897810214E-2"/>
    <n v="323230.18057999993"/>
    <n v="566556"/>
    <n v="570.51761975868226"/>
    <n v="97.007180225785277"/>
  </r>
  <r>
    <s v="NHS Fylde and Wyre CCG"/>
    <s v="Fylde"/>
    <x v="2"/>
    <n v="14722"/>
    <n v="18176"/>
    <n v="19591"/>
    <n v="22405"/>
    <n v="25899"/>
    <n v="100793"/>
    <n v="2018"/>
    <n v="0.75920391251188701"/>
    <n v="0.15594733318455703"/>
    <n v="120390.24078000001"/>
    <n v="178089"/>
    <n v="676.0116614726345"/>
    <n v="145.42728635682158"/>
  </r>
  <r>
    <s v="NHS Bedfordshire CCG"/>
    <s v="Central Bedfordshire"/>
    <x v="4"/>
    <n v="15267"/>
    <n v="20593"/>
    <n v="24028"/>
    <n v="25222"/>
    <n v="28459"/>
    <n v="113569"/>
    <n v="2018"/>
    <n v="0.8640859369882754"/>
    <n v="0.12834033780033305"/>
    <n v="184841.06954"/>
    <n v="484688"/>
    <n v="381.36093639619713"/>
    <n v="58.716122536559595"/>
  </r>
  <r>
    <s v="NHS West Cheshire CCG"/>
    <s v="Cheshire West and Chester"/>
    <x v="2"/>
    <n v="15817"/>
    <n v="19259"/>
    <n v="22413"/>
    <n v="24503"/>
    <n v="28190"/>
    <n v="110182"/>
    <n v="2018"/>
    <n v="0.7822595941076057"/>
    <n v="0.15047137085254866"/>
    <n v="168963.69980000003"/>
    <n v="265473"/>
    <n v="636.46284104221525"/>
    <n v="106.18782324379504"/>
  </r>
  <r>
    <s v="NHS Bury CCG"/>
    <s v="Bury"/>
    <x v="2"/>
    <n v="15821"/>
    <n v="18733"/>
    <n v="20131"/>
    <n v="24007"/>
    <n v="27271"/>
    <n v="105963"/>
    <n v="2018"/>
    <n v="0.72372163580051829"/>
    <n v="0.13596034489940434"/>
    <n v="137115.22383999999"/>
    <n v="205347"/>
    <n v="667.72450457031266"/>
    <n v="132.8044724295948"/>
  </r>
  <r>
    <s v="NHS West Norfolk CCG"/>
    <s v="King's Lynn and West Norfolk"/>
    <x v="4"/>
    <n v="20278"/>
    <n v="27355"/>
    <n v="32496"/>
    <n v="38513"/>
    <n v="42307"/>
    <n v="160949"/>
    <n v="2018"/>
    <n v="1.0863497386330012"/>
    <n v="9.8512190688858303E-2"/>
    <n v="218145.73454999999"/>
    <n v="176325"/>
    <n v="1237.179835814547"/>
    <n v="239.93761519920599"/>
  </r>
  <r>
    <s v="NHS West Lancashire CCG"/>
    <s v="West Lancashire"/>
    <x v="2"/>
    <n v="9613"/>
    <n v="12095"/>
    <n v="13856"/>
    <n v="15073"/>
    <n v="16760"/>
    <n v="67397"/>
    <n v="2018"/>
    <n v="0.74347238115052539"/>
    <n v="0.11192197969879918"/>
    <n v="107641.14342000002"/>
    <n v="113817"/>
    <n v="945.73871583331163"/>
    <n v="147.25392516056476"/>
  </r>
  <r>
    <s v="NHS Southport and Formby CCG"/>
    <s v="Sefton"/>
    <x v="2"/>
    <n v="12756"/>
    <n v="17319"/>
    <n v="19086"/>
    <n v="19809"/>
    <n v="21548"/>
    <n v="90518"/>
    <n v="2018"/>
    <n v="0.68924427720288495"/>
    <n v="8.7788379019637541E-2"/>
    <n v="96416.368419999999"/>
    <n v="125304"/>
    <n v="769.45962156036524"/>
    <n v="171.96577922492497"/>
  </r>
  <r>
    <s v="NHS Basildon and Brentwood CCG"/>
    <s v="Basildon"/>
    <x v="4"/>
    <n v="18279"/>
    <n v="23497"/>
    <n v="27927"/>
    <n v="30084"/>
    <n v="33415"/>
    <n v="133202"/>
    <n v="2018"/>
    <n v="0.82805405109688712"/>
    <n v="0.11072330807073527"/>
    <n v="241888.61022000003"/>
    <n v="280599"/>
    <n v="862.04373579378409"/>
    <n v="119.08452988071946"/>
  </r>
  <r>
    <s v="NHS Wirral CCG"/>
    <s v="Wirral"/>
    <x v="2"/>
    <n v="23201"/>
    <n v="27984"/>
    <n v="32863"/>
    <n v="37716"/>
    <n v="43075"/>
    <n v="164839"/>
    <n v="2018"/>
    <n v="0.85660100857721655"/>
    <n v="0.14208823841340545"/>
    <n v="238368.52053000001"/>
    <n v="336993"/>
    <n v="707.33967925149784"/>
    <n v="127.8216461469526"/>
  </r>
  <r>
    <s v="NHS Coventry and Rugby CCG"/>
    <s v="Coventry"/>
    <x v="5"/>
    <n v="23260"/>
    <n v="28518"/>
    <n v="31793"/>
    <n v="35473"/>
    <n v="39268"/>
    <n v="158312"/>
    <n v="2018"/>
    <n v="0.68822012037833191"/>
    <n v="0.10698277563217094"/>
    <n v="196736.25682999997"/>
    <n v="522817"/>
    <n v="376.30042028090128"/>
    <n v="75.108498767255071"/>
  </r>
  <r>
    <s v="NHS Brighton and Hove CCG"/>
    <s v="Brighton and Hove"/>
    <x v="0"/>
    <n v="23626"/>
    <n v="30756"/>
    <n v="35804"/>
    <n v="41350"/>
    <n v="42315"/>
    <n v="173851"/>
    <n v="2018"/>
    <n v="0.79103530009311773"/>
    <n v="2.3337363966142683E-2"/>
    <n v="182747.19179000001"/>
    <n v="321053"/>
    <n v="569.2119113978066"/>
    <n v="131.80066842546245"/>
  </r>
  <r>
    <s v="NHS Cannock Chase CCG"/>
    <s v="South Staffordshire"/>
    <x v="5"/>
    <n v="11385"/>
    <n v="13667"/>
    <n v="14713"/>
    <n v="16321"/>
    <n v="19068"/>
    <n v="75154"/>
    <n v="2018"/>
    <n v="0.67483530961791827"/>
    <n v="0.1683107652717358"/>
    <n v="102185.22045000001"/>
    <n v="133617"/>
    <n v="764.76212196052904"/>
    <n v="142.70639215069937"/>
  </r>
  <r>
    <s v="NHS Bexley CCG"/>
    <s v="Bexley"/>
    <x v="6"/>
    <n v="14739"/>
    <n v="18102"/>
    <n v="19597"/>
    <n v="22717"/>
    <n v="25131"/>
    <n v="100286"/>
    <n v="2018"/>
    <n v="0.70506818644412783"/>
    <n v="0.10626403134216666"/>
    <n v="135245.11719000002"/>
    <n v="242843"/>
    <n v="556.92409165592596"/>
    <n v="103.48661480874475"/>
  </r>
  <r>
    <s v="NHS Warrington CCG"/>
    <s v="Warrington"/>
    <x v="2"/>
    <n v="18969"/>
    <n v="22816"/>
    <n v="26250"/>
    <n v="28973"/>
    <n v="32006"/>
    <n v="129014"/>
    <n v="2018"/>
    <n v="0.68727924508408456"/>
    <n v="0.10468367100403825"/>
    <n v="181867.25933000003"/>
    <n v="218855"/>
    <n v="830.99430824061608"/>
    <n v="146.24294624294623"/>
  </r>
  <r>
    <s v="NHS Scarborough and Ryedale CCG"/>
    <s v="Scarborough"/>
    <x v="8"/>
    <n v="9590"/>
    <n v="12984"/>
    <n v="14556"/>
    <n v="15451"/>
    <n v="16304"/>
    <n v="68885"/>
    <n v="2018"/>
    <n v="0.70010427528675701"/>
    <n v="5.5206782732509223E-2"/>
    <n v="84545.106449999992"/>
    <n v="120872"/>
    <n v="699.45981244622396"/>
    <n v="134.88649149513535"/>
  </r>
  <r>
    <s v="NHS Chorley and South Ribble CCG"/>
    <s v="Chorley"/>
    <x v="2"/>
    <n v="13265"/>
    <n v="16436"/>
    <n v="19041"/>
    <n v="21232"/>
    <n v="22015"/>
    <n v="91989"/>
    <n v="2018"/>
    <n v="0.65963060686015829"/>
    <n v="3.6878296910324036E-2"/>
    <n v="111539.39784000001"/>
    <n v="184515"/>
    <n v="604.50043541175512"/>
    <n v="119.31279299785925"/>
  </r>
  <r>
    <s v="NHS Harrogate and Rural District CCG"/>
    <s v="Harrogate"/>
    <x v="8"/>
    <n v="10983"/>
    <n v="13383"/>
    <n v="15481"/>
    <n v="17208"/>
    <n v="18240"/>
    <n v="75295"/>
    <n v="2018"/>
    <n v="0.66074842939087686"/>
    <n v="5.9972105997210597E-2"/>
    <n v="99807.646239999987"/>
    <n v="163803"/>
    <n v="609.31513000372399"/>
    <n v="111.35327191809674"/>
  </r>
  <r>
    <s v="NHS St Helens CCG"/>
    <s v="St. Helens"/>
    <x v="2"/>
    <n v="27743"/>
    <n v="35522"/>
    <n v="40837"/>
    <n v="41353"/>
    <n v="45470"/>
    <n v="190925"/>
    <n v="2018"/>
    <n v="0.63897199293515483"/>
    <n v="9.9557468623799966E-2"/>
    <n v="186670.32238000003"/>
    <n v="197943"/>
    <n v="943.05089030680563"/>
    <n v="229.71259402959438"/>
  </r>
  <r>
    <s v="NHS South Cheshire CCG"/>
    <s v="Cheshire East"/>
    <x v="2"/>
    <n v="10948"/>
    <n v="14079"/>
    <n v="16548"/>
    <n v="18459"/>
    <n v="20049"/>
    <n v="80083"/>
    <n v="2018"/>
    <n v="0.83129338691998533"/>
    <n v="8.6136843816024697E-2"/>
    <n v="116360.62763999999"/>
    <n v="187819"/>
    <n v="619.53597687134959"/>
    <n v="106.74638881050373"/>
  </r>
  <r>
    <s v="NHS Vale of York CCG"/>
    <s v="Selby"/>
    <x v="8"/>
    <n v="24548"/>
    <n v="31075"/>
    <n v="34926"/>
    <n v="37234"/>
    <n v="41190"/>
    <n v="168973"/>
    <n v="2018"/>
    <n v="0.67793710281896691"/>
    <n v="0.10624697856797551"/>
    <n v="254642.54366000002"/>
    <n v="360816"/>
    <n v="705.74072009001816"/>
    <n v="114.1579087401889"/>
  </r>
  <r>
    <s v="NHS Southwark CCG"/>
    <s v="Southwark"/>
    <x v="6"/>
    <n v="15910"/>
    <n v="19792"/>
    <n v="23852"/>
    <n v="24469"/>
    <n v="25916"/>
    <n v="109939"/>
    <n v="2018"/>
    <n v="0.62891263356379634"/>
    <n v="5.913604969553312E-2"/>
    <n v="98603.543749999983"/>
    <n v="334675"/>
    <n v="294.62476656457756"/>
    <n v="77.436318816762537"/>
  </r>
  <r>
    <s v="NHS Walsall CCG"/>
    <s v="Walsall"/>
    <x v="5"/>
    <n v="28368"/>
    <n v="35440"/>
    <n v="39470"/>
    <n v="43012"/>
    <n v="48101"/>
    <n v="194391"/>
    <n v="2018"/>
    <n v="0.69560772701635643"/>
    <n v="0.1183158188412536"/>
    <n v="266760.21775000001"/>
    <n v="288158"/>
    <n v="925.74288324460883"/>
    <n v="166.92578377140319"/>
  </r>
  <r>
    <s v="NHS Bolton CCG"/>
    <s v="Bolton"/>
    <x v="2"/>
    <n v="30967"/>
    <n v="37147"/>
    <n v="40454"/>
    <n v="44080"/>
    <n v="50882"/>
    <n v="203530"/>
    <n v="2018"/>
    <n v="0.64310394936545356"/>
    <n v="0.15431034482758621"/>
    <n v="217623.02029000001"/>
    <n v="311364"/>
    <n v="698.93443137292684"/>
    <n v="163.41645148443624"/>
  </r>
  <r>
    <s v="NHS North Norfolk CCG"/>
    <s v="North Norfolk"/>
    <x v="4"/>
    <n v="17593"/>
    <n v="22195"/>
    <n v="24180"/>
    <n v="28993"/>
    <n v="31593"/>
    <n v="124554"/>
    <n v="2018"/>
    <n v="0.79577104530210885"/>
    <n v="8.9676818542406792E-2"/>
    <n v="173760.97172999996"/>
    <n v="174233"/>
    <n v="997.29082165835382"/>
    <n v="181.32615520595985"/>
  </r>
  <r>
    <s v="NHS Lambeth CCG"/>
    <s v="Lambeth"/>
    <x v="6"/>
    <n v="17148"/>
    <n v="21238"/>
    <n v="23881"/>
    <n v="26221"/>
    <n v="29430"/>
    <n v="117918"/>
    <n v="2018"/>
    <n v="0.71623512946116163"/>
    <n v="0.12238282292818733"/>
    <n v="173416.28412"/>
    <n v="420472"/>
    <n v="412.43241909092637"/>
    <n v="69.992770029871195"/>
  </r>
  <r>
    <s v="NHS High Weald Lewes Havens CCG"/>
    <s v="Wealden"/>
    <x v="0"/>
    <n v="12276"/>
    <n v="16102"/>
    <n v="18216"/>
    <n v="20009"/>
    <n v="20152"/>
    <n v="86755"/>
    <n v="2018"/>
    <n v="0.64157706093189959"/>
    <n v="7.1467839472237494E-3"/>
    <n v="104191.52888"/>
    <n v="170825"/>
    <n v="609.93138521879121"/>
    <n v="117.96868139909265"/>
  </r>
  <r>
    <s v="NHS Crawley CCG"/>
    <s v="Crawley"/>
    <x v="0"/>
    <n v="8509"/>
    <n v="10604"/>
    <n v="11694"/>
    <n v="13642"/>
    <n v="15518"/>
    <n v="59967"/>
    <n v="2018"/>
    <n v="0.82371606534257846"/>
    <n v="0.13751649318281778"/>
    <n v="154374.72808"/>
    <n v="134225"/>
    <n v="1150.1190395231886"/>
    <n v="115.61184578133731"/>
  </r>
  <r>
    <s v="NHS North West Surrey CCG"/>
    <s v="Woking"/>
    <x v="0"/>
    <n v="19811"/>
    <n v="25404"/>
    <n v="28877"/>
    <n v="31237"/>
    <n v="33489"/>
    <n v="138818"/>
    <n v="2018"/>
    <n v="0.69042451163495033"/>
    <n v="7.2093991100297725E-2"/>
    <n v="174078.45149999997"/>
    <n v="373563"/>
    <n v="465.99489644317015"/>
    <n v="89.64752933240176"/>
  </r>
  <r>
    <s v="NHS Hull CCG"/>
    <s v="Kingston upon Hull, City of"/>
    <x v="8"/>
    <n v="23824"/>
    <n v="28282"/>
    <n v="31445"/>
    <n v="36006"/>
    <n v="38304"/>
    <n v="157861"/>
    <n v="2018"/>
    <n v="0.60779046339825382"/>
    <n v="6.3822696217297123E-2"/>
    <n v="161117.6778"/>
    <n v="301032"/>
    <n v="535.21777684764413"/>
    <n v="127.24228653432193"/>
  </r>
  <r>
    <s v="NHS Shropshire CCG"/>
    <s v="Shropshire"/>
    <x v="5"/>
    <n v="21637"/>
    <n v="25121"/>
    <n v="27677"/>
    <n v="29501"/>
    <n v="34709"/>
    <n v="138645"/>
    <n v="2018"/>
    <n v="0.60415029810047605"/>
    <n v="0.17653638859699672"/>
    <n v="193436.14420000001"/>
    <n v="312001"/>
    <n v="619.98565453315859"/>
    <n v="111.24643831269772"/>
  </r>
  <r>
    <s v="NHS Wigan Borough CCG"/>
    <s v="Wigan"/>
    <x v="2"/>
    <n v="34550"/>
    <n v="44946"/>
    <n v="49960"/>
    <n v="52165"/>
    <n v="55806"/>
    <n v="237427"/>
    <n v="2018"/>
    <n v="0.61522431259044863"/>
    <n v="6.9797757116840789E-2"/>
    <n v="337757.12176999997"/>
    <n v="329538"/>
    <n v="1024.9413474925502"/>
    <n v="169.34617555486773"/>
  </r>
  <r>
    <s v="NHS North Hampshire CCG"/>
    <s v="Basingstoke and Deane"/>
    <x v="0"/>
    <n v="12784"/>
    <n v="15669"/>
    <n v="17709"/>
    <n v="19798"/>
    <n v="21848"/>
    <n v="87808"/>
    <n v="2018"/>
    <n v="0.70901126408010018"/>
    <n v="0.10354581270835438"/>
    <n v="113309.58469999998"/>
    <n v="226791"/>
    <n v="499.62116971132002"/>
    <n v="96.335392497938628"/>
  </r>
  <r>
    <s v="NHS Eastern Cheshire CCG"/>
    <s v="Cheshire East"/>
    <x v="2"/>
    <n v="14808"/>
    <n v="18966"/>
    <n v="21193"/>
    <n v="23406"/>
    <n v="25804"/>
    <n v="104177"/>
    <n v="2018"/>
    <n v="0.74257158292814696"/>
    <n v="0.10245236264205759"/>
    <n v="137201.29747999998"/>
    <n v="209395"/>
    <n v="655.22719014303095"/>
    <n v="123.23121373480741"/>
  </r>
  <r>
    <s v="NHS Bromley CCG"/>
    <s v="Bromley"/>
    <x v="6"/>
    <n v="16197"/>
    <n v="19563"/>
    <n v="20961"/>
    <n v="22791"/>
    <n v="25465"/>
    <n v="104977"/>
    <n v="2018"/>
    <n v="0.57220472927085264"/>
    <n v="0.11732701504980036"/>
    <n v="157755.81302999999"/>
    <n v="350880"/>
    <n v="449.60047033173731"/>
    <n v="72.574669402644773"/>
  </r>
  <r>
    <s v="NHS Kernow CCG"/>
    <s v="Cornwall"/>
    <x v="3"/>
    <n v="46975"/>
    <n v="64681"/>
    <n v="75883"/>
    <n v="86412"/>
    <n v="91719"/>
    <n v="365670"/>
    <n v="2018"/>
    <n v="0.95250665247472055"/>
    <n v="6.1415081238716848E-2"/>
    <n v="657449.67459999991"/>
    <n v="579008"/>
    <n v="1135.4759771885708"/>
    <n v="158.40713772521278"/>
  </r>
  <r>
    <s v="NHS Enfield CCG"/>
    <s v="Enfield"/>
    <x v="6"/>
    <n v="9864"/>
    <n v="11583"/>
    <n v="12875"/>
    <n v="15263"/>
    <n v="17270"/>
    <n v="66855"/>
    <n v="2018"/>
    <n v="0.75081103000811034"/>
    <n v="0.13149446373583176"/>
    <n v="96691.155469999998"/>
    <n v="342799"/>
    <n v="282.06370342387225"/>
    <n v="50.379376835988438"/>
  </r>
  <r>
    <s v="NHS East Riding of Yorkshire CCG"/>
    <s v="East Riding of Yorkshire"/>
    <x v="8"/>
    <n v="21273"/>
    <n v="25112"/>
    <n v="28736"/>
    <n v="31451"/>
    <n v="33566"/>
    <n v="140138"/>
    <n v="2018"/>
    <n v="0.57786865980350677"/>
    <n v="6.7247464309560898E-2"/>
    <n v="183815.60465999995"/>
    <n v="305472"/>
    <n v="601.7428918526083"/>
    <n v="109.8824114812487"/>
  </r>
  <r>
    <s v="NHS Haringey CCG"/>
    <s v="Haringey"/>
    <x v="6"/>
    <n v="7695"/>
    <n v="8233"/>
    <n v="9879"/>
    <n v="11083"/>
    <n v="12909"/>
    <n v="49799"/>
    <n v="2018"/>
    <n v="0.67758284600389862"/>
    <n v="0.16475683479202383"/>
    <n v="66322.918030000001"/>
    <n v="321720"/>
    <n v="206.15105691284347"/>
    <n v="40.124953375606118"/>
  </r>
  <r>
    <s v="NHS North East Essex CCG"/>
    <s v="Colchester"/>
    <x v="4"/>
    <n v="42414"/>
    <n v="55839"/>
    <n v="62664"/>
    <n v="68635"/>
    <n v="74073"/>
    <n v="303625"/>
    <n v="2018"/>
    <n v="0.74642806620455515"/>
    <n v="7.9230713192977351E-2"/>
    <n v="473129.54498000001"/>
    <n v="355323"/>
    <n v="1331.5477607134917"/>
    <n v="208.46666272658962"/>
  </r>
  <r>
    <s v="NHS Horsham and Mid Sussex CCG"/>
    <s v="Mid Sussex"/>
    <x v="0"/>
    <n v="13856"/>
    <n v="16846"/>
    <n v="19316"/>
    <n v="20739"/>
    <n v="21880"/>
    <n v="92637"/>
    <n v="2018"/>
    <n v="0.57909930715935332"/>
    <n v="5.5017117508076571E-2"/>
    <n v="147877.85229999997"/>
    <n v="242758"/>
    <n v="609.15748317254202"/>
    <n v="90.130912266537052"/>
  </r>
  <r>
    <s v="NHS West Suffolk CCG"/>
    <s v="St Edmundsbury"/>
    <x v="4"/>
    <n v="21850"/>
    <n v="27006"/>
    <n v="30130"/>
    <n v="33291"/>
    <n v="35070"/>
    <n v="147347"/>
    <n v="2018"/>
    <n v="0.60503432494279175"/>
    <n v="5.3437866089934213E-2"/>
    <n v="215386.91586000001"/>
    <n v="252089"/>
    <n v="854.40822828445516"/>
    <n v="139.11753388684156"/>
  </r>
  <r>
    <s v="NHS Castle Point and Rochford CCG"/>
    <s v="Castle Point"/>
    <x v="4"/>
    <n v="12900"/>
    <n v="15798"/>
    <n v="18378"/>
    <n v="20066"/>
    <n v="22342"/>
    <n v="89484"/>
    <n v="2018"/>
    <n v="0.73193798449612402"/>
    <n v="0.1134256952058208"/>
    <n v="151290.28171999997"/>
    <n v="185788"/>
    <n v="814.31675737937849"/>
    <n v="120.25534480160182"/>
  </r>
  <r>
    <s v="NHS Rotherham CCG"/>
    <s v="Rotherham"/>
    <x v="8"/>
    <n v="20451"/>
    <n v="25529"/>
    <n v="27614"/>
    <n v="30581"/>
    <n v="32736"/>
    <n v="136911"/>
    <n v="2018"/>
    <n v="0.60070412204782164"/>
    <n v="7.0468591609169087E-2"/>
    <n v="169865.25471000001"/>
    <n v="264123"/>
    <n v="643.12935530037146"/>
    <n v="123.94225417703116"/>
  </r>
  <r>
    <s v="NHS Halton CCG"/>
    <s v="Halton"/>
    <x v="2"/>
    <n v="17052"/>
    <n v="20215"/>
    <n v="23776"/>
    <n v="25127"/>
    <n v="26808"/>
    <n v="112978"/>
    <n v="2018"/>
    <n v="0.57213230119634062"/>
    <n v="6.6900147251960043E-2"/>
    <n v="142683.56489000001"/>
    <n v="132128"/>
    <n v="1079.8889326259387"/>
    <n v="202.89416323565027"/>
  </r>
  <r>
    <s v="NHS Rushcliffe CCG"/>
    <s v="Rushcliffe"/>
    <x v="1"/>
    <n v="6098"/>
    <n v="7512"/>
    <n v="7328"/>
    <n v="8347"/>
    <n v="9311"/>
    <n v="38596"/>
    <n v="2018"/>
    <n v="0.52689406362741886"/>
    <n v="0.11549059542350545"/>
    <n v="46980.333529999996"/>
    <n v="128225"/>
    <n v="366.3898111132774"/>
    <n v="72.61454474556443"/>
  </r>
  <r>
    <s v="NHS West London CCG"/>
    <s v="Westminster"/>
    <x v="6"/>
    <n v="12749"/>
    <n v="15096"/>
    <n v="16863"/>
    <n v="18359"/>
    <n v="19564"/>
    <n v="82631"/>
    <n v="2018"/>
    <n v="0.53455172954741548"/>
    <n v="6.5635383190805599E-2"/>
    <n v="95746.436529999977"/>
    <n v="254136"/>
    <n v="376.75274864639397"/>
    <n v="76.982403122737438"/>
  </r>
  <r>
    <s v="NHS Leeds CCG"/>
    <s v="Leeds"/>
    <x v="8"/>
    <n v="62197"/>
    <n v="78588"/>
    <n v="86885"/>
    <n v="94462"/>
    <n v="98229"/>
    <n v="420361"/>
    <n v="2018"/>
    <n v="0.57932054600704219"/>
    <n v="3.9878469649171099E-2"/>
    <n v="503575.89741000003"/>
    <n v="888880"/>
    <n v="566.52854987174874"/>
    <n v="110.50873008730088"/>
  </r>
  <r>
    <s v="NHS Durham Dales, Easington and Sedgefield CCG"/>
    <s v="County Durham"/>
    <x v="7"/>
    <n v="40281"/>
    <n v="52335"/>
    <n v="62404"/>
    <n v="66512"/>
    <n v="72830"/>
    <n v="294362"/>
    <n v="2018"/>
    <n v="0.80804845957151017"/>
    <n v="9.4990377676208798E-2"/>
    <n v="289502.37183000002"/>
    <n v="292701"/>
    <n v="989.0720285547369"/>
    <n v="248.82046866939299"/>
  </r>
  <r>
    <s v="NHS Southend CCG"/>
    <s v="Southend-on-Sea"/>
    <x v="4"/>
    <n v="15953"/>
    <n v="19879"/>
    <n v="21468"/>
    <n v="22797"/>
    <n v="26754"/>
    <n v="106851"/>
    <n v="2018"/>
    <n v="0.67705133830627473"/>
    <n v="0.17357547045663904"/>
    <n v="157108.07715"/>
    <n v="188633"/>
    <n v="832.87694703471811"/>
    <n v="141.83096276897467"/>
  </r>
  <r>
    <s v="NHS West Kent CCG"/>
    <s v="Maidstone"/>
    <x v="0"/>
    <n v="38014"/>
    <n v="46478"/>
    <n v="51855"/>
    <n v="56359"/>
    <n v="61729"/>
    <n v="254435"/>
    <n v="2018"/>
    <n v="0.62384910822328621"/>
    <n v="9.5282031263862033E-2"/>
    <n v="367557.20572999999"/>
    <n v="496688"/>
    <n v="740.01627929404367"/>
    <n v="124.28123892665013"/>
  </r>
  <r>
    <s v="NHS Lewisham CCG"/>
    <s v="Lewisham"/>
    <x v="6"/>
    <n v="13434"/>
    <n v="15945"/>
    <n v="17238"/>
    <n v="18848"/>
    <n v="19945"/>
    <n v="85410"/>
    <n v="2018"/>
    <n v="0.48466577341074885"/>
    <n v="5.8202461799660439E-2"/>
    <n v="117730.80218"/>
    <n v="334508"/>
    <n v="351.95212724359357"/>
    <n v="59.62488191612757"/>
  </r>
  <r>
    <s v="NHS Greenwich CCG"/>
    <s v="Greenwich"/>
    <x v="6"/>
    <n v="14167"/>
    <n v="17696"/>
    <n v="19164"/>
    <n v="20132"/>
    <n v="21243"/>
    <n v="92402"/>
    <n v="2018"/>
    <n v="0.49947060069174842"/>
    <n v="5.5185773892310747E-2"/>
    <n v="128585.28695000001"/>
    <n v="299593"/>
    <n v="429.19990437026235"/>
    <n v="70.906196072671932"/>
  </r>
  <r>
    <s v="NHS Dartford, Gravesham and Swanley CCG"/>
    <s v="Dartford"/>
    <x v="0"/>
    <n v="21276"/>
    <n v="25597"/>
    <n v="27350"/>
    <n v="28897"/>
    <n v="31405"/>
    <n v="134525"/>
    <n v="2018"/>
    <n v="0.47607633013724382"/>
    <n v="8.6791016368481161E-2"/>
    <n v="180929.34209999995"/>
    <n v="271696"/>
    <n v="665.92567465108039"/>
    <n v="115.58874624580413"/>
  </r>
  <r>
    <s v="NHS Medway CCG"/>
    <s v="Medway"/>
    <x v="0"/>
    <n v="26074"/>
    <n v="31692"/>
    <n v="35750"/>
    <n v="38277"/>
    <n v="39673"/>
    <n v="171466"/>
    <n v="2018"/>
    <n v="0.52155403850579118"/>
    <n v="3.647098779946182E-2"/>
    <n v="223131.94701999999"/>
    <n v="300896"/>
    <n v="741.55836907104106"/>
    <n v="131.84954269913857"/>
  </r>
  <r>
    <s v="NHS Manchester CCG"/>
    <s v="Manchester"/>
    <x v="2"/>
    <n v="62617"/>
    <n v="77013"/>
    <n v="86155"/>
    <n v="94418"/>
    <n v="106260"/>
    <n v="426463"/>
    <n v="2018"/>
    <n v="0.69698324736094031"/>
    <n v="0.12542100023300642"/>
    <n v="511566.15016000002"/>
    <n v="652933"/>
    <n v="783.48950069915293"/>
    <n v="162.74257848814503"/>
  </r>
  <r>
    <s v="NHS Swale CCG"/>
    <s v="Swale"/>
    <x v="0"/>
    <n v="11426"/>
    <n v="13275"/>
    <n v="13981"/>
    <n v="14508"/>
    <n v="16977"/>
    <n v="70167"/>
    <n v="2018"/>
    <n v="0.48582180990722912"/>
    <n v="0.17018196856906534"/>
    <n v="89797.664319999996"/>
    <n v="114358"/>
    <n v="785.23290298885945"/>
    <n v="148.45485230591652"/>
  </r>
  <r>
    <s v="NHS Thurrock CCG"/>
    <s v="Thurrock"/>
    <x v="4"/>
    <n v="11153"/>
    <n v="13725"/>
    <n v="15172"/>
    <n v="16362"/>
    <n v="17375"/>
    <n v="73787"/>
    <n v="2018"/>
    <n v="0.55787680444723398"/>
    <n v="6.1911746730228576E-2"/>
    <n v="147786.65777000002"/>
    <n v="178304"/>
    <n v="828.84656412643585"/>
    <n v="97.445935032304376"/>
  </r>
  <r>
    <s v="NHS Central London (Westminster) CCG"/>
    <s v="Westminster"/>
    <x v="6"/>
    <n v="12545"/>
    <n v="15781"/>
    <n v="16436"/>
    <n v="17027"/>
    <n v="17480"/>
    <n v="79269"/>
    <n v="2018"/>
    <n v="0.39338381825428459"/>
    <n v="2.6604804134609736E-2"/>
    <n v="81179.315889999998"/>
    <n v="236002"/>
    <n v="343.97723701494056"/>
    <n v="74.06716892229727"/>
  </r>
  <r>
    <s v="NHS Airedale, Wharfedale and Craven CCG"/>
    <s v="Bradford"/>
    <x v="8"/>
    <n v="10201"/>
    <n v="12308"/>
    <n v="13270"/>
    <n v="14101"/>
    <n v="14820"/>
    <n v="64700"/>
    <n v="2018"/>
    <n v="0.45279874522105679"/>
    <n v="5.0989291539607122E-2"/>
    <n v="89378.702519999992"/>
    <n v="159840"/>
    <n v="559.17606681681673"/>
    <n v="92.717717717717719"/>
  </r>
  <r>
    <s v="NHS West Essex CCG"/>
    <s v="Epping Forest"/>
    <x v="4"/>
    <n v="17786"/>
    <n v="22062"/>
    <n v="24407"/>
    <n v="26913"/>
    <n v="29341"/>
    <n v="120509"/>
    <n v="2018"/>
    <n v="0.64966827842123021"/>
    <n v="9.0216623936387616E-2"/>
    <n v="192484.75361000001"/>
    <n v="316110"/>
    <n v="608.91700234095731"/>
    <n v="92.818955426908346"/>
  </r>
  <r>
    <s v="NHS Hastings and Rother CCG"/>
    <s v="Hastings"/>
    <x v="0"/>
    <n v="16026"/>
    <n v="17106"/>
    <n v="16700"/>
    <n v="18922"/>
    <n v="22062"/>
    <n v="90816"/>
    <n v="2018"/>
    <n v="0.37663796330962185"/>
    <n v="0.16594440334002747"/>
    <n v="104931.22057999999"/>
    <n v="189155"/>
    <n v="554.73670048373026"/>
    <n v="116.63450609288678"/>
  </r>
  <r>
    <s v="NHS Mid Essex CCG"/>
    <s v="Braintree"/>
    <x v="4"/>
    <n v="43389"/>
    <n v="51266"/>
    <n v="56253"/>
    <n v="57158"/>
    <n v="62049"/>
    <n v="270115"/>
    <n v="2018"/>
    <n v="0.43006291917306227"/>
    <n v="8.5569823996640884E-2"/>
    <n v="383420.13958000008"/>
    <n v="393124"/>
    <n v="975.31603153203582"/>
    <n v="157.8356956074928"/>
  </r>
  <r>
    <s v="NHS Telford and Wrekin CCG"/>
    <s v="Telford and Wrekin"/>
    <x v="5"/>
    <n v="15180"/>
    <n v="17513"/>
    <n v="18914"/>
    <n v="20648"/>
    <n v="20848"/>
    <n v="93103"/>
    <n v="2018"/>
    <n v="0.37338603425559946"/>
    <n v="9.6861681518791171E-3"/>
    <n v="125932.61341000001"/>
    <n v="188681"/>
    <n v="667.43664391221171"/>
    <n v="110.49337241163659"/>
  </r>
  <r>
    <s v="NHS Wolverhampton CCG"/>
    <s v="Wolverhampton"/>
    <x v="5"/>
    <n v="21354"/>
    <n v="26395"/>
    <n v="29995"/>
    <n v="33955"/>
    <n v="37988"/>
    <n v="149687"/>
    <n v="2018"/>
    <n v="0.77896412850051511"/>
    <n v="0.11877484906493889"/>
    <n v="393160.39085999998"/>
    <n v="283582"/>
    <n v="1386.4081318983574"/>
    <n v="133.95772651296627"/>
  </r>
  <r>
    <s v="NHS Morecambe Bay CCG"/>
    <s v="Lancaster"/>
    <x v="2"/>
    <n v="30088"/>
    <n v="33521"/>
    <n v="36884"/>
    <n v="38572"/>
    <n v="41386"/>
    <n v="180451"/>
    <n v="2018"/>
    <n v="0.37549853762297264"/>
    <n v="7.2954474748522249E-2"/>
    <n v="210734.63813000004"/>
    <n v="349523"/>
    <n v="602.92066081488201"/>
    <n v="118.4070862289463"/>
  </r>
  <r>
    <s v="NHS Heywood, Middleton and Rochdale CCG"/>
    <s v="Rochdale"/>
    <x v="2"/>
    <n v="23978"/>
    <n v="29078"/>
    <n v="31060"/>
    <n v="34863"/>
    <n v="37543"/>
    <n v="156522"/>
    <n v="2018"/>
    <n v="0.56572691633997829"/>
    <n v="7.6872328829991676E-2"/>
    <n v="275255.29574999999"/>
    <n v="235151"/>
    <n v="1170.5469921454726"/>
    <n v="159.65486006863674"/>
  </r>
  <r>
    <s v="NHS City and Hackney CCG"/>
    <s v="Hackney"/>
    <x v="6"/>
    <n v="11012"/>
    <n v="13872"/>
    <n v="17264"/>
    <n v="17954"/>
    <n v="18654"/>
    <n v="78756"/>
    <n v="2018"/>
    <n v="0.69397021431166006"/>
    <n v="3.8988526233708368E-2"/>
    <n v="153379.68762999997"/>
    <n v="322576"/>
    <n v="475.48387862085207"/>
    <n v="57.828232726551263"/>
  </r>
  <r>
    <s v="NHS Eastbourne, Hailsham and Seaford CCG"/>
    <s v="Eastbourne"/>
    <x v="0"/>
    <n v="13635"/>
    <n v="15026"/>
    <n v="13641"/>
    <n v="15486"/>
    <n v="17691"/>
    <n v="75479"/>
    <n v="2018"/>
    <n v="0.29746974697469747"/>
    <n v="0.14238667183262302"/>
    <n v="87528.953710000002"/>
    <n v="197739"/>
    <n v="442.64891452874747"/>
    <n v="89.466417853837626"/>
  </r>
  <r>
    <s v="NHS Barnsley CCG"/>
    <s v="Barnsley"/>
    <x v="8"/>
    <n v="28791"/>
    <n v="38097"/>
    <n v="44067"/>
    <n v="47777"/>
    <n v="52294"/>
    <n v="211026"/>
    <n v="2018"/>
    <n v="0.81633149248028902"/>
    <n v="9.4543399543713505E-2"/>
    <n v="289046.87170999998"/>
    <n v="261675"/>
    <n v="1104.6025478551637"/>
    <n v="199.84331709181237"/>
  </r>
  <r>
    <s v="NHS South Norfolk CCG"/>
    <s v="Breckland"/>
    <x v="4"/>
    <n v="20957"/>
    <n v="24246"/>
    <n v="26020"/>
    <n v="29703"/>
    <n v="33345"/>
    <n v="134271"/>
    <n v="2018"/>
    <n v="0.59111514052583858"/>
    <n v="0.12261387738612262"/>
    <n v="163908.58761000002"/>
    <n v="230189"/>
    <n v="712.0609047782475"/>
    <n v="144.85922437649063"/>
  </r>
  <r>
    <s v="NHS Luton CCG"/>
    <s v="Luton"/>
    <x v="4"/>
    <n v="7691"/>
    <n v="8964"/>
    <n v="9525"/>
    <n v="10184"/>
    <n v="12104"/>
    <n v="48468"/>
    <n v="2018"/>
    <n v="0.57378754388246"/>
    <n v="0.18853102906520031"/>
    <n v="109823.07919"/>
    <n v="235847"/>
    <n v="465.65391626774988"/>
    <n v="51.321407522673596"/>
  </r>
  <r>
    <s v="NHS Sheffield CCG"/>
    <s v="Sheffield"/>
    <x v="8"/>
    <n v="56494"/>
    <n v="71347"/>
    <n v="76098"/>
    <n v="76696"/>
    <n v="82638"/>
    <n v="363273"/>
    <n v="2018"/>
    <n v="0.46277480794420645"/>
    <n v="7.7474705330134563E-2"/>
    <n v="373361.17145999987"/>
    <n v="609458"/>
    <n v="612.6118148584477"/>
    <n v="135.59260851445055"/>
  </r>
  <r>
    <s v="NHS Doncaster CCG"/>
    <s v="Doncaster"/>
    <x v="8"/>
    <n v="34021"/>
    <n v="38879"/>
    <n v="40340"/>
    <n v="41675"/>
    <n v="43034"/>
    <n v="197949"/>
    <n v="2018"/>
    <n v="0.26492460539078805"/>
    <n v="3.2609478104379128E-2"/>
    <n v="312383.25604000001"/>
    <n v="322255"/>
    <n v="969.3666693767359"/>
    <n v="133.54020884082482"/>
  </r>
  <r>
    <s v="NHS Blackpool CCG"/>
    <s v="Blackpool"/>
    <x v="2"/>
    <n v="15846"/>
    <n v="19360"/>
    <n v="18287"/>
    <n v="17606"/>
    <n v="20502"/>
    <n v="91601"/>
    <n v="2018"/>
    <n v="0.2938280954184021"/>
    <n v="0.16448937862092469"/>
    <n v="94603.542580000008"/>
    <n v="174185"/>
    <n v="543.12106427074673"/>
    <n v="117.70244280506357"/>
  </r>
  <r>
    <s v="NHS Norwich CCG"/>
    <s v="Norwich"/>
    <x v="4"/>
    <n v="28611"/>
    <n v="36134"/>
    <n v="40357"/>
    <n v="46215"/>
    <n v="51434"/>
    <n v="202751"/>
    <n v="2018"/>
    <n v="0.79770018524343789"/>
    <n v="0.11292870280212053"/>
    <n v="239031.62804000004"/>
    <n v="238597"/>
    <n v="1001.8215989304142"/>
    <n v="215.56851092008699"/>
  </r>
  <r>
    <m/>
    <m/>
    <x v="9"/>
    <n v="3726294"/>
    <n v="4749463"/>
    <n v="5495988"/>
    <n v="6205143"/>
    <n v="6949413"/>
    <n v="27126301"/>
    <m/>
    <n v="0.86496637141352772"/>
    <n v="0.11994405286066735"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  <r>
    <m/>
    <m/>
    <x v="9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2">
  <r>
    <s v="NHS Halton CCG"/>
    <s v="Halton"/>
    <x v="0"/>
    <n v="34233"/>
    <n v="41496"/>
    <n v="47782"/>
    <n v="51588"/>
    <n v="54775"/>
    <n v="229874"/>
    <n v="2018"/>
    <n v="0.60006426547483427"/>
    <n v="6.1777932852601379E-2"/>
    <n v="345876.24014999997"/>
    <n v="132128"/>
  </r>
  <r>
    <s v="NHS Hardwick CCG"/>
    <s v="Bolsover"/>
    <x v="1"/>
    <n v="26658"/>
    <n v="33508"/>
    <n v="38495"/>
    <n v="43908"/>
    <n v="47392"/>
    <n v="189961"/>
    <n v="2018"/>
    <n v="0.77777777777777779"/>
    <n v="7.9347727065682785E-2"/>
    <n v="247455.62129000004"/>
    <n v="104793"/>
  </r>
  <r>
    <s v="NHS Knowsley CCG"/>
    <s v="Knowsley"/>
    <x v="0"/>
    <n v="43500"/>
    <n v="56272"/>
    <n v="64775"/>
    <n v="71480"/>
    <n v="75102"/>
    <n v="311129"/>
    <n v="2018"/>
    <n v="0.72648275862068967"/>
    <n v="5.0671516508114155E-2"/>
    <n v="407240.16011000006"/>
    <n v="166098"/>
  </r>
  <r>
    <s v="NHS Lincolnshire East CCG"/>
    <s v="Boston"/>
    <x v="1"/>
    <n v="68535"/>
    <n v="87545"/>
    <n v="101401"/>
    <n v="113509"/>
    <n v="123883"/>
    <n v="494873"/>
    <n v="2018"/>
    <n v="0.80758736412052234"/>
    <n v="9.1393633984970357E-2"/>
    <n v="670266.85927999998"/>
    <n v="251744"/>
  </r>
  <r>
    <s v="NHS Durham Dales, Easington and Sedgefield CCG"/>
    <s v="County Durham"/>
    <x v="2"/>
    <n v="95900"/>
    <n v="119287"/>
    <n v="139695"/>
    <n v="153743"/>
    <n v="165437"/>
    <n v="674062"/>
    <n v="2018"/>
    <n v="0.72509906152241921"/>
    <n v="7.6061999570712163E-2"/>
    <n v="746578.08390000009"/>
    <n v="292701"/>
  </r>
  <r>
    <s v="NHS South Tees CCG"/>
    <s v="Middlesbrough"/>
    <x v="2"/>
    <n v="78986"/>
    <n v="97385"/>
    <n v="113227"/>
    <n v="128950"/>
    <n v="141600"/>
    <n v="560148"/>
    <n v="2018"/>
    <n v="0.79272276099561945"/>
    <n v="9.8100038774718887E-2"/>
    <n v="655508.11199"/>
    <n v="298179"/>
  </r>
  <r>
    <s v="NHS St Helens CCG"/>
    <s v="St. Helens"/>
    <x v="0"/>
    <n v="53616"/>
    <n v="67687"/>
    <n v="77334"/>
    <n v="81825"/>
    <n v="88810"/>
    <n v="369272"/>
    <n v="2018"/>
    <n v="0.65640853476574157"/>
    <n v="8.5365108463183625E-2"/>
    <n v="427410.98865000007"/>
    <n v="197943"/>
  </r>
  <r>
    <s v="NHS Great Yarmouth and Waveney CCG"/>
    <s v="Great Yarmouth"/>
    <x v="3"/>
    <n v="53162"/>
    <n v="67730"/>
    <n v="81830"/>
    <n v="88690"/>
    <n v="94139"/>
    <n v="385551"/>
    <n v="2018"/>
    <n v="0.77079492870847599"/>
    <n v="6.1438719134062465E-2"/>
    <n v="513280.59386999992"/>
    <n v="240073"/>
  </r>
  <r>
    <s v="NHS West Lancashire CCG"/>
    <s v="West Lancashire"/>
    <x v="0"/>
    <n v="22982"/>
    <n v="29228"/>
    <n v="33188"/>
    <n v="36036"/>
    <n v="38230"/>
    <n v="159664"/>
    <n v="2018"/>
    <n v="0.66347576364111038"/>
    <n v="6.088356088356088E-2"/>
    <n v="265835.38108000002"/>
    <n v="113817"/>
  </r>
  <r>
    <s v="NHS Blackpool CCG"/>
    <s v="Blackpool"/>
    <x v="0"/>
    <n v="43618"/>
    <n v="54074"/>
    <n v="61326"/>
    <n v="68511"/>
    <n v="76416"/>
    <n v="303945"/>
    <n v="2018"/>
    <n v="0.75193727360264107"/>
    <n v="0.11538293120812716"/>
    <n v="377397.76189000002"/>
    <n v="174185"/>
  </r>
  <r>
    <s v="NHS Northumberland CCG"/>
    <s v="Northumberland"/>
    <x v="2"/>
    <n v="79786"/>
    <n v="97013"/>
    <n v="108402"/>
    <n v="122650"/>
    <n v="135349"/>
    <n v="543200"/>
    <n v="2018"/>
    <n v="0.6964003709924047"/>
    <n v="0.10353852425601305"/>
    <n v="689090.54613000003"/>
    <n v="326405"/>
  </r>
  <r>
    <s v="NHS Sunderland CCG"/>
    <s v="Sunderland"/>
    <x v="2"/>
    <n v="76965"/>
    <n v="98636"/>
    <n v="118441"/>
    <n v="138064"/>
    <n v="154933"/>
    <n v="587039"/>
    <n v="2018"/>
    <n v="1.0130318976157995"/>
    <n v="0.12218246610267702"/>
    <n v="581060.24794999999"/>
    <n v="284203"/>
  </r>
  <r>
    <s v="NHS South Sefton CCG"/>
    <s v="Sefton"/>
    <x v="0"/>
    <n v="36113"/>
    <n v="47567"/>
    <n v="52985"/>
    <n v="55805"/>
    <n v="61527"/>
    <n v="253997"/>
    <n v="2018"/>
    <n v="0.70373549691246917"/>
    <n v="0.10253561508825373"/>
    <n v="323139.60689"/>
    <n v="155644"/>
  </r>
  <r>
    <s v="NHS Liverpool CCG"/>
    <s v="Liverpool"/>
    <x v="0"/>
    <n v="111237"/>
    <n v="144590"/>
    <n v="166910"/>
    <n v="188701"/>
    <n v="210173"/>
    <n v="821611"/>
    <n v="2018"/>
    <n v="0.88941629134190958"/>
    <n v="0.1137884801882343"/>
    <n v="1073235.6721699999"/>
    <n v="539854"/>
  </r>
  <r>
    <s v="NHS North Tyneside CCG"/>
    <s v="North Tyneside"/>
    <x v="2"/>
    <n v="56408"/>
    <n v="70915"/>
    <n v="82383"/>
    <n v="94617"/>
    <n v="99311"/>
    <n v="403634"/>
    <n v="2018"/>
    <n v="0.76058360516238832"/>
    <n v="4.9610535104685202E-2"/>
    <n v="447473.19189000002"/>
    <n v="220101"/>
  </r>
  <r>
    <s v="NHS Salford CCG"/>
    <s v="Salford"/>
    <x v="0"/>
    <n v="69284"/>
    <n v="88901"/>
    <n v="101745"/>
    <n v="114446"/>
    <n v="120968"/>
    <n v="495344"/>
    <n v="2018"/>
    <n v="0.7459730962415565"/>
    <n v="5.6987574926166053E-2"/>
    <n v="526208.56703999988"/>
    <n v="277144"/>
  </r>
  <r>
    <s v="NHS Hartlepool and Stockton-on-Tees CCG"/>
    <s v="Stockton-on-Tees"/>
    <x v="2"/>
    <n v="67769"/>
    <n v="85844"/>
    <n v="99090"/>
    <n v="109536"/>
    <n v="116552"/>
    <n v="478791"/>
    <n v="2018"/>
    <n v="0.7198424058197701"/>
    <n v="6.4052001168565589E-2"/>
    <n v="575154.32056999998"/>
    <n v="298193"/>
  </r>
  <r>
    <s v="NHS Fylde and Wyre CCG"/>
    <s v="Fylde"/>
    <x v="0"/>
    <n v="38317"/>
    <n v="48892"/>
    <n v="55656"/>
    <n v="62189"/>
    <n v="68022"/>
    <n v="273076"/>
    <n v="2018"/>
    <n v="0.77524336456403165"/>
    <n v="9.3794722539355835E-2"/>
    <n v="352964.78035000002"/>
    <n v="178089"/>
  </r>
  <r>
    <s v="NHS North Durham CCG"/>
    <s v="County Durham"/>
    <x v="2"/>
    <n v="68449"/>
    <n v="87523"/>
    <n v="98771"/>
    <n v="110348"/>
    <n v="120798"/>
    <n v="485889"/>
    <n v="2018"/>
    <n v="0.76478838259141846"/>
    <n v="9.4700402363432051E-2"/>
    <n v="565794.77856000001"/>
    <n v="262686"/>
  </r>
  <r>
    <s v="NHS Wigan Borough CCG"/>
    <s v="Wigan"/>
    <x v="0"/>
    <n v="69820"/>
    <n v="88534"/>
    <n v="98108"/>
    <n v="104249"/>
    <n v="110115"/>
    <n v="470826"/>
    <n v="2018"/>
    <n v="0.57712689773703807"/>
    <n v="5.6269124883691929E-2"/>
    <n v="690307.01647000003"/>
    <n v="329538"/>
  </r>
  <r>
    <s v="NHS South Tyneside CCG"/>
    <s v="South Tyneside"/>
    <x v="2"/>
    <n v="36097"/>
    <n v="45050"/>
    <n v="55019"/>
    <n v="63510"/>
    <n v="67256"/>
    <n v="266932"/>
    <n v="2018"/>
    <n v="0.86320192813807239"/>
    <n v="5.8982837348449065E-2"/>
    <n v="345499.25521999999"/>
    <n v="157790"/>
  </r>
  <r>
    <s v="NHS Darlington CCG"/>
    <s v="Darlington"/>
    <x v="2"/>
    <n v="30431"/>
    <n v="38085"/>
    <n v="42694"/>
    <n v="47830"/>
    <n v="52801"/>
    <n v="211841"/>
    <n v="2018"/>
    <n v="0.73510564884492791"/>
    <n v="0.10393058749738658"/>
    <n v="211657.20989999999"/>
    <n v="108595"/>
  </r>
  <r>
    <s v="NHS Oldham CCG"/>
    <s v="Oldham"/>
    <x v="0"/>
    <n v="53267"/>
    <n v="67710"/>
    <n v="77998"/>
    <n v="87853"/>
    <n v="91317"/>
    <n v="378145"/>
    <n v="2018"/>
    <n v="0.71432594289147122"/>
    <n v="3.9429501553731802E-2"/>
    <n v="495728.51100999996"/>
    <n v="257232"/>
  </r>
  <r>
    <s v="NHS North Derbyshire CCG"/>
    <s v="Chesterfield"/>
    <x v="1"/>
    <n v="59417"/>
    <n v="72912"/>
    <n v="78424"/>
    <n v="85391"/>
    <n v="93228"/>
    <n v="389372"/>
    <n v="2018"/>
    <n v="0.56904589595570287"/>
    <n v="9.1777822018713914E-2"/>
    <n v="566983.21846999996"/>
    <n v="292760"/>
  </r>
  <r>
    <s v="NHS West Norfolk CCG"/>
    <s v="King's Lynn and West Norfolk"/>
    <x v="3"/>
    <n v="40570"/>
    <n v="51791"/>
    <n v="61030"/>
    <n v="69932"/>
    <n v="73372"/>
    <n v="296695"/>
    <n v="2018"/>
    <n v="0.80852846931229971"/>
    <n v="4.9190642338271466E-2"/>
    <n v="413292.67544000002"/>
    <n v="176325"/>
  </r>
  <r>
    <s v="NHS Newcastle Gateshead CCG"/>
    <s v="Gateshead"/>
    <x v="2"/>
    <n v="135667"/>
    <n v="167995"/>
    <n v="194361"/>
    <n v="224253"/>
    <n v="242183"/>
    <n v="964459"/>
    <n v="2018"/>
    <n v="0.78512829206807844"/>
    <n v="7.9954337288687324E-2"/>
    <n v="942624.2260100001"/>
    <n v="530164"/>
  </r>
  <r>
    <s v="NHS Swale CCG"/>
    <s v="Swale"/>
    <x v="4"/>
    <n v="22394"/>
    <n v="27278"/>
    <n v="29688"/>
    <n v="31522"/>
    <n v="35088"/>
    <n v="145970"/>
    <n v="2018"/>
    <n v="0.56684826292756985"/>
    <n v="0.11312733963580991"/>
    <n v="219962.14679999999"/>
    <n v="114358"/>
  </r>
  <r>
    <s v="NHS Bassetlaw CCG"/>
    <s v="Bassetlaw"/>
    <x v="1"/>
    <n v="22713"/>
    <n v="28991"/>
    <n v="34379"/>
    <n v="38783"/>
    <n v="42142"/>
    <n v="167008"/>
    <n v="2018"/>
    <n v="0.8554131994892793"/>
    <n v="8.6610112678235304E-2"/>
    <n v="218308.32167999999"/>
    <n v="117990"/>
  </r>
  <r>
    <s v="NHS Thanet CCG"/>
    <s v="Thanet"/>
    <x v="4"/>
    <n v="31542"/>
    <n v="40426"/>
    <n v="44683"/>
    <n v="50794"/>
    <n v="54664"/>
    <n v="222109"/>
    <n v="2018"/>
    <n v="0.73305434024475302"/>
    <n v="7.6190101193054291E-2"/>
    <n v="265967.90638"/>
    <n v="146263"/>
  </r>
  <r>
    <s v="NHS Southport and Formby CCG"/>
    <s v="Sefton"/>
    <x v="0"/>
    <n v="26853"/>
    <n v="35282"/>
    <n v="39259"/>
    <n v="42191"/>
    <n v="45177"/>
    <n v="188762"/>
    <n v="2018"/>
    <n v="0.68238185677577923"/>
    <n v="7.0773387689317624E-2"/>
    <n v="226664.77925000002"/>
    <n v="125304"/>
  </r>
  <r>
    <s v="NHS Tameside and Glossop CCG"/>
    <s v="Tameside"/>
    <x v="0"/>
    <n v="51685"/>
    <n v="64569"/>
    <n v="74468"/>
    <n v="79841"/>
    <n v="84308"/>
    <n v="354871"/>
    <n v="2018"/>
    <n v="0.63118893295927248"/>
    <n v="5.5948698037349233E-2"/>
    <n v="459662.70869999996"/>
    <n v="248754"/>
  </r>
  <r>
    <s v="NHS South Devon and Torbay CCG"/>
    <s v="Teignbridge"/>
    <x v="5"/>
    <n v="50199"/>
    <n v="63039"/>
    <n v="70842"/>
    <n v="79053"/>
    <n v="85494"/>
    <n v="348627"/>
    <n v="2018"/>
    <n v="0.70310165541146241"/>
    <n v="8.1476983795681385E-2"/>
    <n v="527771.7509300001"/>
    <n v="295870"/>
  </r>
  <r>
    <s v="NHS Isle of Wight CCG"/>
    <s v="Isle of Wight"/>
    <x v="4"/>
    <n v="24772"/>
    <n v="31852"/>
    <n v="37629"/>
    <n v="41239"/>
    <n v="46621"/>
    <n v="182113"/>
    <n v="2018"/>
    <n v="0.8820038753431293"/>
    <n v="0.13050752928053541"/>
    <n v="282857.12253000005"/>
    <n v="144805"/>
  </r>
  <r>
    <s v="NHS North Norfolk CCG"/>
    <s v="North Norfolk"/>
    <x v="3"/>
    <n v="37434"/>
    <n v="47113"/>
    <n v="52181"/>
    <n v="59548"/>
    <n v="62110"/>
    <n v="258386"/>
    <n v="2018"/>
    <n v="0.65918683549714163"/>
    <n v="4.3024114999664138E-2"/>
    <n v="348350.20297999994"/>
    <n v="174233"/>
  </r>
  <r>
    <s v="NHS Stoke on Trent CCG"/>
    <s v="Stoke-on-Trent"/>
    <x v="6"/>
    <n v="48815"/>
    <n v="63112"/>
    <n v="75134"/>
    <n v="86303"/>
    <n v="92798"/>
    <n v="366162"/>
    <n v="2018"/>
    <n v="0.90101403257195534"/>
    <n v="7.5258102267592095E-2"/>
    <n v="504111.36692000006"/>
    <n v="293612"/>
  </r>
  <r>
    <s v="NHS Doncaster CCG"/>
    <s v="Doncaster"/>
    <x v="7"/>
    <n v="70816"/>
    <n v="84929"/>
    <n v="93033"/>
    <n v="99522"/>
    <n v="103493"/>
    <n v="451793"/>
    <n v="2018"/>
    <n v="0.46143526886579306"/>
    <n v="3.9900725467735779E-2"/>
    <n v="668252.06868999999"/>
    <n v="322255"/>
  </r>
  <r>
    <s v="NHS East Lancashire CCG"/>
    <s v="Rossendale"/>
    <x v="0"/>
    <n v="67835"/>
    <n v="88258"/>
    <n v="103116"/>
    <n v="117785"/>
    <n v="126350"/>
    <n v="503344"/>
    <n v="2018"/>
    <n v="0.86260779833419321"/>
    <n v="7.2717239037228848E-2"/>
    <n v="646369.36048000003"/>
    <n v="384139"/>
  </r>
  <r>
    <s v="NHS Wirral CCG"/>
    <s v="Wirral"/>
    <x v="0"/>
    <n v="55419"/>
    <n v="71590"/>
    <n v="82829"/>
    <n v="95102"/>
    <n v="104603"/>
    <n v="409543"/>
    <n v="2018"/>
    <n v="0.88749345892203035"/>
    <n v="9.9903261761056544E-2"/>
    <n v="618330.75153000001"/>
    <n v="336993"/>
  </r>
  <r>
    <s v="NHS Mansfield and Ashfield CCG"/>
    <s v="Mansfield"/>
    <x v="1"/>
    <n v="33492"/>
    <n v="40804"/>
    <n v="47792"/>
    <n v="55504"/>
    <n v="62081"/>
    <n v="239673"/>
    <n v="2018"/>
    <n v="0.853606831482145"/>
    <n v="0.11849596425482849"/>
    <n v="311677.20065000001"/>
    <n v="195334"/>
  </r>
  <r>
    <s v="NHS Heywood, Middleton and Rochdale CCG"/>
    <s v="Rochdale"/>
    <x v="0"/>
    <n v="48487"/>
    <n v="59818"/>
    <n v="65282"/>
    <n v="72829"/>
    <n v="76625"/>
    <n v="323041"/>
    <n v="2018"/>
    <n v="0.5803204982778889"/>
    <n v="5.2122094220708785E-2"/>
    <n v="507581.53042999998"/>
    <n v="235151"/>
  </r>
  <r>
    <s v="NHS Eastbourne, Hailsham and Seaford CCG"/>
    <s v="Eastbourne"/>
    <x v="4"/>
    <n v="33116"/>
    <n v="40532"/>
    <n v="43146"/>
    <n v="48448"/>
    <n v="52342"/>
    <n v="217584"/>
    <n v="2018"/>
    <n v="0.58056528566251964"/>
    <n v="8.0374834874504628E-2"/>
    <n v="326485.21163999999"/>
    <n v="197739"/>
  </r>
  <r>
    <s v="NHS Lincolnshire West CCG"/>
    <s v="Lincoln"/>
    <x v="1"/>
    <n v="45037"/>
    <n v="58834"/>
    <n v="68498"/>
    <n v="75532"/>
    <n v="85883"/>
    <n v="333784"/>
    <n v="2018"/>
    <n v="0.90694318005195729"/>
    <n v="0.13704125403802361"/>
    <n v="421572.95669000002"/>
    <n v="238150"/>
  </r>
  <r>
    <s v="NHS Cannock Chase CCG"/>
    <s v="South Staffordshire"/>
    <x v="6"/>
    <n v="22023"/>
    <n v="27369"/>
    <n v="29991"/>
    <n v="33149"/>
    <n v="37964"/>
    <n v="150496"/>
    <n v="2018"/>
    <n v="0.72383417336421019"/>
    <n v="0.14525325047512747"/>
    <n v="219239.36642000003"/>
    <n v="133617"/>
  </r>
  <r>
    <s v="NHS South East Staffordshire and Seisdon Peninsula CCG"/>
    <s v="Tamworth"/>
    <x v="6"/>
    <n v="39764"/>
    <n v="50240"/>
    <n v="58823"/>
    <n v="62982"/>
    <n v="66333"/>
    <n v="278142"/>
    <n v="2018"/>
    <n v="0.66816718639975858"/>
    <n v="5.3205677812708393E-2"/>
    <n v="356365.31303000002"/>
    <n v="218308"/>
  </r>
  <r>
    <s v="NHS Wakefield CCG"/>
    <s v="Wakefield"/>
    <x v="7"/>
    <n v="68445"/>
    <n v="85568"/>
    <n v="95334"/>
    <n v="106607"/>
    <n v="114430"/>
    <n v="470384"/>
    <n v="2018"/>
    <n v="0.67185331287895389"/>
    <n v="7.3381672873263484E-2"/>
    <n v="596254.71932999999"/>
    <n v="376686"/>
  </r>
  <r>
    <s v="NHS Scarborough and Ryedale CCG"/>
    <s v="Scarborough"/>
    <x v="7"/>
    <n v="21083"/>
    <n v="27913"/>
    <n v="31020"/>
    <n v="33422"/>
    <n v="34993"/>
    <n v="148431"/>
    <n v="2018"/>
    <n v="0.65977327704785849"/>
    <n v="4.7004966788343004E-2"/>
    <n v="204438.47459999999"/>
    <n v="120872"/>
  </r>
  <r>
    <s v="NHS Barnsley CCG"/>
    <s v="Barnsley"/>
    <x v="7"/>
    <n v="58412"/>
    <n v="75956"/>
    <n v="87495"/>
    <n v="97814"/>
    <n v="107406"/>
    <n v="427083"/>
    <n v="2018"/>
    <n v="0.83876600698486614"/>
    <n v="9.8063671867012897E-2"/>
    <n v="552604.30473999993"/>
    <n v="261675"/>
  </r>
  <r>
    <s v="NHS Bolton CCG"/>
    <s v="Bolton"/>
    <x v="0"/>
    <n v="59478"/>
    <n v="71588"/>
    <n v="78568"/>
    <n v="85234"/>
    <n v="91958"/>
    <n v="386826"/>
    <n v="2018"/>
    <n v="0.54608426645146102"/>
    <n v="7.8888706384776033E-2"/>
    <n v="483678.33463"/>
    <n v="311364"/>
  </r>
  <r>
    <s v="NHS Blackburn with Darwen CCG"/>
    <s v="Blackburn with Darwen"/>
    <x v="0"/>
    <n v="29898"/>
    <n v="38682"/>
    <n v="46665"/>
    <n v="53193"/>
    <n v="59312"/>
    <n v="227750"/>
    <n v="2018"/>
    <n v="0.98381162619573215"/>
    <n v="0.11503393303630177"/>
    <n v="280931.97577999998"/>
    <n v="176202"/>
  </r>
  <r>
    <s v="NHS Rotherham CCG"/>
    <s v="Rotherham"/>
    <x v="7"/>
    <n v="42835"/>
    <n v="53278"/>
    <n v="60652"/>
    <n v="67211"/>
    <n v="71601"/>
    <n v="295577"/>
    <n v="2018"/>
    <n v="0.67155363604529006"/>
    <n v="6.5316689232417319E-2"/>
    <n v="421460.85916999995"/>
    <n v="264123"/>
  </r>
  <r>
    <s v="NHS Bury CCG"/>
    <s v="Bury"/>
    <x v="0"/>
    <n v="37087"/>
    <n v="45815"/>
    <n v="51079"/>
    <n v="56065"/>
    <n v="59339"/>
    <n v="249385"/>
    <n v="2018"/>
    <n v="0.59999460727478626"/>
    <n v="5.8396504057790066E-2"/>
    <n v="324853.71074000001"/>
    <n v="205347"/>
  </r>
  <r>
    <s v="NHS South Kent Coast CCG"/>
    <s v="Shepway"/>
    <x v="4"/>
    <n v="31436"/>
    <n v="39685"/>
    <n v="45954"/>
    <n v="50893"/>
    <n v="52516"/>
    <n v="220484"/>
    <n v="2018"/>
    <n v="0.67056877465326381"/>
    <n v="3.1890436798773895E-2"/>
    <n v="354646.99057999998"/>
    <n v="207819"/>
  </r>
  <r>
    <s v="NHS West Suffolk CCG"/>
    <s v="St Edmundsbury"/>
    <x v="3"/>
    <n v="45368"/>
    <n v="56874"/>
    <n v="64320"/>
    <n v="68692"/>
    <n v="71337"/>
    <n v="306591"/>
    <n v="2018"/>
    <n v="0.57240786457414916"/>
    <n v="3.8505211669481162E-2"/>
    <n v="440818.91522999998"/>
    <n v="252089"/>
  </r>
  <r>
    <s v="NHS Vale Royal CCG"/>
    <s v="Cheshire West and Chester"/>
    <x v="0"/>
    <n v="20905"/>
    <n v="26959"/>
    <n v="30990"/>
    <n v="34528"/>
    <n v="36345"/>
    <n v="149727"/>
    <n v="2018"/>
    <n v="0.73857928725185362"/>
    <n v="5.2623957367933273E-2"/>
    <n v="185333.10577000002"/>
    <n v="107934"/>
  </r>
  <r>
    <s v="NHS Morecambe Bay CCG"/>
    <s v="Lancaster"/>
    <x v="0"/>
    <n v="61972"/>
    <n v="74645"/>
    <n v="84713"/>
    <n v="93867"/>
    <n v="100099"/>
    <n v="415296"/>
    <n v="2018"/>
    <n v="0.61522945846511323"/>
    <n v="6.6391809688175818E-2"/>
    <n v="557103.25687000004"/>
    <n v="349523"/>
  </r>
  <r>
    <s v="NHS South Lincolnshire CCG"/>
    <s v="South Holland"/>
    <x v="1"/>
    <n v="30919"/>
    <n v="39607"/>
    <n v="44871"/>
    <n v="51995"/>
    <n v="56770"/>
    <n v="224162"/>
    <n v="2018"/>
    <n v="0.83608784242698664"/>
    <n v="9.1835753437830556E-2"/>
    <n v="334365.81934000005"/>
    <n v="167977"/>
  </r>
  <r>
    <s v="NHS Bradford Districts CCG"/>
    <s v="Bradford"/>
    <x v="7"/>
    <n v="54072"/>
    <n v="70103"/>
    <n v="79938"/>
    <n v="86083"/>
    <n v="92095"/>
    <n v="382291"/>
    <n v="2018"/>
    <n v="0.70319204024263948"/>
    <n v="6.9839573434940697E-2"/>
    <n v="522785.70637000003"/>
    <n v="334603"/>
  </r>
  <r>
    <s v="NHS North East Essex CCG"/>
    <s v="Colchester"/>
    <x v="3"/>
    <n v="73096"/>
    <n v="95064"/>
    <n v="107134"/>
    <n v="115964"/>
    <n v="121512"/>
    <n v="512770"/>
    <n v="2018"/>
    <n v="0.66236182554448941"/>
    <n v="4.7842433858783763E-2"/>
    <n v="724141.90515000001"/>
    <n v="355323"/>
  </r>
  <r>
    <s v="NHS Walsall CCG"/>
    <s v="Walsall"/>
    <x v="6"/>
    <n v="52724"/>
    <n v="66527"/>
    <n v="74064"/>
    <n v="80812"/>
    <n v="88004"/>
    <n v="362131"/>
    <n v="2018"/>
    <n v="0.66914498141263945"/>
    <n v="8.8996683660842443E-2"/>
    <n v="467511.04754"/>
    <n v="288158"/>
  </r>
  <r>
    <s v="NHS South West Lincolnshire CCG"/>
    <s v="South Kesteven"/>
    <x v="1"/>
    <n v="24784"/>
    <n v="30979"/>
    <n v="36503"/>
    <n v="40601"/>
    <n v="42932"/>
    <n v="175799"/>
    <n v="2018"/>
    <n v="0.73224661071659136"/>
    <n v="5.7412379005443215E-2"/>
    <n v="223963.25802000001"/>
    <n v="133967"/>
  </r>
  <r>
    <s v="NHS Corby CCG"/>
    <s v="Corby"/>
    <x v="1"/>
    <n v="9856"/>
    <n v="12356"/>
    <n v="14051"/>
    <n v="16500"/>
    <n v="18971"/>
    <n v="71734"/>
    <n v="2018"/>
    <n v="0.92481737012987009"/>
    <n v="0.14975757575757576"/>
    <n v="113412.21724"/>
    <n v="79995"/>
  </r>
  <r>
    <s v="NHS Stockport CCG"/>
    <s v="Stockport"/>
    <x v="0"/>
    <n v="57306"/>
    <n v="73899"/>
    <n v="81383"/>
    <n v="88641"/>
    <n v="91614"/>
    <n v="392843"/>
    <n v="2018"/>
    <n v="0.59868076641189405"/>
    <n v="3.3539784072833111E-2"/>
    <n v="473062.40511000005"/>
    <n v="313375"/>
  </r>
  <r>
    <s v="NHS Hambleton, Richmondshire and Whitby CCG"/>
    <s v="Hambleton"/>
    <x v="7"/>
    <n v="23058"/>
    <n v="28163"/>
    <n v="31526"/>
    <n v="34410"/>
    <n v="36874"/>
    <n v="154031"/>
    <n v="2018"/>
    <n v="0.59918466475843524"/>
    <n v="7.1607090961929673E-2"/>
    <n v="207426.06253999998"/>
    <n v="144302"/>
  </r>
  <r>
    <s v="NHS Hull CCG"/>
    <s v="Kingston upon Hull, City of"/>
    <x v="7"/>
    <n v="54367"/>
    <n v="68358"/>
    <n v="77758"/>
    <n v="87232"/>
    <n v="90813"/>
    <n v="378528"/>
    <n v="2018"/>
    <n v="0.67036989350157261"/>
    <n v="4.1051449009537784E-2"/>
    <n v="437018.4068"/>
    <n v="301032"/>
  </r>
  <r>
    <s v="NHS North Cumbria CCG"/>
    <s v="Eden"/>
    <x v="0"/>
    <n v="50336"/>
    <n v="62906"/>
    <n v="73253"/>
    <n v="85315"/>
    <n v="93569"/>
    <n v="365379"/>
    <n v="2018"/>
    <n v="0.85888827082008901"/>
    <n v="9.6747348063060429E-2"/>
    <n v="492588.92782000004"/>
    <n v="325063"/>
  </r>
  <r>
    <s v="NHS South Norfolk CCG"/>
    <s v="Breckland"/>
    <x v="3"/>
    <n v="45310"/>
    <n v="54542"/>
    <n v="60078"/>
    <n v="66343"/>
    <n v="70540"/>
    <n v="296813"/>
    <n v="2018"/>
    <n v="0.55683072169499004"/>
    <n v="6.3262137678428768E-2"/>
    <n v="377429.25511000003"/>
    <n v="230189"/>
  </r>
  <r>
    <s v="NHS Ipswich and East Suffolk CCG"/>
    <s v="Babergh"/>
    <x v="3"/>
    <n v="61130"/>
    <n v="78158"/>
    <n v="88548"/>
    <n v="102389"/>
    <n v="110500"/>
    <n v="440725"/>
    <n v="2018"/>
    <n v="0.80762309831506629"/>
    <n v="7.9217494066745456E-2"/>
    <n v="604497.34918000002"/>
    <n v="409919"/>
  </r>
  <r>
    <s v="NHS Newark and Sherwood CCG"/>
    <s v="Newark and Sherwood"/>
    <x v="1"/>
    <n v="19177"/>
    <n v="23566"/>
    <n v="26617"/>
    <n v="29947"/>
    <n v="32599"/>
    <n v="131906"/>
    <n v="2018"/>
    <n v="0.69990092298065387"/>
    <n v="8.8556449727852538E-2"/>
    <n v="189737.85420999999"/>
    <n v="135660"/>
  </r>
  <r>
    <s v="NHS Southend CCG"/>
    <s v="Southend-on-Sea"/>
    <x v="3"/>
    <n v="23012"/>
    <n v="29347"/>
    <n v="32673"/>
    <n v="35831"/>
    <n v="40719"/>
    <n v="161582"/>
    <n v="2018"/>
    <n v="0.76946810359812268"/>
    <n v="0.13641818537021017"/>
    <n v="294812.84698999999"/>
    <n v="188633"/>
  </r>
  <r>
    <s v="NHS Warrington CCG"/>
    <s v="Warrington"/>
    <x v="0"/>
    <n v="33886"/>
    <n v="41955"/>
    <n v="47379"/>
    <n v="51586"/>
    <n v="55489"/>
    <n v="230295"/>
    <n v="2018"/>
    <n v="0.63751991973086231"/>
    <n v="7.5660062807738529E-2"/>
    <n v="337449.10373000009"/>
    <n v="218855"/>
  </r>
  <r>
    <s v="NHS North Lincolnshire CCG"/>
    <s v="North Lincolnshire"/>
    <x v="7"/>
    <n v="28594"/>
    <n v="36171"/>
    <n v="42398"/>
    <n v="46856"/>
    <n v="51740"/>
    <n v="205759"/>
    <n v="2018"/>
    <n v="0.8094705182905505"/>
    <n v="0.10423424961584429"/>
    <n v="269318.55570999999"/>
    <n v="179909"/>
  </r>
  <r>
    <s v="NHS Hastings and Rother CCG"/>
    <s v="Hastings"/>
    <x v="4"/>
    <n v="29455"/>
    <n v="35954"/>
    <n v="40242"/>
    <n v="46610"/>
    <n v="53172"/>
    <n v="205433"/>
    <n v="2018"/>
    <n v="0.80519436428450175"/>
    <n v="0.1407852392190517"/>
    <n v="284464.65334000002"/>
    <n v="189155"/>
  </r>
  <r>
    <s v="NHS North Staffordshire CCG"/>
    <s v="Newcastle-under-Lyme"/>
    <x v="6"/>
    <n v="29030"/>
    <n v="39000"/>
    <n v="47014"/>
    <n v="54710"/>
    <n v="58012"/>
    <n v="227766"/>
    <n v="2018"/>
    <n v="0.9983465380640717"/>
    <n v="6.0354596965819775E-2"/>
    <n v="314244.29960000003"/>
    <n v="218499"/>
  </r>
  <r>
    <s v="NHS Calderdale CCG"/>
    <s v="Calderdale"/>
    <x v="7"/>
    <n v="38198"/>
    <n v="48208"/>
    <n v="56736"/>
    <n v="64731"/>
    <n v="66846"/>
    <n v="274719"/>
    <n v="2018"/>
    <n v="0.74998691030944031"/>
    <n v="3.2673680307735091E-2"/>
    <n v="331424.30450999999"/>
    <n v="221262"/>
  </r>
  <r>
    <s v="NHS Stafford and Surrounds CCG"/>
    <s v="Stafford"/>
    <x v="6"/>
    <n v="19345"/>
    <n v="25487"/>
    <n v="29727"/>
    <n v="33552"/>
    <n v="35984"/>
    <n v="144095"/>
    <n v="2018"/>
    <n v="0.86011889377100026"/>
    <n v="7.248450166905103E-2"/>
    <n v="217311.80765999999"/>
    <n v="148602"/>
  </r>
  <r>
    <s v="NHS Southampton CCG"/>
    <s v="Southampton"/>
    <x v="4"/>
    <n v="31967"/>
    <n v="40815"/>
    <n v="46941"/>
    <n v="52859"/>
    <n v="56187"/>
    <n v="228769"/>
    <n v="2018"/>
    <n v="0.75765633309350267"/>
    <n v="6.2959950055808844E-2"/>
    <n v="416703.80981999997"/>
    <n v="289916"/>
  </r>
  <r>
    <s v="NHS Trafford CCG"/>
    <s v="Trafford"/>
    <x v="0"/>
    <n v="49884"/>
    <n v="63034"/>
    <n v="69881"/>
    <n v="77314"/>
    <n v="84455"/>
    <n v="344568"/>
    <n v="2018"/>
    <n v="0.69302782455296286"/>
    <n v="9.2363608143415168E-2"/>
    <n v="337076.51483"/>
    <n v="243088"/>
  </r>
  <r>
    <s v="NHS Nottingham North and East CCG"/>
    <s v="Ashfield"/>
    <x v="1"/>
    <n v="19206"/>
    <n v="24007"/>
    <n v="27873"/>
    <n v="30354"/>
    <n v="33060"/>
    <n v="134500"/>
    <n v="2018"/>
    <n v="0.72133708216182446"/>
    <n v="8.9148052974896225E-2"/>
    <n v="224081.02828000003"/>
    <n v="153259"/>
  </r>
  <r>
    <s v="NHS Swindon CCG"/>
    <s v="Swindon"/>
    <x v="5"/>
    <n v="34370"/>
    <n v="46856"/>
    <n v="53633"/>
    <n v="60538"/>
    <n v="66689"/>
    <n v="262086"/>
    <n v="2018"/>
    <n v="0.94032586558044806"/>
    <n v="0.10160560309227262"/>
    <n v="339924.91524"/>
    <n v="240125"/>
  </r>
  <r>
    <s v="NHS South Cheshire CCG"/>
    <s v="Cheshire East"/>
    <x v="0"/>
    <n v="28187"/>
    <n v="35589"/>
    <n v="40318"/>
    <n v="43937"/>
    <n v="46652"/>
    <n v="194683"/>
    <n v="2018"/>
    <n v="0.65508922552949944"/>
    <n v="6.1793021826706422E-2"/>
    <n v="282629.24326000002"/>
    <n v="187819"/>
  </r>
  <r>
    <s v="NHS Kernow CCG"/>
    <s v="Cornwall"/>
    <x v="5"/>
    <n v="103889"/>
    <n v="132336"/>
    <n v="148666"/>
    <n v="162436"/>
    <n v="167301"/>
    <n v="714628"/>
    <n v="2018"/>
    <n v="0.61038223488531029"/>
    <n v="2.9950257332118497E-2"/>
    <n v="1140313.4884899999"/>
    <n v="579008"/>
  </r>
  <r>
    <s v="NHS Fareham and Gosport CCG"/>
    <s v="Fareham"/>
    <x v="4"/>
    <n v="22299"/>
    <n v="29100"/>
    <n v="35671"/>
    <n v="41380"/>
    <n v="44031"/>
    <n v="172481"/>
    <n v="2018"/>
    <n v="0.97457285080048428"/>
    <n v="6.4064765587240211E-2"/>
    <n v="265860.20660999999"/>
    <n v="204773"/>
  </r>
  <r>
    <s v="NHS High Weald Lewes Havens CCG"/>
    <s v="Wealden"/>
    <x v="4"/>
    <n v="24441"/>
    <n v="32182"/>
    <n v="36622"/>
    <n v="39478"/>
    <n v="39793"/>
    <n v="172516"/>
    <n v="2018"/>
    <n v="0.62812487214107438"/>
    <n v="7.9791276153807177E-3"/>
    <n v="236722.99780000001"/>
    <n v="170825"/>
  </r>
  <r>
    <s v="NHS Castle Point and Rochford CCG"/>
    <s v="Castle Point"/>
    <x v="3"/>
    <n v="20478"/>
    <n v="25634"/>
    <n v="30155"/>
    <n v="34378"/>
    <n v="37259"/>
    <n v="147904"/>
    <n v="2018"/>
    <n v="0.81946479148354334"/>
    <n v="8.3803595322590033E-2"/>
    <n v="271870.54224999994"/>
    <n v="185788"/>
  </r>
  <r>
    <s v="NHS Nottingham West CCG"/>
    <s v="Broxtowe"/>
    <x v="1"/>
    <n v="11846"/>
    <n v="14685"/>
    <n v="16439"/>
    <n v="18137"/>
    <n v="19026"/>
    <n v="80133"/>
    <n v="2018"/>
    <n v="0.60611176768529462"/>
    <n v="4.901582400617522E-2"/>
    <n v="131489.91482000001"/>
    <n v="94260"/>
  </r>
  <r>
    <s v="NHS Telford and Wrekin CCG"/>
    <s v="Telford and Wrekin"/>
    <x v="6"/>
    <n v="27378"/>
    <n v="31908"/>
    <n v="34823"/>
    <n v="38347"/>
    <n v="40149"/>
    <n v="172605"/>
    <n v="2018"/>
    <n v="0.46646942800788954"/>
    <n v="4.6991942003285783E-2"/>
    <n v="262571.64166999998"/>
    <n v="188681"/>
  </r>
  <r>
    <s v="NHS Northern, Eastern and Western Devon CCG"/>
    <s v="Exeter"/>
    <x v="5"/>
    <n v="150961"/>
    <n v="192351"/>
    <n v="219470"/>
    <n v="242175"/>
    <n v="256154"/>
    <n v="1061111"/>
    <n v="2018"/>
    <n v="0.69682235809248749"/>
    <n v="5.7722721172705688E-2"/>
    <n v="1274358.17105"/>
    <n v="938976"/>
  </r>
  <r>
    <s v="NHS East Riding of Yorkshire CCG"/>
    <s v="East Riding of Yorkshire"/>
    <x v="7"/>
    <n v="47194"/>
    <n v="55120"/>
    <n v="62291"/>
    <n v="66713"/>
    <n v="69406"/>
    <n v="300724"/>
    <n v="2018"/>
    <n v="0.47065304911641309"/>
    <n v="4.0366944973243599E-2"/>
    <n v="419394.55321999989"/>
    <n v="305472"/>
  </r>
  <r>
    <s v="NHS Wyre Forest CCG"/>
    <s v="Wyre Forest"/>
    <x v="6"/>
    <n v="13602"/>
    <n v="17071"/>
    <n v="19794"/>
    <n v="22013"/>
    <n v="24120"/>
    <n v="96600"/>
    <n v="2018"/>
    <n v="0.77326863696515213"/>
    <n v="9.5716167719075096E-2"/>
    <n v="163234.09561999998"/>
    <n v="116908"/>
  </r>
  <r>
    <s v="NHS North East Lincolnshire CCG"/>
    <s v="North East Lincolnshire"/>
    <x v="7"/>
    <n v="27532"/>
    <n v="34969"/>
    <n v="38068"/>
    <n v="42413"/>
    <n v="47352"/>
    <n v="190334"/>
    <n v="2018"/>
    <n v="0.7198895830306552"/>
    <n v="0.11645014500271143"/>
    <n v="234632.99343000003"/>
    <n v="169792"/>
  </r>
  <r>
    <s v="NHS South Eastern Hampshire CCG"/>
    <s v="East Hampshire"/>
    <x v="4"/>
    <n v="26318"/>
    <n v="33820"/>
    <n v="37851"/>
    <n v="40846"/>
    <n v="43559"/>
    <n v="182394"/>
    <n v="2018"/>
    <n v="0.65510297135040652"/>
    <n v="6.6420212505508489E-2"/>
    <n v="285329.17452"/>
    <n v="216111"/>
  </r>
  <r>
    <s v="NHS Greater Huddersfield CCG"/>
    <s v="Kirklees"/>
    <x v="7"/>
    <n v="43740"/>
    <n v="55902"/>
    <n v="63837"/>
    <n v="71462"/>
    <n v="76859"/>
    <n v="311800"/>
    <n v="2018"/>
    <n v="0.75717878372199365"/>
    <n v="7.5522655397274069E-2"/>
    <n v="322530.26835000003"/>
    <n v="249997"/>
  </r>
  <r>
    <s v="NHS Manchester CCG"/>
    <s v="Manchester"/>
    <x v="0"/>
    <n v="119075"/>
    <n v="146443"/>
    <n v="165344"/>
    <n v="181937"/>
    <n v="199674"/>
    <n v="812473"/>
    <n v="2018"/>
    <n v="0.67687591853873608"/>
    <n v="9.7489790421959252E-2"/>
    <n v="984850.87676000013"/>
    <n v="652933"/>
  </r>
  <r>
    <s v="NHS Canterbury and Coastal CCG"/>
    <s v="Canterbury"/>
    <x v="4"/>
    <n v="32353"/>
    <n v="40365"/>
    <n v="45921"/>
    <n v="50990"/>
    <n v="51838"/>
    <n v="221467"/>
    <n v="2018"/>
    <n v="0.6022625413408339"/>
    <n v="1.6630711904294961E-2"/>
    <n v="328581.08942999993"/>
    <n v="228443"/>
  </r>
  <r>
    <s v="NHS West Cheshire CCG"/>
    <s v="Cheshire West and Chester"/>
    <x v="0"/>
    <n v="38010"/>
    <n v="47018"/>
    <n v="53987"/>
    <n v="58519"/>
    <n v="64544"/>
    <n v="262078"/>
    <n v="2018"/>
    <n v="0.69807945277558536"/>
    <n v="0.10295801363659667"/>
    <n v="379644.64066999999"/>
    <n v="265473"/>
  </r>
  <r>
    <s v="NHS Erewash CCG"/>
    <s v="Erewash"/>
    <x v="1"/>
    <n v="10984"/>
    <n v="13302"/>
    <n v="14842"/>
    <n v="16427"/>
    <n v="18180"/>
    <n v="73735"/>
    <n v="2018"/>
    <n v="0.6551347414420976"/>
    <n v="0.10671455530529007"/>
    <n v="119296.37764000001"/>
    <n v="97612"/>
  </r>
  <r>
    <s v="NHS Somerset CCG"/>
    <s v="Sedgemoor"/>
    <x v="5"/>
    <n v="68212"/>
    <n v="88842"/>
    <n v="104219"/>
    <n v="117245"/>
    <n v="125222"/>
    <n v="503740"/>
    <n v="2018"/>
    <n v="0.83577669618248984"/>
    <n v="6.8037016503902079E-2"/>
    <n v="716715.80208000005"/>
    <n v="579500"/>
  </r>
  <r>
    <s v="NHS Vale of York CCG"/>
    <s v="Selby"/>
    <x v="7"/>
    <n v="48251"/>
    <n v="60822"/>
    <n v="67354"/>
    <n v="71701"/>
    <n v="76570"/>
    <n v="324698"/>
    <n v="2018"/>
    <n v="0.58691011585252117"/>
    <n v="6.7907002691733734E-2"/>
    <n v="537712.29600999993"/>
    <n v="360816"/>
  </r>
  <r>
    <s v="NHS North Kirklees CCG"/>
    <s v="Kirklees"/>
    <x v="7"/>
    <n v="29924"/>
    <n v="37377"/>
    <n v="42140"/>
    <n v="46523"/>
    <n v="53186"/>
    <n v="209150"/>
    <n v="2018"/>
    <n v="0.77736933565031408"/>
    <n v="0.14321948283644648"/>
    <n v="252962.74267999997"/>
    <n v="194710"/>
  </r>
  <r>
    <s v="NHS Nene CCG"/>
    <s v="Kettering"/>
    <x v="1"/>
    <n v="95246"/>
    <n v="119722"/>
    <n v="135369"/>
    <n v="152434"/>
    <n v="163446"/>
    <n v="666217"/>
    <n v="2018"/>
    <n v="0.71604056863280352"/>
    <n v="7.2241101066691155E-2"/>
    <n v="871198.46843999997"/>
    <n v="692623"/>
  </r>
  <r>
    <s v="NHS Brighton and Hove CCG"/>
    <s v="Brighton and Hove"/>
    <x v="4"/>
    <n v="53818"/>
    <n v="69189"/>
    <n v="79158"/>
    <n v="89239"/>
    <n v="93198"/>
    <n v="384602"/>
    <n v="2018"/>
    <n v="0.73172544501839532"/>
    <n v="4.4364011250686362E-2"/>
    <n v="426518.30366999999"/>
    <n v="321053"/>
  </r>
  <r>
    <s v="NHS Greater Preston CCG"/>
    <s v="Preston"/>
    <x v="0"/>
    <n v="32848"/>
    <n v="41742"/>
    <n v="50920"/>
    <n v="57508"/>
    <n v="59129"/>
    <n v="242147"/>
    <n v="2018"/>
    <n v="0.80007915245981487"/>
    <n v="2.8187382625026083E-2"/>
    <n v="284663.92669999995"/>
    <n v="210743"/>
  </r>
  <r>
    <s v="NHS Warwickshire North CCG"/>
    <s v="North Warwickshire"/>
    <x v="6"/>
    <n v="26669"/>
    <n v="33202"/>
    <n v="37713"/>
    <n v="44372"/>
    <n v="48487"/>
    <n v="190443"/>
    <n v="2018"/>
    <n v="0.81810341595110425"/>
    <n v="9.2738664022356435E-2"/>
    <n v="261164.54431"/>
    <n v="192658"/>
  </r>
  <r>
    <s v="NHS Chorley and South Ribble CCG"/>
    <s v="Chorley"/>
    <x v="0"/>
    <n v="26646"/>
    <n v="33563"/>
    <n v="38801"/>
    <n v="43372"/>
    <n v="45407"/>
    <n v="187789"/>
    <n v="2018"/>
    <n v="0.70408316445245067"/>
    <n v="4.6919671677580002E-2"/>
    <n v="238598.7427"/>
    <n v="184515"/>
  </r>
  <r>
    <s v="NHS Sandwell and West Birmingham CCG"/>
    <s v="Birmingham"/>
    <x v="6"/>
    <n v="81034"/>
    <n v="100019"/>
    <n v="111859"/>
    <n v="118044"/>
    <n v="124596"/>
    <n v="535552"/>
    <n v="2018"/>
    <n v="0.53757681960658488"/>
    <n v="5.550472705093016E-2"/>
    <n v="857841.78236999991"/>
    <n v="575038"/>
  </r>
  <r>
    <s v="NHS Ashford CCG"/>
    <s v="Ashford"/>
    <x v="4"/>
    <n v="17127"/>
    <n v="21724"/>
    <n v="24524"/>
    <n v="27921"/>
    <n v="29341"/>
    <n v="120637"/>
    <n v="2018"/>
    <n v="0.71314299059963804"/>
    <n v="5.0857777300239965E-2"/>
    <n v="179105.33137"/>
    <n v="134545"/>
  </r>
  <r>
    <s v="NHS Sheffield CCG"/>
    <s v="Sheffield"/>
    <x v="7"/>
    <n v="108753"/>
    <n v="136088"/>
    <n v="150580"/>
    <n v="160361"/>
    <n v="172101"/>
    <n v="727883"/>
    <n v="2018"/>
    <n v="0.58249427601997184"/>
    <n v="7.3209820342851437E-2"/>
    <n v="846407.31368999986"/>
    <n v="609458"/>
  </r>
  <r>
    <s v="NHS Nottingham City CCG"/>
    <s v="Nottingham"/>
    <x v="1"/>
    <n v="40647"/>
    <n v="49405"/>
    <n v="55287"/>
    <n v="61859"/>
    <n v="69576"/>
    <n v="276774"/>
    <n v="2018"/>
    <n v="0.71171304155288218"/>
    <n v="0.12475145088022761"/>
    <n v="478586.18364999996"/>
    <n v="389220"/>
  </r>
  <r>
    <s v="NHS Eastern Cheshire CCG"/>
    <s v="Cheshire East"/>
    <x v="0"/>
    <n v="34234"/>
    <n v="43939"/>
    <n v="49133"/>
    <n v="53076"/>
    <n v="55547"/>
    <n v="235929"/>
    <n v="2018"/>
    <n v="0.62256820704562721"/>
    <n v="4.6555882131283442E-2"/>
    <n v="297167.90483999997"/>
    <n v="209395"/>
  </r>
  <r>
    <s v="NHS Medway CCG"/>
    <s v="Medway"/>
    <x v="4"/>
    <n v="46820"/>
    <n v="59066"/>
    <n v="67835"/>
    <n v="73176"/>
    <n v="75299"/>
    <n v="322196"/>
    <n v="2018"/>
    <n v="0.60826569841947886"/>
    <n v="2.9012244451732807E-2"/>
    <n v="420324.73548000003"/>
    <n v="300896"/>
  </r>
  <r>
    <s v="NHS Dudley CCG"/>
    <s v="Dudley"/>
    <x v="6"/>
    <n v="38021"/>
    <n v="48658"/>
    <n v="54593"/>
    <n v="61278"/>
    <n v="68205"/>
    <n v="270755"/>
    <n v="2018"/>
    <n v="0.79387706793614055"/>
    <n v="0.11304220111622441"/>
    <n v="391015.16773999995"/>
    <n v="320021"/>
  </r>
  <r>
    <s v="NHS Basildon and Brentwood CCG"/>
    <s v="Basildon"/>
    <x v="3"/>
    <n v="30880"/>
    <n v="40971"/>
    <n v="49116"/>
    <n v="53180"/>
    <n v="57452"/>
    <n v="231599"/>
    <n v="2018"/>
    <n v="0.8604922279792746"/>
    <n v="8.0330951485520871E-2"/>
    <n v="402531.87729000003"/>
    <n v="280599"/>
  </r>
  <r>
    <s v="NHS Mid Essex CCG"/>
    <s v="Braintree"/>
    <x v="3"/>
    <n v="63426"/>
    <n v="75888"/>
    <n v="84896"/>
    <n v="90013"/>
    <n v="98246"/>
    <n v="412469"/>
    <n v="2018"/>
    <n v="0.54898622016207865"/>
    <n v="9.1464566229322433E-2"/>
    <n v="593744.17476000008"/>
    <n v="393124"/>
  </r>
  <r>
    <s v="NHS Wiltshire CCG"/>
    <s v="Wiltshire"/>
    <x v="5"/>
    <n v="62876"/>
    <n v="81643"/>
    <n v="93930"/>
    <n v="103981"/>
    <n v="110279"/>
    <n v="452709"/>
    <n v="2018"/>
    <n v="0.7539124626248489"/>
    <n v="6.056875775382041E-2"/>
    <n v="641992.53446"/>
    <n v="493576"/>
  </r>
  <r>
    <s v="NHS East Staffordshire CCG"/>
    <s v="East Staffordshire"/>
    <x v="6"/>
    <n v="17096"/>
    <n v="20746"/>
    <n v="23952"/>
    <n v="27391"/>
    <n v="29927"/>
    <n v="119112"/>
    <n v="2018"/>
    <n v="0.75052643893308379"/>
    <n v="9.2585155708079292E-2"/>
    <n v="209088.6237"/>
    <n v="143186"/>
  </r>
  <r>
    <s v="NHS Portsmouth CCG"/>
    <s v="Portsmouth"/>
    <x v="4"/>
    <n v="27857"/>
    <n v="34766"/>
    <n v="41900"/>
    <n v="47166"/>
    <n v="48354"/>
    <n v="200043"/>
    <n v="2018"/>
    <n v="0.73579351688983019"/>
    <n v="2.5187635160921002E-2"/>
    <n v="295163.94715999998"/>
    <n v="232733"/>
  </r>
  <r>
    <s v="NHS Herefordshire CCG"/>
    <s v="Herefordshire, County of"/>
    <x v="6"/>
    <n v="22818"/>
    <n v="29309"/>
    <n v="33718"/>
    <n v="35554"/>
    <n v="40381"/>
    <n v="161780"/>
    <n v="2018"/>
    <n v="0.76969936015426421"/>
    <n v="0.13576531473251954"/>
    <n v="232340.66343000002"/>
    <n v="187775"/>
  </r>
  <r>
    <s v="NHS Leeds CCG"/>
    <s v="Leeds"/>
    <x v="7"/>
    <n v="115914"/>
    <n v="143453"/>
    <n v="159730"/>
    <n v="175595"/>
    <n v="182235"/>
    <n v="776927"/>
    <n v="2018"/>
    <n v="0.57215694394119776"/>
    <n v="3.7814288561747206E-2"/>
    <n v="1072872.6752899999"/>
    <n v="888880"/>
  </r>
  <r>
    <s v="NHS Coastal West Sussex CCG"/>
    <s v="Arun"/>
    <x v="4"/>
    <n v="57353"/>
    <n v="75216"/>
    <n v="88831"/>
    <n v="99108"/>
    <n v="107851"/>
    <n v="428359"/>
    <n v="2018"/>
    <n v="0.88047704566456853"/>
    <n v="8.8216894700730519E-2"/>
    <n v="643752.66710000008"/>
    <n v="518044"/>
  </r>
  <r>
    <s v="NHS Airedale, Wharfedale and Craven CCG"/>
    <s v="Bradford"/>
    <x v="7"/>
    <n v="22875"/>
    <n v="28182"/>
    <n v="31381"/>
    <n v="32607"/>
    <n v="31614"/>
    <n v="146659"/>
    <n v="2017"/>
    <n v="0.38203278688524589"/>
    <n v="-3.0453583586346492E-2"/>
    <n v="206527.58317999999"/>
    <n v="159840"/>
  </r>
  <r>
    <s v="NHS Birmingham and Solihull CCG"/>
    <s v="Birmingham"/>
    <x v="6"/>
    <n v="158806"/>
    <n v="194574"/>
    <n v="217581"/>
    <n v="235147"/>
    <n v="250932"/>
    <n v="1057040"/>
    <n v="2018"/>
    <n v="0.58011662027883082"/>
    <n v="6.7128221920755959E-2"/>
    <n v="1561810.6484399999"/>
    <n v="1319731"/>
  </r>
  <r>
    <s v="NHS Harrogate and Rural District CCG"/>
    <s v="Harrogate"/>
    <x v="7"/>
    <n v="19405"/>
    <n v="23501"/>
    <n v="26705"/>
    <n v="28943"/>
    <n v="30203"/>
    <n v="128757"/>
    <n v="2018"/>
    <n v="0.55645452203040457"/>
    <n v="4.353384237985005E-2"/>
    <n v="190978.902"/>
    <n v="163803"/>
  </r>
  <r>
    <s v="NHS Thurrock CCG"/>
    <s v="Thurrock"/>
    <x v="3"/>
    <n v="20047"/>
    <n v="25476"/>
    <n v="29503"/>
    <n v="32417"/>
    <n v="35420"/>
    <n v="142863"/>
    <n v="2018"/>
    <n v="0.7668479074175687"/>
    <n v="9.2636579572446559E-2"/>
    <n v="243521.94613000005"/>
    <n v="178304"/>
  </r>
  <r>
    <s v="NHS West Leicestershire CCG"/>
    <s v="Harborough"/>
    <x v="1"/>
    <n v="43936"/>
    <n v="56117"/>
    <n v="65851"/>
    <n v="75365"/>
    <n v="83079"/>
    <n v="324348"/>
    <n v="2018"/>
    <n v="0.89090950473415875"/>
    <n v="0.10235520467060306"/>
    <n v="479167.43409"/>
    <n v="397380"/>
  </r>
  <r>
    <s v="NHS Gloucestershire CCG"/>
    <s v="Cheltenham"/>
    <x v="5"/>
    <n v="91705"/>
    <n v="122008"/>
    <n v="143211"/>
    <n v="158902"/>
    <n v="165653"/>
    <n v="681479"/>
    <n v="2018"/>
    <n v="0.80636824600621559"/>
    <n v="4.2485305408364905E-2"/>
    <n v="773690.24726999993"/>
    <n v="652099"/>
  </r>
  <r>
    <s v="NHS Shropshire CCG"/>
    <s v="Shropshire"/>
    <x v="6"/>
    <n v="39135"/>
    <n v="48118"/>
    <n v="53931"/>
    <n v="57968"/>
    <n v="64086"/>
    <n v="263238"/>
    <n v="2018"/>
    <n v="0.63756228440015328"/>
    <n v="0.10554098813138284"/>
    <n v="381421.55229000002"/>
    <n v="312001"/>
  </r>
  <r>
    <s v="NHS Norwich CCG"/>
    <s v="Norwich"/>
    <x v="3"/>
    <n v="50100"/>
    <n v="62269"/>
    <n v="68922"/>
    <n v="77335"/>
    <n v="83117"/>
    <n v="341743"/>
    <n v="2018"/>
    <n v="0.65902195608782432"/>
    <n v="7.476563005107649E-2"/>
    <n v="408522.88614000008"/>
    <n v="238597"/>
  </r>
  <r>
    <s v="NHS West Hampshire CCG"/>
    <s v="Basingstoke and Deane"/>
    <x v="4"/>
    <n v="63673"/>
    <n v="77985"/>
    <n v="85815"/>
    <n v="94198"/>
    <n v="97343"/>
    <n v="419014"/>
    <n v="2018"/>
    <n v="0.52879556483909973"/>
    <n v="3.3387120745663391E-2"/>
    <n v="671368.26465000003"/>
    <n v="566556"/>
  </r>
  <r>
    <s v="NHS West Kent CCG"/>
    <s v="Maidstone"/>
    <x v="4"/>
    <n v="71495"/>
    <n v="87507"/>
    <n v="97431"/>
    <n v="106254"/>
    <n v="114468"/>
    <n v="477155"/>
    <n v="2018"/>
    <n v="0.60106301139939855"/>
    <n v="7.73053249760009E-2"/>
    <n v="678662.81492999988"/>
    <n v="496688"/>
  </r>
  <r>
    <s v="NHS Cambridgeshire and Peterborough CCG"/>
    <s v="Peterborough"/>
    <x v="3"/>
    <n v="114396"/>
    <n v="147095"/>
    <n v="171426"/>
    <n v="193562"/>
    <n v="208414"/>
    <n v="834893"/>
    <n v="2018"/>
    <n v="0.82186440085317669"/>
    <n v="7.6729936661121503E-2"/>
    <n v="1107638.02251"/>
    <n v="979581"/>
  </r>
  <r>
    <s v="NHS South Worcestershire CCG"/>
    <s v="Wychavon"/>
    <x v="6"/>
    <n v="45018"/>
    <n v="56665"/>
    <n v="63516"/>
    <n v="70917"/>
    <n v="77437"/>
    <n v="313553"/>
    <n v="2018"/>
    <n v="0.72013416855480028"/>
    <n v="9.1938463273968166E-2"/>
    <n v="396287.36437999993"/>
    <n v="313589"/>
  </r>
  <r>
    <s v="NHS Dartford, Gravesham and Swanley CCG"/>
    <s v="Dartford"/>
    <x v="4"/>
    <n v="38630"/>
    <n v="47536"/>
    <n v="53424"/>
    <n v="57633"/>
    <n v="61436"/>
    <n v="258659"/>
    <n v="2018"/>
    <n v="0.59037017861765462"/>
    <n v="6.598650078947825E-2"/>
    <n v="350893.19705999992"/>
    <n v="271696"/>
  </r>
  <r>
    <s v="NHS Redditch and Bromsgrove CCG"/>
    <s v="Redditch"/>
    <x v="6"/>
    <n v="20031"/>
    <n v="23634"/>
    <n v="25532"/>
    <n v="28086"/>
    <n v="30511"/>
    <n v="127794"/>
    <n v="2018"/>
    <n v="0.52318905696170936"/>
    <n v="8.6341949725842054E-2"/>
    <n v="198424.88829"/>
    <n v="178351"/>
  </r>
  <r>
    <s v="NHS Southern Derbyshire CCG"/>
    <s v="Amber Valley"/>
    <x v="1"/>
    <n v="49008"/>
    <n v="60815"/>
    <n v="71638"/>
    <n v="81957"/>
    <n v="93484"/>
    <n v="356902"/>
    <n v="2018"/>
    <n v="0.9075253019915116"/>
    <n v="0.140646924606806"/>
    <n v="598681.38560000004"/>
    <n v="559330"/>
  </r>
  <r>
    <s v="NHS North Hampshire CCG"/>
    <s v="Basingstoke and Deane"/>
    <x v="4"/>
    <n v="25163"/>
    <n v="30737"/>
    <n v="34022"/>
    <n v="37513"/>
    <n v="39544"/>
    <n v="166979"/>
    <n v="2018"/>
    <n v="0.57151373047728804"/>
    <n v="5.4141231039906167E-2"/>
    <n v="260193.38131999999"/>
    <n v="226791"/>
  </r>
  <r>
    <s v="NHS East Leicestershire and Rutland CCG"/>
    <s v="Rutland"/>
    <x v="1"/>
    <n v="38438"/>
    <n v="48754"/>
    <n v="54930"/>
    <n v="58990"/>
    <n v="65521"/>
    <n v="266633"/>
    <n v="2018"/>
    <n v="0.70458920859566054"/>
    <n v="0.11071368028479403"/>
    <n v="399457.50455000007"/>
    <n v="333712"/>
  </r>
  <r>
    <s v="NHS Bexley CCG"/>
    <s v="Bexley"/>
    <x v="8"/>
    <n v="29690"/>
    <n v="36989"/>
    <n v="42902"/>
    <n v="49102"/>
    <n v="52230"/>
    <n v="210913"/>
    <n v="2018"/>
    <n v="0.75917817446951841"/>
    <n v="6.3704126104842981E-2"/>
    <n v="284624.00988000003"/>
    <n v="242843"/>
  </r>
  <r>
    <s v="NHS Horsham and Mid Sussex CCG"/>
    <s v="Mid Sussex"/>
    <x v="4"/>
    <n v="23936"/>
    <n v="29329"/>
    <n v="33026"/>
    <n v="36346"/>
    <n v="38212"/>
    <n v="160849"/>
    <n v="2018"/>
    <n v="0.59642379679144386"/>
    <n v="5.1339899851427943E-2"/>
    <n v="268346.54900999996"/>
    <n v="242758"/>
  </r>
  <r>
    <s v="NHS Dorset CCG"/>
    <s v="Bournemouth"/>
    <x v="5"/>
    <n v="75092"/>
    <n v="99303"/>
    <n v="115786"/>
    <n v="133518"/>
    <n v="140986"/>
    <n v="564685"/>
    <n v="2018"/>
    <n v="0.87751025408831829"/>
    <n v="5.5932533441183957E-2"/>
    <n v="884229.66636999999"/>
    <n v="803865"/>
  </r>
  <r>
    <s v="NHS Berkshire West CCG"/>
    <s v="West Berkshire"/>
    <x v="4"/>
    <n v="45592"/>
    <n v="58428"/>
    <n v="68316"/>
    <n v="78513"/>
    <n v="85582"/>
    <n v="336431"/>
    <n v="2018"/>
    <n v="0.87712756623969113"/>
    <n v="9.0036044986180633E-2"/>
    <n v="600642.62926999992"/>
    <n v="549821"/>
  </r>
  <r>
    <s v="NHS Bristol, North Somerset And South Gloucestershire CCG"/>
    <s v="Bristol, City of"/>
    <x v="5"/>
    <n v="136108"/>
    <n v="169606"/>
    <n v="193237"/>
    <n v="216305"/>
    <n v="232338"/>
    <n v="947594"/>
    <n v="2018"/>
    <n v="0.70701207864343019"/>
    <n v="7.4122188576315848E-2"/>
    <n v="1058203.3563099999"/>
    <n v="1019702"/>
  </r>
  <r>
    <s v="NHS Milton Keynes CCG"/>
    <s v="Milton Keynes"/>
    <x v="4"/>
    <n v="24957"/>
    <n v="32693"/>
    <n v="39664"/>
    <n v="46458"/>
    <n v="52737"/>
    <n v="196509"/>
    <n v="2018"/>
    <n v="1.1131145570381056"/>
    <n v="0.13515433294588661"/>
    <n v="301100.05623999995"/>
    <n v="296928"/>
  </r>
  <r>
    <s v="NHS Greenwich CCG"/>
    <s v="Greenwich"/>
    <x v="8"/>
    <n v="37537"/>
    <n v="45432"/>
    <n v="49926"/>
    <n v="54284"/>
    <n v="56580"/>
    <n v="243759"/>
    <n v="2018"/>
    <n v="0.50731278471907715"/>
    <n v="4.2296072507552872E-2"/>
    <n v="329534.20422000001"/>
    <n v="299593"/>
  </r>
  <r>
    <s v="NHS Bradford City CCG"/>
    <s v="Bradford"/>
    <x v="7"/>
    <n v="14024"/>
    <n v="18385"/>
    <n v="20359"/>
    <n v="21492"/>
    <n v="25160"/>
    <n v="99420"/>
    <n v="2018"/>
    <n v="0.79406731317741019"/>
    <n v="0.1706681555927787"/>
    <n v="155234.23293"/>
    <n v="142383"/>
  </r>
  <r>
    <s v="NHS Coventry and Rugby CCG"/>
    <s v="Coventry"/>
    <x v="6"/>
    <n v="58321"/>
    <n v="74755"/>
    <n v="85890"/>
    <n v="95680"/>
    <n v="104250"/>
    <n v="418896"/>
    <n v="2018"/>
    <n v="0.78752079010990894"/>
    <n v="8.956939799331104E-2"/>
    <n v="533600.67541000003"/>
    <n v="522817"/>
  </r>
  <r>
    <s v="NHS Bedfordshire CCG"/>
    <s v="Central Bedfordshire"/>
    <x v="3"/>
    <n v="49398"/>
    <n v="64660"/>
    <n v="73272"/>
    <n v="78454"/>
    <n v="84377"/>
    <n v="350161"/>
    <n v="2018"/>
    <n v="0.70810559131948658"/>
    <n v="7.5496469268616001E-2"/>
    <n v="522134.57228999998"/>
    <n v="484688"/>
  </r>
  <r>
    <s v="NHS Wolverhampton CCG"/>
    <s v="Wolverhampton"/>
    <x v="6"/>
    <n v="35220"/>
    <n v="44160"/>
    <n v="50764"/>
    <n v="58436"/>
    <n v="63993"/>
    <n v="252573"/>
    <n v="2018"/>
    <n v="0.81695059625212951"/>
    <n v="9.5095489082072701E-2"/>
    <n v="527213.20105999999"/>
    <n v="283582"/>
  </r>
  <r>
    <s v="NHS Bromley CCG"/>
    <s v="Bromley"/>
    <x v="8"/>
    <n v="28815"/>
    <n v="35675"/>
    <n v="39122"/>
    <n v="42471"/>
    <n v="45366"/>
    <n v="191449"/>
    <n v="2018"/>
    <n v="0.57438833940655909"/>
    <n v="6.8164159073249977E-2"/>
    <n v="344717.15619999997"/>
    <n v="350880"/>
  </r>
  <r>
    <s v="NHS Bath and North East Somerset CCG"/>
    <s v="Bath and North East Somerset"/>
    <x v="5"/>
    <n v="25198"/>
    <n v="32059"/>
    <n v="35919"/>
    <n v="38826"/>
    <n v="41687"/>
    <n v="173689"/>
    <n v="2018"/>
    <n v="0.65437733153424871"/>
    <n v="7.3687735022922779E-2"/>
    <n v="199492.45009"/>
    <n v="210688"/>
  </r>
  <r>
    <s v="NHS East and North Hertfordshire CCG"/>
    <s v="Stevenage"/>
    <x v="3"/>
    <n v="59608"/>
    <n v="77296"/>
    <n v="90182"/>
    <n v="100389"/>
    <n v="110422"/>
    <n v="437897"/>
    <n v="2018"/>
    <n v="0.85246946718561267"/>
    <n v="9.9941228620665609E-2"/>
    <n v="592772.24208"/>
    <n v="601672"/>
  </r>
  <r>
    <s v="NHS Rushcliffe CCG"/>
    <s v="Rushcliffe"/>
    <x v="1"/>
    <n v="13685"/>
    <n v="16899"/>
    <n v="16553"/>
    <n v="18225"/>
    <n v="19718"/>
    <n v="85080"/>
    <n v="2018"/>
    <n v="0.44084764340518817"/>
    <n v="8.1920438957475999E-2"/>
    <n v="117848.41561"/>
    <n v="128225"/>
  </r>
  <r>
    <s v="NHS Leicester City CCG"/>
    <s v="Leicester"/>
    <x v="1"/>
    <n v="39245"/>
    <n v="47265"/>
    <n v="54640"/>
    <n v="60785"/>
    <n v="68436"/>
    <n v="270371"/>
    <n v="2018"/>
    <n v="0.74381449866225002"/>
    <n v="0.12586986921115406"/>
    <n v="436394.82305000001"/>
    <n v="411956"/>
  </r>
  <r>
    <s v="NHS Luton CCG"/>
    <s v="Luton"/>
    <x v="3"/>
    <n v="21615"/>
    <n v="27107"/>
    <n v="30397"/>
    <n v="31620"/>
    <n v="33744"/>
    <n v="144483"/>
    <n v="2018"/>
    <n v="0.56113809854267871"/>
    <n v="6.7172675521821629E-2"/>
    <n v="261281.32796000002"/>
    <n v="235847"/>
  </r>
  <r>
    <s v="NHS Havering CCG"/>
    <s v="Havering"/>
    <x v="8"/>
    <n v="29838"/>
    <n v="37057"/>
    <n v="41563"/>
    <n v="45471"/>
    <n v="50941"/>
    <n v="204870"/>
    <n v="2018"/>
    <n v="0.70725249681614044"/>
    <n v="0.12029645268412835"/>
    <n v="250618.68637000001"/>
    <n v="279983"/>
  </r>
  <r>
    <s v="NHS Oxfordshire CCG"/>
    <s v="Oxford"/>
    <x v="4"/>
    <n v="72326"/>
    <n v="89403"/>
    <n v="102393"/>
    <n v="113553"/>
    <n v="122441"/>
    <n v="500116"/>
    <n v="2018"/>
    <n v="0.69290434974974424"/>
    <n v="7.8271820207304083E-2"/>
    <n v="722051.63189999992"/>
    <n v="756733"/>
  </r>
  <r>
    <s v="NHS North East Hampshire and Farnham CCG"/>
    <s v="Rushmoor"/>
    <x v="4"/>
    <n v="19107"/>
    <n v="25237"/>
    <n v="29630"/>
    <n v="33937"/>
    <n v="35352"/>
    <n v="143263"/>
    <n v="2018"/>
    <n v="0.8502119642016015"/>
    <n v="4.1694905265639272E-2"/>
    <n v="210447.31949999998"/>
    <n v="228175"/>
  </r>
  <r>
    <s v="NHS East Surrey CCG"/>
    <s v="Reigate and Banstead"/>
    <x v="4"/>
    <n v="13791"/>
    <n v="17218"/>
    <n v="19489"/>
    <n v="22121"/>
    <n v="24345"/>
    <n v="96964"/>
    <n v="2018"/>
    <n v="0.76528170546008267"/>
    <n v="0.1005379503639076"/>
    <n v="161267.35463000002"/>
    <n v="185696"/>
  </r>
  <r>
    <s v="NHS Lewisham CCG"/>
    <s v="Lewisham"/>
    <x v="8"/>
    <n v="29863"/>
    <n v="36663"/>
    <n v="40462"/>
    <n v="43734"/>
    <n v="46033"/>
    <n v="196755"/>
    <n v="2018"/>
    <n v="0.54147272544620428"/>
    <n v="5.2567796222618556E-2"/>
    <n v="291836.22164"/>
    <n v="334508"/>
  </r>
  <r>
    <s v="NHS Islington CCG"/>
    <s v="Islington"/>
    <x v="8"/>
    <n v="19038"/>
    <n v="24346"/>
    <n v="27334"/>
    <n v="30050"/>
    <n v="31556"/>
    <n v="132324"/>
    <n v="2018"/>
    <n v="0.65752705116083621"/>
    <n v="5.0116472545757074E-2"/>
    <n v="254347.50240999999"/>
    <n v="256925"/>
  </r>
  <r>
    <s v="NHS Surrey Heath CCG"/>
    <s v="Surrey Heath"/>
    <x v="4"/>
    <n v="7063"/>
    <n v="8767"/>
    <n v="10812"/>
    <n v="12125"/>
    <n v="13185"/>
    <n v="51952"/>
    <n v="2018"/>
    <n v="0.86677049412430973"/>
    <n v="8.742268041237114E-2"/>
    <n v="82679.482739999992"/>
    <n v="97124"/>
  </r>
  <r>
    <s v="NHS Guildford and Waverley CCG"/>
    <s v="Guildford"/>
    <x v="4"/>
    <n v="21006"/>
    <n v="25624"/>
    <n v="28267"/>
    <n v="32296"/>
    <n v="34819"/>
    <n v="142012"/>
    <n v="2018"/>
    <n v="0.65757402646862806"/>
    <n v="7.8121129551647267E-2"/>
    <n v="198467.95855000004"/>
    <n v="226860"/>
  </r>
  <r>
    <s v="NHS North West Surrey CCG"/>
    <s v="Woking"/>
    <x v="4"/>
    <n v="33855"/>
    <n v="42381"/>
    <n v="49295"/>
    <n v="53866"/>
    <n v="57366"/>
    <n v="236763"/>
    <n v="2018"/>
    <n v="0.69446167478954368"/>
    <n v="6.4976051683807962E-2"/>
    <n v="326082.44684999995"/>
    <n v="373563"/>
  </r>
  <r>
    <s v="NHS Enfield CCG"/>
    <s v="Enfield"/>
    <x v="8"/>
    <n v="29446"/>
    <n v="36586"/>
    <n v="43648"/>
    <n v="50663"/>
    <n v="56017"/>
    <n v="216360"/>
    <n v="2018"/>
    <n v="0.9023636487128982"/>
    <n v="0.10567870043226812"/>
    <n v="298589.52201000002"/>
    <n v="342799"/>
  </r>
  <r>
    <s v="NHS Crawley CCG"/>
    <s v="Crawley"/>
    <x v="4"/>
    <n v="14179"/>
    <n v="17560"/>
    <n v="19510"/>
    <n v="21615"/>
    <n v="23870"/>
    <n v="96734"/>
    <n v="2018"/>
    <n v="0.68347556245151275"/>
    <n v="0.10432569974554708"/>
    <n v="204017.47367000001"/>
    <n v="134225"/>
  </r>
  <r>
    <s v="NHS South Warwickshire CCG"/>
    <s v="Warwick"/>
    <x v="6"/>
    <n v="24577"/>
    <n v="30748"/>
    <n v="36023"/>
    <n v="40534"/>
    <n v="44647"/>
    <n v="176529"/>
    <n v="2018"/>
    <n v="0.81661716238759818"/>
    <n v="0.1014703705531159"/>
    <n v="236794.15431000001"/>
    <n v="290788"/>
  </r>
  <r>
    <s v="NHS West Essex CCG"/>
    <s v="Epping Forest"/>
    <x v="3"/>
    <n v="31895"/>
    <n v="39606"/>
    <n v="44072"/>
    <n v="48487"/>
    <n v="52070"/>
    <n v="216130"/>
    <n v="2018"/>
    <n v="0.63254428593823486"/>
    <n v="7.3896095860746178E-2"/>
    <n v="334509.63615999999"/>
    <n v="316110"/>
  </r>
  <r>
    <s v="NHS Haringey CCG"/>
    <s v="Haringey"/>
    <x v="8"/>
    <n v="24406"/>
    <n v="30544"/>
    <n v="37871"/>
    <n v="43032"/>
    <n v="48460"/>
    <n v="184313"/>
    <n v="2018"/>
    <n v="0.98557731705318363"/>
    <n v="0.12613868748838075"/>
    <n v="260753.40236000001"/>
    <n v="321720"/>
  </r>
  <r>
    <s v="NHS Croydon CCG"/>
    <s v="Croydon"/>
    <x v="8"/>
    <n v="39663"/>
    <n v="48303"/>
    <n v="57344"/>
    <n v="64846"/>
    <n v="70793"/>
    <n v="280949"/>
    <n v="2018"/>
    <n v="0.78486246627839551"/>
    <n v="9.1709588872096973E-2"/>
    <n v="332395.79420999996"/>
    <n v="413072"/>
  </r>
  <r>
    <s v="NHS Hillingdon CCG"/>
    <s v="Hillingdon"/>
    <x v="8"/>
    <n v="28079"/>
    <n v="35274"/>
    <n v="41385"/>
    <n v="47342"/>
    <n v="51286"/>
    <n v="203366"/>
    <n v="2018"/>
    <n v="0.82648954734855229"/>
    <n v="8.3308689958176668E-2"/>
    <n v="247495.14075000002"/>
    <n v="316839"/>
  </r>
  <r>
    <s v="NHS Herts Valleys CCG"/>
    <s v="Hertsmere"/>
    <x v="3"/>
    <n v="50750"/>
    <n v="65243"/>
    <n v="76231"/>
    <n v="87083"/>
    <n v="97286"/>
    <n v="376593"/>
    <n v="2018"/>
    <n v="0.91696551724137931"/>
    <n v="0.11716408483860226"/>
    <n v="559694.99154999992"/>
    <n v="650200"/>
  </r>
  <r>
    <s v="NHS Surrey Downs CCG"/>
    <s v="Elmbridge"/>
    <x v="4"/>
    <n v="23173"/>
    <n v="28659"/>
    <n v="32395"/>
    <n v="35501"/>
    <n v="37016"/>
    <n v="156744"/>
    <n v="2018"/>
    <n v="0.5973762568506451"/>
    <n v="4.2674854229458326E-2"/>
    <n v="259705.07089"/>
    <n v="308060"/>
  </r>
  <r>
    <s v="NHS East Berkshire CCG"/>
    <s v="Bracknell Forest"/>
    <x v="4"/>
    <n v="37622"/>
    <n v="47723"/>
    <n v="52825"/>
    <n v="57812"/>
    <n v="63361"/>
    <n v="259343"/>
    <n v="2018"/>
    <n v="0.68414757322843023"/>
    <n v="9.5983532830554205E-2"/>
    <n v="344380.30394999997"/>
    <n v="464128"/>
  </r>
  <r>
    <s v="NHS Southwark CCG"/>
    <s v="Southwark"/>
    <x v="8"/>
    <n v="36150"/>
    <n v="44922"/>
    <n v="51723"/>
    <n v="55480"/>
    <n v="58482"/>
    <n v="246757"/>
    <n v="2018"/>
    <n v="0.61775933609958511"/>
    <n v="5.410958904109589E-2"/>
    <n v="236917.95681999999"/>
    <n v="334675"/>
  </r>
  <r>
    <s v="NHS Barnet CCG"/>
    <s v="Barnet"/>
    <x v="8"/>
    <n v="29890"/>
    <n v="37653"/>
    <n v="42328"/>
    <n v="48839"/>
    <n v="53838"/>
    <n v="212548"/>
    <n v="2018"/>
    <n v="0.80120441619270655"/>
    <n v="0.10235672311062879"/>
    <n v="326315.66631"/>
    <n v="427497"/>
  </r>
  <r>
    <s v="NHS Barking and Dagenham CCG"/>
    <s v="Barking and Dagenham"/>
    <x v="8"/>
    <n v="19905"/>
    <n v="27238"/>
    <n v="34576"/>
    <n v="40769"/>
    <n v="45509"/>
    <n v="167997"/>
    <n v="2018"/>
    <n v="1.2863099723687517"/>
    <n v="0.11626480904608893"/>
    <n v="174762.56021999998"/>
    <n v="225745"/>
  </r>
  <r>
    <s v="NHS Waltham Forest CCG"/>
    <s v="Waltham Forest"/>
    <x v="8"/>
    <n v="19884"/>
    <n v="24549"/>
    <n v="28493"/>
    <n v="32822"/>
    <n v="36800"/>
    <n v="142548"/>
    <n v="2018"/>
    <n v="0.85073425870046271"/>
    <n v="0.12119919566144659"/>
    <n v="272568.41797000001"/>
    <n v="314227"/>
  </r>
  <r>
    <s v="NHS Harrow CCG"/>
    <s v="Harrow"/>
    <x v="8"/>
    <n v="18585"/>
    <n v="24040"/>
    <n v="30060"/>
    <n v="33830"/>
    <n v="35727"/>
    <n v="142242"/>
    <n v="2018"/>
    <n v="0.92235673930589179"/>
    <n v="5.6074490097546559E-2"/>
    <n v="205046.25466999999"/>
    <n v="270607"/>
  </r>
  <r>
    <s v="NHS Tower Hamlets CCG"/>
    <s v="Tower Hamlets"/>
    <x v="8"/>
    <n v="36464"/>
    <n v="47661"/>
    <n v="55578"/>
    <n v="61060"/>
    <n v="67280"/>
    <n v="268043"/>
    <n v="2018"/>
    <n v="0.84510750329091711"/>
    <n v="0.1018670160497871"/>
    <n v="266310.6556"/>
    <n v="332231"/>
  </r>
  <r>
    <s v="NHS Buckinghamshire CCG"/>
    <s v="Wycombe"/>
    <x v="4"/>
    <n v="30939"/>
    <n v="38828"/>
    <n v="45654"/>
    <n v="51096"/>
    <n v="58393"/>
    <n v="224910"/>
    <n v="2018"/>
    <n v="0.88735899673551177"/>
    <n v="0.14280961327696884"/>
    <n v="402562.50816999999"/>
    <n v="562746"/>
  </r>
  <r>
    <s v="NHS Redbridge CCG"/>
    <s v="Redbridge"/>
    <x v="8"/>
    <n v="21452"/>
    <n v="27242"/>
    <n v="31797"/>
    <n v="36627"/>
    <n v="41529"/>
    <n v="158647"/>
    <n v="2018"/>
    <n v="0.93590341226925233"/>
    <n v="0.13383569497911377"/>
    <n v="244515.41862000001"/>
    <n v="325217"/>
  </r>
  <r>
    <s v="NHS Sutton CCG"/>
    <s v="Sutton"/>
    <x v="8"/>
    <n v="15860"/>
    <n v="20461"/>
    <n v="24128"/>
    <n v="27927"/>
    <n v="33525"/>
    <n v="121901"/>
    <n v="2018"/>
    <n v="1.1138083228247162"/>
    <n v="0.20045117628101836"/>
    <n v="138345.96927999999"/>
    <n v="202664"/>
  </r>
  <r>
    <s v="NHS Ealing CCG"/>
    <s v="Ealing"/>
    <x v="8"/>
    <n v="40195"/>
    <n v="47791"/>
    <n v="56971"/>
    <n v="67225"/>
    <n v="73845"/>
    <n v="286027"/>
    <n v="2018"/>
    <n v="0.83716880208981215"/>
    <n v="9.8475269616957975E-2"/>
    <n v="322865.20079999999"/>
    <n v="441903"/>
  </r>
  <r>
    <s v="NHS Camden CCG"/>
    <s v="Camden"/>
    <x v="8"/>
    <n v="15786"/>
    <n v="19800"/>
    <n v="22819"/>
    <n v="25913"/>
    <n v="27375"/>
    <n v="111693"/>
    <n v="2018"/>
    <n v="0.73413150893196499"/>
    <n v="5.6419557750935823E-2"/>
    <n v="218472.14069999999"/>
    <n v="292129"/>
  </r>
  <r>
    <s v="NHS West London CCG"/>
    <s v="Westminster"/>
    <x v="8"/>
    <n v="20292"/>
    <n v="24673"/>
    <n v="27401"/>
    <n v="30149"/>
    <n v="30937"/>
    <n v="133452"/>
    <n v="2018"/>
    <n v="0.52459097181155134"/>
    <n v="2.6136853626985968E-2"/>
    <n v="161313.10504999998"/>
    <n v="254136"/>
  </r>
  <r>
    <s v="NHS Newham CCG"/>
    <s v="Newham"/>
    <x v="8"/>
    <n v="31151"/>
    <n v="41347"/>
    <n v="49095"/>
    <n v="58438"/>
    <n v="64403"/>
    <n v="244434"/>
    <n v="2018"/>
    <n v="1.0674456678758306"/>
    <n v="0.10207399294979294"/>
    <n v="252879.54626999999"/>
    <n v="408038"/>
  </r>
  <r>
    <s v="NHS Kingston CCG"/>
    <s v="Kingston upon Thames"/>
    <x v="8"/>
    <n v="16169"/>
    <n v="20631"/>
    <n v="23754"/>
    <n v="27915"/>
    <n v="31872"/>
    <n v="120341"/>
    <n v="2018"/>
    <n v="0.97117941740367375"/>
    <n v="0.14175174637291779"/>
    <n v="134657.13569999998"/>
    <n v="211527"/>
  </r>
  <r>
    <s v="NHS Lambeth CCG"/>
    <s v="Lambeth"/>
    <x v="8"/>
    <n v="36078"/>
    <n v="45118"/>
    <n v="50646"/>
    <n v="55443"/>
    <n v="59661"/>
    <n v="246946"/>
    <n v="2018"/>
    <n v="0.65366705471478459"/>
    <n v="7.6078134300091985E-2"/>
    <n v="319823.50838000001"/>
    <n v="420472"/>
  </r>
  <r>
    <s v="NHS Central London (Westminster) CCG"/>
    <s v="Westminster"/>
    <x v="8"/>
    <n v="20311"/>
    <n v="24963"/>
    <n v="26124"/>
    <n v="27378"/>
    <n v="28340"/>
    <n v="127116"/>
    <n v="2018"/>
    <n v="0.39530303776278863"/>
    <n v="3.5137701804368468E-2"/>
    <n v="141035.67739999999"/>
    <n v="236002"/>
  </r>
  <r>
    <s v="NHS Hounslow CCG"/>
    <s v="Hounslow"/>
    <x v="8"/>
    <n v="25295"/>
    <n v="31119"/>
    <n v="37236"/>
    <n v="41688"/>
    <n v="45310"/>
    <n v="180648"/>
    <n v="2018"/>
    <n v="0.79126309547341367"/>
    <n v="8.6883515639992318E-2"/>
    <n v="190336.89167000001"/>
    <n v="321251"/>
  </r>
  <r>
    <s v="NHS City and Hackney CCG"/>
    <s v="Hackney"/>
    <x v="8"/>
    <n v="19866"/>
    <n v="25577"/>
    <n v="31695"/>
    <n v="35269"/>
    <n v="36535"/>
    <n v="148942"/>
    <n v="2018"/>
    <n v="0.8390717809322461"/>
    <n v="3.5895545663330405E-2"/>
    <n v="259284.28902999999"/>
    <n v="322576"/>
  </r>
  <r>
    <s v="NHS Richmond CCG"/>
    <s v="Richmond upon Thames"/>
    <x v="8"/>
    <n v="17485"/>
    <n v="20790"/>
    <n v="24537"/>
    <n v="27777"/>
    <n v="29520"/>
    <n v="120109"/>
    <n v="2018"/>
    <n v="0.68830426079496709"/>
    <n v="6.2749756993195807E-2"/>
    <n v="136818.55395"/>
    <n v="219397"/>
  </r>
  <r>
    <s v="NHS Brent CCG"/>
    <s v="Brent"/>
    <x v="8"/>
    <n v="26067"/>
    <n v="34134"/>
    <n v="41120"/>
    <n v="45753"/>
    <n v="50222"/>
    <n v="197296"/>
    <n v="2018"/>
    <n v="0.92665055434073729"/>
    <n v="9.7676655082726813E-2"/>
    <n v="350558.60482000001"/>
    <n v="388566"/>
  </r>
  <r>
    <s v="NHS Wandsworth CCG"/>
    <s v="Wandsworth"/>
    <x v="8"/>
    <n v="30122"/>
    <n v="37036"/>
    <n v="43180"/>
    <n v="50065"/>
    <n v="54793"/>
    <n v="215196"/>
    <n v="2018"/>
    <n v="0.81903592058960228"/>
    <n v="9.4437231598921409E-2"/>
    <n v="275302.20721000002"/>
    <n v="408558"/>
  </r>
  <r>
    <s v="NHS Merton CCG"/>
    <s v="Merton"/>
    <x v="8"/>
    <n v="15908"/>
    <n v="20900"/>
    <n v="24155"/>
    <n v="26173"/>
    <n v="27901"/>
    <n v="115037"/>
    <n v="2018"/>
    <n v="0.75389741010812172"/>
    <n v="6.6022236656095981E-2"/>
    <n v="123362.23233"/>
    <n v="222217"/>
  </r>
  <r>
    <s v="NHS Hammersmith and Fulham CCG"/>
    <s v="Hammersmith and Fulham"/>
    <x v="8"/>
    <n v="18112"/>
    <n v="24464"/>
    <n v="28726"/>
    <n v="32871"/>
    <n v="37170"/>
    <n v="141343"/>
    <n v="2018"/>
    <n v="1.0522305653710247"/>
    <n v="0.13078397371543304"/>
    <n v="134114.44607999999"/>
    <n v="258526"/>
  </r>
  <r>
    <m/>
    <m/>
    <x v="9"/>
    <n v="8289486"/>
    <n v="10444269"/>
    <n v="11935630"/>
    <n v="13271398"/>
    <n v="14294070"/>
    <n v="58234853"/>
    <m/>
    <m/>
    <m/>
    <m/>
    <m/>
  </r>
  <r>
    <m/>
    <m/>
    <x v="9"/>
    <m/>
    <m/>
    <m/>
    <m/>
    <m/>
    <m/>
    <m/>
    <m/>
    <m/>
    <m/>
    <m/>
  </r>
  <r>
    <m/>
    <m/>
    <x v="9"/>
    <m/>
    <m/>
    <m/>
    <m/>
    <m/>
    <m/>
    <m/>
    <m/>
    <m/>
    <m/>
    <m/>
  </r>
  <r>
    <m/>
    <m/>
    <x v="9"/>
    <m/>
    <m/>
    <m/>
    <m/>
    <m/>
    <m/>
    <m/>
    <m/>
    <m/>
    <m/>
    <m/>
  </r>
  <r>
    <m/>
    <m/>
    <x v="9"/>
    <m/>
    <m/>
    <m/>
    <m/>
    <m/>
    <m/>
    <m/>
    <m/>
    <m/>
    <m/>
    <m/>
  </r>
  <r>
    <m/>
    <m/>
    <x v="9"/>
    <m/>
    <m/>
    <m/>
    <m/>
    <n v="0.72436143809157771"/>
    <m/>
    <m/>
    <m/>
    <m/>
    <m/>
    <m/>
  </r>
  <r>
    <m/>
    <m/>
    <x v="9"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0">
  <r>
    <s v="NHS Buckinghamshire CCG"/>
    <s v="Wycombe"/>
    <x v="0"/>
    <n v="4367"/>
    <n v="5669"/>
    <n v="7255"/>
    <n v="9049"/>
    <n v="13232"/>
  </r>
  <r>
    <s v="NHS Milton Keynes CCG"/>
    <s v="Milton Keynes"/>
    <x v="0"/>
    <n v="7688"/>
    <n v="10730"/>
    <n v="13684"/>
    <n v="17771"/>
    <n v="21139"/>
  </r>
  <r>
    <s v="NHS Corby CCG"/>
    <s v="Corby"/>
    <x v="1"/>
    <n v="2662"/>
    <n v="3102"/>
    <n v="3659"/>
    <n v="4631"/>
    <n v="6548"/>
  </r>
  <r>
    <s v="NHS Blackburn with Darwen CCG"/>
    <s v="Blackburn with Darwen"/>
    <x v="2"/>
    <n v="8868"/>
    <n v="11672"/>
    <n v="14784"/>
    <n v="18126"/>
    <n v="22141"/>
  </r>
  <r>
    <s v="NHS Somerset CCG"/>
    <s v="Sedgemoor"/>
    <x v="3"/>
    <n v="25068"/>
    <n v="33340"/>
    <n v="42048"/>
    <n v="52231"/>
    <n v="60042"/>
  </r>
  <r>
    <s v="NHS Cambridgeshire and Peterborough CCG"/>
    <s v="Peterborough"/>
    <x v="4"/>
    <n v="37451"/>
    <n v="52085"/>
    <n v="65340"/>
    <n v="78577"/>
    <n v="89398"/>
  </r>
  <r>
    <s v="NHS Wyre Forest CCG"/>
    <s v="Wyre Forest"/>
    <x v="5"/>
    <n v="3867"/>
    <n v="5086"/>
    <n v="6160"/>
    <n v="7659"/>
    <n v="9293"/>
  </r>
  <r>
    <s v="NHS Southern Derbyshire CCG"/>
    <s v="Amber Valley"/>
    <x v="1"/>
    <n v="13242"/>
    <n v="17040"/>
    <n v="21429"/>
    <n v="25246"/>
    <n v="30627"/>
  </r>
  <r>
    <s v="NHS Barking and Dagenham CCG"/>
    <s v="Barking and Dagenham"/>
    <x v="6"/>
    <n v="11815"/>
    <n v="16562"/>
    <n v="20926"/>
    <n v="25370"/>
    <n v="28414"/>
  </r>
  <r>
    <s v="NHS West Leicestershire CCG"/>
    <s v="Harborough"/>
    <x v="1"/>
    <n v="18812"/>
    <n v="24377"/>
    <n v="30270"/>
    <n v="37289"/>
    <n v="43885"/>
  </r>
  <r>
    <s v="NHS Dorset CCG"/>
    <s v="Bournemouth"/>
    <x v="3"/>
    <n v="26512"/>
    <n v="37124"/>
    <n v="44654"/>
    <n v="53776"/>
    <n v="60688"/>
  </r>
  <r>
    <s v="NHS Mansfield and Ashfield CCG"/>
    <s v="Mansfield"/>
    <x v="1"/>
    <n v="10805"/>
    <n v="13405"/>
    <n v="15844"/>
    <n v="19910"/>
    <n v="24511"/>
  </r>
  <r>
    <s v="NHS Swindon CCG"/>
    <s v="Swindon"/>
    <x v="3"/>
    <n v="16218"/>
    <n v="23212"/>
    <n v="27075"/>
    <n v="31973"/>
    <n v="37473"/>
  </r>
  <r>
    <s v="NHS Kingston CCG"/>
    <s v="Kingston upon Thames"/>
    <x v="6"/>
    <n v="9134"/>
    <n v="12006"/>
    <n v="14003"/>
    <n v="16925"/>
    <n v="20767"/>
  </r>
  <r>
    <s v="NHS Hammersmith and Fulham CCG"/>
    <s v="Hammersmith and Fulham"/>
    <x v="6"/>
    <n v="11740"/>
    <n v="16415"/>
    <n v="19650"/>
    <n v="22761"/>
    <n v="26154"/>
  </r>
  <r>
    <s v="NHS Salford CCG"/>
    <s v="Salford"/>
    <x v="2"/>
    <n v="20039"/>
    <n v="28334"/>
    <n v="34664"/>
    <n v="40173"/>
    <n v="45151"/>
  </r>
  <r>
    <s v="NHS Sunderland CCG"/>
    <s v="Sunderland"/>
    <x v="7"/>
    <n v="31077"/>
    <n v="40349"/>
    <n v="50532"/>
    <n v="60254"/>
    <n v="69506"/>
  </r>
  <r>
    <s v="NHS Harrow CCG"/>
    <s v="Harrow"/>
    <x v="6"/>
    <n v="9767"/>
    <n v="12722"/>
    <n v="16997"/>
    <n v="20085"/>
    <n v="22128"/>
  </r>
  <r>
    <s v="NHS Newcastle Gateshead CCG"/>
    <s v="Gateshead"/>
    <x v="7"/>
    <n v="52913"/>
    <n v="69440"/>
    <n v="85437"/>
    <n v="103430"/>
    <n v="117506"/>
  </r>
  <r>
    <s v="NHS South Tyneside CCG"/>
    <s v="South Tyneside"/>
    <x v="7"/>
    <n v="12939"/>
    <n v="16842"/>
    <n v="21985"/>
    <n v="27277"/>
    <n v="29686"/>
  </r>
  <r>
    <s v="NHS Thanet CCG"/>
    <s v="Thanet"/>
    <x v="0"/>
    <n v="12919"/>
    <n v="17409"/>
    <n v="19998"/>
    <n v="24423"/>
    <n v="28491"/>
  </r>
  <r>
    <s v="NHS Fareham and Gosport CCG"/>
    <s v="Fareham"/>
    <x v="0"/>
    <n v="10835"/>
    <n v="14513"/>
    <n v="17937"/>
    <n v="21466"/>
    <n v="23371"/>
  </r>
  <r>
    <s v="NHS Berkshire West CCG"/>
    <s v="West Berkshire"/>
    <x v="0"/>
    <n v="21334"/>
    <n v="27318"/>
    <n v="33809"/>
    <n v="41051"/>
    <n v="46792"/>
  </r>
  <r>
    <s v="NHS Great Yarmouth and Waveney CCG"/>
    <s v="Great Yarmouth"/>
    <x v="4"/>
    <n v="16604"/>
    <n v="21646"/>
    <n v="27859"/>
    <n v="32639"/>
    <n v="37701"/>
  </r>
  <r>
    <s v="NHS Liverpool CCG"/>
    <s v="Liverpool"/>
    <x v="2"/>
    <n v="49384"/>
    <n v="66244"/>
    <n v="79352"/>
    <n v="90551"/>
    <n v="108199"/>
  </r>
  <r>
    <s v="NHS Newham CCG"/>
    <s v="Newham"/>
    <x v="6"/>
    <n v="18882"/>
    <n v="25228"/>
    <n v="30524"/>
    <n v="36926"/>
    <n v="41790"/>
  </r>
  <r>
    <s v="NHS Leicester City CCG"/>
    <s v="Leicester"/>
    <x v="1"/>
    <n v="15405"/>
    <n v="19380"/>
    <n v="23292"/>
    <n v="27785"/>
    <n v="34396"/>
  </r>
  <r>
    <s v="NHS North East Hampshire and Farnham CCG"/>
    <s v="Rushmoor"/>
    <x v="0"/>
    <n v="10446"/>
    <n v="14517"/>
    <n v="17830"/>
    <n v="21161"/>
    <n v="23073"/>
  </r>
  <r>
    <s v="NHS Sutton CCG"/>
    <s v="Sutton"/>
    <x v="6"/>
    <n v="9314"/>
    <n v="11716"/>
    <n v="13925"/>
    <n v="16671"/>
    <n v="20352"/>
  </r>
  <r>
    <s v="NHS Surrey Heath CCG"/>
    <s v="Surrey Heath"/>
    <x v="0"/>
    <n v="3734"/>
    <n v="4848"/>
    <n v="6218"/>
    <n v="6966"/>
    <n v="8081"/>
  </r>
  <r>
    <s v="NHS East and North Hertfordshire CCG"/>
    <s v="Stevenage"/>
    <x v="4"/>
    <n v="22020"/>
    <n v="29407"/>
    <n v="35321"/>
    <n v="40157"/>
    <n v="47666"/>
  </r>
  <r>
    <s v="NHS East Surrey CCG"/>
    <s v="Reigate and Banstead"/>
    <x v="0"/>
    <n v="7007"/>
    <n v="9050"/>
    <n v="10491"/>
    <n v="12936"/>
    <n v="14673"/>
  </r>
  <r>
    <s v="NHS Herts Valleys CCG"/>
    <s v="Hertsmere"/>
    <x v="4"/>
    <n v="16749"/>
    <n v="22592"/>
    <n v="27003"/>
    <n v="32888"/>
    <n v="39286"/>
  </r>
  <r>
    <s v="NHS East Lancashire CCG"/>
    <s v="Rossendale"/>
    <x v="2"/>
    <n v="22024"/>
    <n v="29072"/>
    <n v="34311"/>
    <n v="40478"/>
    <n v="46696"/>
  </r>
  <r>
    <s v="NHS Isle of Wight CCG"/>
    <s v="Isle of Wight"/>
    <x v="0"/>
    <n v="12128"/>
    <n v="15109"/>
    <n v="18494"/>
    <n v="20579"/>
    <n v="25864"/>
  </r>
  <r>
    <s v="NHS South Tees CCG"/>
    <s v="Middlesbrough"/>
    <x v="7"/>
    <n v="34269"/>
    <n v="43533"/>
    <n v="52765"/>
    <n v="61879"/>
    <n v="71845"/>
  </r>
  <r>
    <s v="NHS North Staffordshire CCG"/>
    <s v="Newcastle-under-Lyme"/>
    <x v="5"/>
    <n v="11207"/>
    <n v="15561"/>
    <n v="18316"/>
    <n v="20932"/>
    <n v="23396"/>
  </r>
  <r>
    <s v="NHS Coastal West Sussex CCG"/>
    <s v="Arun"/>
    <x v="0"/>
    <n v="24588"/>
    <n v="32662"/>
    <n v="40579"/>
    <n v="46133"/>
    <n v="51749"/>
  </r>
  <r>
    <s v="NHS North Tyneside CCG"/>
    <s v="North Tyneside"/>
    <x v="7"/>
    <n v="20225"/>
    <n v="26669"/>
    <n v="32849"/>
    <n v="39675"/>
    <n v="43056"/>
  </r>
  <r>
    <s v="NHS Bristol, North Somerset And South Gloucestershire CCG"/>
    <s v="Bristol, City of"/>
    <x v="3"/>
    <n v="63179"/>
    <n v="82183"/>
    <n v="99068"/>
    <n v="115177"/>
    <n v="130464"/>
  </r>
  <r>
    <s v="NHS Southampton CCG"/>
    <s v="Southampton"/>
    <x v="0"/>
    <n v="14554"/>
    <n v="19594"/>
    <n v="23570"/>
    <n v="27491"/>
    <n v="30560"/>
  </r>
  <r>
    <s v="NHS Portsmouth CCG"/>
    <s v="Portsmouth"/>
    <x v="0"/>
    <n v="11463"/>
    <n v="15746"/>
    <n v="19840"/>
    <n v="22783"/>
    <n v="24069"/>
  </r>
  <r>
    <s v="NHS Warwickshire North CCG"/>
    <s v="North Warwickshire"/>
    <x v="5"/>
    <n v="9602"/>
    <n v="12312"/>
    <n v="14473"/>
    <n v="17354"/>
    <n v="20011"/>
  </r>
  <r>
    <s v="NHS Hounslow CCG"/>
    <s v="Hounslow"/>
    <x v="6"/>
    <n v="14311"/>
    <n v="18124"/>
    <n v="22073"/>
    <n v="25099"/>
    <n v="29000"/>
  </r>
  <r>
    <s v="NHS Oxfordshire CCG"/>
    <s v="Oxford"/>
    <x v="0"/>
    <n v="22095"/>
    <n v="29516"/>
    <n v="36136"/>
    <n v="42967"/>
    <n v="48943"/>
  </r>
  <r>
    <s v="NHS East Leicestershire and Rutland CCG"/>
    <s v="Rutland"/>
    <x v="1"/>
    <n v="16578"/>
    <n v="21826"/>
    <n v="25703"/>
    <n v="28869"/>
    <n v="34466"/>
  </r>
  <r>
    <s v="NHS Wandsworth CCG"/>
    <s v="Wandsworth"/>
    <x v="6"/>
    <n v="14872"/>
    <n v="18730"/>
    <n v="23075"/>
    <n v="27526"/>
    <n v="30806"/>
  </r>
  <r>
    <s v="NHS Erewash CCG"/>
    <s v="Erewash"/>
    <x v="1"/>
    <n v="3606"/>
    <n v="4407"/>
    <n v="5575"/>
    <n v="6201"/>
    <n v="7205"/>
  </r>
  <r>
    <s v="NHS Dudley CCG"/>
    <s v="Dudley"/>
    <x v="5"/>
    <n v="13714"/>
    <n v="18484"/>
    <n v="21145"/>
    <n v="23585"/>
    <n v="28007"/>
  </r>
  <r>
    <s v="NHS Stoke on Trent CCG"/>
    <s v="Stoke-on-Trent"/>
    <x v="5"/>
    <n v="17632"/>
    <n v="22972"/>
    <n v="28306"/>
    <n v="32032"/>
    <n v="35206"/>
  </r>
  <r>
    <s v="NHS Lincolnshire West CCG"/>
    <s v="Lincoln"/>
    <x v="1"/>
    <n v="26832"/>
    <n v="35801"/>
    <n v="42289"/>
    <n v="47172"/>
    <n v="55466"/>
  </r>
  <r>
    <s v="NHS Herefordshire CCG"/>
    <s v="Herefordshire, County of"/>
    <x v="5"/>
    <n v="8284"/>
    <n v="11469"/>
    <n v="13514"/>
    <n v="14135"/>
    <n v="17322"/>
  </r>
  <r>
    <s v="NHS Gloucestershire CCG"/>
    <s v="Cheltenham"/>
    <x v="3"/>
    <n v="43346"/>
    <n v="60025"/>
    <n v="71679"/>
    <n v="83349"/>
    <n v="89358"/>
  </r>
  <r>
    <s v="NHS Bath and North East Somerset CCG"/>
    <s v="Bath and North East Somerset"/>
    <x v="3"/>
    <n v="8362"/>
    <n v="11609"/>
    <n v="13662"/>
    <n v="15488"/>
    <n v="16806"/>
  </r>
  <r>
    <s v="NHS Stafford and Surrounds CCG"/>
    <s v="Stafford"/>
    <x v="5"/>
    <n v="8901"/>
    <n v="12051"/>
    <n v="14508"/>
    <n v="16377"/>
    <n v="17873"/>
  </r>
  <r>
    <s v="NHS Greater Huddersfield CCG"/>
    <s v="Kirklees"/>
    <x v="8"/>
    <n v="20861"/>
    <n v="27627"/>
    <n v="32313"/>
    <n v="37959"/>
    <n v="41330"/>
  </r>
  <r>
    <s v="NHS Bassetlaw CCG"/>
    <s v="Bassetlaw"/>
    <x v="1"/>
    <n v="10294"/>
    <n v="13239"/>
    <n v="15980"/>
    <n v="17996"/>
    <n v="20592"/>
  </r>
  <r>
    <s v="NHS South East Staffordshire and Seisdon Peninsula CCG"/>
    <s v="Tamworth"/>
    <x v="5"/>
    <n v="18501"/>
    <n v="24264"/>
    <n v="29171"/>
    <n v="32928"/>
    <n v="36622"/>
  </r>
  <r>
    <s v="NHS Calderdale CCG"/>
    <s v="Calderdale"/>
    <x v="8"/>
    <n v="15839"/>
    <n v="19664"/>
    <n v="24453"/>
    <n v="28136"/>
    <n v="31314"/>
  </r>
  <r>
    <s v="NHS Guildford and Waverley CCG"/>
    <s v="Guildford"/>
    <x v="0"/>
    <n v="11689"/>
    <n v="14900"/>
    <n v="17039"/>
    <n v="20149"/>
    <n v="22789"/>
  </r>
  <r>
    <s v="NHS Nene CCG"/>
    <s v="Kettering"/>
    <x v="1"/>
    <n v="32330"/>
    <n v="40642"/>
    <n v="46099"/>
    <n v="54614"/>
    <n v="63199"/>
  </r>
  <r>
    <s v="NHS Brent CCG"/>
    <s v="Brent"/>
    <x v="6"/>
    <n v="13291"/>
    <n v="17915"/>
    <n v="21430"/>
    <n v="24297"/>
    <n v="28023"/>
  </r>
  <r>
    <s v="NHS Ealing CCG"/>
    <s v="Ealing"/>
    <x v="6"/>
    <n v="22826"/>
    <n v="27593"/>
    <n v="32482"/>
    <n v="38849"/>
    <n v="44676"/>
  </r>
  <r>
    <s v="NHS Northumberland CCG"/>
    <s v="Northumberland"/>
    <x v="7"/>
    <n v="26166"/>
    <n v="33348"/>
    <n v="38396"/>
    <n v="43038"/>
    <n v="51365"/>
  </r>
  <r>
    <s v="NHS Northern, Eastern and Western Devon CCG"/>
    <s v="Exeter"/>
    <x v="3"/>
    <n v="74118"/>
    <n v="94927"/>
    <n v="113827"/>
    <n v="131391"/>
    <n v="146021"/>
  </r>
  <r>
    <s v="NHS Merton CCG"/>
    <s v="Merton"/>
    <x v="6"/>
    <n v="7964"/>
    <n v="10424"/>
    <n v="12456"/>
    <n v="14152"/>
    <n v="15342"/>
  </r>
  <r>
    <s v="NHS Newark and Sherwood CCG"/>
    <s v="Newark and Sherwood"/>
    <x v="1"/>
    <n v="7853"/>
    <n v="9862"/>
    <n v="11663"/>
    <n v="13384"/>
    <n v="14997"/>
  </r>
  <r>
    <s v="NHS Croydon CCG"/>
    <s v="Croydon"/>
    <x v="6"/>
    <n v="17941"/>
    <n v="22066"/>
    <n v="27258"/>
    <n v="30899"/>
    <n v="34492"/>
  </r>
  <r>
    <s v="NHS Nottingham West CCG"/>
    <s v="Broxtowe"/>
    <x v="1"/>
    <n v="4343"/>
    <n v="5274"/>
    <n v="6296"/>
    <n v="7724"/>
    <n v="8481"/>
  </r>
  <r>
    <s v="NHS South Eastern Hampshire CCG"/>
    <s v="East Hampshire"/>
    <x v="0"/>
    <n v="11426"/>
    <n v="15253"/>
    <n v="17717"/>
    <n v="19700"/>
    <n v="21738"/>
  </r>
  <r>
    <s v="NHS Hillingdon CCG"/>
    <s v="Hillingdon"/>
    <x v="6"/>
    <n v="17782"/>
    <n v="22775"/>
    <n v="26809"/>
    <n v="29962"/>
    <n v="33750"/>
  </r>
  <r>
    <s v="NHS North Kirklees CCG"/>
    <s v="Kirklees"/>
    <x v="8"/>
    <n v="15489"/>
    <n v="19545"/>
    <n v="22048"/>
    <n v="25277"/>
    <n v="30538"/>
  </r>
  <r>
    <s v="NHS Nottingham North and East CCG"/>
    <s v="Ashfield"/>
    <x v="1"/>
    <n v="7968"/>
    <n v="9924"/>
    <n v="11966"/>
    <n v="13011"/>
    <n v="15275"/>
  </r>
  <r>
    <s v="NHS Havering CCG"/>
    <s v="Havering"/>
    <x v="6"/>
    <n v="16194"/>
    <n v="20188"/>
    <n v="23043"/>
    <n v="25961"/>
    <n v="30498"/>
  </r>
  <r>
    <s v="NHS East Berkshire CCG"/>
    <s v="Bracknell Forest"/>
    <x v="0"/>
    <n v="14149"/>
    <n v="18021"/>
    <n v="20283"/>
    <n v="22691"/>
    <n v="26634"/>
  </r>
  <r>
    <s v="NHS Darlington CCG"/>
    <s v="Darlington"/>
    <x v="7"/>
    <n v="14140"/>
    <n v="17944"/>
    <n v="21015"/>
    <n v="24091"/>
    <n v="26878"/>
  </r>
  <r>
    <s v="NHS Wiltshire CCG"/>
    <s v="Wiltshire"/>
    <x v="3"/>
    <n v="26710"/>
    <n v="35953"/>
    <n v="42102"/>
    <n v="47746"/>
    <n v="53482"/>
  </r>
  <r>
    <s v="NHS Redbridge CCG"/>
    <s v="Redbridge"/>
    <x v="6"/>
    <n v="15096"/>
    <n v="18809"/>
    <n v="21822"/>
    <n v="25337"/>
    <n v="29101"/>
  </r>
  <r>
    <s v="NHS Bradford City CCG"/>
    <s v="Bradford"/>
    <x v="8"/>
    <n v="4135"/>
    <n v="5208"/>
    <n v="5834"/>
    <n v="6255"/>
    <n v="8178"/>
  </r>
  <r>
    <s v="NHS Ashford CCG"/>
    <s v="Ashford"/>
    <x v="0"/>
    <n v="7750"/>
    <n v="10092"/>
    <n v="11736"/>
    <n v="13740"/>
    <n v="14898"/>
  </r>
  <r>
    <s v="NHS Birmingham and Solihull CCG"/>
    <s v="Birmingham"/>
    <x v="5"/>
    <n v="69892"/>
    <n v="88160"/>
    <n v="102658"/>
    <n v="114575"/>
    <n v="130965"/>
  </r>
  <r>
    <s v="NHS Vale Royal CCG"/>
    <s v="Cheshire West and Chester"/>
    <x v="2"/>
    <n v="8109"/>
    <n v="10864"/>
    <n v="12907"/>
    <n v="14881"/>
    <n v="16878"/>
  </r>
  <r>
    <s v="NHS North Derbyshire CCG"/>
    <s v="Chesterfield"/>
    <x v="1"/>
    <n v="18804"/>
    <n v="23959"/>
    <n v="26356"/>
    <n v="29722"/>
    <n v="35210"/>
  </r>
  <r>
    <s v="NHS Waltham Forest CCG"/>
    <s v="Waltham Forest"/>
    <x v="6"/>
    <n v="12076"/>
    <n v="15093"/>
    <n v="17251"/>
    <n v="20070"/>
    <n v="22841"/>
  </r>
  <r>
    <s v="NHS North Cumbria CCG"/>
    <s v="Eden"/>
    <x v="2"/>
    <n v="20804"/>
    <n v="25915"/>
    <n v="30105"/>
    <n v="34204"/>
    <n v="38936"/>
  </r>
  <r>
    <s v="NHS Knowsley CCG"/>
    <s v="Knowsley"/>
    <x v="2"/>
    <n v="19929"/>
    <n v="26350"/>
    <n v="31247"/>
    <n v="34296"/>
    <n v="37519"/>
  </r>
  <r>
    <s v="NHS Hartlepool and Stockton-on-Tees CCG"/>
    <s v="Stockton-on-Tees"/>
    <x v="7"/>
    <n v="27299"/>
    <n v="36837"/>
    <n v="43557"/>
    <n v="46704"/>
    <n v="50260"/>
  </r>
  <r>
    <s v="NHS Lincolnshire East CCG"/>
    <s v="Boston"/>
    <x v="1"/>
    <n v="32461"/>
    <n v="41868"/>
    <n v="49378"/>
    <n v="57540"/>
    <n v="64706"/>
  </r>
  <r>
    <s v="NHS Trafford CCG"/>
    <s v="Trafford"/>
    <x v="2"/>
    <n v="25517"/>
    <n v="32695"/>
    <n v="36404"/>
    <n v="40228"/>
    <n v="46866"/>
  </r>
  <r>
    <s v="NHS Tameside and Glossop CCG"/>
    <s v="Tameside"/>
    <x v="2"/>
    <n v="15534"/>
    <n v="19635"/>
    <n v="23872"/>
    <n v="26716"/>
    <n v="30467"/>
  </r>
  <r>
    <s v="NHS Greater Preston CCG"/>
    <s v="Preston"/>
    <x v="2"/>
    <n v="17440"/>
    <n v="22283"/>
    <n v="27508"/>
    <n v="30840"/>
    <n v="32315"/>
  </r>
  <r>
    <s v="NHS South Warwickshire CCG"/>
    <s v="Warwick"/>
    <x v="5"/>
    <n v="11111"/>
    <n v="13932"/>
    <n v="15817"/>
    <n v="17856"/>
    <n v="20423"/>
  </r>
  <r>
    <s v="NHS Oldham CCG"/>
    <s v="Oldham"/>
    <x v="2"/>
    <n v="23025"/>
    <n v="29757"/>
    <n v="34483"/>
    <n v="38733"/>
    <n v="42166"/>
  </r>
  <r>
    <s v="NHS Canterbury and Coastal CCG"/>
    <s v="Canterbury"/>
    <x v="0"/>
    <n v="15932"/>
    <n v="20147"/>
    <n v="24092"/>
    <n v="27740"/>
    <n v="29754"/>
  </r>
  <r>
    <s v="NHS South Sefton CCG"/>
    <s v="Sefton"/>
    <x v="2"/>
    <n v="17130"/>
    <n v="23787"/>
    <n v="25379"/>
    <n v="26598"/>
    <n v="30721"/>
  </r>
  <r>
    <s v="NHS Hardwick CCG"/>
    <s v="Bolsover"/>
    <x v="1"/>
    <n v="8173"/>
    <n v="10119"/>
    <n v="11284"/>
    <n v="12683"/>
    <n v="14750"/>
  </r>
  <r>
    <s v="NHS Ipswich and East Suffolk CCG"/>
    <s v="Babergh"/>
    <x v="4"/>
    <n v="28500"/>
    <n v="35477"/>
    <n v="39242"/>
    <n v="47181"/>
    <n v="52440"/>
  </r>
  <r>
    <s v="NHS North Durham CCG"/>
    <s v="County Durham"/>
    <x v="7"/>
    <n v="26391"/>
    <n v="35325"/>
    <n v="41814"/>
    <n v="47588"/>
    <n v="53142"/>
  </r>
  <r>
    <s v="NHS Bradford Districts CCG"/>
    <s v="Bradford"/>
    <x v="8"/>
    <n v="19935"/>
    <n v="25531"/>
    <n v="29681"/>
    <n v="32098"/>
    <n v="36422"/>
  </r>
  <r>
    <s v="NHS Wakefield CCG"/>
    <s v="Wakefield"/>
    <x v="8"/>
    <n v="32372"/>
    <n v="38908"/>
    <n v="44356"/>
    <n v="50763"/>
    <n v="58154"/>
  </r>
  <r>
    <s v="NHS Tower Hamlets CCG"/>
    <s v="Tower Hamlets"/>
    <x v="6"/>
    <n v="19826"/>
    <n v="26478"/>
    <n v="30168"/>
    <n v="32602"/>
    <n v="36522"/>
  </r>
  <r>
    <s v="NHS North East Lincolnshire CCG"/>
    <s v="North East Lincolnshire"/>
    <x v="8"/>
    <n v="10614"/>
    <n v="13522"/>
    <n v="14273"/>
    <n v="16175"/>
    <n v="19396"/>
  </r>
  <r>
    <s v="NHS Richmond CCG"/>
    <s v="Richmond upon Thames"/>
    <x v="6"/>
    <n v="10453"/>
    <n v="12596"/>
    <n v="14897"/>
    <n v="17525"/>
    <n v="19009"/>
  </r>
  <r>
    <s v="NHS Islington CCG"/>
    <s v="Islington"/>
    <x v="6"/>
    <n v="6112"/>
    <n v="7919"/>
    <n v="9270"/>
    <n v="10495"/>
    <n v="11378"/>
  </r>
  <r>
    <s v="NHS Nottingham City CCG"/>
    <s v="Nottingham"/>
    <x v="1"/>
    <n v="16868"/>
    <n v="20908"/>
    <n v="23414"/>
    <n v="26205"/>
    <n v="30870"/>
  </r>
  <r>
    <s v="NHS Stockport CCG"/>
    <s v="Stockport"/>
    <x v="2"/>
    <n v="23173"/>
    <n v="30884"/>
    <n v="35153"/>
    <n v="39440"/>
    <n v="42704"/>
  </r>
  <r>
    <s v="NHS Camden CCG"/>
    <s v="Camden"/>
    <x v="6"/>
    <n v="5720"/>
    <n v="7265"/>
    <n v="8130"/>
    <n v="9362"/>
    <n v="10575"/>
  </r>
  <r>
    <s v="NHS South Devon and Torbay CCG"/>
    <s v="Teignbridge"/>
    <x v="3"/>
    <n v="25135"/>
    <n v="30417"/>
    <n v="34279"/>
    <n v="39705"/>
    <n v="45116"/>
  </r>
  <r>
    <s v="NHS South Worcestershire CCG"/>
    <s v="Wychavon"/>
    <x v="5"/>
    <n v="19431"/>
    <n v="25172"/>
    <n v="28665"/>
    <n v="32110"/>
    <n v="36321"/>
  </r>
  <r>
    <s v="NHS South Lincolnshire CCG"/>
    <s v="South Holland"/>
    <x v="1"/>
    <n v="14248"/>
    <n v="18609"/>
    <n v="21191"/>
    <n v="24768"/>
    <n v="27553"/>
  </r>
  <r>
    <s v="NHS Surrey Downs CCG"/>
    <s v="Elmbridge"/>
    <x v="0"/>
    <n v="13436"/>
    <n v="17434"/>
    <n v="19775"/>
    <n v="22037"/>
    <n v="23985"/>
  </r>
  <r>
    <s v="NHS North Lincolnshire CCG"/>
    <s v="North Lincolnshire"/>
    <x v="8"/>
    <n v="15043"/>
    <n v="19198"/>
    <n v="22406"/>
    <n v="24190"/>
    <n v="26685"/>
  </r>
  <r>
    <s v="NHS Sandwell and West Birmingham CCG"/>
    <s v="Birmingham"/>
    <x v="5"/>
    <n v="23687"/>
    <n v="31448"/>
    <n v="37241"/>
    <n v="41459"/>
    <n v="47732"/>
  </r>
  <r>
    <s v="NHS South Kent Coast CCG"/>
    <s v="Shepway"/>
    <x v="0"/>
    <n v="14066"/>
    <n v="18088"/>
    <n v="20863"/>
    <n v="23867"/>
    <n v="25819"/>
  </r>
  <r>
    <s v="NHS South West Lincolnshire CCG"/>
    <s v="South Kesteven"/>
    <x v="1"/>
    <n v="14276"/>
    <n v="18339"/>
    <n v="21760"/>
    <n v="23954"/>
    <n v="26066"/>
  </r>
  <r>
    <s v="NHS Hambleton, Richmondshire and Whitby CCG"/>
    <s v="Hambleton"/>
    <x v="8"/>
    <n v="10660"/>
    <n v="13249"/>
    <n v="14701"/>
    <n v="16537"/>
    <n v="18575"/>
  </r>
  <r>
    <s v="NHS Redditch and Bromsgrove CCG"/>
    <s v="Redditch"/>
    <x v="5"/>
    <n v="7356"/>
    <n v="9126"/>
    <n v="10148"/>
    <n v="11314"/>
    <n v="12885"/>
  </r>
  <r>
    <s v="NHS East Staffordshire CCG"/>
    <s v="East Staffordshire"/>
    <x v="5"/>
    <n v="7226"/>
    <n v="8766"/>
    <n v="10090"/>
    <n v="11450"/>
    <n v="13118"/>
  </r>
  <r>
    <s v="NHS Barnet CCG"/>
    <s v="Barnet"/>
    <x v="6"/>
    <n v="14111"/>
    <n v="17331"/>
    <n v="19021"/>
    <n v="22042"/>
    <n v="24790"/>
  </r>
  <r>
    <s v="NHS West Hampshire CCG"/>
    <s v="Basingstoke and Deane"/>
    <x v="0"/>
    <n v="31609"/>
    <n v="40334"/>
    <n v="46141"/>
    <n v="51375"/>
    <n v="54960"/>
  </r>
  <r>
    <s v="NHS Fylde and Wyre CCG"/>
    <s v="Fylde"/>
    <x v="2"/>
    <n v="14722"/>
    <n v="18176"/>
    <n v="19591"/>
    <n v="22405"/>
    <n v="25899"/>
  </r>
  <r>
    <s v="NHS Bedfordshire CCG"/>
    <s v="Central Bedfordshire"/>
    <x v="4"/>
    <n v="15267"/>
    <n v="20593"/>
    <n v="24028"/>
    <n v="25222"/>
    <n v="28459"/>
  </r>
  <r>
    <s v="NHS West Cheshire CCG"/>
    <s v="Cheshire West and Chester"/>
    <x v="2"/>
    <n v="15817"/>
    <n v="19259"/>
    <n v="22413"/>
    <n v="24503"/>
    <n v="28190"/>
  </r>
  <r>
    <s v="NHS Bury CCG"/>
    <s v="Bury"/>
    <x v="2"/>
    <n v="15821"/>
    <n v="18733"/>
    <n v="20131"/>
    <n v="24007"/>
    <n v="27271"/>
  </r>
  <r>
    <s v="NHS West Norfolk CCG"/>
    <s v="King's Lynn and West Norfolk"/>
    <x v="4"/>
    <n v="20278"/>
    <n v="27355"/>
    <n v="32496"/>
    <n v="38513"/>
    <n v="42307"/>
  </r>
  <r>
    <s v="NHS West Lancashire CCG"/>
    <s v="West Lancashire"/>
    <x v="2"/>
    <n v="9613"/>
    <n v="12095"/>
    <n v="13856"/>
    <n v="15073"/>
    <n v="16760"/>
  </r>
  <r>
    <s v="NHS Southport and Formby CCG"/>
    <s v="Sefton"/>
    <x v="2"/>
    <n v="12756"/>
    <n v="17319"/>
    <n v="19086"/>
    <n v="19809"/>
    <n v="21548"/>
  </r>
  <r>
    <s v="NHS Basildon and Brentwood CCG"/>
    <s v="Basildon"/>
    <x v="4"/>
    <n v="18279"/>
    <n v="23497"/>
    <n v="27927"/>
    <n v="30084"/>
    <n v="33415"/>
  </r>
  <r>
    <s v="NHS Wirral CCG"/>
    <s v="Wirral"/>
    <x v="2"/>
    <n v="23201"/>
    <n v="27984"/>
    <n v="32863"/>
    <n v="37716"/>
    <n v="43075"/>
  </r>
  <r>
    <s v="NHS Coventry and Rugby CCG"/>
    <s v="Coventry"/>
    <x v="5"/>
    <n v="23260"/>
    <n v="28518"/>
    <n v="31793"/>
    <n v="35473"/>
    <n v="39268"/>
  </r>
  <r>
    <s v="NHS Brighton and Hove CCG"/>
    <s v="Brighton and Hove"/>
    <x v="0"/>
    <n v="23626"/>
    <n v="30756"/>
    <n v="35804"/>
    <n v="41350"/>
    <n v="42315"/>
  </r>
  <r>
    <s v="NHS Cannock Chase CCG"/>
    <s v="South Staffordshire"/>
    <x v="5"/>
    <n v="11385"/>
    <n v="13667"/>
    <n v="14713"/>
    <n v="16321"/>
    <n v="19068"/>
  </r>
  <r>
    <s v="NHS Bexley CCG"/>
    <s v="Bexley"/>
    <x v="6"/>
    <n v="14739"/>
    <n v="18102"/>
    <n v="19597"/>
    <n v="22717"/>
    <n v="25131"/>
  </r>
  <r>
    <s v="NHS Warrington CCG"/>
    <s v="Warrington"/>
    <x v="2"/>
    <n v="18969"/>
    <n v="22816"/>
    <n v="26250"/>
    <n v="28973"/>
    <n v="32006"/>
  </r>
  <r>
    <s v="NHS Scarborough and Ryedale CCG"/>
    <s v="Scarborough"/>
    <x v="8"/>
    <n v="9590"/>
    <n v="12984"/>
    <n v="14556"/>
    <n v="15451"/>
    <n v="16304"/>
  </r>
  <r>
    <s v="NHS Chorley and South Ribble CCG"/>
    <s v="Chorley"/>
    <x v="2"/>
    <n v="13265"/>
    <n v="16436"/>
    <n v="19041"/>
    <n v="21232"/>
    <n v="22015"/>
  </r>
  <r>
    <s v="NHS Harrogate and Rural District CCG"/>
    <s v="Harrogate"/>
    <x v="8"/>
    <n v="10983"/>
    <n v="13383"/>
    <n v="15481"/>
    <n v="17208"/>
    <n v="18240"/>
  </r>
  <r>
    <s v="NHS St Helens CCG"/>
    <s v="St. Helens"/>
    <x v="2"/>
    <n v="27743"/>
    <n v="35522"/>
    <n v="40837"/>
    <n v="41353"/>
    <n v="45470"/>
  </r>
  <r>
    <s v="NHS South Cheshire CCG"/>
    <s v="Cheshire East"/>
    <x v="2"/>
    <n v="10948"/>
    <n v="14079"/>
    <n v="16548"/>
    <n v="18459"/>
    <n v="20049"/>
  </r>
  <r>
    <s v="NHS Vale of York CCG"/>
    <s v="Selby"/>
    <x v="8"/>
    <n v="24548"/>
    <n v="31075"/>
    <n v="34926"/>
    <n v="37234"/>
    <n v="41190"/>
  </r>
  <r>
    <s v="NHS Southwark CCG"/>
    <s v="Southwark"/>
    <x v="6"/>
    <n v="15910"/>
    <n v="19792"/>
    <n v="23852"/>
    <n v="24469"/>
    <n v="25916"/>
  </r>
  <r>
    <s v="NHS Walsall CCG"/>
    <s v="Walsall"/>
    <x v="5"/>
    <n v="28368"/>
    <n v="35440"/>
    <n v="39470"/>
    <n v="43012"/>
    <n v="48101"/>
  </r>
  <r>
    <s v="NHS Bolton CCG"/>
    <s v="Bolton"/>
    <x v="2"/>
    <n v="30967"/>
    <n v="37147"/>
    <n v="40454"/>
    <n v="44080"/>
    <n v="50882"/>
  </r>
  <r>
    <s v="NHS North Norfolk CCG"/>
    <s v="North Norfolk"/>
    <x v="4"/>
    <n v="17593"/>
    <n v="22195"/>
    <n v="24180"/>
    <n v="28993"/>
    <n v="31593"/>
  </r>
  <r>
    <s v="NHS Lambeth CCG"/>
    <s v="Lambeth"/>
    <x v="6"/>
    <n v="17148"/>
    <n v="21238"/>
    <n v="23881"/>
    <n v="26221"/>
    <n v="29430"/>
  </r>
  <r>
    <s v="NHS High Weald Lewes Havens CCG"/>
    <s v="Wealden"/>
    <x v="0"/>
    <n v="12276"/>
    <n v="16102"/>
    <n v="18216"/>
    <n v="20009"/>
    <n v="20152"/>
  </r>
  <r>
    <s v="NHS Crawley CCG"/>
    <s v="Crawley"/>
    <x v="0"/>
    <n v="8509"/>
    <n v="10604"/>
    <n v="11694"/>
    <n v="13642"/>
    <n v="15518"/>
  </r>
  <r>
    <s v="NHS North West Surrey CCG"/>
    <s v="Woking"/>
    <x v="0"/>
    <n v="19811"/>
    <n v="25404"/>
    <n v="28877"/>
    <n v="31237"/>
    <n v="33489"/>
  </r>
  <r>
    <s v="NHS Hull CCG"/>
    <s v="Kingston upon Hull, City of"/>
    <x v="8"/>
    <n v="23824"/>
    <n v="28282"/>
    <n v="31445"/>
    <n v="36006"/>
    <n v="38304"/>
  </r>
  <r>
    <s v="NHS Shropshire CCG"/>
    <s v="Shropshire"/>
    <x v="5"/>
    <n v="21637"/>
    <n v="25121"/>
    <n v="27677"/>
    <n v="29501"/>
    <n v="34709"/>
  </r>
  <r>
    <s v="NHS Wigan Borough CCG"/>
    <s v="Wigan"/>
    <x v="2"/>
    <n v="34550"/>
    <n v="44946"/>
    <n v="49960"/>
    <n v="52165"/>
    <n v="55806"/>
  </r>
  <r>
    <s v="NHS North Hampshire CCG"/>
    <s v="Basingstoke and Deane"/>
    <x v="0"/>
    <n v="12784"/>
    <n v="15669"/>
    <n v="17709"/>
    <n v="19798"/>
    <n v="21848"/>
  </r>
  <r>
    <s v="NHS Eastern Cheshire CCG"/>
    <s v="Cheshire East"/>
    <x v="2"/>
    <n v="14808"/>
    <n v="18966"/>
    <n v="21193"/>
    <n v="23406"/>
    <n v="25804"/>
  </r>
  <r>
    <s v="NHS Bromley CCG"/>
    <s v="Bromley"/>
    <x v="6"/>
    <n v="16197"/>
    <n v="19563"/>
    <n v="20961"/>
    <n v="22791"/>
    <n v="25465"/>
  </r>
  <r>
    <s v="NHS Kernow CCG"/>
    <s v="Cornwall"/>
    <x v="3"/>
    <n v="46975"/>
    <n v="64681"/>
    <n v="75883"/>
    <n v="86412"/>
    <n v="91719"/>
  </r>
  <r>
    <s v="NHS Enfield CCG"/>
    <s v="Enfield"/>
    <x v="6"/>
    <n v="9864"/>
    <n v="11583"/>
    <n v="12875"/>
    <n v="15263"/>
    <n v="17270"/>
  </r>
  <r>
    <s v="NHS East Riding of Yorkshire CCG"/>
    <s v="East Riding of Yorkshire"/>
    <x v="8"/>
    <n v="21273"/>
    <n v="25112"/>
    <n v="28736"/>
    <n v="31451"/>
    <n v="33566"/>
  </r>
  <r>
    <s v="NHS Haringey CCG"/>
    <s v="Haringey"/>
    <x v="6"/>
    <n v="7695"/>
    <n v="8233"/>
    <n v="9879"/>
    <n v="11083"/>
    <n v="12909"/>
  </r>
  <r>
    <s v="NHS North East Essex CCG"/>
    <s v="Colchester"/>
    <x v="4"/>
    <n v="42414"/>
    <n v="55839"/>
    <n v="62664"/>
    <n v="68635"/>
    <n v="74073"/>
  </r>
  <r>
    <s v="NHS Horsham and Mid Sussex CCG"/>
    <s v="Mid Sussex"/>
    <x v="0"/>
    <n v="13856"/>
    <n v="16846"/>
    <n v="19316"/>
    <n v="20739"/>
    <n v="21880"/>
  </r>
  <r>
    <s v="NHS West Suffolk CCG"/>
    <s v="St Edmundsbury"/>
    <x v="4"/>
    <n v="21850"/>
    <n v="27006"/>
    <n v="30130"/>
    <n v="33291"/>
    <n v="35070"/>
  </r>
  <r>
    <s v="NHS Castle Point and Rochford CCG"/>
    <s v="Castle Point"/>
    <x v="4"/>
    <n v="12900"/>
    <n v="15798"/>
    <n v="18378"/>
    <n v="20066"/>
    <n v="22342"/>
  </r>
  <r>
    <s v="NHS Rotherham CCG"/>
    <s v="Rotherham"/>
    <x v="8"/>
    <n v="20451"/>
    <n v="25529"/>
    <n v="27614"/>
    <n v="30581"/>
    <n v="32736"/>
  </r>
  <r>
    <s v="NHS Halton CCG"/>
    <s v="Halton"/>
    <x v="2"/>
    <n v="17052"/>
    <n v="20215"/>
    <n v="23776"/>
    <n v="25127"/>
    <n v="26808"/>
  </r>
  <r>
    <s v="NHS Rushcliffe CCG"/>
    <s v="Rushcliffe"/>
    <x v="1"/>
    <n v="6098"/>
    <n v="7512"/>
    <n v="7328"/>
    <n v="8347"/>
    <n v="9311"/>
  </r>
  <r>
    <s v="NHS West London CCG"/>
    <s v="Westminster"/>
    <x v="6"/>
    <n v="12749"/>
    <n v="15096"/>
    <n v="16863"/>
    <n v="18359"/>
    <n v="19564"/>
  </r>
  <r>
    <s v="NHS Leeds CCG"/>
    <s v="Leeds"/>
    <x v="8"/>
    <n v="62197"/>
    <n v="78588"/>
    <n v="86885"/>
    <n v="94462"/>
    <n v="98229"/>
  </r>
  <r>
    <s v="NHS Durham Dales, Easington and Sedgefield CCG"/>
    <s v="County Durham"/>
    <x v="7"/>
    <n v="40281"/>
    <n v="52335"/>
    <n v="62404"/>
    <n v="66512"/>
    <n v="72830"/>
  </r>
  <r>
    <s v="NHS Southend CCG"/>
    <s v="Southend-on-Sea"/>
    <x v="4"/>
    <n v="15953"/>
    <n v="19879"/>
    <n v="21468"/>
    <n v="22797"/>
    <n v="26754"/>
  </r>
  <r>
    <s v="NHS West Kent CCG"/>
    <s v="Maidstone"/>
    <x v="0"/>
    <n v="38014"/>
    <n v="46478"/>
    <n v="51855"/>
    <n v="56359"/>
    <n v="61729"/>
  </r>
  <r>
    <s v="NHS Lewisham CCG"/>
    <s v="Lewisham"/>
    <x v="6"/>
    <n v="13434"/>
    <n v="15945"/>
    <n v="17238"/>
    <n v="18848"/>
    <n v="19945"/>
  </r>
  <r>
    <s v="NHS Greenwich CCG"/>
    <s v="Greenwich"/>
    <x v="6"/>
    <n v="14167"/>
    <n v="17696"/>
    <n v="19164"/>
    <n v="20132"/>
    <n v="21243"/>
  </r>
  <r>
    <s v="NHS Dartford, Gravesham and Swanley CCG"/>
    <s v="Dartford"/>
    <x v="0"/>
    <n v="21276"/>
    <n v="25597"/>
    <n v="27350"/>
    <n v="28897"/>
    <n v="31405"/>
  </r>
  <r>
    <s v="NHS Medway CCG"/>
    <s v="Medway"/>
    <x v="0"/>
    <n v="26074"/>
    <n v="31692"/>
    <n v="35750"/>
    <n v="38277"/>
    <n v="39673"/>
  </r>
  <r>
    <s v="NHS Manchester CCG"/>
    <s v="Manchester"/>
    <x v="2"/>
    <n v="62617"/>
    <n v="77013"/>
    <n v="86155"/>
    <n v="94418"/>
    <n v="106260"/>
  </r>
  <r>
    <s v="NHS Swale CCG"/>
    <s v="Swale"/>
    <x v="0"/>
    <n v="11426"/>
    <n v="13275"/>
    <n v="13981"/>
    <n v="14508"/>
    <n v="16977"/>
  </r>
  <r>
    <s v="NHS Thurrock CCG"/>
    <s v="Thurrock"/>
    <x v="4"/>
    <n v="11153"/>
    <n v="13725"/>
    <n v="15172"/>
    <n v="16362"/>
    <n v="17375"/>
  </r>
  <r>
    <s v="NHS Central London (Westminster) CCG"/>
    <s v="Westminster"/>
    <x v="6"/>
    <n v="12545"/>
    <n v="15781"/>
    <n v="16436"/>
    <n v="17027"/>
    <n v="17480"/>
  </r>
  <r>
    <s v="NHS Airedale, Wharfedale and Craven CCG"/>
    <s v="Bradford"/>
    <x v="8"/>
    <n v="10201"/>
    <n v="12308"/>
    <n v="13270"/>
    <n v="14101"/>
    <n v="14820"/>
  </r>
  <r>
    <s v="NHS West Essex CCG"/>
    <s v="Epping Forest"/>
    <x v="4"/>
    <n v="17786"/>
    <n v="22062"/>
    <n v="24407"/>
    <n v="26913"/>
    <n v="29341"/>
  </r>
  <r>
    <s v="NHS Hastings and Rother CCG"/>
    <s v="Hastings"/>
    <x v="0"/>
    <n v="16026"/>
    <n v="17106"/>
    <n v="16700"/>
    <n v="18922"/>
    <n v="22062"/>
  </r>
  <r>
    <s v="NHS Mid Essex CCG"/>
    <s v="Braintree"/>
    <x v="4"/>
    <n v="43389"/>
    <n v="51266"/>
    <n v="56253"/>
    <n v="57158"/>
    <n v="62049"/>
  </r>
  <r>
    <s v="NHS Telford and Wrekin CCG"/>
    <s v="Telford and Wrekin"/>
    <x v="5"/>
    <n v="15180"/>
    <n v="17513"/>
    <n v="18914"/>
    <n v="20648"/>
    <n v="20848"/>
  </r>
  <r>
    <s v="NHS Wolverhampton CCG"/>
    <s v="Wolverhampton"/>
    <x v="5"/>
    <n v="21354"/>
    <n v="26395"/>
    <n v="29995"/>
    <n v="33955"/>
    <n v="37988"/>
  </r>
  <r>
    <s v="NHS Morecambe Bay CCG"/>
    <s v="Lancaster"/>
    <x v="2"/>
    <n v="30088"/>
    <n v="33521"/>
    <n v="36884"/>
    <n v="38572"/>
    <n v="41386"/>
  </r>
  <r>
    <s v="NHS Heywood, Middleton and Rochdale CCG"/>
    <s v="Rochdale"/>
    <x v="2"/>
    <n v="23978"/>
    <n v="29078"/>
    <n v="31060"/>
    <n v="34863"/>
    <n v="37543"/>
  </r>
  <r>
    <s v="NHS City and Hackney CCG"/>
    <s v="Hackney"/>
    <x v="6"/>
    <n v="11012"/>
    <n v="13872"/>
    <n v="17264"/>
    <n v="17954"/>
    <n v="18654"/>
  </r>
  <r>
    <s v="NHS Eastbourne, Hailsham and Seaford CCG"/>
    <s v="Eastbourne"/>
    <x v="0"/>
    <n v="13635"/>
    <n v="15026"/>
    <n v="13641"/>
    <n v="15486"/>
    <n v="17691"/>
  </r>
  <r>
    <s v="NHS Barnsley CCG"/>
    <s v="Barnsley"/>
    <x v="8"/>
    <n v="28791"/>
    <n v="38097"/>
    <n v="44067"/>
    <n v="47777"/>
    <n v="52294"/>
  </r>
  <r>
    <s v="NHS South Norfolk CCG"/>
    <s v="Breckland"/>
    <x v="4"/>
    <n v="20957"/>
    <n v="24246"/>
    <n v="26020"/>
    <n v="29703"/>
    <n v="33345"/>
  </r>
  <r>
    <s v="NHS Luton CCG"/>
    <s v="Luton"/>
    <x v="4"/>
    <n v="7691"/>
    <n v="8964"/>
    <n v="9525"/>
    <n v="10184"/>
    <n v="12104"/>
  </r>
  <r>
    <s v="NHS Sheffield CCG"/>
    <s v="Sheffield"/>
    <x v="8"/>
    <n v="56494"/>
    <n v="71347"/>
    <n v="76098"/>
    <n v="76696"/>
    <n v="82638"/>
  </r>
  <r>
    <s v="NHS Doncaster CCG"/>
    <s v="Doncaster"/>
    <x v="8"/>
    <n v="34021"/>
    <n v="38879"/>
    <n v="40340"/>
    <n v="41675"/>
    <n v="43034"/>
  </r>
  <r>
    <s v="NHS Blackpool CCG"/>
    <s v="Blackpool"/>
    <x v="2"/>
    <n v="15846"/>
    <n v="19360"/>
    <n v="18287"/>
    <n v="17606"/>
    <n v="20502"/>
  </r>
  <r>
    <s v="NHS Norwich CCG"/>
    <s v="Norwich"/>
    <x v="4"/>
    <n v="28611"/>
    <n v="36134"/>
    <n v="40357"/>
    <n v="46215"/>
    <n v="51434"/>
  </r>
  <r>
    <m/>
    <m/>
    <x v="9"/>
    <n v="3726294"/>
    <n v="4749463"/>
    <n v="5495988"/>
    <n v="6205143"/>
    <n v="6949413"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1">
  <r>
    <s v="Hastings"/>
    <x v="0"/>
    <n v="13429"/>
    <n v="18848"/>
    <n v="23542"/>
    <n v="27688"/>
    <n v="31110"/>
  </r>
  <r>
    <s v="Haringey"/>
    <x v="1"/>
    <n v="16711"/>
    <n v="22311"/>
    <n v="27992"/>
    <n v="31949"/>
    <n v="35551"/>
  </r>
  <r>
    <s v="Barking and Dagenham"/>
    <x v="1"/>
    <n v="8090"/>
    <n v="10676"/>
    <n v="13650"/>
    <n v="15399"/>
    <n v="17095"/>
  </r>
  <r>
    <s v="Thurrock"/>
    <x v="2"/>
    <n v="8894"/>
    <n v="11751"/>
    <n v="14331"/>
    <n v="16055"/>
    <n v="18045"/>
  </r>
  <r>
    <s v="Sutton"/>
    <x v="1"/>
    <n v="6546"/>
    <n v="8745"/>
    <n v="10203"/>
    <n v="11256"/>
    <n v="13173"/>
  </r>
  <r>
    <s v="Blackpool"/>
    <x v="3"/>
    <n v="27772"/>
    <n v="34714"/>
    <n v="43039"/>
    <n v="50905"/>
    <n v="55914"/>
  </r>
  <r>
    <s v="Hackney"/>
    <x v="1"/>
    <n v="8854"/>
    <n v="11705"/>
    <n v="14431"/>
    <n v="17315"/>
    <n v="17881"/>
  </r>
  <r>
    <s v="Southend-on-Sea"/>
    <x v="2"/>
    <n v="7059"/>
    <n v="9468"/>
    <n v="11205"/>
    <n v="13034"/>
    <n v="13965"/>
  </r>
  <r>
    <s v="Enfield"/>
    <x v="1"/>
    <n v="19582"/>
    <n v="25003"/>
    <n v="30773"/>
    <n v="35400"/>
    <n v="38747"/>
  </r>
  <r>
    <s v="Castle Point"/>
    <x v="2"/>
    <n v="7578"/>
    <n v="9836"/>
    <n v="11777"/>
    <n v="14312"/>
    <n v="14917"/>
  </r>
  <r>
    <s v="Redbridge"/>
    <x v="1"/>
    <n v="6356"/>
    <n v="8433"/>
    <n v="9975"/>
    <n v="11290"/>
    <n v="12428"/>
  </r>
  <r>
    <s v="Newcastle-under-Lyme"/>
    <x v="4"/>
    <n v="17823"/>
    <n v="23439"/>
    <n v="28698"/>
    <n v="33778"/>
    <n v="34616"/>
  </r>
  <r>
    <s v="Wirral"/>
    <x v="3"/>
    <n v="32218"/>
    <n v="43606"/>
    <n v="49966"/>
    <n v="57386"/>
    <n v="61528"/>
  </r>
  <r>
    <s v="Basildon"/>
    <x v="2"/>
    <n v="12601"/>
    <n v="17474"/>
    <n v="21189"/>
    <n v="23096"/>
    <n v="24037"/>
  </r>
  <r>
    <s v="Wolverhampton"/>
    <x v="4"/>
    <n v="13866"/>
    <n v="17765"/>
    <n v="20769"/>
    <n v="24481"/>
    <n v="26005"/>
  </r>
  <r>
    <s v="Sunderland"/>
    <x v="5"/>
    <n v="45888"/>
    <n v="58287"/>
    <n v="67909"/>
    <n v="77810"/>
    <n v="85427"/>
  </r>
  <r>
    <s v="Barnsley"/>
    <x v="6"/>
    <n v="29621"/>
    <n v="37859"/>
    <n v="43428"/>
    <n v="50037"/>
    <n v="55112"/>
  </r>
  <r>
    <s v="Coventry"/>
    <x v="4"/>
    <n v="35061"/>
    <n v="46237"/>
    <n v="54097"/>
    <n v="60207"/>
    <n v="64982"/>
  </r>
  <r>
    <s v="Stoke-on-Trent"/>
    <x v="4"/>
    <n v="31183"/>
    <n v="40140"/>
    <n v="46828"/>
    <n v="54271"/>
    <n v="57592"/>
  </r>
  <r>
    <s v="Lancaster"/>
    <x v="3"/>
    <n v="31884"/>
    <n v="41124"/>
    <n v="47829"/>
    <n v="55295"/>
    <n v="58713"/>
  </r>
  <r>
    <s v="Eden"/>
    <x v="3"/>
    <n v="29532"/>
    <n v="36991"/>
    <n v="43148"/>
    <n v="51111"/>
    <n v="54633"/>
  </r>
  <r>
    <s v="Newham"/>
    <x v="1"/>
    <n v="12269"/>
    <n v="16119"/>
    <n v="18571"/>
    <n v="21512"/>
    <n v="22613"/>
  </r>
  <r>
    <s v="Tower Hamlets"/>
    <x v="1"/>
    <n v="16638"/>
    <n v="21183"/>
    <n v="25410"/>
    <n v="28458"/>
    <n v="30758"/>
  </r>
  <r>
    <s v="North Lincolnshire"/>
    <x v="6"/>
    <n v="13551"/>
    <n v="16973"/>
    <n v="19992"/>
    <n v="22666"/>
    <n v="25055"/>
  </r>
  <r>
    <s v="Milton Keynes"/>
    <x v="0"/>
    <n v="17269"/>
    <n v="21963"/>
    <n v="25980"/>
    <n v="28687"/>
    <n v="31598"/>
  </r>
  <r>
    <s v="Barnet"/>
    <x v="1"/>
    <n v="15779"/>
    <n v="20322"/>
    <n v="23307"/>
    <n v="26797"/>
    <n v="29048"/>
  </r>
  <r>
    <s v="Braintree"/>
    <x v="2"/>
    <n v="20037"/>
    <n v="24622"/>
    <n v="28643"/>
    <n v="32855"/>
    <n v="36197"/>
  </r>
  <r>
    <s v="South Holland"/>
    <x v="7"/>
    <n v="16671"/>
    <n v="20998"/>
    <n v="23680"/>
    <n v="27227"/>
    <n v="29217"/>
  </r>
  <r>
    <s v="Bexley"/>
    <x v="1"/>
    <n v="14951"/>
    <n v="18887"/>
    <n v="23305"/>
    <n v="26385"/>
    <n v="27099"/>
  </r>
  <r>
    <s v="Fareham"/>
    <x v="0"/>
    <n v="11464"/>
    <n v="14587"/>
    <n v="17734"/>
    <n v="19914"/>
    <n v="20660"/>
  </r>
  <r>
    <s v="Warwick"/>
    <x v="4"/>
    <n v="13466"/>
    <n v="16816"/>
    <n v="20206"/>
    <n v="22678"/>
    <n v="24224"/>
  </r>
  <r>
    <s v="Babergh"/>
    <x v="2"/>
    <n v="32630"/>
    <n v="42681"/>
    <n v="49306"/>
    <n v="55208"/>
    <n v="58060"/>
  </r>
  <r>
    <s v="Fylde"/>
    <x v="3"/>
    <n v="23595"/>
    <n v="30716"/>
    <n v="36065"/>
    <n v="39784"/>
    <n v="42123"/>
  </r>
  <r>
    <s v="South Staffordshire"/>
    <x v="4"/>
    <n v="10638"/>
    <n v="13702"/>
    <n v="15278"/>
    <n v="16828"/>
    <n v="18896"/>
  </r>
  <r>
    <s v="Eastbourne"/>
    <x v="0"/>
    <n v="19481"/>
    <n v="25506"/>
    <n v="29505"/>
    <n v="32962"/>
    <n v="34651"/>
  </r>
  <r>
    <s v="Waltham Forest"/>
    <x v="1"/>
    <n v="7808"/>
    <n v="9456"/>
    <n v="11242"/>
    <n v="12752"/>
    <n v="13959"/>
  </r>
  <r>
    <s v="Blackburn with Darwen"/>
    <x v="3"/>
    <n v="21030"/>
    <n v="27010"/>
    <n v="31881"/>
    <n v="35067"/>
    <n v="37171"/>
  </r>
  <r>
    <s v="Bolsover"/>
    <x v="7"/>
    <n v="18485"/>
    <n v="23389"/>
    <n v="27211"/>
    <n v="31225"/>
    <n v="32642"/>
  </r>
  <r>
    <s v="Stafford"/>
    <x v="4"/>
    <n v="10444"/>
    <n v="13436"/>
    <n v="15219"/>
    <n v="17175"/>
    <n v="18111"/>
  </r>
  <r>
    <s v="Amber Valley"/>
    <x v="7"/>
    <n v="35766"/>
    <n v="43775"/>
    <n v="50209"/>
    <n v="56711"/>
    <n v="62857"/>
  </r>
  <r>
    <s v="Chorley"/>
    <x v="3"/>
    <n v="13381"/>
    <n v="17127"/>
    <n v="19760"/>
    <n v="22140"/>
    <n v="23392"/>
  </r>
  <r>
    <s v="Preston"/>
    <x v="3"/>
    <n v="15408"/>
    <n v="19459"/>
    <n v="23412"/>
    <n v="26668"/>
    <n v="26814"/>
  </r>
  <r>
    <s v="Rossendale"/>
    <x v="3"/>
    <n v="45811"/>
    <n v="59186"/>
    <n v="68805"/>
    <n v="77307"/>
    <n v="79654"/>
  </r>
  <r>
    <s v="Dartford"/>
    <x v="0"/>
    <n v="17354"/>
    <n v="21939"/>
    <n v="26074"/>
    <n v="28736"/>
    <n v="30031"/>
  </r>
  <r>
    <s v="Corby"/>
    <x v="7"/>
    <n v="7194"/>
    <n v="9254"/>
    <n v="10392"/>
    <n v="11869"/>
    <n v="12423"/>
  </r>
  <r>
    <s v="Bassetlaw"/>
    <x v="7"/>
    <n v="12419"/>
    <n v="15752"/>
    <n v="18399"/>
    <n v="20787"/>
    <n v="21550"/>
  </r>
  <r>
    <s v="Hammersmith and Fulham"/>
    <x v="1"/>
    <n v="6372"/>
    <n v="8049"/>
    <n v="9076"/>
    <n v="10110"/>
    <n v="11016"/>
  </r>
  <r>
    <s v="Rotherham"/>
    <x v="6"/>
    <n v="22384"/>
    <n v="27749"/>
    <n v="33038"/>
    <n v="36630"/>
    <n v="38865"/>
  </r>
  <r>
    <s v="Brent"/>
    <x v="1"/>
    <n v="12776"/>
    <n v="16219"/>
    <n v="19690"/>
    <n v="21456"/>
    <n v="22199"/>
  </r>
  <r>
    <s v="Bradford"/>
    <x v="6"/>
    <n v="9889"/>
    <n v="13177"/>
    <n v="14525"/>
    <n v="15237"/>
    <n v="16982"/>
  </r>
  <r>
    <s v="Medway"/>
    <x v="0"/>
    <n v="20746"/>
    <n v="27374"/>
    <n v="32085"/>
    <n v="34899"/>
    <n v="35626"/>
  </r>
  <r>
    <s v="Kingston upon Hull, City of"/>
    <x v="6"/>
    <n v="30543"/>
    <n v="40076"/>
    <n v="46313"/>
    <n v="51226"/>
    <n v="52509"/>
  </r>
  <r>
    <s v="Arun"/>
    <x v="0"/>
    <n v="32765"/>
    <n v="42554"/>
    <n v="48252"/>
    <n v="52975"/>
    <n v="56102"/>
  </r>
  <r>
    <s v="Sheffield"/>
    <x v="6"/>
    <n v="52259"/>
    <n v="64741"/>
    <n v="74482"/>
    <n v="83665"/>
    <n v="89463"/>
  </r>
  <r>
    <s v="Shropshire"/>
    <x v="4"/>
    <n v="17498"/>
    <n v="22997"/>
    <n v="26254"/>
    <n v="28467"/>
    <n v="29377"/>
  </r>
  <r>
    <s v="Hertsmere"/>
    <x v="2"/>
    <n v="34001"/>
    <n v="42651"/>
    <n v="49228"/>
    <n v="54195"/>
    <n v="58000"/>
  </r>
  <r>
    <s v="East Staffordshire"/>
    <x v="4"/>
    <n v="9870"/>
    <n v="11980"/>
    <n v="13862"/>
    <n v="15941"/>
    <n v="16809"/>
  </r>
  <r>
    <s v="Woking"/>
    <x v="0"/>
    <n v="14044"/>
    <n v="16977"/>
    <n v="20418"/>
    <n v="22629"/>
    <n v="23877"/>
  </r>
  <r>
    <s v="Hillingdon"/>
    <x v="1"/>
    <n v="10297"/>
    <n v="12499"/>
    <n v="14576"/>
    <n v="17380"/>
    <n v="17536"/>
  </r>
  <r>
    <s v="Wycombe"/>
    <x v="0"/>
    <n v="26572"/>
    <n v="33159"/>
    <n v="38399"/>
    <n v="42047"/>
    <n v="45161"/>
  </r>
  <r>
    <s v="Ealing"/>
    <x v="1"/>
    <n v="17369"/>
    <n v="20198"/>
    <n v="24489"/>
    <n v="28376"/>
    <n v="29169"/>
  </r>
  <r>
    <s v="Brighton and Hove"/>
    <x v="0"/>
    <n v="30192"/>
    <n v="38433"/>
    <n v="43354"/>
    <n v="47889"/>
    <n v="50883"/>
  </r>
  <r>
    <s v="Sefton"/>
    <x v="3"/>
    <n v="14097"/>
    <n v="17963"/>
    <n v="20173"/>
    <n v="22382"/>
    <n v="23629"/>
  </r>
  <r>
    <s v="Stevenage"/>
    <x v="2"/>
    <n v="37588"/>
    <n v="47889"/>
    <n v="54861"/>
    <n v="60232"/>
    <n v="62756"/>
  </r>
  <r>
    <s v="St. Helens"/>
    <x v="3"/>
    <n v="25873"/>
    <n v="32165"/>
    <n v="36497"/>
    <n v="40472"/>
    <n v="43340"/>
  </r>
  <r>
    <s v="Lincoln"/>
    <x v="7"/>
    <n v="18205"/>
    <n v="23033"/>
    <n v="26209"/>
    <n v="28360"/>
    <n v="30417"/>
  </r>
  <r>
    <s v="County Durham"/>
    <x v="5"/>
    <n v="55619"/>
    <n v="66952"/>
    <n v="77291"/>
    <n v="87231"/>
    <n v="92607"/>
  </r>
  <r>
    <s v="Croydon"/>
    <x v="1"/>
    <n v="21722"/>
    <n v="26237"/>
    <n v="30086"/>
    <n v="33947"/>
    <n v="36301"/>
  </r>
  <r>
    <s v="North Warwickshire"/>
    <x v="4"/>
    <n v="17067"/>
    <n v="20890"/>
    <n v="23240"/>
    <n v="27018"/>
    <n v="28476"/>
  </r>
  <r>
    <s v="Camden"/>
    <x v="1"/>
    <n v="10066"/>
    <n v="12535"/>
    <n v="14689"/>
    <n v="16551"/>
    <n v="16800"/>
  </r>
  <r>
    <s v="Bournemouth"/>
    <x v="8"/>
    <n v="48580"/>
    <n v="62179"/>
    <n v="71132"/>
    <n v="79742"/>
    <n v="80298"/>
  </r>
  <r>
    <s v="Manchester"/>
    <x v="3"/>
    <n v="56458"/>
    <n v="69430"/>
    <n v="79189"/>
    <n v="87519"/>
    <n v="93414"/>
  </r>
  <r>
    <s v="Swale"/>
    <x v="0"/>
    <n v="10968"/>
    <n v="14003"/>
    <n v="15707"/>
    <n v="17014"/>
    <n v="18111"/>
  </r>
  <r>
    <s v="Dudley"/>
    <x v="4"/>
    <n v="24307"/>
    <n v="30174"/>
    <n v="33448"/>
    <n v="37693"/>
    <n v="40198"/>
  </r>
  <r>
    <s v="Mansfield"/>
    <x v="7"/>
    <n v="22687"/>
    <n v="27399"/>
    <n v="31948"/>
    <n v="35594"/>
    <n v="37570"/>
  </r>
  <r>
    <s v="North East Lincolnshire"/>
    <x v="6"/>
    <n v="16918"/>
    <n v="21447"/>
    <n v="23795"/>
    <n v="26238"/>
    <n v="27956"/>
  </r>
  <r>
    <s v="Doncaster"/>
    <x v="6"/>
    <n v="36795"/>
    <n v="46050"/>
    <n v="52693"/>
    <n v="57847"/>
    <n v="60459"/>
  </r>
  <r>
    <s v="Central Bedfordshire"/>
    <x v="2"/>
    <n v="34131"/>
    <n v="44067"/>
    <n v="49244"/>
    <n v="53232"/>
    <n v="55918"/>
  </r>
  <r>
    <s v="Boston"/>
    <x v="7"/>
    <n v="36074"/>
    <n v="45677"/>
    <n v="52023"/>
    <n v="55969"/>
    <n v="59177"/>
  </r>
  <r>
    <s v="Liverpool"/>
    <x v="3"/>
    <n v="61853"/>
    <n v="78346"/>
    <n v="87558"/>
    <n v="98150"/>
    <n v="101974"/>
  </r>
  <r>
    <s v="Cheshire West and Chester"/>
    <x v="3"/>
    <n v="22193"/>
    <n v="27759"/>
    <n v="31574"/>
    <n v="34016"/>
    <n v="36354"/>
  </r>
  <r>
    <s v="Isle of Wight"/>
    <x v="0"/>
    <n v="12644"/>
    <n v="16743"/>
    <n v="19135"/>
    <n v="20660"/>
    <n v="20757"/>
  </r>
  <r>
    <s v="Walsall"/>
    <x v="4"/>
    <n v="24356"/>
    <n v="31087"/>
    <n v="34594"/>
    <n v="37800"/>
    <n v="39903"/>
  </r>
  <r>
    <s v="Bradford"/>
    <x v="6"/>
    <n v="34137"/>
    <n v="44572"/>
    <n v="50257"/>
    <n v="53985"/>
    <n v="55673"/>
  </r>
  <r>
    <s v="Mid Sussex"/>
    <x v="0"/>
    <n v="10080"/>
    <n v="12483"/>
    <n v="13710"/>
    <n v="15607"/>
    <n v="16332"/>
  </r>
  <r>
    <s v="Stockton-on-Tees"/>
    <x v="5"/>
    <n v="40470"/>
    <n v="49007"/>
    <n v="55533"/>
    <n v="62832"/>
    <n v="66292"/>
  </r>
  <r>
    <s v="Swindon"/>
    <x v="8"/>
    <n v="18152"/>
    <n v="23644"/>
    <n v="26558"/>
    <n v="28565"/>
    <n v="29216"/>
  </r>
  <r>
    <s v="Nottingham"/>
    <x v="7"/>
    <n v="23779"/>
    <n v="28497"/>
    <n v="31873"/>
    <n v="35654"/>
    <n v="38706"/>
  </r>
  <r>
    <s v="Scarborough"/>
    <x v="6"/>
    <n v="11493"/>
    <n v="14929"/>
    <n v="16464"/>
    <n v="17971"/>
    <n v="18689"/>
  </r>
  <r>
    <s v="Oldham"/>
    <x v="3"/>
    <n v="30242"/>
    <n v="37953"/>
    <n v="43515"/>
    <n v="49120"/>
    <n v="49151"/>
  </r>
  <r>
    <s v="Halton"/>
    <x v="3"/>
    <n v="17181"/>
    <n v="21281"/>
    <n v="24006"/>
    <n v="26461"/>
    <n v="27967"/>
  </r>
  <r>
    <s v="Epping Forest"/>
    <x v="2"/>
    <n v="14109"/>
    <n v="17544"/>
    <n v="19665"/>
    <n v="21574"/>
    <n v="22729"/>
  </r>
  <r>
    <s v="South Tyneside"/>
    <x v="5"/>
    <n v="23158"/>
    <n v="28208"/>
    <n v="33034"/>
    <n v="36233"/>
    <n v="37570"/>
  </r>
  <r>
    <s v="Wealden"/>
    <x v="0"/>
    <n v="12165"/>
    <n v="16080"/>
    <n v="18406"/>
    <n v="19469"/>
    <n v="19641"/>
  </r>
  <r>
    <s v="Teignbridge"/>
    <x v="8"/>
    <n v="25064"/>
    <n v="32622"/>
    <n v="36563"/>
    <n v="39348"/>
    <n v="40378"/>
  </r>
  <r>
    <s v="Sefton"/>
    <x v="3"/>
    <n v="18983"/>
    <n v="23780"/>
    <n v="27606"/>
    <n v="29207"/>
    <n v="30806"/>
  </r>
  <r>
    <s v="West Lancashire"/>
    <x v="3"/>
    <n v="13369"/>
    <n v="17133"/>
    <n v="19332"/>
    <n v="20963"/>
    <n v="21470"/>
  </r>
  <r>
    <s v="South Kesteven"/>
    <x v="7"/>
    <n v="10508"/>
    <n v="12640"/>
    <n v="14743"/>
    <n v="16647"/>
    <n v="16866"/>
  </r>
  <r>
    <s v="Southwark"/>
    <x v="1"/>
    <n v="20240"/>
    <n v="25130"/>
    <n v="27871"/>
    <n v="31011"/>
    <n v="32566"/>
  </r>
  <r>
    <s v="County Durham"/>
    <x v="5"/>
    <n v="42058"/>
    <n v="52198"/>
    <n v="56957"/>
    <n v="62760"/>
    <n v="67656"/>
  </r>
  <r>
    <s v="Wychavon"/>
    <x v="4"/>
    <n v="25587"/>
    <n v="31493"/>
    <n v="34851"/>
    <n v="38807"/>
    <n v="41116"/>
  </r>
  <r>
    <s v="Calderdale"/>
    <x v="6"/>
    <n v="22359"/>
    <n v="28544"/>
    <n v="32283"/>
    <n v="36595"/>
    <n v="35532"/>
  </r>
  <r>
    <s v="Lambeth"/>
    <x v="1"/>
    <n v="18930"/>
    <n v="23880"/>
    <n v="26765"/>
    <n v="29222"/>
    <n v="30231"/>
  </r>
  <r>
    <s v="North Norfolk"/>
    <x v="2"/>
    <n v="19841"/>
    <n v="24918"/>
    <n v="28001"/>
    <n v="30555"/>
    <n v="30517"/>
  </r>
  <r>
    <s v="West Berkshire"/>
    <x v="0"/>
    <n v="24258"/>
    <n v="31110"/>
    <n v="34507"/>
    <n v="37462"/>
    <n v="38790"/>
  </r>
  <r>
    <s v="Rochdale"/>
    <x v="3"/>
    <n v="24509"/>
    <n v="30740"/>
    <n v="34222"/>
    <n v="37966"/>
    <n v="39082"/>
  </r>
  <r>
    <s v="Knowsley"/>
    <x v="3"/>
    <n v="23571"/>
    <n v="29922"/>
    <n v="33528"/>
    <n v="37184"/>
    <n v="37583"/>
  </r>
  <r>
    <s v="Darlington"/>
    <x v="5"/>
    <n v="16291"/>
    <n v="20141"/>
    <n v="21679"/>
    <n v="23739"/>
    <n v="25923"/>
  </r>
  <r>
    <s v="Kettering"/>
    <x v="7"/>
    <n v="62916"/>
    <n v="79080"/>
    <n v="89270"/>
    <n v="97820"/>
    <n v="100247"/>
  </r>
  <r>
    <s v="Ashfield"/>
    <x v="7"/>
    <n v="11238"/>
    <n v="14083"/>
    <n v="15907"/>
    <n v="17343"/>
    <n v="17785"/>
  </r>
  <r>
    <s v="Herefordshire, County of"/>
    <x v="4"/>
    <n v="14534"/>
    <n v="17840"/>
    <n v="20204"/>
    <n v="21419"/>
    <n v="23059"/>
  </r>
  <r>
    <s v="Lewisham"/>
    <x v="1"/>
    <n v="16429"/>
    <n v="20718"/>
    <n v="23224"/>
    <n v="24886"/>
    <n v="26088"/>
  </r>
  <r>
    <s v="Warrington"/>
    <x v="3"/>
    <n v="14917"/>
    <n v="19139"/>
    <n v="21129"/>
    <n v="22613"/>
    <n v="23483"/>
  </r>
  <r>
    <s v="Cheltenham"/>
    <x v="8"/>
    <n v="48359"/>
    <n v="61983"/>
    <n v="71532"/>
    <n v="75553"/>
    <n v="76295"/>
  </r>
  <r>
    <s v="Merton"/>
    <x v="1"/>
    <n v="7944"/>
    <n v="10476"/>
    <n v="11699"/>
    <n v="12021"/>
    <n v="12559"/>
  </r>
  <r>
    <s v="Telford and Wrekin"/>
    <x v="4"/>
    <n v="12198"/>
    <n v="14395"/>
    <n v="15909"/>
    <n v="17699"/>
    <n v="19301"/>
  </r>
  <r>
    <s v="Wiltshire"/>
    <x v="8"/>
    <n v="36166"/>
    <n v="45690"/>
    <n v="51828"/>
    <n v="56235"/>
    <n v="56797"/>
  </r>
  <r>
    <s v="Maidstone"/>
    <x v="0"/>
    <n v="33481"/>
    <n v="41029"/>
    <n v="45576"/>
    <n v="49895"/>
    <n v="52739"/>
  </r>
  <r>
    <s v="Wandsworth"/>
    <x v="1"/>
    <n v="15250"/>
    <n v="18306"/>
    <n v="20105"/>
    <n v="22539"/>
    <n v="23987"/>
  </r>
  <r>
    <s v="Northumberland"/>
    <x v="5"/>
    <n v="53620"/>
    <n v="63665"/>
    <n v="70006"/>
    <n v="79612"/>
    <n v="83984"/>
  </r>
  <r>
    <s v="Kingston upon Thames"/>
    <x v="1"/>
    <n v="7035"/>
    <n v="8625"/>
    <n v="9751"/>
    <n v="10990"/>
    <n v="11105"/>
  </r>
  <r>
    <s v="Bromley"/>
    <x v="1"/>
    <n v="12618"/>
    <n v="16112"/>
    <n v="18161"/>
    <n v="19680"/>
    <n v="19901"/>
  </r>
  <r>
    <s v="Harborough"/>
    <x v="7"/>
    <n v="25124"/>
    <n v="31740"/>
    <n v="35581"/>
    <n v="38076"/>
    <n v="39194"/>
  </r>
  <r>
    <s v="Wakefield"/>
    <x v="6"/>
    <n v="36073"/>
    <n v="46660"/>
    <n v="50978"/>
    <n v="55844"/>
    <n v="56276"/>
  </r>
  <r>
    <s v="Bracknell Forest"/>
    <x v="0"/>
    <n v="23473"/>
    <n v="29702"/>
    <n v="32542"/>
    <n v="35121"/>
    <n v="36727"/>
  </r>
  <r>
    <s v="Islington"/>
    <x v="1"/>
    <n v="12926"/>
    <n v="16427"/>
    <n v="18064"/>
    <n v="19555"/>
    <n v="20178"/>
  </r>
  <r>
    <s v="Newark and Sherwood"/>
    <x v="7"/>
    <n v="11324"/>
    <n v="13704"/>
    <n v="14954"/>
    <n v="16563"/>
    <n v="17602"/>
  </r>
  <r>
    <s v="Leeds"/>
    <x v="6"/>
    <n v="53717"/>
    <n v="64865"/>
    <n v="72845"/>
    <n v="81133"/>
    <n v="84006"/>
  </r>
  <r>
    <s v="Kirklees"/>
    <x v="6"/>
    <n v="14435"/>
    <n v="17832"/>
    <n v="20092"/>
    <n v="21246"/>
    <n v="22648"/>
  </r>
  <r>
    <s v="Middlesbrough"/>
    <x v="5"/>
    <n v="44717"/>
    <n v="53852"/>
    <n v="60462"/>
    <n v="67071"/>
    <n v="69755"/>
  </r>
  <r>
    <s v="Kirklees"/>
    <x v="6"/>
    <n v="22879"/>
    <n v="28275"/>
    <n v="31524"/>
    <n v="33503"/>
    <n v="35529"/>
  </r>
  <r>
    <s v="North Tyneside"/>
    <x v="5"/>
    <n v="36183"/>
    <n v="44246"/>
    <n v="49534"/>
    <n v="54942"/>
    <n v="56255"/>
  </r>
  <r>
    <s v="Colchester"/>
    <x v="2"/>
    <n v="30682"/>
    <n v="39225"/>
    <n v="44470"/>
    <n v="47329"/>
    <n v="47439"/>
  </r>
  <r>
    <s v="Trafford"/>
    <x v="3"/>
    <n v="24367"/>
    <n v="30339"/>
    <n v="33477"/>
    <n v="37086"/>
    <n v="37589"/>
  </r>
  <r>
    <s v="Luton"/>
    <x v="2"/>
    <n v="13924"/>
    <n v="18143"/>
    <n v="20872"/>
    <n v="21436"/>
    <n v="21640"/>
  </r>
  <r>
    <s v="Great Yarmouth"/>
    <x v="2"/>
    <n v="36558"/>
    <n v="46084"/>
    <n v="53971"/>
    <n v="56051"/>
    <n v="56438"/>
  </r>
  <r>
    <s v="Peterborough"/>
    <x v="2"/>
    <n v="76945"/>
    <n v="95010"/>
    <n v="106086"/>
    <n v="114985"/>
    <n v="119016"/>
  </r>
  <r>
    <s v="Harrow"/>
    <x v="1"/>
    <n v="8818"/>
    <n v="11318"/>
    <n v="13063"/>
    <n v="13745"/>
    <n v="13599"/>
  </r>
  <r>
    <s v="Cheshire East"/>
    <x v="3"/>
    <n v="17239"/>
    <n v="21510"/>
    <n v="23770"/>
    <n v="25478"/>
    <n v="26603"/>
  </r>
  <r>
    <s v="Salford"/>
    <x v="3"/>
    <n v="49245"/>
    <n v="60567"/>
    <n v="67081"/>
    <n v="74273"/>
    <n v="75817"/>
  </r>
  <r>
    <s v="Wigan"/>
    <x v="3"/>
    <n v="35270"/>
    <n v="43588"/>
    <n v="48148"/>
    <n v="52084"/>
    <n v="54309"/>
  </r>
  <r>
    <s v="St Edmundsbury"/>
    <x v="2"/>
    <n v="23518"/>
    <n v="29868"/>
    <n v="34190"/>
    <n v="35401"/>
    <n v="36267"/>
  </r>
  <r>
    <s v="Surrey Heath"/>
    <x v="0"/>
    <n v="3329"/>
    <n v="3919"/>
    <n v="4594"/>
    <n v="5159"/>
    <n v="5104"/>
  </r>
  <r>
    <s v="Cheshire East"/>
    <x v="3"/>
    <n v="19426"/>
    <n v="24973"/>
    <n v="27940"/>
    <n v="29670"/>
    <n v="29743"/>
  </r>
  <r>
    <s v="Shepway"/>
    <x v="0"/>
    <n v="17370"/>
    <n v="21597"/>
    <n v="25091"/>
    <n v="27026"/>
    <n v="26697"/>
  </r>
  <r>
    <s v="Ashford"/>
    <x v="0"/>
    <n v="9377"/>
    <n v="11632"/>
    <n v="12788"/>
    <n v="14181"/>
    <n v="14443"/>
  </r>
  <r>
    <s v="King's Lynn and West Norfolk"/>
    <x v="2"/>
    <n v="20292"/>
    <n v="24436"/>
    <n v="28534"/>
    <n v="31419"/>
    <n v="31065"/>
  </r>
  <r>
    <s v="Cheshire West and Chester"/>
    <x v="3"/>
    <n v="12796"/>
    <n v="16095"/>
    <n v="18083"/>
    <n v="19647"/>
    <n v="19467"/>
  </r>
  <r>
    <s v="Breckland"/>
    <x v="2"/>
    <n v="24353"/>
    <n v="30296"/>
    <n v="34058"/>
    <n v="36640"/>
    <n v="37195"/>
  </r>
  <r>
    <s v="Wyre Forest"/>
    <x v="4"/>
    <n v="9735"/>
    <n v="11985"/>
    <n v="13634"/>
    <n v="14354"/>
    <n v="14827"/>
  </r>
  <r>
    <s v="Sedgemoor"/>
    <x v="8"/>
    <n v="43144"/>
    <n v="55502"/>
    <n v="62171"/>
    <n v="65014"/>
    <n v="65180"/>
  </r>
  <r>
    <s v="Greenwich"/>
    <x v="1"/>
    <n v="23370"/>
    <n v="27736"/>
    <n v="30762"/>
    <n v="34152"/>
    <n v="35337"/>
  </r>
  <r>
    <s v="Bury"/>
    <x v="3"/>
    <n v="21266"/>
    <n v="27082"/>
    <n v="30948"/>
    <n v="32058"/>
    <n v="32068"/>
  </r>
  <r>
    <s v="Westminster"/>
    <x v="1"/>
    <n v="7543"/>
    <n v="9577"/>
    <n v="10538"/>
    <n v="11790"/>
    <n v="11373"/>
  </r>
  <r>
    <s v="Selby"/>
    <x v="6"/>
    <n v="23703"/>
    <n v="29747"/>
    <n v="32428"/>
    <n v="34467"/>
    <n v="35380"/>
  </r>
  <r>
    <s v="Gateshead"/>
    <x v="5"/>
    <n v="82754"/>
    <n v="98555"/>
    <n v="108924"/>
    <n v="120823"/>
    <n v="124677"/>
  </r>
  <r>
    <s v="Havering"/>
    <x v="1"/>
    <n v="13644"/>
    <n v="16869"/>
    <n v="18520"/>
    <n v="19510"/>
    <n v="20443"/>
  </r>
  <r>
    <s v="Tameside"/>
    <x v="3"/>
    <n v="36151"/>
    <n v="44934"/>
    <n v="50596"/>
    <n v="53125"/>
    <n v="53841"/>
  </r>
  <r>
    <s v="Erewash"/>
    <x v="7"/>
    <n v="7378"/>
    <n v="8895"/>
    <n v="9267"/>
    <n v="10226"/>
    <n v="10975"/>
  </r>
  <r>
    <s v="Hambleton"/>
    <x v="6"/>
    <n v="12398"/>
    <n v="14914"/>
    <n v="16825"/>
    <n v="17873"/>
    <n v="18299"/>
  </r>
  <r>
    <s v="Richmond upon Thames"/>
    <x v="1"/>
    <n v="7032"/>
    <n v="8194"/>
    <n v="9640"/>
    <n v="10252"/>
    <n v="10511"/>
  </r>
  <r>
    <s v="Portsmouth"/>
    <x v="0"/>
    <n v="16394"/>
    <n v="19020"/>
    <n v="22060"/>
    <n v="24383"/>
    <n v="24285"/>
  </r>
  <r>
    <s v="Hounslow"/>
    <x v="1"/>
    <n v="10984"/>
    <n v="12995"/>
    <n v="15163"/>
    <n v="16589"/>
    <n v="16310"/>
  </r>
  <r>
    <s v="Bath and North East Somerset"/>
    <x v="8"/>
    <n v="16836"/>
    <n v="20450"/>
    <n v="22257"/>
    <n v="23338"/>
    <n v="24881"/>
  </r>
  <r>
    <s v="Southampton"/>
    <x v="0"/>
    <n v="17413"/>
    <n v="21221"/>
    <n v="23371"/>
    <n v="25368"/>
    <n v="25627"/>
  </r>
  <r>
    <s v="Norwich"/>
    <x v="2"/>
    <n v="21489"/>
    <n v="26135"/>
    <n v="28565"/>
    <n v="31120"/>
    <n v="31683"/>
  </r>
  <r>
    <s v="Crawley"/>
    <x v="0"/>
    <n v="5670"/>
    <n v="6956"/>
    <n v="7816"/>
    <n v="7973"/>
    <n v="8352"/>
  </r>
  <r>
    <s v="East Hampshire"/>
    <x v="0"/>
    <n v="14892"/>
    <n v="18567"/>
    <n v="20134"/>
    <n v="21146"/>
    <n v="21821"/>
  </r>
  <r>
    <s v="Oxford"/>
    <x v="0"/>
    <n v="50231"/>
    <n v="59887"/>
    <n v="66257"/>
    <n v="70586"/>
    <n v="73498"/>
  </r>
  <r>
    <s v="Bolton"/>
    <x v="3"/>
    <n v="28511"/>
    <n v="34441"/>
    <n v="38114"/>
    <n v="41154"/>
    <n v="41076"/>
  </r>
  <r>
    <s v="Exeter"/>
    <x v="8"/>
    <n v="76843"/>
    <n v="97424"/>
    <n v="105643"/>
    <n v="110784"/>
    <n v="110133"/>
  </r>
  <r>
    <s v="Stockport"/>
    <x v="3"/>
    <n v="34133"/>
    <n v="43015"/>
    <n v="46230"/>
    <n v="49201"/>
    <n v="48910"/>
  </r>
  <r>
    <s v="Chesterfield"/>
    <x v="7"/>
    <n v="40613"/>
    <n v="48953"/>
    <n v="52068"/>
    <n v="55669"/>
    <n v="58018"/>
  </r>
  <r>
    <s v="Leicester"/>
    <x v="7"/>
    <n v="23840"/>
    <n v="27885"/>
    <n v="31348"/>
    <n v="33000"/>
    <n v="34040"/>
  </r>
  <r>
    <s v="Rutland"/>
    <x v="7"/>
    <n v="21860"/>
    <n v="26928"/>
    <n v="29227"/>
    <n v="30121"/>
    <n v="31055"/>
  </r>
  <r>
    <s v="Reigate and Banstead"/>
    <x v="0"/>
    <n v="6784"/>
    <n v="8168"/>
    <n v="8998"/>
    <n v="9185"/>
    <n v="9672"/>
  </r>
  <r>
    <s v="Basingstoke and Deane"/>
    <x v="0"/>
    <n v="12379"/>
    <n v="15068"/>
    <n v="16313"/>
    <n v="17715"/>
    <n v="17696"/>
  </r>
  <r>
    <s v="Harrogate"/>
    <x v="6"/>
    <n v="8422"/>
    <n v="10118"/>
    <n v="11224"/>
    <n v="11735"/>
    <n v="11963"/>
  </r>
  <r>
    <s v="Thanet"/>
    <x v="0"/>
    <n v="18623"/>
    <n v="23017"/>
    <n v="24685"/>
    <n v="26371"/>
    <n v="26173"/>
  </r>
  <r>
    <s v="Broxtowe"/>
    <x v="7"/>
    <n v="7503"/>
    <n v="9411"/>
    <n v="10143"/>
    <n v="10413"/>
    <n v="10545"/>
  </r>
  <r>
    <s v="Rushmoor"/>
    <x v="0"/>
    <n v="8661"/>
    <n v="10720"/>
    <n v="11800"/>
    <n v="12776"/>
    <n v="12279"/>
  </r>
  <r>
    <s v="East Riding of Yorkshire"/>
    <x v="6"/>
    <n v="25921"/>
    <n v="30008"/>
    <n v="33555"/>
    <n v="35262"/>
    <n v="35840"/>
  </r>
  <r>
    <s v="Bristol, City of"/>
    <x v="8"/>
    <n v="72929"/>
    <n v="87423"/>
    <n v="94169"/>
    <n v="101128"/>
    <n v="101874"/>
  </r>
  <r>
    <s v="Westminster"/>
    <x v="1"/>
    <n v="7766"/>
    <n v="9182"/>
    <n v="9688"/>
    <n v="10351"/>
    <n v="10860"/>
  </r>
  <r>
    <s v="Tamworth"/>
    <x v="4"/>
    <n v="21263"/>
    <n v="25976"/>
    <n v="29652"/>
    <n v="30054"/>
    <n v="29711"/>
  </r>
  <r>
    <s v="Redditch"/>
    <x v="4"/>
    <n v="12675"/>
    <n v="14508"/>
    <n v="15384"/>
    <n v="16772"/>
    <n v="17626"/>
  </r>
  <r>
    <s v="Rushcliffe"/>
    <x v="7"/>
    <n v="7587"/>
    <n v="9387"/>
    <n v="9225"/>
    <n v="9878"/>
    <n v="10407"/>
  </r>
  <r>
    <s v="Birmingham"/>
    <x v="4"/>
    <n v="88914"/>
    <n v="106414"/>
    <n v="114923"/>
    <n v="120572"/>
    <n v="119967"/>
  </r>
  <r>
    <s v="Elmbridge"/>
    <x v="0"/>
    <n v="9737"/>
    <n v="11225"/>
    <n v="12620"/>
    <n v="13464"/>
    <n v="13031"/>
  </r>
  <r>
    <s v="Birmingham"/>
    <x v="4"/>
    <n v="57347"/>
    <n v="68571"/>
    <n v="74618"/>
    <n v="76585"/>
    <n v="76864"/>
  </r>
  <r>
    <s v="Canterbury"/>
    <x v="0"/>
    <n v="16421"/>
    <n v="20218"/>
    <n v="21829"/>
    <n v="23250"/>
    <n v="22084"/>
  </r>
  <r>
    <s v="Cornwall"/>
    <x v="8"/>
    <n v="56914"/>
    <n v="67655"/>
    <n v="72783"/>
    <n v="76024"/>
    <n v="75582"/>
  </r>
  <r>
    <s v="Basingstoke and Deane"/>
    <x v="0"/>
    <n v="32064"/>
    <n v="37651"/>
    <n v="39674"/>
    <n v="42823"/>
    <n v="42383"/>
  </r>
  <r>
    <s v="Bradford"/>
    <x v="6"/>
    <n v="12674"/>
    <n v="15874"/>
    <n v="18111"/>
    <n v="18506"/>
    <n v="16794"/>
  </r>
  <r>
    <s v="Guildford"/>
    <x v="0"/>
    <n v="9317"/>
    <n v="10724"/>
    <n v="11228"/>
    <n v="12147"/>
    <n v="12030"/>
  </r>
  <r>
    <m/>
    <x v="9"/>
    <n v="4563192"/>
    <n v="5694806"/>
    <n v="6439642"/>
    <n v="7066255"/>
    <n v="7344657"/>
  </r>
  <r>
    <m/>
    <x v="9"/>
    <m/>
    <m/>
    <m/>
    <m/>
    <m/>
  </r>
  <r>
    <m/>
    <x v="9"/>
    <m/>
    <m/>
    <m/>
    <m/>
    <m/>
  </r>
  <r>
    <m/>
    <x v="9"/>
    <m/>
    <m/>
    <m/>
    <m/>
    <m/>
  </r>
  <r>
    <m/>
    <x v="9"/>
    <m/>
    <m/>
    <m/>
    <m/>
    <m/>
  </r>
  <r>
    <m/>
    <x v="9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2">
  <r>
    <s v="NHS Halton CCG"/>
    <s v="Halton"/>
    <x v="0"/>
    <n v="34233"/>
    <n v="41496"/>
    <n v="47782"/>
    <n v="51588"/>
    <n v="54775"/>
  </r>
  <r>
    <s v="NHS Hardwick CCG"/>
    <s v="Bolsover"/>
    <x v="1"/>
    <n v="26658"/>
    <n v="33508"/>
    <n v="38495"/>
    <n v="43908"/>
    <n v="47392"/>
  </r>
  <r>
    <s v="NHS Knowsley CCG"/>
    <s v="Knowsley"/>
    <x v="0"/>
    <n v="43500"/>
    <n v="56272"/>
    <n v="64775"/>
    <n v="71480"/>
    <n v="75102"/>
  </r>
  <r>
    <s v="NHS Lincolnshire East CCG"/>
    <s v="Boston"/>
    <x v="1"/>
    <n v="68535"/>
    <n v="87545"/>
    <n v="101401"/>
    <n v="113509"/>
    <n v="123883"/>
  </r>
  <r>
    <s v="NHS Durham Dales, Easington and Sedgefield CCG"/>
    <s v="County Durham"/>
    <x v="2"/>
    <n v="95900"/>
    <n v="119287"/>
    <n v="139695"/>
    <n v="153743"/>
    <n v="165437"/>
  </r>
  <r>
    <s v="NHS South Tees CCG"/>
    <s v="Middlesbrough"/>
    <x v="2"/>
    <n v="78986"/>
    <n v="97385"/>
    <n v="113227"/>
    <n v="128950"/>
    <n v="141600"/>
  </r>
  <r>
    <s v="NHS St Helens CCG"/>
    <s v="St. Helens"/>
    <x v="0"/>
    <n v="53616"/>
    <n v="67687"/>
    <n v="77334"/>
    <n v="81825"/>
    <n v="88810"/>
  </r>
  <r>
    <s v="NHS Great Yarmouth and Waveney CCG"/>
    <s v="Great Yarmouth"/>
    <x v="3"/>
    <n v="53162"/>
    <n v="67730"/>
    <n v="81830"/>
    <n v="88690"/>
    <n v="94139"/>
  </r>
  <r>
    <s v="NHS West Lancashire CCG"/>
    <s v="West Lancashire"/>
    <x v="0"/>
    <n v="22982"/>
    <n v="29228"/>
    <n v="33188"/>
    <n v="36036"/>
    <n v="38230"/>
  </r>
  <r>
    <s v="NHS Blackpool CCG"/>
    <s v="Blackpool"/>
    <x v="0"/>
    <n v="43618"/>
    <n v="54074"/>
    <n v="61326"/>
    <n v="68511"/>
    <n v="76416"/>
  </r>
  <r>
    <s v="NHS Northumberland CCG"/>
    <s v="Northumberland"/>
    <x v="2"/>
    <n v="79786"/>
    <n v="97013"/>
    <n v="108402"/>
    <n v="122650"/>
    <n v="135349"/>
  </r>
  <r>
    <s v="NHS Sunderland CCG"/>
    <s v="Sunderland"/>
    <x v="2"/>
    <n v="76965"/>
    <n v="98636"/>
    <n v="118441"/>
    <n v="138064"/>
    <n v="154933"/>
  </r>
  <r>
    <s v="NHS South Sefton CCG"/>
    <s v="Sefton"/>
    <x v="0"/>
    <n v="36113"/>
    <n v="47567"/>
    <n v="52985"/>
    <n v="55805"/>
    <n v="61527"/>
  </r>
  <r>
    <s v="NHS Liverpool CCG"/>
    <s v="Liverpool"/>
    <x v="0"/>
    <n v="111237"/>
    <n v="144590"/>
    <n v="166910"/>
    <n v="188701"/>
    <n v="210173"/>
  </r>
  <r>
    <s v="NHS North Tyneside CCG"/>
    <s v="North Tyneside"/>
    <x v="2"/>
    <n v="56408"/>
    <n v="70915"/>
    <n v="82383"/>
    <n v="94617"/>
    <n v="99311"/>
  </r>
  <r>
    <s v="NHS Salford CCG"/>
    <s v="Salford"/>
    <x v="0"/>
    <n v="69284"/>
    <n v="88901"/>
    <n v="101745"/>
    <n v="114446"/>
    <n v="120968"/>
  </r>
  <r>
    <s v="NHS Hartlepool and Stockton-on-Tees CCG"/>
    <s v="Stockton-on-Tees"/>
    <x v="2"/>
    <n v="67769"/>
    <n v="85844"/>
    <n v="99090"/>
    <n v="109536"/>
    <n v="116552"/>
  </r>
  <r>
    <s v="NHS Fylde and Wyre CCG"/>
    <s v="Fylde"/>
    <x v="0"/>
    <n v="38317"/>
    <n v="48892"/>
    <n v="55656"/>
    <n v="62189"/>
    <n v="68022"/>
  </r>
  <r>
    <s v="NHS North Durham CCG"/>
    <s v="County Durham"/>
    <x v="2"/>
    <n v="68449"/>
    <n v="87523"/>
    <n v="98771"/>
    <n v="110348"/>
    <n v="120798"/>
  </r>
  <r>
    <s v="NHS Wigan Borough CCG"/>
    <s v="Wigan"/>
    <x v="0"/>
    <n v="69820"/>
    <n v="88534"/>
    <n v="98108"/>
    <n v="104249"/>
    <n v="110115"/>
  </r>
  <r>
    <s v="NHS South Tyneside CCG"/>
    <s v="South Tyneside"/>
    <x v="2"/>
    <n v="36097"/>
    <n v="45050"/>
    <n v="55019"/>
    <n v="63510"/>
    <n v="67256"/>
  </r>
  <r>
    <s v="NHS Darlington CCG"/>
    <s v="Darlington"/>
    <x v="2"/>
    <n v="30431"/>
    <n v="38085"/>
    <n v="42694"/>
    <n v="47830"/>
    <n v="52801"/>
  </r>
  <r>
    <s v="NHS Oldham CCG"/>
    <s v="Oldham"/>
    <x v="0"/>
    <n v="53267"/>
    <n v="67710"/>
    <n v="77998"/>
    <n v="87853"/>
    <n v="91317"/>
  </r>
  <r>
    <s v="NHS North Derbyshire CCG"/>
    <s v="Chesterfield"/>
    <x v="1"/>
    <n v="59417"/>
    <n v="72912"/>
    <n v="78424"/>
    <n v="85391"/>
    <n v="93228"/>
  </r>
  <r>
    <s v="NHS West Norfolk CCG"/>
    <s v="King's Lynn and West Norfolk"/>
    <x v="3"/>
    <n v="40570"/>
    <n v="51791"/>
    <n v="61030"/>
    <n v="69932"/>
    <n v="73372"/>
  </r>
  <r>
    <s v="NHS Newcastle Gateshead CCG"/>
    <s v="Gateshead"/>
    <x v="2"/>
    <n v="135667"/>
    <n v="167995"/>
    <n v="194361"/>
    <n v="224253"/>
    <n v="242183"/>
  </r>
  <r>
    <s v="NHS Swale CCG"/>
    <s v="Swale"/>
    <x v="4"/>
    <n v="22394"/>
    <n v="27278"/>
    <n v="29688"/>
    <n v="31522"/>
    <n v="35088"/>
  </r>
  <r>
    <s v="NHS Bassetlaw CCG"/>
    <s v="Bassetlaw"/>
    <x v="1"/>
    <n v="22713"/>
    <n v="28991"/>
    <n v="34379"/>
    <n v="38783"/>
    <n v="42142"/>
  </r>
  <r>
    <s v="NHS Thanet CCG"/>
    <s v="Thanet"/>
    <x v="4"/>
    <n v="31542"/>
    <n v="40426"/>
    <n v="44683"/>
    <n v="50794"/>
    <n v="54664"/>
  </r>
  <r>
    <s v="NHS Southport and Formby CCG"/>
    <s v="Sefton"/>
    <x v="0"/>
    <n v="26853"/>
    <n v="35282"/>
    <n v="39259"/>
    <n v="42191"/>
    <n v="45177"/>
  </r>
  <r>
    <s v="NHS Tameside and Glossop CCG"/>
    <s v="Tameside"/>
    <x v="0"/>
    <n v="51685"/>
    <n v="64569"/>
    <n v="74468"/>
    <n v="79841"/>
    <n v="84308"/>
  </r>
  <r>
    <s v="NHS South Devon and Torbay CCG"/>
    <s v="Teignbridge"/>
    <x v="5"/>
    <n v="50199"/>
    <n v="63039"/>
    <n v="70842"/>
    <n v="79053"/>
    <n v="85494"/>
  </r>
  <r>
    <s v="NHS Isle of Wight CCG"/>
    <s v="Isle of Wight"/>
    <x v="4"/>
    <n v="24772"/>
    <n v="31852"/>
    <n v="37629"/>
    <n v="41239"/>
    <n v="46621"/>
  </r>
  <r>
    <s v="NHS North Norfolk CCG"/>
    <s v="North Norfolk"/>
    <x v="3"/>
    <n v="37434"/>
    <n v="47113"/>
    <n v="52181"/>
    <n v="59548"/>
    <n v="62110"/>
  </r>
  <r>
    <s v="NHS Stoke on Trent CCG"/>
    <s v="Stoke-on-Trent"/>
    <x v="6"/>
    <n v="48815"/>
    <n v="63112"/>
    <n v="75134"/>
    <n v="86303"/>
    <n v="92798"/>
  </r>
  <r>
    <s v="NHS Doncaster CCG"/>
    <s v="Doncaster"/>
    <x v="7"/>
    <n v="70816"/>
    <n v="84929"/>
    <n v="93033"/>
    <n v="99522"/>
    <n v="103493"/>
  </r>
  <r>
    <s v="NHS East Lancashire CCG"/>
    <s v="Rossendale"/>
    <x v="0"/>
    <n v="67835"/>
    <n v="88258"/>
    <n v="103116"/>
    <n v="117785"/>
    <n v="126350"/>
  </r>
  <r>
    <s v="NHS Wirral CCG"/>
    <s v="Wirral"/>
    <x v="0"/>
    <n v="55419"/>
    <n v="71590"/>
    <n v="82829"/>
    <n v="95102"/>
    <n v="104603"/>
  </r>
  <r>
    <s v="NHS Mansfield and Ashfield CCG"/>
    <s v="Mansfield"/>
    <x v="1"/>
    <n v="33492"/>
    <n v="40804"/>
    <n v="47792"/>
    <n v="55504"/>
    <n v="62081"/>
  </r>
  <r>
    <s v="NHS Heywood, Middleton and Rochdale CCG"/>
    <s v="Rochdale"/>
    <x v="0"/>
    <n v="48487"/>
    <n v="59818"/>
    <n v="65282"/>
    <n v="72829"/>
    <n v="76625"/>
  </r>
  <r>
    <s v="NHS Eastbourne, Hailsham and Seaford CCG"/>
    <s v="Eastbourne"/>
    <x v="4"/>
    <n v="33116"/>
    <n v="40532"/>
    <n v="43146"/>
    <n v="48448"/>
    <n v="52342"/>
  </r>
  <r>
    <s v="NHS Lincolnshire West CCG"/>
    <s v="Lincoln"/>
    <x v="1"/>
    <n v="45037"/>
    <n v="58834"/>
    <n v="68498"/>
    <n v="75532"/>
    <n v="85883"/>
  </r>
  <r>
    <s v="NHS Cannock Chase CCG"/>
    <s v="South Staffordshire"/>
    <x v="6"/>
    <n v="22023"/>
    <n v="27369"/>
    <n v="29991"/>
    <n v="33149"/>
    <n v="37964"/>
  </r>
  <r>
    <s v="NHS South East Staffordshire and Seisdon Peninsula CCG"/>
    <s v="Tamworth"/>
    <x v="6"/>
    <n v="39764"/>
    <n v="50240"/>
    <n v="58823"/>
    <n v="62982"/>
    <n v="66333"/>
  </r>
  <r>
    <s v="NHS Wakefield CCG"/>
    <s v="Wakefield"/>
    <x v="7"/>
    <n v="68445"/>
    <n v="85568"/>
    <n v="95334"/>
    <n v="106607"/>
    <n v="114430"/>
  </r>
  <r>
    <s v="NHS Scarborough and Ryedale CCG"/>
    <s v="Scarborough"/>
    <x v="7"/>
    <n v="21083"/>
    <n v="27913"/>
    <n v="31020"/>
    <n v="33422"/>
    <n v="34993"/>
  </r>
  <r>
    <s v="NHS Barnsley CCG"/>
    <s v="Barnsley"/>
    <x v="7"/>
    <n v="58412"/>
    <n v="75956"/>
    <n v="87495"/>
    <n v="97814"/>
    <n v="107406"/>
  </r>
  <r>
    <s v="NHS Bolton CCG"/>
    <s v="Bolton"/>
    <x v="0"/>
    <n v="59478"/>
    <n v="71588"/>
    <n v="78568"/>
    <n v="85234"/>
    <n v="91958"/>
  </r>
  <r>
    <s v="NHS Blackburn with Darwen CCG"/>
    <s v="Blackburn with Darwen"/>
    <x v="0"/>
    <n v="29898"/>
    <n v="38682"/>
    <n v="46665"/>
    <n v="53193"/>
    <n v="59312"/>
  </r>
  <r>
    <s v="NHS Rotherham CCG"/>
    <s v="Rotherham"/>
    <x v="7"/>
    <n v="42835"/>
    <n v="53278"/>
    <n v="60652"/>
    <n v="67211"/>
    <n v="71601"/>
  </r>
  <r>
    <s v="NHS Bury CCG"/>
    <s v="Bury"/>
    <x v="0"/>
    <n v="37087"/>
    <n v="45815"/>
    <n v="51079"/>
    <n v="56065"/>
    <n v="59339"/>
  </r>
  <r>
    <s v="NHS South Kent Coast CCG"/>
    <s v="Shepway"/>
    <x v="4"/>
    <n v="31436"/>
    <n v="39685"/>
    <n v="45954"/>
    <n v="50893"/>
    <n v="52516"/>
  </r>
  <r>
    <s v="NHS West Suffolk CCG"/>
    <s v="St Edmundsbury"/>
    <x v="3"/>
    <n v="45368"/>
    <n v="56874"/>
    <n v="64320"/>
    <n v="68692"/>
    <n v="71337"/>
  </r>
  <r>
    <s v="NHS Vale Royal CCG"/>
    <s v="Cheshire West and Chester"/>
    <x v="0"/>
    <n v="20905"/>
    <n v="26959"/>
    <n v="30990"/>
    <n v="34528"/>
    <n v="36345"/>
  </r>
  <r>
    <s v="NHS Morecambe Bay CCG"/>
    <s v="Lancaster"/>
    <x v="0"/>
    <n v="61972"/>
    <n v="74645"/>
    <n v="84713"/>
    <n v="93867"/>
    <n v="100099"/>
  </r>
  <r>
    <s v="NHS South Lincolnshire CCG"/>
    <s v="South Holland"/>
    <x v="1"/>
    <n v="30919"/>
    <n v="39607"/>
    <n v="44871"/>
    <n v="51995"/>
    <n v="56770"/>
  </r>
  <r>
    <s v="NHS Bradford Districts CCG"/>
    <s v="Bradford"/>
    <x v="7"/>
    <n v="54072"/>
    <n v="70103"/>
    <n v="79938"/>
    <n v="86083"/>
    <n v="92095"/>
  </r>
  <r>
    <s v="NHS North East Essex CCG"/>
    <s v="Colchester"/>
    <x v="3"/>
    <n v="73096"/>
    <n v="95064"/>
    <n v="107134"/>
    <n v="115964"/>
    <n v="121512"/>
  </r>
  <r>
    <s v="NHS Walsall CCG"/>
    <s v="Walsall"/>
    <x v="6"/>
    <n v="52724"/>
    <n v="66527"/>
    <n v="74064"/>
    <n v="80812"/>
    <n v="88004"/>
  </r>
  <r>
    <s v="NHS South West Lincolnshire CCG"/>
    <s v="South Kesteven"/>
    <x v="1"/>
    <n v="24784"/>
    <n v="30979"/>
    <n v="36503"/>
    <n v="40601"/>
    <n v="42932"/>
  </r>
  <r>
    <s v="NHS Corby CCG"/>
    <s v="Corby"/>
    <x v="1"/>
    <n v="9856"/>
    <n v="12356"/>
    <n v="14051"/>
    <n v="16500"/>
    <n v="18971"/>
  </r>
  <r>
    <s v="NHS Stockport CCG"/>
    <s v="Stockport"/>
    <x v="0"/>
    <n v="57306"/>
    <n v="73899"/>
    <n v="81383"/>
    <n v="88641"/>
    <n v="91614"/>
  </r>
  <r>
    <s v="NHS Hambleton, Richmondshire and Whitby CCG"/>
    <s v="Hambleton"/>
    <x v="7"/>
    <n v="23058"/>
    <n v="28163"/>
    <n v="31526"/>
    <n v="34410"/>
    <n v="36874"/>
  </r>
  <r>
    <s v="NHS Hull CCG"/>
    <s v="Kingston upon Hull, City of"/>
    <x v="7"/>
    <n v="54367"/>
    <n v="68358"/>
    <n v="77758"/>
    <n v="87232"/>
    <n v="90813"/>
  </r>
  <r>
    <s v="NHS North Cumbria CCG"/>
    <s v="Eden"/>
    <x v="0"/>
    <n v="50336"/>
    <n v="62906"/>
    <n v="73253"/>
    <n v="85315"/>
    <n v="93569"/>
  </r>
  <r>
    <s v="NHS South Norfolk CCG"/>
    <s v="Breckland"/>
    <x v="3"/>
    <n v="45310"/>
    <n v="54542"/>
    <n v="60078"/>
    <n v="66343"/>
    <n v="70540"/>
  </r>
  <r>
    <s v="NHS Ipswich and East Suffolk CCG"/>
    <s v="Babergh"/>
    <x v="3"/>
    <n v="61130"/>
    <n v="78158"/>
    <n v="88548"/>
    <n v="102389"/>
    <n v="110500"/>
  </r>
  <r>
    <s v="NHS Newark and Sherwood CCG"/>
    <s v="Newark and Sherwood"/>
    <x v="1"/>
    <n v="19177"/>
    <n v="23566"/>
    <n v="26617"/>
    <n v="29947"/>
    <n v="32599"/>
  </r>
  <r>
    <s v="NHS Southend CCG"/>
    <s v="Southend-on-Sea"/>
    <x v="3"/>
    <n v="23012"/>
    <n v="29347"/>
    <n v="32673"/>
    <n v="35831"/>
    <n v="40719"/>
  </r>
  <r>
    <s v="NHS Warrington CCG"/>
    <s v="Warrington"/>
    <x v="0"/>
    <n v="33886"/>
    <n v="41955"/>
    <n v="47379"/>
    <n v="51586"/>
    <n v="55489"/>
  </r>
  <r>
    <s v="NHS North Lincolnshire CCG"/>
    <s v="North Lincolnshire"/>
    <x v="7"/>
    <n v="28594"/>
    <n v="36171"/>
    <n v="42398"/>
    <n v="46856"/>
    <n v="51740"/>
  </r>
  <r>
    <s v="NHS Hastings and Rother CCG"/>
    <s v="Hastings"/>
    <x v="4"/>
    <n v="29455"/>
    <n v="35954"/>
    <n v="40242"/>
    <n v="46610"/>
    <n v="53172"/>
  </r>
  <r>
    <s v="NHS North Staffordshire CCG"/>
    <s v="Newcastle-under-Lyme"/>
    <x v="6"/>
    <n v="29030"/>
    <n v="39000"/>
    <n v="47014"/>
    <n v="54710"/>
    <n v="58012"/>
  </r>
  <r>
    <s v="NHS Calderdale CCG"/>
    <s v="Calderdale"/>
    <x v="7"/>
    <n v="38198"/>
    <n v="48208"/>
    <n v="56736"/>
    <n v="64731"/>
    <n v="66846"/>
  </r>
  <r>
    <s v="NHS Stafford and Surrounds CCG"/>
    <s v="Stafford"/>
    <x v="6"/>
    <n v="19345"/>
    <n v="25487"/>
    <n v="29727"/>
    <n v="33552"/>
    <n v="35984"/>
  </r>
  <r>
    <s v="NHS Southampton CCG"/>
    <s v="Southampton"/>
    <x v="4"/>
    <n v="31967"/>
    <n v="40815"/>
    <n v="46941"/>
    <n v="52859"/>
    <n v="56187"/>
  </r>
  <r>
    <s v="NHS Trafford CCG"/>
    <s v="Trafford"/>
    <x v="0"/>
    <n v="49884"/>
    <n v="63034"/>
    <n v="69881"/>
    <n v="77314"/>
    <n v="84455"/>
  </r>
  <r>
    <s v="NHS Nottingham North and East CCG"/>
    <s v="Ashfield"/>
    <x v="1"/>
    <n v="19206"/>
    <n v="24007"/>
    <n v="27873"/>
    <n v="30354"/>
    <n v="33060"/>
  </r>
  <r>
    <s v="NHS Swindon CCG"/>
    <s v="Swindon"/>
    <x v="5"/>
    <n v="34370"/>
    <n v="46856"/>
    <n v="53633"/>
    <n v="60538"/>
    <n v="66689"/>
  </r>
  <r>
    <s v="NHS South Cheshire CCG"/>
    <s v="Cheshire East"/>
    <x v="0"/>
    <n v="28187"/>
    <n v="35589"/>
    <n v="40318"/>
    <n v="43937"/>
    <n v="46652"/>
  </r>
  <r>
    <s v="NHS Kernow CCG"/>
    <s v="Cornwall"/>
    <x v="5"/>
    <n v="103889"/>
    <n v="132336"/>
    <n v="148666"/>
    <n v="162436"/>
    <n v="167301"/>
  </r>
  <r>
    <s v="NHS Fareham and Gosport CCG"/>
    <s v="Fareham"/>
    <x v="4"/>
    <n v="22299"/>
    <n v="29100"/>
    <n v="35671"/>
    <n v="41380"/>
    <n v="44031"/>
  </r>
  <r>
    <s v="NHS High Weald Lewes Havens CCG"/>
    <s v="Wealden"/>
    <x v="4"/>
    <n v="24441"/>
    <n v="32182"/>
    <n v="36622"/>
    <n v="39478"/>
    <n v="39793"/>
  </r>
  <r>
    <s v="NHS Castle Point and Rochford CCG"/>
    <s v="Castle Point"/>
    <x v="3"/>
    <n v="20478"/>
    <n v="25634"/>
    <n v="30155"/>
    <n v="34378"/>
    <n v="37259"/>
  </r>
  <r>
    <s v="NHS Nottingham West CCG"/>
    <s v="Broxtowe"/>
    <x v="1"/>
    <n v="11846"/>
    <n v="14685"/>
    <n v="16439"/>
    <n v="18137"/>
    <n v="19026"/>
  </r>
  <r>
    <s v="NHS Telford and Wrekin CCG"/>
    <s v="Telford and Wrekin"/>
    <x v="6"/>
    <n v="27378"/>
    <n v="31908"/>
    <n v="34823"/>
    <n v="38347"/>
    <n v="40149"/>
  </r>
  <r>
    <s v="NHS Northern, Eastern and Western Devon CCG"/>
    <s v="Exeter"/>
    <x v="5"/>
    <n v="150961"/>
    <n v="192351"/>
    <n v="219470"/>
    <n v="242175"/>
    <n v="256154"/>
  </r>
  <r>
    <s v="NHS East Riding of Yorkshire CCG"/>
    <s v="East Riding of Yorkshire"/>
    <x v="7"/>
    <n v="47194"/>
    <n v="55120"/>
    <n v="62291"/>
    <n v="66713"/>
    <n v="69406"/>
  </r>
  <r>
    <s v="NHS Wyre Forest CCG"/>
    <s v="Wyre Forest"/>
    <x v="6"/>
    <n v="13602"/>
    <n v="17071"/>
    <n v="19794"/>
    <n v="22013"/>
    <n v="24120"/>
  </r>
  <r>
    <s v="NHS North East Lincolnshire CCG"/>
    <s v="North East Lincolnshire"/>
    <x v="7"/>
    <n v="27532"/>
    <n v="34969"/>
    <n v="38068"/>
    <n v="42413"/>
    <n v="47352"/>
  </r>
  <r>
    <s v="NHS South Eastern Hampshire CCG"/>
    <s v="East Hampshire"/>
    <x v="4"/>
    <n v="26318"/>
    <n v="33820"/>
    <n v="37851"/>
    <n v="40846"/>
    <n v="43559"/>
  </r>
  <r>
    <s v="NHS Greater Huddersfield CCG"/>
    <s v="Kirklees"/>
    <x v="7"/>
    <n v="43740"/>
    <n v="55902"/>
    <n v="63837"/>
    <n v="71462"/>
    <n v="76859"/>
  </r>
  <r>
    <s v="NHS Manchester CCG"/>
    <s v="Manchester"/>
    <x v="0"/>
    <n v="119075"/>
    <n v="146443"/>
    <n v="165344"/>
    <n v="181937"/>
    <n v="199674"/>
  </r>
  <r>
    <s v="NHS Canterbury and Coastal CCG"/>
    <s v="Canterbury"/>
    <x v="4"/>
    <n v="32353"/>
    <n v="40365"/>
    <n v="45921"/>
    <n v="50990"/>
    <n v="51838"/>
  </r>
  <r>
    <s v="NHS West Cheshire CCG"/>
    <s v="Cheshire West and Chester"/>
    <x v="0"/>
    <n v="38010"/>
    <n v="47018"/>
    <n v="53987"/>
    <n v="58519"/>
    <n v="64544"/>
  </r>
  <r>
    <s v="NHS Erewash CCG"/>
    <s v="Erewash"/>
    <x v="1"/>
    <n v="10984"/>
    <n v="13302"/>
    <n v="14842"/>
    <n v="16427"/>
    <n v="18180"/>
  </r>
  <r>
    <s v="NHS Somerset CCG"/>
    <s v="Sedgemoor"/>
    <x v="5"/>
    <n v="68212"/>
    <n v="88842"/>
    <n v="104219"/>
    <n v="117245"/>
    <n v="125222"/>
  </r>
  <r>
    <s v="NHS Vale of York CCG"/>
    <s v="Selby"/>
    <x v="7"/>
    <n v="48251"/>
    <n v="60822"/>
    <n v="67354"/>
    <n v="71701"/>
    <n v="76570"/>
  </r>
  <r>
    <s v="NHS North Kirklees CCG"/>
    <s v="Kirklees"/>
    <x v="7"/>
    <n v="29924"/>
    <n v="37377"/>
    <n v="42140"/>
    <n v="46523"/>
    <n v="53186"/>
  </r>
  <r>
    <s v="NHS Nene CCG"/>
    <s v="Kettering"/>
    <x v="1"/>
    <n v="95246"/>
    <n v="119722"/>
    <n v="135369"/>
    <n v="152434"/>
    <n v="163446"/>
  </r>
  <r>
    <s v="NHS Brighton and Hove CCG"/>
    <s v="Brighton and Hove"/>
    <x v="4"/>
    <n v="53818"/>
    <n v="69189"/>
    <n v="79158"/>
    <n v="89239"/>
    <n v="93198"/>
  </r>
  <r>
    <s v="NHS Greater Preston CCG"/>
    <s v="Preston"/>
    <x v="0"/>
    <n v="32848"/>
    <n v="41742"/>
    <n v="50920"/>
    <n v="57508"/>
    <n v="59129"/>
  </r>
  <r>
    <s v="NHS Warwickshire North CCG"/>
    <s v="North Warwickshire"/>
    <x v="6"/>
    <n v="26669"/>
    <n v="33202"/>
    <n v="37713"/>
    <n v="44372"/>
    <n v="48487"/>
  </r>
  <r>
    <s v="NHS Chorley and South Ribble CCG"/>
    <s v="Chorley"/>
    <x v="0"/>
    <n v="26646"/>
    <n v="33563"/>
    <n v="38801"/>
    <n v="43372"/>
    <n v="45407"/>
  </r>
  <r>
    <s v="NHS Sandwell and West Birmingham CCG"/>
    <s v="Birmingham"/>
    <x v="6"/>
    <n v="81034"/>
    <n v="100019"/>
    <n v="111859"/>
    <n v="118044"/>
    <n v="124596"/>
  </r>
  <r>
    <s v="NHS Ashford CCG"/>
    <s v="Ashford"/>
    <x v="4"/>
    <n v="17127"/>
    <n v="21724"/>
    <n v="24524"/>
    <n v="27921"/>
    <n v="29341"/>
  </r>
  <r>
    <s v="NHS Sheffield CCG"/>
    <s v="Sheffield"/>
    <x v="7"/>
    <n v="108753"/>
    <n v="136088"/>
    <n v="150580"/>
    <n v="160361"/>
    <n v="172101"/>
  </r>
  <r>
    <s v="NHS Nottingham City CCG"/>
    <s v="Nottingham"/>
    <x v="1"/>
    <n v="40647"/>
    <n v="49405"/>
    <n v="55287"/>
    <n v="61859"/>
    <n v="69576"/>
  </r>
  <r>
    <s v="NHS Eastern Cheshire CCG"/>
    <s v="Cheshire East"/>
    <x v="0"/>
    <n v="34234"/>
    <n v="43939"/>
    <n v="49133"/>
    <n v="53076"/>
    <n v="55547"/>
  </r>
  <r>
    <s v="NHS Medway CCG"/>
    <s v="Medway"/>
    <x v="4"/>
    <n v="46820"/>
    <n v="59066"/>
    <n v="67835"/>
    <n v="73176"/>
    <n v="75299"/>
  </r>
  <r>
    <s v="NHS Dudley CCG"/>
    <s v="Dudley"/>
    <x v="6"/>
    <n v="38021"/>
    <n v="48658"/>
    <n v="54593"/>
    <n v="61278"/>
    <n v="68205"/>
  </r>
  <r>
    <s v="NHS Basildon and Brentwood CCG"/>
    <s v="Basildon"/>
    <x v="3"/>
    <n v="30880"/>
    <n v="40971"/>
    <n v="49116"/>
    <n v="53180"/>
    <n v="57452"/>
  </r>
  <r>
    <s v="NHS Mid Essex CCG"/>
    <s v="Braintree"/>
    <x v="3"/>
    <n v="63426"/>
    <n v="75888"/>
    <n v="84896"/>
    <n v="90013"/>
    <n v="98246"/>
  </r>
  <r>
    <s v="NHS Wiltshire CCG"/>
    <s v="Wiltshire"/>
    <x v="5"/>
    <n v="62876"/>
    <n v="81643"/>
    <n v="93930"/>
    <n v="103981"/>
    <n v="110279"/>
  </r>
  <r>
    <s v="NHS East Staffordshire CCG"/>
    <s v="East Staffordshire"/>
    <x v="6"/>
    <n v="17096"/>
    <n v="20746"/>
    <n v="23952"/>
    <n v="27391"/>
    <n v="29927"/>
  </r>
  <r>
    <s v="NHS Portsmouth CCG"/>
    <s v="Portsmouth"/>
    <x v="4"/>
    <n v="27857"/>
    <n v="34766"/>
    <n v="41900"/>
    <n v="47166"/>
    <n v="48354"/>
  </r>
  <r>
    <s v="NHS Herefordshire CCG"/>
    <s v="Herefordshire, County of"/>
    <x v="6"/>
    <n v="22818"/>
    <n v="29309"/>
    <n v="33718"/>
    <n v="35554"/>
    <n v="40381"/>
  </r>
  <r>
    <s v="NHS Leeds CCG"/>
    <s v="Leeds"/>
    <x v="7"/>
    <n v="115914"/>
    <n v="143453"/>
    <n v="159730"/>
    <n v="175595"/>
    <n v="182235"/>
  </r>
  <r>
    <s v="NHS Coastal West Sussex CCG"/>
    <s v="Arun"/>
    <x v="4"/>
    <n v="57353"/>
    <n v="75216"/>
    <n v="88831"/>
    <n v="99108"/>
    <n v="107851"/>
  </r>
  <r>
    <s v="NHS Airedale, Wharfedale and Craven CCG"/>
    <s v="Bradford"/>
    <x v="7"/>
    <n v="22875"/>
    <n v="28182"/>
    <n v="31381"/>
    <n v="32607"/>
    <n v="31614"/>
  </r>
  <r>
    <s v="NHS Birmingham and Solihull CCG"/>
    <s v="Birmingham"/>
    <x v="6"/>
    <n v="158806"/>
    <n v="194574"/>
    <n v="217581"/>
    <n v="235147"/>
    <n v="250932"/>
  </r>
  <r>
    <s v="NHS Harrogate and Rural District CCG"/>
    <s v="Harrogate"/>
    <x v="7"/>
    <n v="19405"/>
    <n v="23501"/>
    <n v="26705"/>
    <n v="28943"/>
    <n v="30203"/>
  </r>
  <r>
    <s v="NHS Thurrock CCG"/>
    <s v="Thurrock"/>
    <x v="3"/>
    <n v="20047"/>
    <n v="25476"/>
    <n v="29503"/>
    <n v="32417"/>
    <n v="35420"/>
  </r>
  <r>
    <s v="NHS West Leicestershire CCG"/>
    <s v="Harborough"/>
    <x v="1"/>
    <n v="43936"/>
    <n v="56117"/>
    <n v="65851"/>
    <n v="75365"/>
    <n v="83079"/>
  </r>
  <r>
    <s v="NHS Gloucestershire CCG"/>
    <s v="Cheltenham"/>
    <x v="5"/>
    <n v="91705"/>
    <n v="122008"/>
    <n v="143211"/>
    <n v="158902"/>
    <n v="165653"/>
  </r>
  <r>
    <s v="NHS Shropshire CCG"/>
    <s v="Shropshire"/>
    <x v="6"/>
    <n v="39135"/>
    <n v="48118"/>
    <n v="53931"/>
    <n v="57968"/>
    <n v="64086"/>
  </r>
  <r>
    <s v="NHS Norwich CCG"/>
    <s v="Norwich"/>
    <x v="3"/>
    <n v="50100"/>
    <n v="62269"/>
    <n v="68922"/>
    <n v="77335"/>
    <n v="83117"/>
  </r>
  <r>
    <s v="NHS West Hampshire CCG"/>
    <s v="Basingstoke and Deane"/>
    <x v="4"/>
    <n v="63673"/>
    <n v="77985"/>
    <n v="85815"/>
    <n v="94198"/>
    <n v="97343"/>
  </r>
  <r>
    <s v="NHS West Kent CCG"/>
    <s v="Maidstone"/>
    <x v="4"/>
    <n v="71495"/>
    <n v="87507"/>
    <n v="97431"/>
    <n v="106254"/>
    <n v="114468"/>
  </r>
  <r>
    <s v="NHS Cambridgeshire and Peterborough CCG"/>
    <s v="Peterborough"/>
    <x v="3"/>
    <n v="114396"/>
    <n v="147095"/>
    <n v="171426"/>
    <n v="193562"/>
    <n v="208414"/>
  </r>
  <r>
    <s v="NHS South Worcestershire CCG"/>
    <s v="Wychavon"/>
    <x v="6"/>
    <n v="45018"/>
    <n v="56665"/>
    <n v="63516"/>
    <n v="70917"/>
    <n v="77437"/>
  </r>
  <r>
    <s v="NHS Dartford, Gravesham and Swanley CCG"/>
    <s v="Dartford"/>
    <x v="4"/>
    <n v="38630"/>
    <n v="47536"/>
    <n v="53424"/>
    <n v="57633"/>
    <n v="61436"/>
  </r>
  <r>
    <s v="NHS Redditch and Bromsgrove CCG"/>
    <s v="Redditch"/>
    <x v="6"/>
    <n v="20031"/>
    <n v="23634"/>
    <n v="25532"/>
    <n v="28086"/>
    <n v="30511"/>
  </r>
  <r>
    <s v="NHS Southern Derbyshire CCG"/>
    <s v="Amber Valley"/>
    <x v="1"/>
    <n v="49008"/>
    <n v="60815"/>
    <n v="71638"/>
    <n v="81957"/>
    <n v="93484"/>
  </r>
  <r>
    <s v="NHS North Hampshire CCG"/>
    <s v="Basingstoke and Deane"/>
    <x v="4"/>
    <n v="25163"/>
    <n v="30737"/>
    <n v="34022"/>
    <n v="37513"/>
    <n v="39544"/>
  </r>
  <r>
    <s v="NHS East Leicestershire and Rutland CCG"/>
    <s v="Rutland"/>
    <x v="1"/>
    <n v="38438"/>
    <n v="48754"/>
    <n v="54930"/>
    <n v="58990"/>
    <n v="65521"/>
  </r>
  <r>
    <s v="NHS Bexley CCG"/>
    <s v="Bexley"/>
    <x v="8"/>
    <n v="29690"/>
    <n v="36989"/>
    <n v="42902"/>
    <n v="49102"/>
    <n v="52230"/>
  </r>
  <r>
    <s v="NHS Horsham and Mid Sussex CCG"/>
    <s v="Mid Sussex"/>
    <x v="4"/>
    <n v="23936"/>
    <n v="29329"/>
    <n v="33026"/>
    <n v="36346"/>
    <n v="38212"/>
  </r>
  <r>
    <s v="NHS Dorset CCG"/>
    <s v="Bournemouth"/>
    <x v="5"/>
    <n v="75092"/>
    <n v="99303"/>
    <n v="115786"/>
    <n v="133518"/>
    <n v="140986"/>
  </r>
  <r>
    <s v="NHS Berkshire West CCG"/>
    <s v="West Berkshire"/>
    <x v="4"/>
    <n v="45592"/>
    <n v="58428"/>
    <n v="68316"/>
    <n v="78513"/>
    <n v="85582"/>
  </r>
  <r>
    <s v="NHS Bristol, North Somerset And South Gloucestershire CCG"/>
    <s v="Bristol, City of"/>
    <x v="5"/>
    <n v="136108"/>
    <n v="169606"/>
    <n v="193237"/>
    <n v="216305"/>
    <n v="232338"/>
  </r>
  <r>
    <s v="NHS Milton Keynes CCG"/>
    <s v="Milton Keynes"/>
    <x v="4"/>
    <n v="24957"/>
    <n v="32693"/>
    <n v="39664"/>
    <n v="46458"/>
    <n v="52737"/>
  </r>
  <r>
    <s v="NHS Greenwich CCG"/>
    <s v="Greenwich"/>
    <x v="8"/>
    <n v="37537"/>
    <n v="45432"/>
    <n v="49926"/>
    <n v="54284"/>
    <n v="56580"/>
  </r>
  <r>
    <s v="NHS Bradford City CCG"/>
    <s v="Bradford"/>
    <x v="7"/>
    <n v="14024"/>
    <n v="18385"/>
    <n v="20359"/>
    <n v="21492"/>
    <n v="25160"/>
  </r>
  <r>
    <s v="NHS Coventry and Rugby CCG"/>
    <s v="Coventry"/>
    <x v="6"/>
    <n v="58321"/>
    <n v="74755"/>
    <n v="85890"/>
    <n v="95680"/>
    <n v="104250"/>
  </r>
  <r>
    <s v="NHS Bedfordshire CCG"/>
    <s v="Central Bedfordshire"/>
    <x v="3"/>
    <n v="49398"/>
    <n v="64660"/>
    <n v="73272"/>
    <n v="78454"/>
    <n v="84377"/>
  </r>
  <r>
    <s v="NHS Wolverhampton CCG"/>
    <s v="Wolverhampton"/>
    <x v="6"/>
    <n v="35220"/>
    <n v="44160"/>
    <n v="50764"/>
    <n v="58436"/>
    <n v="63993"/>
  </r>
  <r>
    <s v="NHS Bromley CCG"/>
    <s v="Bromley"/>
    <x v="8"/>
    <n v="28815"/>
    <n v="35675"/>
    <n v="39122"/>
    <n v="42471"/>
    <n v="45366"/>
  </r>
  <r>
    <s v="NHS Bath and North East Somerset CCG"/>
    <s v="Bath and North East Somerset"/>
    <x v="5"/>
    <n v="25198"/>
    <n v="32059"/>
    <n v="35919"/>
    <n v="38826"/>
    <n v="41687"/>
  </r>
  <r>
    <s v="NHS East and North Hertfordshire CCG"/>
    <s v="Stevenage"/>
    <x v="3"/>
    <n v="59608"/>
    <n v="77296"/>
    <n v="90182"/>
    <n v="100389"/>
    <n v="110422"/>
  </r>
  <r>
    <s v="NHS Rushcliffe CCG"/>
    <s v="Rushcliffe"/>
    <x v="1"/>
    <n v="13685"/>
    <n v="16899"/>
    <n v="16553"/>
    <n v="18225"/>
    <n v="19718"/>
  </r>
  <r>
    <s v="NHS Leicester City CCG"/>
    <s v="Leicester"/>
    <x v="1"/>
    <n v="39245"/>
    <n v="47265"/>
    <n v="54640"/>
    <n v="60785"/>
    <n v="68436"/>
  </r>
  <r>
    <s v="NHS Luton CCG"/>
    <s v="Luton"/>
    <x v="3"/>
    <n v="21615"/>
    <n v="27107"/>
    <n v="30397"/>
    <n v="31620"/>
    <n v="33744"/>
  </r>
  <r>
    <s v="NHS Havering CCG"/>
    <s v="Havering"/>
    <x v="8"/>
    <n v="29838"/>
    <n v="37057"/>
    <n v="41563"/>
    <n v="45471"/>
    <n v="50941"/>
  </r>
  <r>
    <s v="NHS Oxfordshire CCG"/>
    <s v="Oxford"/>
    <x v="4"/>
    <n v="72326"/>
    <n v="89403"/>
    <n v="102393"/>
    <n v="113553"/>
    <n v="122441"/>
  </r>
  <r>
    <s v="NHS North East Hampshire and Farnham CCG"/>
    <s v="Rushmoor"/>
    <x v="4"/>
    <n v="19107"/>
    <n v="25237"/>
    <n v="29630"/>
    <n v="33937"/>
    <n v="35352"/>
  </r>
  <r>
    <s v="NHS East Surrey CCG"/>
    <s v="Reigate and Banstead"/>
    <x v="4"/>
    <n v="13791"/>
    <n v="17218"/>
    <n v="19489"/>
    <n v="22121"/>
    <n v="24345"/>
  </r>
  <r>
    <s v="NHS Lewisham CCG"/>
    <s v="Lewisham"/>
    <x v="8"/>
    <n v="29863"/>
    <n v="36663"/>
    <n v="40462"/>
    <n v="43734"/>
    <n v="46033"/>
  </r>
  <r>
    <s v="NHS Islington CCG"/>
    <s v="Islington"/>
    <x v="8"/>
    <n v="19038"/>
    <n v="24346"/>
    <n v="27334"/>
    <n v="30050"/>
    <n v="31556"/>
  </r>
  <r>
    <s v="NHS Surrey Heath CCG"/>
    <s v="Surrey Heath"/>
    <x v="4"/>
    <n v="7063"/>
    <n v="8767"/>
    <n v="10812"/>
    <n v="12125"/>
    <n v="13185"/>
  </r>
  <r>
    <s v="NHS Guildford and Waverley CCG"/>
    <s v="Guildford"/>
    <x v="4"/>
    <n v="21006"/>
    <n v="25624"/>
    <n v="28267"/>
    <n v="32296"/>
    <n v="34819"/>
  </r>
  <r>
    <s v="NHS North West Surrey CCG"/>
    <s v="Woking"/>
    <x v="4"/>
    <n v="33855"/>
    <n v="42381"/>
    <n v="49295"/>
    <n v="53866"/>
    <n v="57366"/>
  </r>
  <r>
    <s v="NHS Enfield CCG"/>
    <s v="Enfield"/>
    <x v="8"/>
    <n v="29446"/>
    <n v="36586"/>
    <n v="43648"/>
    <n v="50663"/>
    <n v="56017"/>
  </r>
  <r>
    <s v="NHS Crawley CCG"/>
    <s v="Crawley"/>
    <x v="4"/>
    <n v="14179"/>
    <n v="17560"/>
    <n v="19510"/>
    <n v="21615"/>
    <n v="23870"/>
  </r>
  <r>
    <s v="NHS South Warwickshire CCG"/>
    <s v="Warwick"/>
    <x v="6"/>
    <n v="24577"/>
    <n v="30748"/>
    <n v="36023"/>
    <n v="40534"/>
    <n v="44647"/>
  </r>
  <r>
    <s v="NHS West Essex CCG"/>
    <s v="Epping Forest"/>
    <x v="3"/>
    <n v="31895"/>
    <n v="39606"/>
    <n v="44072"/>
    <n v="48487"/>
    <n v="52070"/>
  </r>
  <r>
    <s v="NHS Haringey CCG"/>
    <s v="Haringey"/>
    <x v="8"/>
    <n v="24406"/>
    <n v="30544"/>
    <n v="37871"/>
    <n v="43032"/>
    <n v="48460"/>
  </r>
  <r>
    <s v="NHS Croydon CCG"/>
    <s v="Croydon"/>
    <x v="8"/>
    <n v="39663"/>
    <n v="48303"/>
    <n v="57344"/>
    <n v="64846"/>
    <n v="70793"/>
  </r>
  <r>
    <s v="NHS Hillingdon CCG"/>
    <s v="Hillingdon"/>
    <x v="8"/>
    <n v="28079"/>
    <n v="35274"/>
    <n v="41385"/>
    <n v="47342"/>
    <n v="51286"/>
  </r>
  <r>
    <s v="NHS Herts Valleys CCG"/>
    <s v="Hertsmere"/>
    <x v="3"/>
    <n v="50750"/>
    <n v="65243"/>
    <n v="76231"/>
    <n v="87083"/>
    <n v="97286"/>
  </r>
  <r>
    <s v="NHS Surrey Downs CCG"/>
    <s v="Elmbridge"/>
    <x v="4"/>
    <n v="23173"/>
    <n v="28659"/>
    <n v="32395"/>
    <n v="35501"/>
    <n v="37016"/>
  </r>
  <r>
    <s v="NHS East Berkshire CCG"/>
    <s v="Bracknell Forest"/>
    <x v="4"/>
    <n v="37622"/>
    <n v="47723"/>
    <n v="52825"/>
    <n v="57812"/>
    <n v="63361"/>
  </r>
  <r>
    <s v="NHS Southwark CCG"/>
    <s v="Southwark"/>
    <x v="8"/>
    <n v="36150"/>
    <n v="44922"/>
    <n v="51723"/>
    <n v="55480"/>
    <n v="58482"/>
  </r>
  <r>
    <s v="NHS Barnet CCG"/>
    <s v="Barnet"/>
    <x v="8"/>
    <n v="29890"/>
    <n v="37653"/>
    <n v="42328"/>
    <n v="48839"/>
    <n v="53838"/>
  </r>
  <r>
    <s v="NHS Barking and Dagenham CCG"/>
    <s v="Barking and Dagenham"/>
    <x v="8"/>
    <n v="19905"/>
    <n v="27238"/>
    <n v="34576"/>
    <n v="40769"/>
    <n v="45509"/>
  </r>
  <r>
    <s v="NHS Waltham Forest CCG"/>
    <s v="Waltham Forest"/>
    <x v="8"/>
    <n v="19884"/>
    <n v="24549"/>
    <n v="28493"/>
    <n v="32822"/>
    <n v="36800"/>
  </r>
  <r>
    <s v="NHS Harrow CCG"/>
    <s v="Harrow"/>
    <x v="8"/>
    <n v="18585"/>
    <n v="24040"/>
    <n v="30060"/>
    <n v="33830"/>
    <n v="35727"/>
  </r>
  <r>
    <s v="NHS Tower Hamlets CCG"/>
    <s v="Tower Hamlets"/>
    <x v="8"/>
    <n v="36464"/>
    <n v="47661"/>
    <n v="55578"/>
    <n v="61060"/>
    <n v="67280"/>
  </r>
  <r>
    <s v="NHS Buckinghamshire CCG"/>
    <s v="Wycombe"/>
    <x v="4"/>
    <n v="30939"/>
    <n v="38828"/>
    <n v="45654"/>
    <n v="51096"/>
    <n v="58393"/>
  </r>
  <r>
    <s v="NHS Redbridge CCG"/>
    <s v="Redbridge"/>
    <x v="8"/>
    <n v="21452"/>
    <n v="27242"/>
    <n v="31797"/>
    <n v="36627"/>
    <n v="41529"/>
  </r>
  <r>
    <s v="NHS Sutton CCG"/>
    <s v="Sutton"/>
    <x v="8"/>
    <n v="15860"/>
    <n v="20461"/>
    <n v="24128"/>
    <n v="27927"/>
    <n v="33525"/>
  </r>
  <r>
    <s v="NHS Ealing CCG"/>
    <s v="Ealing"/>
    <x v="8"/>
    <n v="40195"/>
    <n v="47791"/>
    <n v="56971"/>
    <n v="67225"/>
    <n v="73845"/>
  </r>
  <r>
    <s v="NHS Camden CCG"/>
    <s v="Camden"/>
    <x v="8"/>
    <n v="15786"/>
    <n v="19800"/>
    <n v="22819"/>
    <n v="25913"/>
    <n v="27375"/>
  </r>
  <r>
    <s v="NHS West London CCG"/>
    <s v="Westminster"/>
    <x v="8"/>
    <n v="20292"/>
    <n v="24673"/>
    <n v="27401"/>
    <n v="30149"/>
    <n v="30937"/>
  </r>
  <r>
    <s v="NHS Newham CCG"/>
    <s v="Newham"/>
    <x v="8"/>
    <n v="31151"/>
    <n v="41347"/>
    <n v="49095"/>
    <n v="58438"/>
    <n v="64403"/>
  </r>
  <r>
    <s v="NHS Kingston CCG"/>
    <s v="Kingston upon Thames"/>
    <x v="8"/>
    <n v="16169"/>
    <n v="20631"/>
    <n v="23754"/>
    <n v="27915"/>
    <n v="31872"/>
  </r>
  <r>
    <s v="NHS Lambeth CCG"/>
    <s v="Lambeth"/>
    <x v="8"/>
    <n v="36078"/>
    <n v="45118"/>
    <n v="50646"/>
    <n v="55443"/>
    <n v="59661"/>
  </r>
  <r>
    <s v="NHS Central London (Westminster) CCG"/>
    <s v="Westminster"/>
    <x v="8"/>
    <n v="20311"/>
    <n v="24963"/>
    <n v="26124"/>
    <n v="27378"/>
    <n v="28340"/>
  </r>
  <r>
    <s v="NHS Hounslow CCG"/>
    <s v="Hounslow"/>
    <x v="8"/>
    <n v="25295"/>
    <n v="31119"/>
    <n v="37236"/>
    <n v="41688"/>
    <n v="45310"/>
  </r>
  <r>
    <s v="NHS City and Hackney CCG"/>
    <s v="Hackney"/>
    <x v="8"/>
    <n v="19866"/>
    <n v="25577"/>
    <n v="31695"/>
    <n v="35269"/>
    <n v="36535"/>
  </r>
  <r>
    <s v="NHS Richmond CCG"/>
    <s v="Richmond upon Thames"/>
    <x v="8"/>
    <n v="17485"/>
    <n v="20790"/>
    <n v="24537"/>
    <n v="27777"/>
    <n v="29520"/>
  </r>
  <r>
    <s v="NHS Brent CCG"/>
    <s v="Brent"/>
    <x v="8"/>
    <n v="26067"/>
    <n v="34134"/>
    <n v="41120"/>
    <n v="45753"/>
    <n v="50222"/>
  </r>
  <r>
    <s v="NHS Wandsworth CCG"/>
    <s v="Wandsworth"/>
    <x v="8"/>
    <n v="30122"/>
    <n v="37036"/>
    <n v="43180"/>
    <n v="50065"/>
    <n v="54793"/>
  </r>
  <r>
    <s v="NHS Merton CCG"/>
    <s v="Merton"/>
    <x v="8"/>
    <n v="15908"/>
    <n v="20900"/>
    <n v="24155"/>
    <n v="26173"/>
    <n v="27901"/>
  </r>
  <r>
    <s v="NHS Hammersmith and Fulham CCG"/>
    <s v="Hammersmith and Fulham"/>
    <x v="8"/>
    <n v="18112"/>
    <n v="24464"/>
    <n v="28726"/>
    <n v="32871"/>
    <n v="37170"/>
  </r>
  <r>
    <m/>
    <m/>
    <x v="9"/>
    <n v="8289486"/>
    <n v="10444269"/>
    <n v="11935630"/>
    <n v="13271398"/>
    <n v="14294070"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m/>
  </r>
  <r>
    <m/>
    <m/>
    <x v="9"/>
    <m/>
    <m/>
    <m/>
    <m/>
    <n v="0.72436143809157771"/>
  </r>
  <r>
    <m/>
    <m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8:F98" firstHeaderRow="0" firstDataRow="1" firstDataCol="1"/>
  <pivotFields count="8">
    <pivotField showAll="0"/>
    <pivotField showAll="0"/>
    <pivotField axis="axisRow" showAll="0">
      <items count="11">
        <item x="1"/>
        <item x="3"/>
        <item x="8"/>
        <item x="2"/>
        <item x="0"/>
        <item x="4"/>
        <item x="5"/>
        <item x="6"/>
        <item x="7"/>
        <item h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tems prescribed in 2014" fld="3" baseField="2" baseItem="0"/>
    <dataField name="Sum of items prescribed in 2015" fld="4" baseField="2" baseItem="0"/>
    <dataField name="Sum of items prescribed in 2016" fld="5" baseField="2" baseItem="0"/>
    <dataField name="Sum of items prescribed in 2017" fld="6" baseField="2" baseItem="0"/>
    <dataField name="Sum of items prescribed in 2018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8:C49" firstHeaderRow="0" firstDataRow="1" firstDataCol="1"/>
  <pivotFields count="14">
    <pivotField showAll="0"/>
    <pivotField showAll="0"/>
    <pivotField axis="axisRow" showAll="0">
      <items count="11">
        <item x="1"/>
        <item x="3"/>
        <item x="8"/>
        <item x="2"/>
        <item x="0"/>
        <item x="4"/>
        <item x="5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nding on pregabalin and gabapentin in 2018" fld="12" baseField="2" baseItem="3" numFmtId="44"/>
    <dataField name="Sum of registered patients in 2018" fld="13" baseField="2" baseItem="1" numFmtId="1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1:F81" firstHeaderRow="0" firstDataRow="1" firstDataCol="1"/>
  <pivotFields count="7">
    <pivotField showAll="0"/>
    <pivotField axis="axisRow" showAll="0">
      <items count="11">
        <item x="7"/>
        <item x="2"/>
        <item x="1"/>
        <item x="5"/>
        <item x="3"/>
        <item x="0"/>
        <item x="8"/>
        <item x="4"/>
        <item x="6"/>
        <item h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tems prescribed in 2014" fld="2" baseField="1" baseItem="0"/>
    <dataField name="Sum of items prescribed in 2015" fld="3" baseField="1" baseItem="0"/>
    <dataField name="Sum of items prescribed in 2016" fld="4" baseField="1" baseItem="0"/>
    <dataField name="Sum of items prescribed in 2017" fld="5" baseField="1" baseItem="0"/>
    <dataField name="Sum of items prescribed in 2018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4:F64" firstHeaderRow="0" firstDataRow="1" firstDataCol="1"/>
  <pivotFields count="8">
    <pivotField showAll="0"/>
    <pivotField showAll="0"/>
    <pivotField axis="axisRow" showAll="0">
      <items count="11">
        <item x="1"/>
        <item x="4"/>
        <item x="6"/>
        <item x="7"/>
        <item x="2"/>
        <item x="0"/>
        <item x="3"/>
        <item x="5"/>
        <item x="8"/>
        <item h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tems prescribed in 2014" fld="3" baseField="2" baseItem="0"/>
    <dataField name="Sum of items prescribed in 2015" fld="4" baseField="2" baseItem="0"/>
    <dataField name="Sum of items prescribed in 2016" fld="5" baseField="2" baseItem="0"/>
    <dataField name="Sum of items prescribed in 2017" fld="6" baseField="2" baseItem="0"/>
    <dataField name="Sum of items prescribed in 2018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C31" firstHeaderRow="0" firstDataRow="1" firstDataCol="1"/>
  <pivotFields count="15">
    <pivotField showAll="0"/>
    <pivotField axis="axisRow" showAll="0">
      <items count="11">
        <item x="7"/>
        <item x="2"/>
        <item x="1"/>
        <item x="5"/>
        <item x="3"/>
        <item x="0"/>
        <item x="8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nding on gabapentin in 2018" fld="11" baseField="1" baseItem="0" numFmtId="44"/>
    <dataField name="Sum of registered patients in 2018" fld="12" baseField="1" baseItem="1" numFmtId="1"/>
  </dataFields>
  <formats count="2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4" firstHeaderRow="0" firstDataRow="1" firstDataCol="1"/>
  <pivotFields count="16">
    <pivotField showAll="0"/>
    <pivotField showAll="0"/>
    <pivotField axis="axisRow" showAll="0">
      <items count="11">
        <item x="1"/>
        <item x="4"/>
        <item x="6"/>
        <item x="7"/>
        <item x="2"/>
        <item x="0"/>
        <item x="3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nding on pregabalin in 2018" fld="12" baseField="2" baseItem="0"/>
    <dataField name="Sum of registered patients in 2018" fld="13" baseField="2" baseItem="0"/>
  </dataFields>
  <formats count="3">
    <format dxfId="6">
      <pivotArea collapsedLevelsAreSubtotals="1" fieldPosition="0">
        <references count="1"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9"/>
  <sheetViews>
    <sheetView tabSelected="1" topLeftCell="C190" workbookViewId="0">
      <selection activeCell="K197" sqref="K197"/>
    </sheetView>
  </sheetViews>
  <sheetFormatPr defaultRowHeight="12.75" x14ac:dyDescent="0.2"/>
  <cols>
    <col min="1" max="1" width="55.7109375" customWidth="1"/>
    <col min="2" max="3" width="33.5703125" customWidth="1"/>
    <col min="4" max="4" width="17" bestFit="1" customWidth="1"/>
    <col min="5" max="5" width="11.5703125" customWidth="1"/>
    <col min="6" max="6" width="11.140625" customWidth="1"/>
    <col min="7" max="7" width="14.7109375" customWidth="1"/>
    <col min="8" max="8" width="14" customWidth="1"/>
    <col min="9" max="9" width="11.7109375" bestFit="1" customWidth="1"/>
    <col min="10" max="10" width="21.140625" customWidth="1"/>
    <col min="13" max="13" width="12.28515625" bestFit="1" customWidth="1"/>
    <col min="14" max="15" width="12.28515625" customWidth="1"/>
    <col min="16" max="16" width="12.28515625" style="6" customWidth="1"/>
    <col min="17" max="17" width="12.28515625" customWidth="1"/>
  </cols>
  <sheetData>
    <row r="1" spans="1:23" s="10" customFormat="1" ht="51" x14ac:dyDescent="0.2">
      <c r="A1" s="9" t="s">
        <v>0</v>
      </c>
      <c r="B1" s="9" t="s">
        <v>412</v>
      </c>
      <c r="C1" s="9" t="s">
        <v>406</v>
      </c>
      <c r="D1" s="9" t="s">
        <v>395</v>
      </c>
      <c r="E1" s="9" t="s">
        <v>396</v>
      </c>
      <c r="F1" s="9" t="s">
        <v>397</v>
      </c>
      <c r="G1" s="9" t="s">
        <v>398</v>
      </c>
      <c r="H1" s="9" t="s">
        <v>399</v>
      </c>
      <c r="I1" s="9" t="s">
        <v>400</v>
      </c>
      <c r="J1" s="9" t="s">
        <v>401</v>
      </c>
      <c r="K1" s="9" t="s">
        <v>404</v>
      </c>
      <c r="L1" s="9" t="s">
        <v>405</v>
      </c>
      <c r="M1" s="12" t="s">
        <v>392</v>
      </c>
      <c r="N1" s="12" t="s">
        <v>394</v>
      </c>
      <c r="O1" s="12" t="s">
        <v>393</v>
      </c>
      <c r="P1" s="16" t="s">
        <v>402</v>
      </c>
      <c r="Q1" s="12"/>
      <c r="R1" s="14" t="s">
        <v>391</v>
      </c>
      <c r="S1" s="14" t="s">
        <v>409</v>
      </c>
    </row>
    <row r="2" spans="1:23" ht="15.75" x14ac:dyDescent="0.25">
      <c r="A2" s="2" t="s">
        <v>134</v>
      </c>
      <c r="B2" s="2" t="s">
        <v>135</v>
      </c>
      <c r="C2" s="2" t="s">
        <v>2</v>
      </c>
      <c r="D2" s="3">
        <v>4367</v>
      </c>
      <c r="E2" s="3">
        <v>5669</v>
      </c>
      <c r="F2" s="3">
        <v>7255</v>
      </c>
      <c r="G2" s="3">
        <v>9049</v>
      </c>
      <c r="H2" s="3">
        <v>13232</v>
      </c>
      <c r="I2" s="3">
        <v>39572</v>
      </c>
      <c r="J2" s="1">
        <v>2018</v>
      </c>
      <c r="K2" s="19">
        <v>2.0299977100984656</v>
      </c>
      <c r="L2" s="4">
        <v>0.46226102331749364</v>
      </c>
      <c r="M2" s="11">
        <v>100813.32188</v>
      </c>
      <c r="N2" s="13">
        <v>562746</v>
      </c>
      <c r="O2" s="18">
        <v>179.14533711479069</v>
      </c>
      <c r="P2" s="13">
        <v>23.513272417751526</v>
      </c>
      <c r="Q2" s="11"/>
      <c r="R2">
        <v>2018</v>
      </c>
      <c r="S2">
        <v>195</v>
      </c>
      <c r="W2" s="15" t="s">
        <v>403</v>
      </c>
    </row>
    <row r="3" spans="1:23" x14ac:dyDescent="0.2">
      <c r="A3" s="2" t="s">
        <v>163</v>
      </c>
      <c r="B3" s="2" t="s">
        <v>164</v>
      </c>
      <c r="C3" s="2" t="s">
        <v>2</v>
      </c>
      <c r="D3" s="3">
        <v>7688</v>
      </c>
      <c r="E3" s="3">
        <v>10730</v>
      </c>
      <c r="F3" s="3">
        <v>13684</v>
      </c>
      <c r="G3" s="3">
        <v>17771</v>
      </c>
      <c r="H3" s="3">
        <v>21139</v>
      </c>
      <c r="I3" s="3">
        <v>71012</v>
      </c>
      <c r="J3" s="1">
        <v>2018</v>
      </c>
      <c r="K3" s="19">
        <v>1.7496097814776275</v>
      </c>
      <c r="L3" s="4">
        <v>0.18952225535985595</v>
      </c>
      <c r="M3" s="11">
        <v>110421.52420999997</v>
      </c>
      <c r="N3" s="13">
        <v>296928</v>
      </c>
      <c r="O3" s="18">
        <v>371.87979648264889</v>
      </c>
      <c r="P3" s="13">
        <v>71.192342924884144</v>
      </c>
      <c r="Q3" s="11"/>
      <c r="R3" s="6">
        <v>2017</v>
      </c>
      <c r="S3" s="31">
        <v>0</v>
      </c>
    </row>
    <row r="4" spans="1:23" x14ac:dyDescent="0.2">
      <c r="A4" s="2" t="s">
        <v>201</v>
      </c>
      <c r="B4" s="2" t="s">
        <v>202</v>
      </c>
      <c r="C4" s="2" t="s">
        <v>22</v>
      </c>
      <c r="D4" s="3">
        <v>8868</v>
      </c>
      <c r="E4" s="3">
        <v>11672</v>
      </c>
      <c r="F4" s="3">
        <v>14784</v>
      </c>
      <c r="G4" s="3">
        <v>18126</v>
      </c>
      <c r="H4" s="3">
        <v>22141</v>
      </c>
      <c r="I4" s="3">
        <v>75591</v>
      </c>
      <c r="J4" s="1">
        <v>2018</v>
      </c>
      <c r="K4" s="19">
        <v>1.4967298150654036</v>
      </c>
      <c r="L4" s="4">
        <v>0.2215050204126669</v>
      </c>
      <c r="M4" s="11">
        <v>101673.96357999998</v>
      </c>
      <c r="N4" s="13">
        <v>176202</v>
      </c>
      <c r="O4" s="18">
        <v>577.03070101360936</v>
      </c>
      <c r="P4" s="13">
        <v>125.65691649356988</v>
      </c>
      <c r="Q4" s="11"/>
      <c r="R4" s="6">
        <v>2016</v>
      </c>
      <c r="S4" s="31">
        <v>0</v>
      </c>
    </row>
    <row r="5" spans="1:23" x14ac:dyDescent="0.2">
      <c r="A5" s="2" t="s">
        <v>123</v>
      </c>
      <c r="B5" s="2" t="s">
        <v>124</v>
      </c>
      <c r="C5" s="2" t="s">
        <v>39</v>
      </c>
      <c r="D5" s="3">
        <v>2662</v>
      </c>
      <c r="E5" s="3">
        <v>3102</v>
      </c>
      <c r="F5" s="3">
        <v>3659</v>
      </c>
      <c r="G5" s="3">
        <v>4631</v>
      </c>
      <c r="H5" s="3">
        <v>6548</v>
      </c>
      <c r="I5" s="3">
        <v>20602</v>
      </c>
      <c r="J5" s="1">
        <v>2018</v>
      </c>
      <c r="K5" s="19">
        <v>1.4598046581517656</v>
      </c>
      <c r="L5" s="4">
        <v>0.41394947095659684</v>
      </c>
      <c r="M5" s="11">
        <v>33502.93922</v>
      </c>
      <c r="N5" s="13">
        <v>79995</v>
      </c>
      <c r="O5" s="18">
        <v>418.81291605725357</v>
      </c>
      <c r="P5" s="13">
        <v>81.855115944746558</v>
      </c>
      <c r="Q5" s="11"/>
      <c r="R5" s="6">
        <v>2015</v>
      </c>
      <c r="S5" s="31">
        <v>0</v>
      </c>
    </row>
    <row r="6" spans="1:23" x14ac:dyDescent="0.2">
      <c r="A6" s="2" t="s">
        <v>207</v>
      </c>
      <c r="B6" s="2" t="s">
        <v>208</v>
      </c>
      <c r="C6" s="2" t="s">
        <v>86</v>
      </c>
      <c r="D6" s="3">
        <v>11815</v>
      </c>
      <c r="E6" s="3">
        <v>16562</v>
      </c>
      <c r="F6" s="3">
        <v>20926</v>
      </c>
      <c r="G6" s="3">
        <v>25370</v>
      </c>
      <c r="H6" s="3">
        <v>28414</v>
      </c>
      <c r="I6" s="3">
        <v>103087</v>
      </c>
      <c r="J6" s="1">
        <v>2018</v>
      </c>
      <c r="K6" s="19">
        <v>1.4049090139652984</v>
      </c>
      <c r="L6" s="4">
        <v>0.11998423334647221</v>
      </c>
      <c r="M6" s="11">
        <v>109238.54009999998</v>
      </c>
      <c r="N6" s="13">
        <v>225745</v>
      </c>
      <c r="O6" s="18">
        <v>483.90236815876312</v>
      </c>
      <c r="P6" s="13">
        <v>125.86768256218301</v>
      </c>
      <c r="Q6" s="11"/>
      <c r="R6" s="6">
        <v>2014</v>
      </c>
      <c r="S6" s="31">
        <v>0</v>
      </c>
    </row>
    <row r="7" spans="1:23" x14ac:dyDescent="0.2">
      <c r="A7" s="2" t="s">
        <v>128</v>
      </c>
      <c r="B7" s="2" t="s">
        <v>129</v>
      </c>
      <c r="C7" s="2" t="s">
        <v>51</v>
      </c>
      <c r="D7" s="3">
        <v>3867</v>
      </c>
      <c r="E7" s="3">
        <v>5086</v>
      </c>
      <c r="F7" s="3">
        <v>6160</v>
      </c>
      <c r="G7" s="3">
        <v>7659</v>
      </c>
      <c r="H7" s="3">
        <v>9293</v>
      </c>
      <c r="I7" s="3">
        <v>32065</v>
      </c>
      <c r="J7" s="1">
        <v>2018</v>
      </c>
      <c r="K7" s="19">
        <v>1.4031549004396173</v>
      </c>
      <c r="L7" s="4">
        <v>0.21334377856116987</v>
      </c>
      <c r="M7" s="11">
        <v>55714.355909999998</v>
      </c>
      <c r="N7" s="13">
        <v>116908</v>
      </c>
      <c r="O7" s="18">
        <v>476.56581166387241</v>
      </c>
      <c r="P7" s="13">
        <v>79.489855270811233</v>
      </c>
      <c r="Q7" s="11"/>
    </row>
    <row r="8" spans="1:23" x14ac:dyDescent="0.2">
      <c r="A8" s="2" t="s">
        <v>221</v>
      </c>
      <c r="B8" s="2" t="s">
        <v>222</v>
      </c>
      <c r="C8" s="2" t="s">
        <v>11</v>
      </c>
      <c r="D8" s="3">
        <v>25068</v>
      </c>
      <c r="E8" s="3">
        <v>33340</v>
      </c>
      <c r="F8" s="3">
        <v>42048</v>
      </c>
      <c r="G8" s="3">
        <v>52231</v>
      </c>
      <c r="H8" s="3">
        <v>60042</v>
      </c>
      <c r="I8" s="3">
        <v>212729</v>
      </c>
      <c r="J8" s="1">
        <v>2018</v>
      </c>
      <c r="K8" s="19">
        <v>1.3951651507898517</v>
      </c>
      <c r="L8" s="4">
        <v>0.14954720376787731</v>
      </c>
      <c r="M8" s="11">
        <v>283385.71013000002</v>
      </c>
      <c r="N8" s="13">
        <v>579500</v>
      </c>
      <c r="O8" s="18">
        <v>489.01761886108721</v>
      </c>
      <c r="P8" s="13">
        <v>103.61000862812769</v>
      </c>
      <c r="Q8" s="11"/>
    </row>
    <row r="9" spans="1:23" x14ac:dyDescent="0.2">
      <c r="A9" s="2" t="s">
        <v>82</v>
      </c>
      <c r="B9" s="2" t="s">
        <v>83</v>
      </c>
      <c r="C9" s="2" t="s">
        <v>6</v>
      </c>
      <c r="D9" s="3">
        <v>37451</v>
      </c>
      <c r="E9" s="3">
        <v>52085</v>
      </c>
      <c r="F9" s="3">
        <v>65340</v>
      </c>
      <c r="G9" s="3">
        <v>78577</v>
      </c>
      <c r="H9" s="3">
        <v>89398</v>
      </c>
      <c r="I9" s="3">
        <v>322851</v>
      </c>
      <c r="J9" s="1">
        <v>2018</v>
      </c>
      <c r="K9" s="19">
        <v>1.3870657659341539</v>
      </c>
      <c r="L9" s="4">
        <v>0.13771205314532242</v>
      </c>
      <c r="M9" s="11">
        <v>437623.19105999998</v>
      </c>
      <c r="N9" s="13">
        <v>979581</v>
      </c>
      <c r="O9" s="18">
        <v>446.74528299344308</v>
      </c>
      <c r="P9" s="13">
        <v>91.261467913322122</v>
      </c>
      <c r="Q9" s="11"/>
    </row>
    <row r="10" spans="1:23" x14ac:dyDescent="0.2">
      <c r="A10" s="33" t="s">
        <v>78</v>
      </c>
      <c r="B10" s="33" t="s">
        <v>79</v>
      </c>
      <c r="C10" s="33" t="s">
        <v>6</v>
      </c>
      <c r="D10" s="3">
        <v>16749</v>
      </c>
      <c r="E10" s="3">
        <v>22592</v>
      </c>
      <c r="F10" s="3">
        <v>27003</v>
      </c>
      <c r="G10" s="3">
        <v>32888</v>
      </c>
      <c r="H10" s="3">
        <v>39286</v>
      </c>
      <c r="I10" s="3">
        <v>138518</v>
      </c>
      <c r="J10" s="1">
        <v>2018</v>
      </c>
      <c r="K10" s="19">
        <v>1.3455728700220908</v>
      </c>
      <c r="L10" s="4">
        <v>0.1945390415957188</v>
      </c>
      <c r="M10" s="11">
        <v>252915.68723999997</v>
      </c>
      <c r="N10" s="13">
        <v>650200</v>
      </c>
      <c r="O10" s="18">
        <v>388.98137071670254</v>
      </c>
      <c r="P10" s="13">
        <v>60.42140879729314</v>
      </c>
      <c r="Q10" s="11"/>
    </row>
    <row r="11" spans="1:23" x14ac:dyDescent="0.2">
      <c r="A11" s="2" t="s">
        <v>143</v>
      </c>
      <c r="B11" s="2" t="s">
        <v>144</v>
      </c>
      <c r="C11" s="2" t="s">
        <v>39</v>
      </c>
      <c r="D11" s="3">
        <v>18812</v>
      </c>
      <c r="E11" s="3">
        <v>24377</v>
      </c>
      <c r="F11" s="3">
        <v>30270</v>
      </c>
      <c r="G11" s="3">
        <v>37289</v>
      </c>
      <c r="H11" s="3">
        <v>43885</v>
      </c>
      <c r="I11" s="3">
        <v>154633</v>
      </c>
      <c r="J11" s="1">
        <v>2018</v>
      </c>
      <c r="K11" s="19">
        <v>1.3328194769296193</v>
      </c>
      <c r="L11" s="4">
        <v>0.17688862667274532</v>
      </c>
      <c r="M11" s="11">
        <v>241946.37410999998</v>
      </c>
      <c r="N11" s="13">
        <v>397380</v>
      </c>
      <c r="O11" s="18">
        <v>608.85392850671894</v>
      </c>
      <c r="P11" s="13">
        <v>110.43585484926267</v>
      </c>
      <c r="Q11" s="11"/>
    </row>
    <row r="12" spans="1:23" x14ac:dyDescent="0.2">
      <c r="A12" s="2" t="s">
        <v>284</v>
      </c>
      <c r="B12" s="2" t="s">
        <v>285</v>
      </c>
      <c r="C12" s="2" t="s">
        <v>39</v>
      </c>
      <c r="D12" s="3">
        <v>13242</v>
      </c>
      <c r="E12" s="3">
        <v>17040</v>
      </c>
      <c r="F12" s="3">
        <v>21429</v>
      </c>
      <c r="G12" s="3">
        <v>25246</v>
      </c>
      <c r="H12" s="3">
        <v>30627</v>
      </c>
      <c r="I12" s="3">
        <v>107584</v>
      </c>
      <c r="J12" s="1">
        <v>2018</v>
      </c>
      <c r="K12" s="19">
        <v>1.3128681468056185</v>
      </c>
      <c r="L12" s="4">
        <v>0.21314267606749585</v>
      </c>
      <c r="M12" s="11">
        <v>169685.87435999999</v>
      </c>
      <c r="N12" s="13">
        <v>559330</v>
      </c>
      <c r="O12" s="18">
        <v>303.37345459746479</v>
      </c>
      <c r="P12" s="13">
        <v>54.756583769867518</v>
      </c>
      <c r="Q12" s="11"/>
    </row>
    <row r="13" spans="1:23" x14ac:dyDescent="0.2">
      <c r="A13" s="33" t="s">
        <v>93</v>
      </c>
      <c r="B13" s="33" t="s">
        <v>94</v>
      </c>
      <c r="C13" s="33" t="s">
        <v>11</v>
      </c>
      <c r="D13" s="3">
        <v>16218</v>
      </c>
      <c r="E13" s="3">
        <v>23212</v>
      </c>
      <c r="F13" s="3">
        <v>27075</v>
      </c>
      <c r="G13" s="3">
        <v>31973</v>
      </c>
      <c r="H13" s="3">
        <v>37473</v>
      </c>
      <c r="I13" s="3">
        <v>135951</v>
      </c>
      <c r="J13" s="1">
        <v>2018</v>
      </c>
      <c r="K13" s="19">
        <v>1.3105808361080282</v>
      </c>
      <c r="L13" s="4">
        <v>0.17202014199480811</v>
      </c>
      <c r="M13" s="11">
        <v>158006.97531000001</v>
      </c>
      <c r="N13" s="13">
        <v>240125</v>
      </c>
      <c r="O13" s="18">
        <v>658.01967854242582</v>
      </c>
      <c r="P13" s="13">
        <v>156.05622071837584</v>
      </c>
      <c r="Q13" s="11"/>
    </row>
    <row r="14" spans="1:23" x14ac:dyDescent="0.2">
      <c r="A14" s="7" t="s">
        <v>358</v>
      </c>
      <c r="B14" s="7" t="s">
        <v>359</v>
      </c>
      <c r="C14" s="7" t="s">
        <v>14</v>
      </c>
      <c r="D14" s="3">
        <v>12939</v>
      </c>
      <c r="E14" s="3">
        <v>16842</v>
      </c>
      <c r="F14" s="3">
        <v>21985</v>
      </c>
      <c r="G14" s="3">
        <v>27277</v>
      </c>
      <c r="H14" s="3">
        <v>29686</v>
      </c>
      <c r="I14" s="3">
        <v>108729</v>
      </c>
      <c r="J14" s="1">
        <v>2018</v>
      </c>
      <c r="K14" s="19">
        <v>1.2943040420434346</v>
      </c>
      <c r="L14" s="4">
        <v>8.8316163801004516E-2</v>
      </c>
      <c r="M14" s="11">
        <v>152100.92793000001</v>
      </c>
      <c r="N14" s="13">
        <v>157790</v>
      </c>
      <c r="O14" s="18">
        <v>963.9452939349768</v>
      </c>
      <c r="P14" s="13">
        <v>188.13613029976551</v>
      </c>
      <c r="Q14" s="11"/>
    </row>
    <row r="15" spans="1:23" x14ac:dyDescent="0.2">
      <c r="A15" s="7" t="s">
        <v>225</v>
      </c>
      <c r="B15" s="7" t="s">
        <v>226</v>
      </c>
      <c r="C15" s="7" t="s">
        <v>11</v>
      </c>
      <c r="D15" s="3">
        <v>26512</v>
      </c>
      <c r="E15" s="3">
        <v>37124</v>
      </c>
      <c r="F15" s="3">
        <v>44654</v>
      </c>
      <c r="G15" s="3">
        <v>53776</v>
      </c>
      <c r="H15" s="3">
        <v>60688</v>
      </c>
      <c r="I15" s="3">
        <v>222754</v>
      </c>
      <c r="J15" s="1">
        <v>2018</v>
      </c>
      <c r="K15" s="19">
        <v>1.2890766445383222</v>
      </c>
      <c r="L15" s="4">
        <v>0.12853317465040168</v>
      </c>
      <c r="M15" s="11">
        <v>387826.18007</v>
      </c>
      <c r="N15" s="13">
        <v>803865</v>
      </c>
      <c r="O15" s="18">
        <v>482.45187944493165</v>
      </c>
      <c r="P15" s="13">
        <v>75.495263508176123</v>
      </c>
      <c r="Q15" s="11"/>
    </row>
    <row r="16" spans="1:23" x14ac:dyDescent="0.2">
      <c r="A16" s="7" t="s">
        <v>300</v>
      </c>
      <c r="B16" s="7" t="s">
        <v>301</v>
      </c>
      <c r="C16" s="7" t="s">
        <v>86</v>
      </c>
      <c r="D16" s="3">
        <v>9134</v>
      </c>
      <c r="E16" s="3">
        <v>12006</v>
      </c>
      <c r="F16" s="3">
        <v>14003</v>
      </c>
      <c r="G16" s="3">
        <v>16925</v>
      </c>
      <c r="H16" s="3">
        <v>20767</v>
      </c>
      <c r="I16" s="3">
        <v>72835</v>
      </c>
      <c r="J16" s="1">
        <v>2018</v>
      </c>
      <c r="K16" s="19">
        <v>1.27359316838187</v>
      </c>
      <c r="L16" s="4">
        <v>0.22700147710487445</v>
      </c>
      <c r="M16" s="11">
        <v>82064.842579999997</v>
      </c>
      <c r="N16" s="13">
        <v>211527</v>
      </c>
      <c r="O16" s="18">
        <v>387.96391278654733</v>
      </c>
      <c r="P16" s="13">
        <v>98.176592113536344</v>
      </c>
      <c r="Q16" s="11"/>
    </row>
    <row r="17" spans="1:17" x14ac:dyDescent="0.2">
      <c r="A17" s="2" t="s">
        <v>4</v>
      </c>
      <c r="B17" s="2" t="s">
        <v>5</v>
      </c>
      <c r="C17" s="2" t="s">
        <v>6</v>
      </c>
      <c r="D17" s="3">
        <v>16604</v>
      </c>
      <c r="E17" s="3">
        <v>21646</v>
      </c>
      <c r="F17" s="3">
        <v>27859</v>
      </c>
      <c r="G17" s="3">
        <v>32639</v>
      </c>
      <c r="H17" s="3">
        <v>37701</v>
      </c>
      <c r="I17" s="3">
        <v>136449</v>
      </c>
      <c r="J17" s="1">
        <v>2018</v>
      </c>
      <c r="K17" s="19">
        <v>1.2705974463984582</v>
      </c>
      <c r="L17" s="4">
        <v>0.15509053586200558</v>
      </c>
      <c r="M17" s="11">
        <v>163018.98713999998</v>
      </c>
      <c r="N17" s="13">
        <v>240073</v>
      </c>
      <c r="O17" s="18">
        <v>679.03923864824446</v>
      </c>
      <c r="P17" s="13">
        <v>157.03973374765175</v>
      </c>
      <c r="Q17" s="11"/>
    </row>
    <row r="18" spans="1:17" x14ac:dyDescent="0.2">
      <c r="A18" s="7" t="s">
        <v>37</v>
      </c>
      <c r="B18" s="7" t="s">
        <v>38</v>
      </c>
      <c r="C18" s="7" t="s">
        <v>39</v>
      </c>
      <c r="D18" s="3">
        <v>10805</v>
      </c>
      <c r="E18" s="3">
        <v>13405</v>
      </c>
      <c r="F18" s="3">
        <v>15844</v>
      </c>
      <c r="G18" s="3">
        <v>19910</v>
      </c>
      <c r="H18" s="3">
        <v>24511</v>
      </c>
      <c r="I18" s="3">
        <v>84475</v>
      </c>
      <c r="J18" s="1">
        <v>2018</v>
      </c>
      <c r="K18" s="19">
        <v>1.268486811661268</v>
      </c>
      <c r="L18" s="4">
        <v>0.23108990457056755</v>
      </c>
      <c r="M18" s="11">
        <v>100119.1461</v>
      </c>
      <c r="N18" s="13">
        <v>195334</v>
      </c>
      <c r="O18" s="18">
        <v>512.5536061310371</v>
      </c>
      <c r="P18" s="13">
        <v>125.48250688564202</v>
      </c>
      <c r="Q18" s="11"/>
    </row>
    <row r="19" spans="1:17" x14ac:dyDescent="0.2">
      <c r="A19" s="7" t="s">
        <v>196</v>
      </c>
      <c r="B19" s="7" t="s">
        <v>197</v>
      </c>
      <c r="C19" s="7" t="s">
        <v>86</v>
      </c>
      <c r="D19" s="3">
        <v>9767</v>
      </c>
      <c r="E19" s="3">
        <v>12722</v>
      </c>
      <c r="F19" s="3">
        <v>16997</v>
      </c>
      <c r="G19" s="3">
        <v>20085</v>
      </c>
      <c r="H19" s="3">
        <v>22128</v>
      </c>
      <c r="I19" s="3">
        <v>81699</v>
      </c>
      <c r="J19" s="1">
        <v>2018</v>
      </c>
      <c r="K19" s="19">
        <v>1.2655882051807106</v>
      </c>
      <c r="L19" s="4">
        <v>0.1017176997759522</v>
      </c>
      <c r="M19" s="11">
        <v>108975.62100000001</v>
      </c>
      <c r="N19" s="13">
        <v>270607</v>
      </c>
      <c r="O19" s="18">
        <v>402.70806372340707</v>
      </c>
      <c r="P19" s="13">
        <v>81.771720613287897</v>
      </c>
      <c r="Q19" s="11"/>
    </row>
    <row r="20" spans="1:17" x14ac:dyDescent="0.2">
      <c r="A20" s="33" t="s">
        <v>105</v>
      </c>
      <c r="B20" s="33" t="s">
        <v>106</v>
      </c>
      <c r="C20" s="33" t="s">
        <v>22</v>
      </c>
      <c r="D20" s="3">
        <v>20039</v>
      </c>
      <c r="E20" s="3">
        <v>28334</v>
      </c>
      <c r="F20" s="3">
        <v>34664</v>
      </c>
      <c r="G20" s="3">
        <v>40173</v>
      </c>
      <c r="H20" s="3">
        <v>45151</v>
      </c>
      <c r="I20" s="3">
        <v>168361</v>
      </c>
      <c r="J20" s="1">
        <v>2018</v>
      </c>
      <c r="K20" s="19">
        <v>1.2531563451270022</v>
      </c>
      <c r="L20" s="4">
        <v>0.12391407164015632</v>
      </c>
      <c r="M20" s="11">
        <v>157569.94675</v>
      </c>
      <c r="N20" s="13">
        <v>277144</v>
      </c>
      <c r="O20" s="18">
        <v>568.54900972057851</v>
      </c>
      <c r="P20" s="13">
        <v>162.91530756574198</v>
      </c>
      <c r="Q20" s="11"/>
    </row>
    <row r="21" spans="1:17" x14ac:dyDescent="0.2">
      <c r="A21" s="7" t="s">
        <v>256</v>
      </c>
      <c r="B21" s="7" t="s">
        <v>257</v>
      </c>
      <c r="C21" s="7" t="s">
        <v>14</v>
      </c>
      <c r="D21" s="3">
        <v>31077</v>
      </c>
      <c r="E21" s="3">
        <v>40349</v>
      </c>
      <c r="F21" s="3">
        <v>50532</v>
      </c>
      <c r="G21" s="3">
        <v>60254</v>
      </c>
      <c r="H21" s="3">
        <v>69506</v>
      </c>
      <c r="I21" s="3">
        <v>251718</v>
      </c>
      <c r="J21" s="1">
        <v>2018</v>
      </c>
      <c r="K21" s="19">
        <v>1.236573671847347</v>
      </c>
      <c r="L21" s="4">
        <v>0.15354997178610549</v>
      </c>
      <c r="M21" s="11">
        <v>216502.80223</v>
      </c>
      <c r="N21" s="13">
        <v>284203</v>
      </c>
      <c r="O21" s="18">
        <v>761.78929226644334</v>
      </c>
      <c r="P21" s="13">
        <v>244.56462458172504</v>
      </c>
      <c r="Q21" s="11"/>
    </row>
    <row r="22" spans="1:17" x14ac:dyDescent="0.2">
      <c r="A22" s="7" t="s">
        <v>165</v>
      </c>
      <c r="B22" s="7" t="s">
        <v>166</v>
      </c>
      <c r="C22" s="7" t="s">
        <v>39</v>
      </c>
      <c r="D22" s="3">
        <v>15405</v>
      </c>
      <c r="E22" s="3">
        <v>19380</v>
      </c>
      <c r="F22" s="3">
        <v>23292</v>
      </c>
      <c r="G22" s="3">
        <v>27785</v>
      </c>
      <c r="H22" s="3">
        <v>34396</v>
      </c>
      <c r="I22" s="3">
        <v>120258</v>
      </c>
      <c r="J22" s="1">
        <v>2018</v>
      </c>
      <c r="K22" s="19">
        <v>1.232781564427134</v>
      </c>
      <c r="L22" s="4">
        <v>0.23793413712434766</v>
      </c>
      <c r="M22" s="11">
        <v>220404.76042999999</v>
      </c>
      <c r="N22" s="13">
        <v>411956</v>
      </c>
      <c r="O22" s="18">
        <v>535.02014882657363</v>
      </c>
      <c r="P22" s="13">
        <v>83.494353765936168</v>
      </c>
      <c r="Q22" s="11"/>
    </row>
    <row r="23" spans="1:17" x14ac:dyDescent="0.2">
      <c r="A23" s="7" t="s">
        <v>376</v>
      </c>
      <c r="B23" s="7" t="s">
        <v>377</v>
      </c>
      <c r="C23" s="7" t="s">
        <v>86</v>
      </c>
      <c r="D23" s="3">
        <v>11740</v>
      </c>
      <c r="E23" s="3">
        <v>16415</v>
      </c>
      <c r="F23" s="3">
        <v>19650</v>
      </c>
      <c r="G23" s="3">
        <v>22761</v>
      </c>
      <c r="H23" s="3">
        <v>26154</v>
      </c>
      <c r="I23" s="3">
        <v>96720</v>
      </c>
      <c r="J23" s="1">
        <v>2018</v>
      </c>
      <c r="K23" s="19">
        <v>1.2277683134582624</v>
      </c>
      <c r="L23" s="4">
        <v>0.14907077896401741</v>
      </c>
      <c r="M23" s="11">
        <v>91724.038740000004</v>
      </c>
      <c r="N23" s="13">
        <v>258526</v>
      </c>
      <c r="O23" s="18">
        <v>354.79618583817489</v>
      </c>
      <c r="P23" s="13">
        <v>101.16584018628687</v>
      </c>
      <c r="Q23" s="11"/>
    </row>
    <row r="24" spans="1:17" x14ac:dyDescent="0.2">
      <c r="A24" s="2" t="s">
        <v>31</v>
      </c>
      <c r="B24" s="7" t="s">
        <v>32</v>
      </c>
      <c r="C24" s="7" t="s">
        <v>14</v>
      </c>
      <c r="D24" s="3">
        <v>52913</v>
      </c>
      <c r="E24" s="3">
        <v>69440</v>
      </c>
      <c r="F24" s="3">
        <v>85437</v>
      </c>
      <c r="G24" s="3">
        <v>103430</v>
      </c>
      <c r="H24" s="3">
        <v>117506</v>
      </c>
      <c r="I24" s="3">
        <v>428726</v>
      </c>
      <c r="J24" s="1">
        <v>2018</v>
      </c>
      <c r="K24" s="19">
        <v>1.2207397047984427</v>
      </c>
      <c r="L24" s="4">
        <v>0.13609204292758387</v>
      </c>
      <c r="M24" s="11">
        <v>361736.47334000003</v>
      </c>
      <c r="N24" s="13">
        <v>530164</v>
      </c>
      <c r="O24" s="18">
        <v>682.31051776431445</v>
      </c>
      <c r="P24" s="13">
        <v>221.64085075561525</v>
      </c>
      <c r="Q24" s="11"/>
    </row>
    <row r="25" spans="1:17" x14ac:dyDescent="0.2">
      <c r="A25" s="33" t="s">
        <v>95</v>
      </c>
      <c r="B25" s="33" t="s">
        <v>96</v>
      </c>
      <c r="C25" s="33" t="s">
        <v>2</v>
      </c>
      <c r="D25" s="3">
        <v>22095</v>
      </c>
      <c r="E25" s="3">
        <v>29516</v>
      </c>
      <c r="F25" s="3">
        <v>36136</v>
      </c>
      <c r="G25" s="3">
        <v>42967</v>
      </c>
      <c r="H25" s="3">
        <v>48943</v>
      </c>
      <c r="I25" s="3">
        <v>179657</v>
      </c>
      <c r="J25" s="1">
        <v>2018</v>
      </c>
      <c r="K25" s="19">
        <v>1.2151165422041186</v>
      </c>
      <c r="L25" s="4">
        <v>0.13908348267274886</v>
      </c>
      <c r="M25" s="11">
        <v>278928.97473999998</v>
      </c>
      <c r="N25" s="13">
        <v>756733</v>
      </c>
      <c r="O25" s="18">
        <v>368.59628791132405</v>
      </c>
      <c r="P25" s="13">
        <v>64.676708958113366</v>
      </c>
      <c r="Q25" s="11"/>
    </row>
    <row r="26" spans="1:17" x14ac:dyDescent="0.2">
      <c r="A26" s="33" t="s">
        <v>244</v>
      </c>
      <c r="B26" s="33" t="s">
        <v>245</v>
      </c>
      <c r="C26" s="33" t="s">
        <v>86</v>
      </c>
      <c r="D26" s="3">
        <v>18882</v>
      </c>
      <c r="E26" s="3">
        <v>25228</v>
      </c>
      <c r="F26" s="3">
        <v>30524</v>
      </c>
      <c r="G26" s="3">
        <v>36926</v>
      </c>
      <c r="H26" s="3">
        <v>41790</v>
      </c>
      <c r="I26" s="3">
        <v>153350</v>
      </c>
      <c r="J26" s="1">
        <v>2018</v>
      </c>
      <c r="K26" s="19">
        <v>1.2132189386717509</v>
      </c>
      <c r="L26" s="4">
        <v>0.13172290526999947</v>
      </c>
      <c r="M26" s="11">
        <v>147367.24544</v>
      </c>
      <c r="N26" s="13">
        <v>408038</v>
      </c>
      <c r="O26" s="18">
        <v>361.16059151353551</v>
      </c>
      <c r="P26" s="13">
        <v>102.41693175635602</v>
      </c>
      <c r="Q26" s="11"/>
    </row>
    <row r="27" spans="1:17" x14ac:dyDescent="0.2">
      <c r="A27" s="7" t="s">
        <v>286</v>
      </c>
      <c r="B27" s="7" t="s">
        <v>287</v>
      </c>
      <c r="C27" s="7" t="s">
        <v>2</v>
      </c>
      <c r="D27" s="3">
        <v>10446</v>
      </c>
      <c r="E27" s="3">
        <v>14517</v>
      </c>
      <c r="F27" s="3">
        <v>17830</v>
      </c>
      <c r="G27" s="3">
        <v>21161</v>
      </c>
      <c r="H27" s="3">
        <v>23073</v>
      </c>
      <c r="I27" s="3">
        <v>87027</v>
      </c>
      <c r="J27" s="1">
        <v>2018</v>
      </c>
      <c r="K27" s="19">
        <v>1.2087880528431936</v>
      </c>
      <c r="L27" s="4">
        <v>9.0354898161712591E-2</v>
      </c>
      <c r="M27" s="11">
        <v>118921.77266999999</v>
      </c>
      <c r="N27" s="13">
        <v>228175</v>
      </c>
      <c r="O27" s="18">
        <v>521.18668859428067</v>
      </c>
      <c r="P27" s="13">
        <v>101.11975457433988</v>
      </c>
      <c r="Q27" s="11"/>
    </row>
    <row r="28" spans="1:17" x14ac:dyDescent="0.2">
      <c r="A28" s="7" t="s">
        <v>43</v>
      </c>
      <c r="B28" s="7" t="s">
        <v>44</v>
      </c>
      <c r="C28" s="7" t="s">
        <v>2</v>
      </c>
      <c r="D28" s="3">
        <v>12919</v>
      </c>
      <c r="E28" s="3">
        <v>17409</v>
      </c>
      <c r="F28" s="3">
        <v>19998</v>
      </c>
      <c r="G28" s="3">
        <v>24423</v>
      </c>
      <c r="H28" s="3">
        <v>28491</v>
      </c>
      <c r="I28" s="3">
        <v>103240</v>
      </c>
      <c r="J28" s="1">
        <v>2018</v>
      </c>
      <c r="K28" s="19">
        <v>1.2053564517377506</v>
      </c>
      <c r="L28" s="4">
        <v>0.1665643041395406</v>
      </c>
      <c r="M28" s="11">
        <v>127822.72889</v>
      </c>
      <c r="N28" s="13">
        <v>146263</v>
      </c>
      <c r="O28" s="18">
        <v>873.92388293690135</v>
      </c>
      <c r="P28" s="13">
        <v>194.79294148212466</v>
      </c>
      <c r="Q28" s="11"/>
    </row>
    <row r="29" spans="1:17" x14ac:dyDescent="0.2">
      <c r="A29" s="7" t="s">
        <v>304</v>
      </c>
      <c r="B29" s="7" t="s">
        <v>305</v>
      </c>
      <c r="C29" s="7" t="s">
        <v>2</v>
      </c>
      <c r="D29" s="3">
        <v>21334</v>
      </c>
      <c r="E29" s="3">
        <v>27318</v>
      </c>
      <c r="F29" s="3">
        <v>33809</v>
      </c>
      <c r="G29" s="3">
        <v>41051</v>
      </c>
      <c r="H29" s="3">
        <v>46792</v>
      </c>
      <c r="I29" s="3">
        <v>170304</v>
      </c>
      <c r="J29" s="1">
        <v>2018</v>
      </c>
      <c r="K29" s="19">
        <v>1.1933064591731508</v>
      </c>
      <c r="L29" s="4">
        <v>0.1398504299529853</v>
      </c>
      <c r="M29" s="11">
        <v>283951.91534999997</v>
      </c>
      <c r="N29" s="13">
        <v>549821</v>
      </c>
      <c r="O29" s="18">
        <v>516.44428886855894</v>
      </c>
      <c r="P29" s="13">
        <v>85.104061139898249</v>
      </c>
      <c r="Q29" s="11"/>
    </row>
    <row r="30" spans="1:17" x14ac:dyDescent="0.2">
      <c r="A30" s="7" t="s">
        <v>141</v>
      </c>
      <c r="B30" s="7" t="s">
        <v>142</v>
      </c>
      <c r="C30" s="7" t="s">
        <v>22</v>
      </c>
      <c r="D30" s="3">
        <v>49384</v>
      </c>
      <c r="E30" s="3">
        <v>66244</v>
      </c>
      <c r="F30" s="3">
        <v>79352</v>
      </c>
      <c r="G30" s="3">
        <v>90551</v>
      </c>
      <c r="H30" s="3">
        <v>108199</v>
      </c>
      <c r="I30" s="3">
        <v>393730</v>
      </c>
      <c r="J30" s="1">
        <v>2018</v>
      </c>
      <c r="K30" s="19">
        <v>1.1909727847075977</v>
      </c>
      <c r="L30" s="4">
        <v>0.19489569413921437</v>
      </c>
      <c r="M30" s="11">
        <v>417965.54248999996</v>
      </c>
      <c r="N30" s="13">
        <v>539854</v>
      </c>
      <c r="O30" s="18">
        <v>774.21958990764165</v>
      </c>
      <c r="P30" s="13">
        <v>200.42270688000829</v>
      </c>
      <c r="Q30" s="11"/>
    </row>
    <row r="31" spans="1:17" x14ac:dyDescent="0.2">
      <c r="A31" s="7" t="s">
        <v>258</v>
      </c>
      <c r="B31" s="7" t="s">
        <v>259</v>
      </c>
      <c r="C31" s="7" t="s">
        <v>86</v>
      </c>
      <c r="D31" s="3">
        <v>9314</v>
      </c>
      <c r="E31" s="3">
        <v>11716</v>
      </c>
      <c r="F31" s="3">
        <v>13925</v>
      </c>
      <c r="G31" s="3">
        <v>16671</v>
      </c>
      <c r="H31" s="3">
        <v>20352</v>
      </c>
      <c r="I31" s="3">
        <v>71978</v>
      </c>
      <c r="J31" s="1">
        <v>2018</v>
      </c>
      <c r="K31" s="19">
        <v>1.1850977023835088</v>
      </c>
      <c r="L31" s="4">
        <v>0.22080259132625518</v>
      </c>
      <c r="M31" s="11">
        <v>76793.636579999991</v>
      </c>
      <c r="N31" s="13">
        <v>202664</v>
      </c>
      <c r="O31" s="18">
        <v>378.92095576915477</v>
      </c>
      <c r="P31" s="13">
        <v>100.42237397860498</v>
      </c>
      <c r="Q31" s="11"/>
    </row>
    <row r="32" spans="1:17" x14ac:dyDescent="0.2">
      <c r="A32" s="7" t="s">
        <v>155</v>
      </c>
      <c r="B32" s="7" t="s">
        <v>156</v>
      </c>
      <c r="C32" s="7" t="s">
        <v>6</v>
      </c>
      <c r="D32" s="3">
        <v>22020</v>
      </c>
      <c r="E32" s="3">
        <v>29407</v>
      </c>
      <c r="F32" s="3">
        <v>35321</v>
      </c>
      <c r="G32" s="3">
        <v>40157</v>
      </c>
      <c r="H32" s="3">
        <v>47666</v>
      </c>
      <c r="I32" s="3">
        <v>174571</v>
      </c>
      <c r="J32" s="1">
        <v>2018</v>
      </c>
      <c r="K32" s="19">
        <v>1.1646684831970935</v>
      </c>
      <c r="L32" s="4">
        <v>0.18699106008915009</v>
      </c>
      <c r="M32" s="11">
        <v>240391.96213</v>
      </c>
      <c r="N32" s="13">
        <v>601672</v>
      </c>
      <c r="O32" s="18">
        <v>399.53988573508491</v>
      </c>
      <c r="P32" s="13">
        <v>79.222566448164443</v>
      </c>
      <c r="Q32" s="11"/>
    </row>
    <row r="33" spans="1:17" x14ac:dyDescent="0.2">
      <c r="A33" s="7" t="s">
        <v>310</v>
      </c>
      <c r="B33" s="7" t="s">
        <v>311</v>
      </c>
      <c r="C33" s="7" t="s">
        <v>2</v>
      </c>
      <c r="D33" s="3">
        <v>3734</v>
      </c>
      <c r="E33" s="3">
        <v>4848</v>
      </c>
      <c r="F33" s="3">
        <v>6218</v>
      </c>
      <c r="G33" s="3">
        <v>6966</v>
      </c>
      <c r="H33" s="3">
        <v>8081</v>
      </c>
      <c r="I33" s="3">
        <v>29847</v>
      </c>
      <c r="J33" s="1">
        <v>2018</v>
      </c>
      <c r="K33" s="19">
        <v>1.1641671130155329</v>
      </c>
      <c r="L33" s="4">
        <v>0.16006316393913292</v>
      </c>
      <c r="M33" s="11">
        <v>41257.95205</v>
      </c>
      <c r="N33" s="13">
        <v>97124</v>
      </c>
      <c r="O33" s="18">
        <v>424.79667281001605</v>
      </c>
      <c r="P33" s="13">
        <v>83.202915860137566</v>
      </c>
      <c r="Q33" s="11"/>
    </row>
    <row r="34" spans="1:17" x14ac:dyDescent="0.2">
      <c r="A34" s="33" t="s">
        <v>320</v>
      </c>
      <c r="B34" s="33" t="s">
        <v>321</v>
      </c>
      <c r="C34" s="33" t="s">
        <v>2</v>
      </c>
      <c r="D34" s="3">
        <v>10835</v>
      </c>
      <c r="E34" s="3">
        <v>14513</v>
      </c>
      <c r="F34" s="3">
        <v>17937</v>
      </c>
      <c r="G34" s="3">
        <v>21466</v>
      </c>
      <c r="H34" s="3">
        <v>23371</v>
      </c>
      <c r="I34" s="3">
        <v>88122</v>
      </c>
      <c r="J34" s="1">
        <v>2018</v>
      </c>
      <c r="K34" s="19">
        <v>1.1569912321181357</v>
      </c>
      <c r="L34" s="4">
        <v>8.8744992080499394E-2</v>
      </c>
      <c r="M34" s="11">
        <v>117506.12180000001</v>
      </c>
      <c r="N34" s="13">
        <v>204773</v>
      </c>
      <c r="O34" s="18">
        <v>573.83601256024963</v>
      </c>
      <c r="P34" s="13">
        <v>114.13125753883568</v>
      </c>
      <c r="Q34" s="11"/>
    </row>
    <row r="35" spans="1:17" x14ac:dyDescent="0.2">
      <c r="A35" s="7" t="s">
        <v>147</v>
      </c>
      <c r="B35" s="7" t="s">
        <v>148</v>
      </c>
      <c r="C35" s="7" t="s">
        <v>2</v>
      </c>
      <c r="D35" s="3">
        <v>12128</v>
      </c>
      <c r="E35" s="3">
        <v>15109</v>
      </c>
      <c r="F35" s="3">
        <v>18494</v>
      </c>
      <c r="G35" s="3">
        <v>20579</v>
      </c>
      <c r="H35" s="3">
        <v>25864</v>
      </c>
      <c r="I35" s="3">
        <v>92174</v>
      </c>
      <c r="J35" s="1">
        <v>2018</v>
      </c>
      <c r="K35" s="19">
        <v>1.1325857519788918</v>
      </c>
      <c r="L35" s="4">
        <v>0.2568151999611254</v>
      </c>
      <c r="M35" s="11">
        <v>150018.52086000002</v>
      </c>
      <c r="N35" s="13">
        <v>144805</v>
      </c>
      <c r="O35" s="18">
        <v>1036.0037350920204</v>
      </c>
      <c r="P35" s="13">
        <v>178.61261696764612</v>
      </c>
      <c r="Q35" s="11"/>
    </row>
    <row r="36" spans="1:17" x14ac:dyDescent="0.2">
      <c r="A36" s="2" t="s">
        <v>16</v>
      </c>
      <c r="B36" s="2" t="s">
        <v>17</v>
      </c>
      <c r="C36" s="2" t="s">
        <v>14</v>
      </c>
      <c r="D36" s="3">
        <v>20225</v>
      </c>
      <c r="E36" s="3">
        <v>26669</v>
      </c>
      <c r="F36" s="3">
        <v>32849</v>
      </c>
      <c r="G36" s="3">
        <v>39675</v>
      </c>
      <c r="H36" s="3">
        <v>43056</v>
      </c>
      <c r="I36" s="3">
        <v>162474</v>
      </c>
      <c r="J36" s="1">
        <v>2018</v>
      </c>
      <c r="K36" s="19">
        <v>1.1288504326328801</v>
      </c>
      <c r="L36" s="4">
        <v>8.5217391304347828E-2</v>
      </c>
      <c r="M36" s="11">
        <v>164724.94712000003</v>
      </c>
      <c r="N36" s="13">
        <v>220101</v>
      </c>
      <c r="O36" s="18">
        <v>748.40617316595569</v>
      </c>
      <c r="P36" s="13">
        <v>195.61928387422137</v>
      </c>
      <c r="Q36" s="11"/>
    </row>
    <row r="37" spans="1:17" x14ac:dyDescent="0.2">
      <c r="A37" s="7" t="s">
        <v>190</v>
      </c>
      <c r="B37" s="7" t="s">
        <v>191</v>
      </c>
      <c r="C37" s="7" t="s">
        <v>22</v>
      </c>
      <c r="D37" s="3">
        <v>22024</v>
      </c>
      <c r="E37" s="3">
        <v>29072</v>
      </c>
      <c r="F37" s="3">
        <v>34311</v>
      </c>
      <c r="G37" s="3">
        <v>40478</v>
      </c>
      <c r="H37" s="3">
        <v>46696</v>
      </c>
      <c r="I37" s="3">
        <v>172581</v>
      </c>
      <c r="J37" s="1">
        <v>2018</v>
      </c>
      <c r="K37" s="19">
        <v>1.1202324736650926</v>
      </c>
      <c r="L37" s="4">
        <v>0.15361430900736203</v>
      </c>
      <c r="M37" s="11">
        <v>211732.81357</v>
      </c>
      <c r="N37" s="13">
        <v>384139</v>
      </c>
      <c r="O37" s="18">
        <v>551.18801675955842</v>
      </c>
      <c r="P37" s="13">
        <v>121.56016441965018</v>
      </c>
      <c r="Q37" s="11"/>
    </row>
    <row r="38" spans="1:17" x14ac:dyDescent="0.2">
      <c r="A38" s="7" t="s">
        <v>126</v>
      </c>
      <c r="B38" s="7" t="s">
        <v>127</v>
      </c>
      <c r="C38" s="7" t="s">
        <v>86</v>
      </c>
      <c r="D38" s="3">
        <v>13291</v>
      </c>
      <c r="E38" s="3">
        <v>17915</v>
      </c>
      <c r="F38" s="3">
        <v>21430</v>
      </c>
      <c r="G38" s="3">
        <v>24297</v>
      </c>
      <c r="H38" s="3">
        <v>28023</v>
      </c>
      <c r="I38" s="3">
        <v>104956</v>
      </c>
      <c r="J38" s="1">
        <v>2018</v>
      </c>
      <c r="K38" s="19">
        <v>1.1084192310586112</v>
      </c>
      <c r="L38" s="4">
        <v>0.15335226571181626</v>
      </c>
      <c r="M38" s="11">
        <v>237122.40044</v>
      </c>
      <c r="N38" s="13">
        <v>388566</v>
      </c>
      <c r="O38" s="18">
        <v>610.24999727202066</v>
      </c>
      <c r="P38" s="13">
        <v>72.119022251046161</v>
      </c>
      <c r="Q38" s="11"/>
    </row>
    <row r="39" spans="1:17" x14ac:dyDescent="0.2">
      <c r="A39" s="7" t="s">
        <v>239</v>
      </c>
      <c r="B39" s="7" t="s">
        <v>240</v>
      </c>
      <c r="C39" s="7" t="s">
        <v>2</v>
      </c>
      <c r="D39" s="3">
        <v>24588</v>
      </c>
      <c r="E39" s="3">
        <v>32662</v>
      </c>
      <c r="F39" s="3">
        <v>40579</v>
      </c>
      <c r="G39" s="3">
        <v>46133</v>
      </c>
      <c r="H39" s="3">
        <v>51749</v>
      </c>
      <c r="I39" s="3">
        <v>195711</v>
      </c>
      <c r="J39" s="1">
        <v>2018</v>
      </c>
      <c r="K39" s="19">
        <v>1.104644542053034</v>
      </c>
      <c r="L39" s="4">
        <v>0.12173498363427482</v>
      </c>
      <c r="M39" s="11">
        <v>293431.70948000002</v>
      </c>
      <c r="N39" s="13">
        <v>518044</v>
      </c>
      <c r="O39" s="18">
        <v>566.42236852468136</v>
      </c>
      <c r="P39" s="13">
        <v>99.893059276818192</v>
      </c>
      <c r="Q39" s="11"/>
    </row>
    <row r="40" spans="1:17" x14ac:dyDescent="0.2">
      <c r="A40" s="2" t="s">
        <v>27</v>
      </c>
      <c r="B40" s="33" t="s">
        <v>28</v>
      </c>
      <c r="C40" s="33" t="s">
        <v>2</v>
      </c>
      <c r="D40" s="3">
        <v>14554</v>
      </c>
      <c r="E40" s="3">
        <v>19594</v>
      </c>
      <c r="F40" s="3">
        <v>23570</v>
      </c>
      <c r="G40" s="3">
        <v>27491</v>
      </c>
      <c r="H40" s="3">
        <v>30560</v>
      </c>
      <c r="I40" s="3">
        <v>115769</v>
      </c>
      <c r="J40" s="1">
        <v>2018</v>
      </c>
      <c r="K40" s="19">
        <v>1.0997663872474921</v>
      </c>
      <c r="L40" s="4">
        <v>0.11163653559346695</v>
      </c>
      <c r="M40" s="11">
        <v>160334.68633000003</v>
      </c>
      <c r="N40" s="13">
        <v>289916</v>
      </c>
      <c r="O40" s="18">
        <v>553.03841916279202</v>
      </c>
      <c r="P40" s="13">
        <v>105.40984285103271</v>
      </c>
      <c r="Q40" s="11"/>
    </row>
    <row r="41" spans="1:17" x14ac:dyDescent="0.2">
      <c r="A41" s="7" t="s">
        <v>328</v>
      </c>
      <c r="B41" s="7" t="s">
        <v>329</v>
      </c>
      <c r="C41" s="7" t="s">
        <v>2</v>
      </c>
      <c r="D41" s="3">
        <v>11463</v>
      </c>
      <c r="E41" s="3">
        <v>15746</v>
      </c>
      <c r="F41" s="3">
        <v>19840</v>
      </c>
      <c r="G41" s="3">
        <v>22783</v>
      </c>
      <c r="H41" s="3">
        <v>24069</v>
      </c>
      <c r="I41" s="3">
        <v>93901</v>
      </c>
      <c r="J41" s="1">
        <v>2018</v>
      </c>
      <c r="K41" s="19">
        <v>1.0997121172467941</v>
      </c>
      <c r="L41" s="4">
        <v>5.6445595400079006E-2</v>
      </c>
      <c r="M41" s="11">
        <v>136882.47720000002</v>
      </c>
      <c r="N41" s="13">
        <v>232733</v>
      </c>
      <c r="O41" s="18">
        <v>588.15242015528531</v>
      </c>
      <c r="P41" s="13">
        <v>103.41893929954067</v>
      </c>
      <c r="Q41" s="11"/>
    </row>
    <row r="42" spans="1:17" x14ac:dyDescent="0.2">
      <c r="A42" s="33" t="s">
        <v>302</v>
      </c>
      <c r="B42" s="7" t="s">
        <v>303</v>
      </c>
      <c r="C42" s="7" t="s">
        <v>14</v>
      </c>
      <c r="D42" s="3">
        <v>34269</v>
      </c>
      <c r="E42" s="3">
        <v>43533</v>
      </c>
      <c r="F42" s="3">
        <v>52765</v>
      </c>
      <c r="G42" s="3">
        <v>61879</v>
      </c>
      <c r="H42" s="3">
        <v>71845</v>
      </c>
      <c r="I42" s="3">
        <v>264291</v>
      </c>
      <c r="J42" s="1">
        <v>2018</v>
      </c>
      <c r="K42" s="19">
        <v>1.0965012110070327</v>
      </c>
      <c r="L42" s="4">
        <v>0.161056254949175</v>
      </c>
      <c r="M42" s="11">
        <v>296325.04856000002</v>
      </c>
      <c r="N42" s="13">
        <v>298179</v>
      </c>
      <c r="O42" s="18">
        <v>993.78242116312697</v>
      </c>
      <c r="P42" s="13">
        <v>240.94587479332884</v>
      </c>
      <c r="Q42" s="11"/>
    </row>
    <row r="43" spans="1:17" x14ac:dyDescent="0.2">
      <c r="A43" s="7" t="s">
        <v>322</v>
      </c>
      <c r="B43" s="7" t="s">
        <v>323</v>
      </c>
      <c r="C43" s="7" t="s">
        <v>2</v>
      </c>
      <c r="D43" s="3">
        <v>7007</v>
      </c>
      <c r="E43" s="3">
        <v>9050</v>
      </c>
      <c r="F43" s="3">
        <v>10491</v>
      </c>
      <c r="G43" s="3">
        <v>12936</v>
      </c>
      <c r="H43" s="3">
        <v>14673</v>
      </c>
      <c r="I43" s="3">
        <v>54157</v>
      </c>
      <c r="J43" s="1">
        <v>2018</v>
      </c>
      <c r="K43" s="19">
        <v>1.0940488083345226</v>
      </c>
      <c r="L43" s="4">
        <v>0.13427643784786641</v>
      </c>
      <c r="M43" s="11">
        <v>73562.409119999997</v>
      </c>
      <c r="N43" s="13">
        <v>185696</v>
      </c>
      <c r="O43" s="18">
        <v>396.14428485266239</v>
      </c>
      <c r="P43" s="13">
        <v>79.016241599172844</v>
      </c>
      <c r="Q43" s="11"/>
    </row>
    <row r="44" spans="1:17" x14ac:dyDescent="0.2">
      <c r="A44" s="7" t="s">
        <v>69</v>
      </c>
      <c r="B44" s="7" t="s">
        <v>70</v>
      </c>
      <c r="C44" s="7" t="s">
        <v>51</v>
      </c>
      <c r="D44" s="3">
        <v>8284</v>
      </c>
      <c r="E44" s="3">
        <v>11469</v>
      </c>
      <c r="F44" s="3">
        <v>13514</v>
      </c>
      <c r="G44" s="3">
        <v>14135</v>
      </c>
      <c r="H44" s="3">
        <v>17322</v>
      </c>
      <c r="I44" s="3">
        <v>64724</v>
      </c>
      <c r="J44" s="1">
        <v>2018</v>
      </c>
      <c r="K44" s="19">
        <v>1.0910188314823757</v>
      </c>
      <c r="L44" s="4">
        <v>0.22546869472939512</v>
      </c>
      <c r="M44" s="11">
        <v>84894.426109999986</v>
      </c>
      <c r="N44" s="13">
        <v>187775</v>
      </c>
      <c r="O44" s="18">
        <v>452.10718205298889</v>
      </c>
      <c r="P44" s="13">
        <v>92.248701903874306</v>
      </c>
      <c r="Q44" s="11"/>
    </row>
    <row r="45" spans="1:17" x14ac:dyDescent="0.2">
      <c r="A45" s="7" t="s">
        <v>274</v>
      </c>
      <c r="B45" s="7" t="s">
        <v>275</v>
      </c>
      <c r="C45" s="7" t="s">
        <v>51</v>
      </c>
      <c r="D45" s="3">
        <v>11207</v>
      </c>
      <c r="E45" s="3">
        <v>15561</v>
      </c>
      <c r="F45" s="3">
        <v>18316</v>
      </c>
      <c r="G45" s="3">
        <v>20932</v>
      </c>
      <c r="H45" s="3">
        <v>23396</v>
      </c>
      <c r="I45" s="3">
        <v>89412</v>
      </c>
      <c r="J45" s="1">
        <v>2018</v>
      </c>
      <c r="K45" s="19">
        <v>1.0876238065494781</v>
      </c>
      <c r="L45" s="4">
        <v>0.11771450410854195</v>
      </c>
      <c r="M45" s="11">
        <v>125691.87566000001</v>
      </c>
      <c r="N45" s="13">
        <v>218499</v>
      </c>
      <c r="O45" s="18">
        <v>575.25149158577381</v>
      </c>
      <c r="P45" s="13">
        <v>107.07600492450767</v>
      </c>
      <c r="Q45" s="11"/>
    </row>
    <row r="46" spans="1:17" x14ac:dyDescent="0.2">
      <c r="A46" s="7" t="s">
        <v>130</v>
      </c>
      <c r="B46" s="7" t="s">
        <v>131</v>
      </c>
      <c r="C46" s="7" t="s">
        <v>6</v>
      </c>
      <c r="D46" s="3">
        <v>20278</v>
      </c>
      <c r="E46" s="3">
        <v>27355</v>
      </c>
      <c r="F46" s="3">
        <v>32496</v>
      </c>
      <c r="G46" s="3">
        <v>38513</v>
      </c>
      <c r="H46" s="3">
        <v>42307</v>
      </c>
      <c r="I46" s="3">
        <v>160949</v>
      </c>
      <c r="J46" s="1">
        <v>2018</v>
      </c>
      <c r="K46" s="19">
        <v>1.0863497386330012</v>
      </c>
      <c r="L46" s="4">
        <v>9.8512190688858303E-2</v>
      </c>
      <c r="M46" s="11">
        <v>218145.73454999999</v>
      </c>
      <c r="N46" s="13">
        <v>176325</v>
      </c>
      <c r="O46" s="18">
        <v>1237.179835814547</v>
      </c>
      <c r="P46" s="13">
        <v>239.93761519920599</v>
      </c>
      <c r="Q46" s="11"/>
    </row>
    <row r="47" spans="1:17" x14ac:dyDescent="0.2">
      <c r="A47" s="7" t="s">
        <v>153</v>
      </c>
      <c r="B47" s="7" t="s">
        <v>154</v>
      </c>
      <c r="C47" s="7" t="s">
        <v>51</v>
      </c>
      <c r="D47" s="3">
        <v>9602</v>
      </c>
      <c r="E47" s="3">
        <v>12312</v>
      </c>
      <c r="F47" s="3">
        <v>14473</v>
      </c>
      <c r="G47" s="3">
        <v>17354</v>
      </c>
      <c r="H47" s="3">
        <v>20011</v>
      </c>
      <c r="I47" s="3">
        <v>73752</v>
      </c>
      <c r="J47" s="1">
        <v>2018</v>
      </c>
      <c r="K47" s="19">
        <v>1.0840449906269527</v>
      </c>
      <c r="L47" s="4">
        <v>0.15310591218162958</v>
      </c>
      <c r="M47" s="11">
        <v>112587.10996</v>
      </c>
      <c r="N47" s="13">
        <v>192658</v>
      </c>
      <c r="O47" s="18">
        <v>584.3884497918591</v>
      </c>
      <c r="P47" s="13">
        <v>103.86799406201663</v>
      </c>
      <c r="Q47" s="11"/>
    </row>
    <row r="48" spans="1:17" x14ac:dyDescent="0.2">
      <c r="A48" s="2" t="s">
        <v>20</v>
      </c>
      <c r="B48" s="2" t="s">
        <v>21</v>
      </c>
      <c r="C48" s="2" t="s">
        <v>22</v>
      </c>
      <c r="D48" s="3">
        <v>8109</v>
      </c>
      <c r="E48" s="3">
        <v>10864</v>
      </c>
      <c r="F48" s="3">
        <v>12907</v>
      </c>
      <c r="G48" s="3">
        <v>14881</v>
      </c>
      <c r="H48" s="3">
        <v>16878</v>
      </c>
      <c r="I48" s="3">
        <v>63639</v>
      </c>
      <c r="J48" s="1">
        <v>2018</v>
      </c>
      <c r="K48" s="19">
        <v>1.0813910469848316</v>
      </c>
      <c r="L48" s="4">
        <v>0.13419797056649418</v>
      </c>
      <c r="M48" s="11">
        <v>85318.288810000013</v>
      </c>
      <c r="N48" s="13">
        <v>107934</v>
      </c>
      <c r="O48" s="18">
        <v>790.46721894861685</v>
      </c>
      <c r="P48" s="13">
        <v>156.37333926288289</v>
      </c>
      <c r="Q48" s="11"/>
    </row>
    <row r="49" spans="1:17" x14ac:dyDescent="0.2">
      <c r="A49" s="7" t="s">
        <v>67</v>
      </c>
      <c r="B49" s="7" t="s">
        <v>68</v>
      </c>
      <c r="C49" s="7" t="s">
        <v>39</v>
      </c>
      <c r="D49" s="3">
        <v>16578</v>
      </c>
      <c r="E49" s="3">
        <v>21826</v>
      </c>
      <c r="F49" s="3">
        <v>25703</v>
      </c>
      <c r="G49" s="3">
        <v>28869</v>
      </c>
      <c r="H49" s="3">
        <v>34466</v>
      </c>
      <c r="I49" s="3">
        <v>127442</v>
      </c>
      <c r="J49" s="1">
        <v>2018</v>
      </c>
      <c r="K49" s="19">
        <v>1.0790203884666425</v>
      </c>
      <c r="L49" s="4">
        <v>0.19387578371263292</v>
      </c>
      <c r="M49" s="11">
        <v>201502.15283000004</v>
      </c>
      <c r="N49" s="13">
        <v>333712</v>
      </c>
      <c r="O49" s="18">
        <v>603.8205183811192</v>
      </c>
      <c r="P49" s="13">
        <v>103.28067315529559</v>
      </c>
      <c r="Q49" s="11"/>
    </row>
    <row r="50" spans="1:17" x14ac:dyDescent="0.2">
      <c r="A50" s="7" t="s">
        <v>236</v>
      </c>
      <c r="B50" s="7" t="s">
        <v>237</v>
      </c>
      <c r="C50" s="7" t="s">
        <v>86</v>
      </c>
      <c r="D50" s="3">
        <v>14872</v>
      </c>
      <c r="E50" s="3">
        <v>18730</v>
      </c>
      <c r="F50" s="3">
        <v>23075</v>
      </c>
      <c r="G50" s="3">
        <v>27526</v>
      </c>
      <c r="H50" s="3">
        <v>30806</v>
      </c>
      <c r="I50" s="3">
        <v>115009</v>
      </c>
      <c r="J50" s="1">
        <v>2018</v>
      </c>
      <c r="K50" s="19">
        <v>1.0714093598708982</v>
      </c>
      <c r="L50" s="4">
        <v>0.11916006684589116</v>
      </c>
      <c r="M50" s="11">
        <v>164285.85952</v>
      </c>
      <c r="N50" s="13">
        <v>408558</v>
      </c>
      <c r="O50" s="18">
        <v>402.11147381767091</v>
      </c>
      <c r="P50" s="13">
        <v>75.401778939587516</v>
      </c>
      <c r="Q50" s="11"/>
    </row>
    <row r="51" spans="1:17" x14ac:dyDescent="0.2">
      <c r="A51" s="7" t="s">
        <v>181</v>
      </c>
      <c r="B51" s="7" t="s">
        <v>182</v>
      </c>
      <c r="C51" s="7" t="s">
        <v>39</v>
      </c>
      <c r="D51" s="3">
        <v>26832</v>
      </c>
      <c r="E51" s="3">
        <v>35801</v>
      </c>
      <c r="F51" s="3">
        <v>42289</v>
      </c>
      <c r="G51" s="3">
        <v>47172</v>
      </c>
      <c r="H51" s="3">
        <v>55466</v>
      </c>
      <c r="I51" s="3">
        <v>207560</v>
      </c>
      <c r="J51" s="1">
        <v>2018</v>
      </c>
      <c r="K51" s="19">
        <v>1.0671586165772213</v>
      </c>
      <c r="L51" s="4">
        <v>0.17582464173662343</v>
      </c>
      <c r="M51" s="11">
        <v>247009.33910000001</v>
      </c>
      <c r="N51" s="13">
        <v>238150</v>
      </c>
      <c r="O51" s="18">
        <v>1037.2006680663449</v>
      </c>
      <c r="P51" s="13">
        <v>232.90363216460213</v>
      </c>
      <c r="Q51" s="11"/>
    </row>
    <row r="52" spans="1:17" x14ac:dyDescent="0.2">
      <c r="A52" s="7" t="s">
        <v>272</v>
      </c>
      <c r="B52" s="7" t="s">
        <v>273</v>
      </c>
      <c r="C52" s="7" t="s">
        <v>11</v>
      </c>
      <c r="D52" s="3">
        <v>63179</v>
      </c>
      <c r="E52" s="3">
        <v>82183</v>
      </c>
      <c r="F52" s="3">
        <v>99068</v>
      </c>
      <c r="G52" s="3">
        <v>115177</v>
      </c>
      <c r="H52" s="3">
        <v>130464</v>
      </c>
      <c r="I52" s="3">
        <v>490071</v>
      </c>
      <c r="J52" s="1">
        <v>2018</v>
      </c>
      <c r="K52" s="19">
        <v>1.0649899491919783</v>
      </c>
      <c r="L52" s="4">
        <v>0.13272615192269291</v>
      </c>
      <c r="M52" s="11">
        <v>497295.01897000003</v>
      </c>
      <c r="N52" s="13">
        <v>1019702</v>
      </c>
      <c r="O52" s="18">
        <v>487.68661723719288</v>
      </c>
      <c r="P52" s="13">
        <v>127.94326185493409</v>
      </c>
      <c r="Q52" s="11"/>
    </row>
    <row r="53" spans="1:17" x14ac:dyDescent="0.2">
      <c r="A53" s="2" t="s">
        <v>9</v>
      </c>
      <c r="B53" s="2" t="s">
        <v>10</v>
      </c>
      <c r="C53" s="2" t="s">
        <v>11</v>
      </c>
      <c r="D53" s="3">
        <v>43346</v>
      </c>
      <c r="E53" s="3">
        <v>60025</v>
      </c>
      <c r="F53" s="3">
        <v>71679</v>
      </c>
      <c r="G53" s="3">
        <v>83349</v>
      </c>
      <c r="H53" s="3">
        <v>89358</v>
      </c>
      <c r="I53" s="3">
        <v>347757</v>
      </c>
      <c r="J53" s="1">
        <v>2018</v>
      </c>
      <c r="K53" s="19">
        <v>1.0615050985096663</v>
      </c>
      <c r="L53" s="4">
        <v>7.2094446244106103E-2</v>
      </c>
      <c r="M53" s="11">
        <v>375792.08554000006</v>
      </c>
      <c r="N53" s="13">
        <v>652099</v>
      </c>
      <c r="O53" s="18">
        <v>576.28072660746307</v>
      </c>
      <c r="P53" s="13">
        <v>137.03134033329295</v>
      </c>
      <c r="Q53" s="11"/>
    </row>
    <row r="54" spans="1:17" x14ac:dyDescent="0.2">
      <c r="A54" s="33" t="s">
        <v>330</v>
      </c>
      <c r="B54" s="33" t="s">
        <v>331</v>
      </c>
      <c r="C54" s="33" t="s">
        <v>51</v>
      </c>
      <c r="D54" s="3">
        <v>13714</v>
      </c>
      <c r="E54" s="3">
        <v>18484</v>
      </c>
      <c r="F54" s="3">
        <v>21145</v>
      </c>
      <c r="G54" s="3">
        <v>23585</v>
      </c>
      <c r="H54" s="3">
        <v>28007</v>
      </c>
      <c r="I54" s="3">
        <v>104935</v>
      </c>
      <c r="J54" s="1">
        <v>2018</v>
      </c>
      <c r="K54" s="19">
        <v>1.0422196295756161</v>
      </c>
      <c r="L54" s="4">
        <v>0.18749205003179986</v>
      </c>
      <c r="M54" s="11">
        <v>155004.12867999999</v>
      </c>
      <c r="N54" s="13">
        <v>320021</v>
      </c>
      <c r="O54" s="18">
        <v>484.35611625487076</v>
      </c>
      <c r="P54" s="13">
        <v>87.516131753853657</v>
      </c>
      <c r="Q54" s="11"/>
    </row>
    <row r="55" spans="1:17" x14ac:dyDescent="0.2">
      <c r="A55" s="7" t="s">
        <v>356</v>
      </c>
      <c r="B55" s="7" t="s">
        <v>357</v>
      </c>
      <c r="C55" s="7" t="s">
        <v>86</v>
      </c>
      <c r="D55" s="3">
        <v>14311</v>
      </c>
      <c r="E55" s="3">
        <v>18124</v>
      </c>
      <c r="F55" s="3">
        <v>22073</v>
      </c>
      <c r="G55" s="3">
        <v>25099</v>
      </c>
      <c r="H55" s="3">
        <v>29000</v>
      </c>
      <c r="I55" s="3">
        <v>108607</v>
      </c>
      <c r="J55" s="1">
        <v>2018</v>
      </c>
      <c r="K55" s="19">
        <v>1.0264132485500663</v>
      </c>
      <c r="L55" s="4">
        <v>0.15542451890513567</v>
      </c>
      <c r="M55" s="11">
        <v>115294.97887000001</v>
      </c>
      <c r="N55" s="13">
        <v>321251</v>
      </c>
      <c r="O55" s="18">
        <v>358.89375868090684</v>
      </c>
      <c r="P55" s="13">
        <v>90.272092538233352</v>
      </c>
      <c r="Q55" s="11"/>
    </row>
    <row r="56" spans="1:17" x14ac:dyDescent="0.2">
      <c r="A56" s="7" t="s">
        <v>175</v>
      </c>
      <c r="B56" s="7" t="s">
        <v>176</v>
      </c>
      <c r="C56" s="7" t="s">
        <v>51</v>
      </c>
      <c r="D56" s="3">
        <v>23687</v>
      </c>
      <c r="E56" s="3">
        <v>31448</v>
      </c>
      <c r="F56" s="3">
        <v>37241</v>
      </c>
      <c r="G56" s="3">
        <v>41459</v>
      </c>
      <c r="H56" s="3">
        <v>47732</v>
      </c>
      <c r="I56" s="3">
        <v>181567</v>
      </c>
      <c r="J56" s="1">
        <v>2018</v>
      </c>
      <c r="K56" s="19">
        <v>1.0151137754886648</v>
      </c>
      <c r="L56" s="4">
        <v>0.15130610965049809</v>
      </c>
      <c r="M56" s="11">
        <v>386831.65655999992</v>
      </c>
      <c r="N56" s="13">
        <v>575038</v>
      </c>
      <c r="O56" s="18">
        <v>672.70624995217702</v>
      </c>
      <c r="P56" s="13">
        <v>83.006688253645848</v>
      </c>
      <c r="Q56" s="11"/>
    </row>
    <row r="57" spans="1:17" x14ac:dyDescent="0.2">
      <c r="A57" s="2" t="s">
        <v>15</v>
      </c>
      <c r="B57" s="2" t="s">
        <v>13</v>
      </c>
      <c r="C57" s="2" t="s">
        <v>14</v>
      </c>
      <c r="D57" s="3">
        <v>26391</v>
      </c>
      <c r="E57" s="3">
        <v>35325</v>
      </c>
      <c r="F57" s="3">
        <v>41814</v>
      </c>
      <c r="G57" s="3">
        <v>47588</v>
      </c>
      <c r="H57" s="3">
        <v>53142</v>
      </c>
      <c r="I57" s="3">
        <v>204260</v>
      </c>
      <c r="J57" s="1">
        <v>2018</v>
      </c>
      <c r="K57" s="19">
        <v>1.0136410139820393</v>
      </c>
      <c r="L57" s="4">
        <v>0.11671009498192822</v>
      </c>
      <c r="M57" s="11">
        <v>224505.45258000001</v>
      </c>
      <c r="N57" s="13">
        <v>262686</v>
      </c>
      <c r="O57" s="18">
        <v>854.65328407299978</v>
      </c>
      <c r="P57" s="13">
        <v>202.30236860738677</v>
      </c>
      <c r="Q57" s="11"/>
    </row>
    <row r="58" spans="1:17" x14ac:dyDescent="0.2">
      <c r="A58" s="33" t="s">
        <v>192</v>
      </c>
      <c r="B58" s="33" t="s">
        <v>193</v>
      </c>
      <c r="C58" s="33" t="s">
        <v>11</v>
      </c>
      <c r="D58" s="3">
        <v>8362</v>
      </c>
      <c r="E58" s="3">
        <v>11609</v>
      </c>
      <c r="F58" s="3">
        <v>13662</v>
      </c>
      <c r="G58" s="3">
        <v>15488</v>
      </c>
      <c r="H58" s="3">
        <v>16806</v>
      </c>
      <c r="I58" s="3">
        <v>65927</v>
      </c>
      <c r="J58" s="1">
        <v>2018</v>
      </c>
      <c r="K58" s="19">
        <v>1.0098062664434346</v>
      </c>
      <c r="L58" s="4">
        <v>8.5098140495867766E-2</v>
      </c>
      <c r="M58" s="11">
        <v>68276.677450000003</v>
      </c>
      <c r="N58" s="13">
        <v>210688</v>
      </c>
      <c r="O58" s="18">
        <v>324.06533570967497</v>
      </c>
      <c r="P58" s="13">
        <v>79.767238760631841</v>
      </c>
      <c r="Q58" s="11"/>
    </row>
    <row r="59" spans="1:17" x14ac:dyDescent="0.2">
      <c r="A59" s="7" t="s">
        <v>157</v>
      </c>
      <c r="B59" s="7" t="s">
        <v>158</v>
      </c>
      <c r="C59" s="7" t="s">
        <v>51</v>
      </c>
      <c r="D59" s="3">
        <v>8901</v>
      </c>
      <c r="E59" s="3">
        <v>12051</v>
      </c>
      <c r="F59" s="3">
        <v>14508</v>
      </c>
      <c r="G59" s="3">
        <v>16377</v>
      </c>
      <c r="H59" s="3">
        <v>17873</v>
      </c>
      <c r="I59" s="3">
        <v>69710</v>
      </c>
      <c r="J59" s="1">
        <v>2018</v>
      </c>
      <c r="K59" s="19">
        <v>1.0079766318391192</v>
      </c>
      <c r="L59" s="4">
        <v>9.1347621664529519E-2</v>
      </c>
      <c r="M59" s="11">
        <v>95910.334939999986</v>
      </c>
      <c r="N59" s="13">
        <v>148602</v>
      </c>
      <c r="O59" s="18">
        <v>645.41752425943116</v>
      </c>
      <c r="P59" s="13">
        <v>120.27428971346281</v>
      </c>
      <c r="Q59" s="11"/>
    </row>
    <row r="60" spans="1:17" x14ac:dyDescent="0.2">
      <c r="A60" s="7" t="s">
        <v>145</v>
      </c>
      <c r="B60" s="7" t="s">
        <v>146</v>
      </c>
      <c r="C60" s="7" t="s">
        <v>11</v>
      </c>
      <c r="D60" s="3">
        <v>26710</v>
      </c>
      <c r="E60" s="3">
        <v>35953</v>
      </c>
      <c r="F60" s="3">
        <v>42102</v>
      </c>
      <c r="G60" s="3">
        <v>47746</v>
      </c>
      <c r="H60" s="3">
        <v>53482</v>
      </c>
      <c r="I60" s="3">
        <v>205993</v>
      </c>
      <c r="J60" s="1">
        <v>2018</v>
      </c>
      <c r="K60" s="19">
        <v>1.0023212280044926</v>
      </c>
      <c r="L60" s="4">
        <v>0.12013571817534453</v>
      </c>
      <c r="M60" s="11">
        <v>290385.82525000005</v>
      </c>
      <c r="N60" s="13">
        <v>493576</v>
      </c>
      <c r="O60" s="18">
        <v>588.33052103424814</v>
      </c>
      <c r="P60" s="13">
        <v>108.35615994294697</v>
      </c>
      <c r="Q60" s="11"/>
    </row>
    <row r="61" spans="1:17" x14ac:dyDescent="0.2">
      <c r="A61" s="7" t="s">
        <v>97</v>
      </c>
      <c r="B61" s="7" t="s">
        <v>98</v>
      </c>
      <c r="C61" s="7" t="s">
        <v>39</v>
      </c>
      <c r="D61" s="3">
        <v>10294</v>
      </c>
      <c r="E61" s="3">
        <v>13239</v>
      </c>
      <c r="F61" s="3">
        <v>15980</v>
      </c>
      <c r="G61" s="3">
        <v>17996</v>
      </c>
      <c r="H61" s="3">
        <v>20592</v>
      </c>
      <c r="I61" s="3">
        <v>78101</v>
      </c>
      <c r="J61" s="1">
        <v>2018</v>
      </c>
      <c r="K61" s="19">
        <v>1.0003885758694384</v>
      </c>
      <c r="L61" s="4">
        <v>0.14425427872860636</v>
      </c>
      <c r="M61" s="11">
        <v>104095.65489999999</v>
      </c>
      <c r="N61" s="13">
        <v>117990</v>
      </c>
      <c r="O61" s="18">
        <v>882.24133316382733</v>
      </c>
      <c r="P61" s="13">
        <v>174.52326468344776</v>
      </c>
      <c r="Q61" s="11"/>
    </row>
    <row r="62" spans="1:17" x14ac:dyDescent="0.2">
      <c r="A62" s="7" t="s">
        <v>326</v>
      </c>
      <c r="B62" s="7" t="s">
        <v>327</v>
      </c>
      <c r="C62" s="7" t="s">
        <v>39</v>
      </c>
      <c r="D62" s="3">
        <v>3606</v>
      </c>
      <c r="E62" s="3">
        <v>4407</v>
      </c>
      <c r="F62" s="3">
        <v>5575</v>
      </c>
      <c r="G62" s="3">
        <v>6201</v>
      </c>
      <c r="H62" s="3">
        <v>7205</v>
      </c>
      <c r="I62" s="3">
        <v>26994</v>
      </c>
      <c r="J62" s="1">
        <v>2018</v>
      </c>
      <c r="K62" s="19">
        <v>0.99805879090404881</v>
      </c>
      <c r="L62" s="4">
        <v>0.16190936945653928</v>
      </c>
      <c r="M62" s="11">
        <v>36259.059049999996</v>
      </c>
      <c r="N62" s="13">
        <v>97612</v>
      </c>
      <c r="O62" s="18">
        <v>371.46108111707571</v>
      </c>
      <c r="P62" s="13">
        <v>73.812645986149235</v>
      </c>
      <c r="Q62" s="11"/>
    </row>
    <row r="63" spans="1:17" x14ac:dyDescent="0.2">
      <c r="A63" s="7" t="s">
        <v>348</v>
      </c>
      <c r="B63" s="7" t="s">
        <v>349</v>
      </c>
      <c r="C63" s="7" t="s">
        <v>51</v>
      </c>
      <c r="D63" s="3">
        <v>17632</v>
      </c>
      <c r="E63" s="3">
        <v>22972</v>
      </c>
      <c r="F63" s="3">
        <v>28306</v>
      </c>
      <c r="G63" s="3">
        <v>32032</v>
      </c>
      <c r="H63" s="3">
        <v>35206</v>
      </c>
      <c r="I63" s="3">
        <v>136148</v>
      </c>
      <c r="J63" s="1">
        <v>2018</v>
      </c>
      <c r="K63" s="19">
        <v>0.99671052631578949</v>
      </c>
      <c r="L63" s="4">
        <v>9.9088411588411585E-2</v>
      </c>
      <c r="M63" s="11">
        <v>167916.71031999998</v>
      </c>
      <c r="N63" s="13">
        <v>293612</v>
      </c>
      <c r="O63" s="18">
        <v>571.9000256120321</v>
      </c>
      <c r="P63" s="13">
        <v>119.90654332929172</v>
      </c>
      <c r="Q63" s="11"/>
    </row>
    <row r="64" spans="1:17" x14ac:dyDescent="0.2">
      <c r="A64" s="7" t="s">
        <v>232</v>
      </c>
      <c r="B64" s="7" t="s">
        <v>233</v>
      </c>
      <c r="C64" s="7" t="s">
        <v>39</v>
      </c>
      <c r="D64" s="3">
        <v>32461</v>
      </c>
      <c r="E64" s="3">
        <v>41868</v>
      </c>
      <c r="F64" s="3">
        <v>49378</v>
      </c>
      <c r="G64" s="3">
        <v>57540</v>
      </c>
      <c r="H64" s="3">
        <v>64706</v>
      </c>
      <c r="I64" s="3">
        <v>245953</v>
      </c>
      <c r="J64" s="1">
        <v>2018</v>
      </c>
      <c r="K64" s="4">
        <v>0.99334586118727086</v>
      </c>
      <c r="L64" s="4">
        <v>0.12453945081682308</v>
      </c>
      <c r="M64" s="11">
        <v>345962.61716000002</v>
      </c>
      <c r="N64" s="13">
        <v>251744</v>
      </c>
      <c r="O64" s="18">
        <v>1374.2636057264524</v>
      </c>
      <c r="P64" s="13">
        <v>257.03095207830177</v>
      </c>
      <c r="Q64" s="11"/>
    </row>
    <row r="65" spans="1:17" x14ac:dyDescent="0.2">
      <c r="A65" s="7" t="s">
        <v>243</v>
      </c>
      <c r="B65" s="7" t="s">
        <v>168</v>
      </c>
      <c r="C65" s="7" t="s">
        <v>73</v>
      </c>
      <c r="D65" s="3">
        <v>20861</v>
      </c>
      <c r="E65" s="3">
        <v>27627</v>
      </c>
      <c r="F65" s="3">
        <v>32313</v>
      </c>
      <c r="G65" s="3">
        <v>37959</v>
      </c>
      <c r="H65" s="3">
        <v>41330</v>
      </c>
      <c r="I65" s="3">
        <v>160090</v>
      </c>
      <c r="J65" s="1">
        <v>2018</v>
      </c>
      <c r="K65" s="4">
        <v>0.98120895450841283</v>
      </c>
      <c r="L65" s="4">
        <v>8.8806343686609238E-2</v>
      </c>
      <c r="M65" s="11">
        <v>158238.08791000003</v>
      </c>
      <c r="N65" s="13">
        <v>249997</v>
      </c>
      <c r="O65" s="18">
        <v>632.95994715936604</v>
      </c>
      <c r="P65" s="13">
        <v>165.32198386380637</v>
      </c>
      <c r="Q65" s="11"/>
    </row>
    <row r="66" spans="1:17" x14ac:dyDescent="0.2">
      <c r="A66" s="7" t="s">
        <v>117</v>
      </c>
      <c r="B66" s="7" t="s">
        <v>118</v>
      </c>
      <c r="C66" s="7" t="s">
        <v>51</v>
      </c>
      <c r="D66" s="3">
        <v>18501</v>
      </c>
      <c r="E66" s="3">
        <v>24264</v>
      </c>
      <c r="F66" s="3">
        <v>29171</v>
      </c>
      <c r="G66" s="3">
        <v>32928</v>
      </c>
      <c r="H66" s="3">
        <v>36622</v>
      </c>
      <c r="I66" s="3">
        <v>141486</v>
      </c>
      <c r="J66" s="1">
        <v>2018</v>
      </c>
      <c r="K66" s="4">
        <v>0.97946056969893525</v>
      </c>
      <c r="L66" s="4">
        <v>0.11218415937803693</v>
      </c>
      <c r="M66" s="11">
        <v>175070.44486000002</v>
      </c>
      <c r="N66" s="13">
        <v>218308</v>
      </c>
      <c r="O66" s="18">
        <v>801.9424155779908</v>
      </c>
      <c r="P66" s="13">
        <v>167.75381570991442</v>
      </c>
      <c r="Q66" s="11"/>
    </row>
    <row r="67" spans="1:17" x14ac:dyDescent="0.2">
      <c r="A67" s="7" t="s">
        <v>238</v>
      </c>
      <c r="B67" s="7" t="s">
        <v>140</v>
      </c>
      <c r="C67" s="7" t="s">
        <v>73</v>
      </c>
      <c r="D67" s="3">
        <v>4135</v>
      </c>
      <c r="E67" s="3">
        <v>5208</v>
      </c>
      <c r="F67" s="3">
        <v>5834</v>
      </c>
      <c r="G67" s="3">
        <v>6255</v>
      </c>
      <c r="H67" s="3">
        <v>8178</v>
      </c>
      <c r="I67" s="3">
        <v>29610</v>
      </c>
      <c r="J67" s="1">
        <v>2018</v>
      </c>
      <c r="K67" s="4">
        <v>0.97775090689238209</v>
      </c>
      <c r="L67" s="4">
        <v>0.30743405275779379</v>
      </c>
      <c r="M67" s="11">
        <v>58142.817360000008</v>
      </c>
      <c r="N67" s="13">
        <v>142383</v>
      </c>
      <c r="O67" s="18">
        <v>408.35505193738021</v>
      </c>
      <c r="P67" s="13">
        <v>57.436632182212769</v>
      </c>
      <c r="Q67" s="11"/>
    </row>
    <row r="68" spans="1:17" x14ac:dyDescent="0.2">
      <c r="A68" s="7" t="s">
        <v>294</v>
      </c>
      <c r="B68" s="7" t="s">
        <v>295</v>
      </c>
      <c r="C68" s="7" t="s">
        <v>73</v>
      </c>
      <c r="D68" s="3">
        <v>15839</v>
      </c>
      <c r="E68" s="3">
        <v>19664</v>
      </c>
      <c r="F68" s="3">
        <v>24453</v>
      </c>
      <c r="G68" s="3">
        <v>28136</v>
      </c>
      <c r="H68" s="3">
        <v>31314</v>
      </c>
      <c r="I68" s="3">
        <v>119406</v>
      </c>
      <c r="J68" s="1">
        <v>2018</v>
      </c>
      <c r="K68" s="4">
        <v>0.97701875118378689</v>
      </c>
      <c r="L68" s="4">
        <v>0.112951379016207</v>
      </c>
      <c r="M68" s="11">
        <v>159525.19639</v>
      </c>
      <c r="N68" s="13">
        <v>221262</v>
      </c>
      <c r="O68" s="18">
        <v>720.97873285968672</v>
      </c>
      <c r="P68" s="13">
        <v>141.52452748325513</v>
      </c>
      <c r="Q68" s="11"/>
    </row>
    <row r="69" spans="1:17" x14ac:dyDescent="0.2">
      <c r="A69" s="7" t="s">
        <v>167</v>
      </c>
      <c r="B69" s="7" t="s">
        <v>168</v>
      </c>
      <c r="C69" s="7" t="s">
        <v>73</v>
      </c>
      <c r="D69" s="3">
        <v>15489</v>
      </c>
      <c r="E69" s="3">
        <v>19545</v>
      </c>
      <c r="F69" s="3">
        <v>22048</v>
      </c>
      <c r="G69" s="3">
        <v>25277</v>
      </c>
      <c r="H69" s="3">
        <v>30538</v>
      </c>
      <c r="I69" s="3">
        <v>112897</v>
      </c>
      <c r="J69" s="1">
        <v>2018</v>
      </c>
      <c r="K69" s="4">
        <v>0.97159274323713607</v>
      </c>
      <c r="L69" s="4">
        <v>0.20813387664675398</v>
      </c>
      <c r="M69" s="11">
        <v>126570.98497</v>
      </c>
      <c r="N69" s="13">
        <v>194710</v>
      </c>
      <c r="O69" s="18">
        <v>650.04871331724098</v>
      </c>
      <c r="P69" s="13">
        <v>156.83837501925939</v>
      </c>
      <c r="Q69" s="11"/>
    </row>
    <row r="70" spans="1:17" x14ac:dyDescent="0.2">
      <c r="A70" s="7" t="s">
        <v>109</v>
      </c>
      <c r="B70" s="7" t="s">
        <v>110</v>
      </c>
      <c r="C70" s="7" t="s">
        <v>11</v>
      </c>
      <c r="D70" s="3">
        <v>74118</v>
      </c>
      <c r="E70" s="3">
        <v>94927</v>
      </c>
      <c r="F70" s="3">
        <v>113827</v>
      </c>
      <c r="G70" s="3">
        <v>131391</v>
      </c>
      <c r="H70" s="3">
        <v>146021</v>
      </c>
      <c r="I70" s="3">
        <v>560284</v>
      </c>
      <c r="J70" s="1">
        <v>2018</v>
      </c>
      <c r="K70" s="4">
        <v>0.97011522167354758</v>
      </c>
      <c r="L70" s="4">
        <v>0.11134704812353967</v>
      </c>
      <c r="M70" s="11">
        <v>628628.04165999987</v>
      </c>
      <c r="N70" s="13">
        <v>938976</v>
      </c>
      <c r="O70" s="18">
        <v>669.48254445268014</v>
      </c>
      <c r="P70" s="13">
        <v>155.51089697713252</v>
      </c>
      <c r="Q70" s="11"/>
    </row>
    <row r="71" spans="1:17" x14ac:dyDescent="0.2">
      <c r="A71" s="7" t="s">
        <v>52</v>
      </c>
      <c r="B71" s="7" t="s">
        <v>53</v>
      </c>
      <c r="C71" s="7" t="s">
        <v>14</v>
      </c>
      <c r="D71" s="3">
        <v>26166</v>
      </c>
      <c r="E71" s="3">
        <v>33348</v>
      </c>
      <c r="F71" s="3">
        <v>38396</v>
      </c>
      <c r="G71" s="3">
        <v>43038</v>
      </c>
      <c r="H71" s="3">
        <v>51365</v>
      </c>
      <c r="I71" s="3">
        <v>192313</v>
      </c>
      <c r="J71" s="1">
        <v>2018</v>
      </c>
      <c r="K71" s="4">
        <v>0.96304364442406176</v>
      </c>
      <c r="L71" s="4">
        <v>0.19348018030577629</v>
      </c>
      <c r="M71" s="11">
        <v>215983.31133000003</v>
      </c>
      <c r="N71" s="13">
        <v>326405</v>
      </c>
      <c r="O71" s="18">
        <v>661.70343999019633</v>
      </c>
      <c r="P71" s="13">
        <v>157.36584917510456</v>
      </c>
      <c r="Q71" s="11"/>
    </row>
    <row r="72" spans="1:17" x14ac:dyDescent="0.2">
      <c r="A72" s="7" t="s">
        <v>35</v>
      </c>
      <c r="B72" s="7" t="s">
        <v>36</v>
      </c>
      <c r="C72" s="7" t="s">
        <v>22</v>
      </c>
      <c r="D72" s="3">
        <v>15534</v>
      </c>
      <c r="E72" s="3">
        <v>19635</v>
      </c>
      <c r="F72" s="3">
        <v>23872</v>
      </c>
      <c r="G72" s="3">
        <v>26716</v>
      </c>
      <c r="H72" s="3">
        <v>30467</v>
      </c>
      <c r="I72" s="3">
        <v>116224</v>
      </c>
      <c r="J72" s="1">
        <v>2018</v>
      </c>
      <c r="K72" s="4">
        <v>0.96131067336165832</v>
      </c>
      <c r="L72" s="4">
        <v>0.14040275490342866</v>
      </c>
      <c r="M72" s="11">
        <v>158420.35269</v>
      </c>
      <c r="N72" s="13">
        <v>248754</v>
      </c>
      <c r="O72" s="18">
        <v>636.85549856484727</v>
      </c>
      <c r="P72" s="13">
        <v>122.47843250761797</v>
      </c>
      <c r="Q72" s="11"/>
    </row>
    <row r="73" spans="1:17" x14ac:dyDescent="0.2">
      <c r="A73" s="7" t="s">
        <v>366</v>
      </c>
      <c r="B73" s="7" t="s">
        <v>367</v>
      </c>
      <c r="C73" s="7" t="s">
        <v>86</v>
      </c>
      <c r="D73" s="3">
        <v>22826</v>
      </c>
      <c r="E73" s="3">
        <v>27593</v>
      </c>
      <c r="F73" s="3">
        <v>32482</v>
      </c>
      <c r="G73" s="3">
        <v>38849</v>
      </c>
      <c r="H73" s="3">
        <v>44676</v>
      </c>
      <c r="I73" s="3">
        <v>166426</v>
      </c>
      <c r="J73" s="1">
        <v>2018</v>
      </c>
      <c r="K73" s="4">
        <v>0.95724174187330235</v>
      </c>
      <c r="L73" s="4">
        <v>0.14999099075909289</v>
      </c>
      <c r="M73" s="11">
        <v>201585.17532999997</v>
      </c>
      <c r="N73" s="13">
        <v>441903</v>
      </c>
      <c r="O73" s="18">
        <v>456.17516814776087</v>
      </c>
      <c r="P73" s="13">
        <v>101.09910998567558</v>
      </c>
      <c r="Q73" s="11"/>
    </row>
    <row r="74" spans="1:17" x14ac:dyDescent="0.2">
      <c r="A74" s="33" t="s">
        <v>292</v>
      </c>
      <c r="B74" s="33" t="s">
        <v>293</v>
      </c>
      <c r="C74" s="33" t="s">
        <v>39</v>
      </c>
      <c r="D74" s="3">
        <v>32330</v>
      </c>
      <c r="E74" s="3">
        <v>40642</v>
      </c>
      <c r="F74" s="3">
        <v>46099</v>
      </c>
      <c r="G74" s="3">
        <v>54614</v>
      </c>
      <c r="H74" s="3">
        <v>63199</v>
      </c>
      <c r="I74" s="3">
        <v>236884</v>
      </c>
      <c r="J74" s="1">
        <v>2018</v>
      </c>
      <c r="K74" s="4">
        <v>0.95480977420352608</v>
      </c>
      <c r="L74" s="4">
        <v>0.15719412604826602</v>
      </c>
      <c r="M74" s="11">
        <v>278253.69587</v>
      </c>
      <c r="N74" s="13">
        <v>692623</v>
      </c>
      <c r="O74" s="18">
        <v>401.73903533379627</v>
      </c>
      <c r="P74" s="13">
        <v>91.24588701212636</v>
      </c>
      <c r="Q74" s="11"/>
    </row>
    <row r="75" spans="1:17" x14ac:dyDescent="0.2">
      <c r="A75" s="7" t="s">
        <v>136</v>
      </c>
      <c r="B75" s="7" t="s">
        <v>137</v>
      </c>
      <c r="C75" s="7" t="s">
        <v>39</v>
      </c>
      <c r="D75" s="3">
        <v>4343</v>
      </c>
      <c r="E75" s="3">
        <v>5274</v>
      </c>
      <c r="F75" s="3">
        <v>6296</v>
      </c>
      <c r="G75" s="3">
        <v>7724</v>
      </c>
      <c r="H75" s="3">
        <v>8481</v>
      </c>
      <c r="I75" s="3">
        <v>32118</v>
      </c>
      <c r="J75" s="1">
        <v>2018</v>
      </c>
      <c r="K75" s="4">
        <v>0.95279760534192959</v>
      </c>
      <c r="L75" s="4">
        <v>9.8006214396685651E-2</v>
      </c>
      <c r="M75" s="11">
        <v>50271.928650000002</v>
      </c>
      <c r="N75" s="13">
        <v>94260</v>
      </c>
      <c r="O75" s="18">
        <v>533.33257638446855</v>
      </c>
      <c r="P75" s="13">
        <v>89.974538510502867</v>
      </c>
      <c r="Q75" s="11"/>
    </row>
    <row r="76" spans="1:17" x14ac:dyDescent="0.2">
      <c r="A76" s="7" t="s">
        <v>119</v>
      </c>
      <c r="B76" s="7" t="s">
        <v>120</v>
      </c>
      <c r="C76" s="7" t="s">
        <v>11</v>
      </c>
      <c r="D76" s="3">
        <v>46975</v>
      </c>
      <c r="E76" s="3">
        <v>64681</v>
      </c>
      <c r="F76" s="3">
        <v>75883</v>
      </c>
      <c r="G76" s="3">
        <v>86412</v>
      </c>
      <c r="H76" s="3">
        <v>91719</v>
      </c>
      <c r="I76" s="3">
        <v>365670</v>
      </c>
      <c r="J76" s="1">
        <v>2018</v>
      </c>
      <c r="K76" s="4">
        <v>0.95250665247472055</v>
      </c>
      <c r="L76" s="4">
        <v>6.1415081238716848E-2</v>
      </c>
      <c r="M76" s="11">
        <v>657449.67459999991</v>
      </c>
      <c r="N76" s="13">
        <v>579008</v>
      </c>
      <c r="O76" s="18">
        <v>1135.4759771885708</v>
      </c>
      <c r="P76" s="13">
        <v>158.40713772521278</v>
      </c>
      <c r="Q76" s="11"/>
    </row>
    <row r="77" spans="1:17" x14ac:dyDescent="0.2">
      <c r="A77" s="33" t="s">
        <v>312</v>
      </c>
      <c r="B77" s="7" t="s">
        <v>313</v>
      </c>
      <c r="C77" s="7" t="s">
        <v>2</v>
      </c>
      <c r="D77" s="3">
        <v>11689</v>
      </c>
      <c r="E77" s="3">
        <v>14900</v>
      </c>
      <c r="F77" s="3">
        <v>17039</v>
      </c>
      <c r="G77" s="3">
        <v>20149</v>
      </c>
      <c r="H77" s="3">
        <v>22789</v>
      </c>
      <c r="I77" s="3">
        <v>86566</v>
      </c>
      <c r="J77" s="1">
        <v>2018</v>
      </c>
      <c r="K77" s="4">
        <v>0.94961074514500809</v>
      </c>
      <c r="L77" s="4">
        <v>0.13102387215246414</v>
      </c>
      <c r="M77" s="11">
        <v>115674.85915000002</v>
      </c>
      <c r="N77" s="13">
        <v>226860</v>
      </c>
      <c r="O77" s="18">
        <v>509.89535021599232</v>
      </c>
      <c r="P77" s="13">
        <v>100.45402450850744</v>
      </c>
      <c r="Q77" s="11"/>
    </row>
    <row r="78" spans="1:17" x14ac:dyDescent="0.2">
      <c r="A78" s="7" t="s">
        <v>260</v>
      </c>
      <c r="B78" s="7" t="s">
        <v>261</v>
      </c>
      <c r="C78" s="7" t="s">
        <v>39</v>
      </c>
      <c r="D78" s="3">
        <v>14248</v>
      </c>
      <c r="E78" s="3">
        <v>18609</v>
      </c>
      <c r="F78" s="3">
        <v>21191</v>
      </c>
      <c r="G78" s="3">
        <v>24768</v>
      </c>
      <c r="H78" s="3">
        <v>27553</v>
      </c>
      <c r="I78" s="3">
        <v>106369</v>
      </c>
      <c r="J78" s="1">
        <v>2018</v>
      </c>
      <c r="K78" s="4">
        <v>0.93381527231892192</v>
      </c>
      <c r="L78" s="4">
        <v>0.11244347545219638</v>
      </c>
      <c r="M78" s="11">
        <v>155065.96328</v>
      </c>
      <c r="N78" s="13">
        <v>167977</v>
      </c>
      <c r="O78" s="18">
        <v>923.1380681879067</v>
      </c>
      <c r="P78" s="13">
        <v>164.02840865118441</v>
      </c>
      <c r="Q78" s="11"/>
    </row>
    <row r="79" spans="1:17" x14ac:dyDescent="0.2">
      <c r="A79" s="7" t="s">
        <v>173</v>
      </c>
      <c r="B79" s="7" t="s">
        <v>174</v>
      </c>
      <c r="C79" s="7" t="s">
        <v>86</v>
      </c>
      <c r="D79" s="3">
        <v>15096</v>
      </c>
      <c r="E79" s="3">
        <v>18809</v>
      </c>
      <c r="F79" s="3">
        <v>21822</v>
      </c>
      <c r="G79" s="3">
        <v>25337</v>
      </c>
      <c r="H79" s="3">
        <v>29101</v>
      </c>
      <c r="I79" s="3">
        <v>110165</v>
      </c>
      <c r="J79" s="1">
        <v>2018</v>
      </c>
      <c r="K79" s="4">
        <v>0.92772919978802326</v>
      </c>
      <c r="L79" s="4">
        <v>0.14855744563286893</v>
      </c>
      <c r="M79" s="11">
        <v>151106.09322000001</v>
      </c>
      <c r="N79" s="13">
        <v>325217</v>
      </c>
      <c r="O79" s="18">
        <v>464.63159435084884</v>
      </c>
      <c r="P79" s="13">
        <v>89.481792157236541</v>
      </c>
      <c r="Q79" s="11"/>
    </row>
    <row r="80" spans="1:17" x14ac:dyDescent="0.2">
      <c r="A80" s="7" t="s">
        <v>378</v>
      </c>
      <c r="B80" s="7" t="s">
        <v>379</v>
      </c>
      <c r="C80" s="7" t="s">
        <v>86</v>
      </c>
      <c r="D80" s="3">
        <v>7964</v>
      </c>
      <c r="E80" s="3">
        <v>10424</v>
      </c>
      <c r="F80" s="3">
        <v>12456</v>
      </c>
      <c r="G80" s="3">
        <v>14152</v>
      </c>
      <c r="H80" s="3">
        <v>15342</v>
      </c>
      <c r="I80" s="3">
        <v>60338</v>
      </c>
      <c r="J80" s="1">
        <v>2018</v>
      </c>
      <c r="K80" s="4">
        <v>0.92641888498242086</v>
      </c>
      <c r="L80" s="4">
        <v>8.4087054833239125E-2</v>
      </c>
      <c r="M80" s="11">
        <v>66448.345779999989</v>
      </c>
      <c r="N80" s="13">
        <v>222217</v>
      </c>
      <c r="O80" s="18">
        <v>299.02458308770252</v>
      </c>
      <c r="P80" s="13">
        <v>69.04062245462768</v>
      </c>
      <c r="Q80" s="11"/>
    </row>
    <row r="81" spans="1:17" x14ac:dyDescent="0.2">
      <c r="A81" s="33" t="s">
        <v>288</v>
      </c>
      <c r="B81" s="33" t="s">
        <v>289</v>
      </c>
      <c r="C81" s="33" t="s">
        <v>86</v>
      </c>
      <c r="D81" s="3">
        <v>17941</v>
      </c>
      <c r="E81" s="3">
        <v>22066</v>
      </c>
      <c r="F81" s="3">
        <v>27258</v>
      </c>
      <c r="G81" s="3">
        <v>30899</v>
      </c>
      <c r="H81" s="3">
        <v>34492</v>
      </c>
      <c r="I81" s="3">
        <v>132656</v>
      </c>
      <c r="J81" s="1">
        <v>2018</v>
      </c>
      <c r="K81" s="4">
        <v>0.92252382810322719</v>
      </c>
      <c r="L81" s="4">
        <v>0.11628208032622415</v>
      </c>
      <c r="M81" s="11">
        <v>150581.70501999999</v>
      </c>
      <c r="N81" s="13">
        <v>413072</v>
      </c>
      <c r="O81" s="18">
        <v>364.54106068675679</v>
      </c>
      <c r="P81" s="13">
        <v>83.501181392105977</v>
      </c>
      <c r="Q81" s="11"/>
    </row>
    <row r="82" spans="1:17" x14ac:dyDescent="0.2">
      <c r="A82" s="7" t="s">
        <v>64</v>
      </c>
      <c r="B82" s="7" t="s">
        <v>65</v>
      </c>
      <c r="C82" s="7" t="s">
        <v>2</v>
      </c>
      <c r="D82" s="3">
        <v>7750</v>
      </c>
      <c r="E82" s="3">
        <v>10092</v>
      </c>
      <c r="F82" s="3">
        <v>11736</v>
      </c>
      <c r="G82" s="3">
        <v>13740</v>
      </c>
      <c r="H82" s="3">
        <v>14898</v>
      </c>
      <c r="I82" s="3">
        <v>58216</v>
      </c>
      <c r="J82" s="1">
        <v>2018</v>
      </c>
      <c r="K82" s="4">
        <v>0.92232258064516126</v>
      </c>
      <c r="L82" s="4">
        <v>8.4279475982532756E-2</v>
      </c>
      <c r="M82" s="11">
        <v>85768.337840000007</v>
      </c>
      <c r="N82" s="13">
        <v>134545</v>
      </c>
      <c r="O82" s="18">
        <v>637.46952945111298</v>
      </c>
      <c r="P82" s="13">
        <v>110.72875246200157</v>
      </c>
      <c r="Q82" s="11"/>
    </row>
    <row r="83" spans="1:17" x14ac:dyDescent="0.2">
      <c r="A83" s="33" t="s">
        <v>56</v>
      </c>
      <c r="B83" s="33" t="s">
        <v>57</v>
      </c>
      <c r="C83" s="33" t="s">
        <v>39</v>
      </c>
      <c r="D83" s="3">
        <v>7968</v>
      </c>
      <c r="E83" s="3">
        <v>9924</v>
      </c>
      <c r="F83" s="3">
        <v>11966</v>
      </c>
      <c r="G83" s="3">
        <v>13011</v>
      </c>
      <c r="H83" s="3">
        <v>15275</v>
      </c>
      <c r="I83" s="3">
        <v>58144</v>
      </c>
      <c r="J83" s="1">
        <v>2018</v>
      </c>
      <c r="K83" s="4">
        <v>0.91704317269076308</v>
      </c>
      <c r="L83" s="4">
        <v>0.1740066097917147</v>
      </c>
      <c r="M83" s="11">
        <v>94844.719930000021</v>
      </c>
      <c r="N83" s="13">
        <v>153259</v>
      </c>
      <c r="O83" s="18">
        <v>618.85253022661004</v>
      </c>
      <c r="P83" s="13">
        <v>99.667882473459969</v>
      </c>
      <c r="Q83" s="11"/>
    </row>
    <row r="84" spans="1:17" x14ac:dyDescent="0.2">
      <c r="A84" s="7" t="s">
        <v>54</v>
      </c>
      <c r="B84" s="7" t="s">
        <v>55</v>
      </c>
      <c r="C84" s="7" t="s">
        <v>39</v>
      </c>
      <c r="D84" s="3">
        <v>7853</v>
      </c>
      <c r="E84" s="3">
        <v>9862</v>
      </c>
      <c r="F84" s="3">
        <v>11663</v>
      </c>
      <c r="G84" s="3">
        <v>13384</v>
      </c>
      <c r="H84" s="3">
        <v>14997</v>
      </c>
      <c r="I84" s="3">
        <v>57759</v>
      </c>
      <c r="J84" s="1">
        <v>2018</v>
      </c>
      <c r="K84" s="4">
        <v>0.90971603208964724</v>
      </c>
      <c r="L84" s="4">
        <v>0.12051703526598924</v>
      </c>
      <c r="M84" s="11">
        <v>69970.303169999999</v>
      </c>
      <c r="N84" s="13">
        <v>135660</v>
      </c>
      <c r="O84" s="18">
        <v>515.77696572313141</v>
      </c>
      <c r="P84" s="13">
        <v>110.5484298982751</v>
      </c>
      <c r="Q84" s="11"/>
    </row>
    <row r="85" spans="1:17" x14ac:dyDescent="0.2">
      <c r="A85" s="7" t="s">
        <v>282</v>
      </c>
      <c r="B85" s="7" t="s">
        <v>283</v>
      </c>
      <c r="C85" s="7" t="s">
        <v>2</v>
      </c>
      <c r="D85" s="3">
        <v>11426</v>
      </c>
      <c r="E85" s="3">
        <v>15253</v>
      </c>
      <c r="F85" s="3">
        <v>17717</v>
      </c>
      <c r="G85" s="3">
        <v>19700</v>
      </c>
      <c r="H85" s="3">
        <v>21738</v>
      </c>
      <c r="I85" s="3">
        <v>85834</v>
      </c>
      <c r="J85" s="1">
        <v>2018</v>
      </c>
      <c r="K85" s="4">
        <v>0.90250306318921758</v>
      </c>
      <c r="L85" s="4">
        <v>0.1034517766497462</v>
      </c>
      <c r="M85" s="11">
        <v>124312.48844000002</v>
      </c>
      <c r="N85" s="13">
        <v>216111</v>
      </c>
      <c r="O85" s="18">
        <v>575.22517798723811</v>
      </c>
      <c r="P85" s="13">
        <v>100.58719824534613</v>
      </c>
      <c r="Q85" s="11"/>
    </row>
    <row r="86" spans="1:17" x14ac:dyDescent="0.2">
      <c r="A86" s="7" t="s">
        <v>33</v>
      </c>
      <c r="B86" s="7" t="s">
        <v>34</v>
      </c>
      <c r="C86" s="7" t="s">
        <v>14</v>
      </c>
      <c r="D86" s="3">
        <v>14140</v>
      </c>
      <c r="E86" s="3">
        <v>17944</v>
      </c>
      <c r="F86" s="3">
        <v>21015</v>
      </c>
      <c r="G86" s="3">
        <v>24091</v>
      </c>
      <c r="H86" s="3">
        <v>26878</v>
      </c>
      <c r="I86" s="3">
        <v>104068</v>
      </c>
      <c r="J86" s="1">
        <v>2018</v>
      </c>
      <c r="K86" s="4">
        <v>0.90084865629420086</v>
      </c>
      <c r="L86" s="4">
        <v>0.11568635590054377</v>
      </c>
      <c r="M86" s="11">
        <v>91779.511929999993</v>
      </c>
      <c r="N86" s="13">
        <v>108595</v>
      </c>
      <c r="O86" s="18">
        <v>845.15412247341021</v>
      </c>
      <c r="P86" s="13">
        <v>247.50679128873338</v>
      </c>
      <c r="Q86" s="11"/>
    </row>
    <row r="87" spans="1:17" x14ac:dyDescent="0.2">
      <c r="A87" s="7" t="s">
        <v>364</v>
      </c>
      <c r="B87" s="7" t="s">
        <v>365</v>
      </c>
      <c r="C87" s="7" t="s">
        <v>86</v>
      </c>
      <c r="D87" s="3">
        <v>17782</v>
      </c>
      <c r="E87" s="3">
        <v>22775</v>
      </c>
      <c r="F87" s="3">
        <v>26809</v>
      </c>
      <c r="G87" s="3">
        <v>29962</v>
      </c>
      <c r="H87" s="3">
        <v>33750</v>
      </c>
      <c r="I87" s="3">
        <v>131078</v>
      </c>
      <c r="J87" s="1">
        <v>2018</v>
      </c>
      <c r="K87" s="4">
        <v>0.89798672815206393</v>
      </c>
      <c r="L87" s="4">
        <v>0.12642680728923303</v>
      </c>
      <c r="M87" s="11">
        <v>127133.96876000002</v>
      </c>
      <c r="N87" s="13">
        <v>316839</v>
      </c>
      <c r="O87" s="18">
        <v>401.25732236246176</v>
      </c>
      <c r="P87" s="13">
        <v>106.52097753117513</v>
      </c>
      <c r="Q87" s="11"/>
    </row>
    <row r="88" spans="1:17" x14ac:dyDescent="0.2">
      <c r="A88" s="7" t="s">
        <v>354</v>
      </c>
      <c r="B88" s="7" t="s">
        <v>355</v>
      </c>
      <c r="C88" s="7" t="s">
        <v>86</v>
      </c>
      <c r="D88" s="3">
        <v>12076</v>
      </c>
      <c r="E88" s="3">
        <v>15093</v>
      </c>
      <c r="F88" s="3">
        <v>17251</v>
      </c>
      <c r="G88" s="3">
        <v>20070</v>
      </c>
      <c r="H88" s="3">
        <v>22841</v>
      </c>
      <c r="I88" s="3">
        <v>87331</v>
      </c>
      <c r="J88" s="1">
        <v>2018</v>
      </c>
      <c r="K88" s="4">
        <v>0.89143756210665781</v>
      </c>
      <c r="L88" s="4">
        <v>0.13806676631788739</v>
      </c>
      <c r="M88" s="11">
        <v>167382.27530000001</v>
      </c>
      <c r="N88" s="13">
        <v>314227</v>
      </c>
      <c r="O88" s="18">
        <v>532.67948107578275</v>
      </c>
      <c r="P88" s="13">
        <v>72.689488809045685</v>
      </c>
      <c r="Q88" s="11"/>
    </row>
    <row r="89" spans="1:17" x14ac:dyDescent="0.2">
      <c r="A89" s="33" t="s">
        <v>101</v>
      </c>
      <c r="B89" s="33" t="s">
        <v>102</v>
      </c>
      <c r="C89" s="33" t="s">
        <v>86</v>
      </c>
      <c r="D89" s="3">
        <v>16194</v>
      </c>
      <c r="E89" s="3">
        <v>20188</v>
      </c>
      <c r="F89" s="3">
        <v>23043</v>
      </c>
      <c r="G89" s="3">
        <v>25961</v>
      </c>
      <c r="H89" s="3">
        <v>30498</v>
      </c>
      <c r="I89" s="3">
        <v>115884</v>
      </c>
      <c r="J89" s="1">
        <v>2018</v>
      </c>
      <c r="K89" s="4">
        <v>0.88329010744720271</v>
      </c>
      <c r="L89" s="4">
        <v>0.17476214321482222</v>
      </c>
      <c r="M89" s="11">
        <v>135125.48311999999</v>
      </c>
      <c r="N89" s="13">
        <v>279983</v>
      </c>
      <c r="O89" s="18">
        <v>482.62031309043761</v>
      </c>
      <c r="P89" s="13">
        <v>108.92804205969648</v>
      </c>
      <c r="Q89" s="11"/>
    </row>
    <row r="90" spans="1:17" x14ac:dyDescent="0.2">
      <c r="A90" s="7" t="s">
        <v>276</v>
      </c>
      <c r="B90" s="7" t="s">
        <v>277</v>
      </c>
      <c r="C90" s="7" t="s">
        <v>22</v>
      </c>
      <c r="D90" s="3">
        <v>19929</v>
      </c>
      <c r="E90" s="3">
        <v>26350</v>
      </c>
      <c r="F90" s="3">
        <v>31247</v>
      </c>
      <c r="G90" s="3">
        <v>34296</v>
      </c>
      <c r="H90" s="3">
        <v>37519</v>
      </c>
      <c r="I90" s="3">
        <v>149341</v>
      </c>
      <c r="J90" s="1">
        <v>2018</v>
      </c>
      <c r="K90" s="4">
        <v>0.8826333483867731</v>
      </c>
      <c r="L90" s="4">
        <v>9.397597387450432E-2</v>
      </c>
      <c r="M90" s="11">
        <v>184998.07097000003</v>
      </c>
      <c r="N90" s="13">
        <v>166098</v>
      </c>
      <c r="O90" s="18">
        <v>1113.7886727714965</v>
      </c>
      <c r="P90" s="13">
        <v>225.88471866006816</v>
      </c>
      <c r="Q90" s="11"/>
    </row>
    <row r="91" spans="1:17" x14ac:dyDescent="0.2">
      <c r="A91" s="7" t="s">
        <v>344</v>
      </c>
      <c r="B91" s="7" t="s">
        <v>345</v>
      </c>
      <c r="C91" s="7" t="s">
        <v>2</v>
      </c>
      <c r="D91" s="3">
        <v>14149</v>
      </c>
      <c r="E91" s="3">
        <v>18021</v>
      </c>
      <c r="F91" s="3">
        <v>20283</v>
      </c>
      <c r="G91" s="3">
        <v>22691</v>
      </c>
      <c r="H91" s="3">
        <v>26634</v>
      </c>
      <c r="I91" s="3">
        <v>101778</v>
      </c>
      <c r="J91" s="1">
        <v>2018</v>
      </c>
      <c r="K91" s="4">
        <v>0.88239451551346382</v>
      </c>
      <c r="L91" s="4">
        <v>0.17376933586003263</v>
      </c>
      <c r="M91" s="11">
        <v>127749.89848</v>
      </c>
      <c r="N91" s="13">
        <v>464128</v>
      </c>
      <c r="O91" s="18">
        <v>275.24712682708218</v>
      </c>
      <c r="P91" s="13">
        <v>57.385031715388855</v>
      </c>
      <c r="Q91" s="11"/>
    </row>
    <row r="92" spans="1:17" x14ac:dyDescent="0.2">
      <c r="A92" s="7" t="s">
        <v>198</v>
      </c>
      <c r="B92" s="7" t="s">
        <v>176</v>
      </c>
      <c r="C92" s="7" t="s">
        <v>51</v>
      </c>
      <c r="D92" s="3">
        <v>69892</v>
      </c>
      <c r="E92" s="3">
        <v>88160</v>
      </c>
      <c r="F92" s="3">
        <v>102658</v>
      </c>
      <c r="G92" s="3">
        <v>114575</v>
      </c>
      <c r="H92" s="3">
        <v>130965</v>
      </c>
      <c r="I92" s="3">
        <v>506250</v>
      </c>
      <c r="J92" s="1">
        <v>2018</v>
      </c>
      <c r="K92" s="4">
        <v>0.87381960739426545</v>
      </c>
      <c r="L92" s="4">
        <v>0.14305040366572114</v>
      </c>
      <c r="M92" s="11">
        <v>748612.12988999998</v>
      </c>
      <c r="N92" s="13">
        <v>1319731</v>
      </c>
      <c r="O92" s="18">
        <v>567.24599929076453</v>
      </c>
      <c r="P92" s="13">
        <v>99.236132211791642</v>
      </c>
      <c r="Q92" s="11"/>
    </row>
    <row r="93" spans="1:17" x14ac:dyDescent="0.2">
      <c r="A93" s="7" t="s">
        <v>209</v>
      </c>
      <c r="B93" s="7" t="s">
        <v>210</v>
      </c>
      <c r="C93" s="7" t="s">
        <v>39</v>
      </c>
      <c r="D93" s="3">
        <v>18804</v>
      </c>
      <c r="E93" s="3">
        <v>23959</v>
      </c>
      <c r="F93" s="3">
        <v>26356</v>
      </c>
      <c r="G93" s="3">
        <v>29722</v>
      </c>
      <c r="H93" s="3">
        <v>35210</v>
      </c>
      <c r="I93" s="3">
        <v>134051</v>
      </c>
      <c r="J93" s="1">
        <v>2018</v>
      </c>
      <c r="K93" s="4">
        <v>0.87247394171452886</v>
      </c>
      <c r="L93" s="4">
        <v>0.18464437117286858</v>
      </c>
      <c r="M93" s="11">
        <v>197889.14587000001</v>
      </c>
      <c r="N93" s="13">
        <v>292760</v>
      </c>
      <c r="O93" s="18">
        <v>675.94325000000003</v>
      </c>
      <c r="P93" s="13">
        <v>120.26916245388715</v>
      </c>
      <c r="Q93" s="11"/>
    </row>
    <row r="94" spans="1:17" x14ac:dyDescent="0.2">
      <c r="A94" s="7" t="s">
        <v>241</v>
      </c>
      <c r="B94" s="7" t="s">
        <v>242</v>
      </c>
      <c r="C94" s="7" t="s">
        <v>22</v>
      </c>
      <c r="D94" s="3">
        <v>20804</v>
      </c>
      <c r="E94" s="3">
        <v>25915</v>
      </c>
      <c r="F94" s="3">
        <v>30105</v>
      </c>
      <c r="G94" s="3">
        <v>34204</v>
      </c>
      <c r="H94" s="3">
        <v>38936</v>
      </c>
      <c r="I94" s="3">
        <v>149964</v>
      </c>
      <c r="J94" s="1">
        <v>2018</v>
      </c>
      <c r="K94" s="4">
        <v>0.87156316093059027</v>
      </c>
      <c r="L94" s="4">
        <v>0.13834639223482634</v>
      </c>
      <c r="M94" s="11">
        <v>188366.22138</v>
      </c>
      <c r="N94" s="13">
        <v>325063</v>
      </c>
      <c r="O94" s="18">
        <v>579.47604427449448</v>
      </c>
      <c r="P94" s="13">
        <v>119.77985805828409</v>
      </c>
      <c r="Q94" s="11"/>
    </row>
    <row r="95" spans="1:17" x14ac:dyDescent="0.2">
      <c r="A95" s="7" t="s">
        <v>138</v>
      </c>
      <c r="B95" s="7" t="s">
        <v>139</v>
      </c>
      <c r="C95" s="7" t="s">
        <v>51</v>
      </c>
      <c r="D95" s="3">
        <v>19431</v>
      </c>
      <c r="E95" s="3">
        <v>25172</v>
      </c>
      <c r="F95" s="3">
        <v>28665</v>
      </c>
      <c r="G95" s="3">
        <v>32110</v>
      </c>
      <c r="H95" s="3">
        <v>36321</v>
      </c>
      <c r="I95" s="3">
        <v>141699</v>
      </c>
      <c r="J95" s="1">
        <v>2018</v>
      </c>
      <c r="K95" s="4">
        <v>0.86922958159641805</v>
      </c>
      <c r="L95" s="4">
        <v>0.13114294612270322</v>
      </c>
      <c r="M95" s="11">
        <v>180235.65466999996</v>
      </c>
      <c r="N95" s="13">
        <v>313589</v>
      </c>
      <c r="O95" s="18">
        <v>574.75120195542559</v>
      </c>
      <c r="P95" s="13">
        <v>115.82357799540162</v>
      </c>
      <c r="Q95" s="11"/>
    </row>
    <row r="96" spans="1:17" x14ac:dyDescent="0.2">
      <c r="A96" s="7" t="s">
        <v>41</v>
      </c>
      <c r="B96" s="7" t="s">
        <v>42</v>
      </c>
      <c r="C96" s="7" t="s">
        <v>2</v>
      </c>
      <c r="D96" s="3">
        <v>15932</v>
      </c>
      <c r="E96" s="3">
        <v>20147</v>
      </c>
      <c r="F96" s="3">
        <v>24092</v>
      </c>
      <c r="G96" s="3">
        <v>27740</v>
      </c>
      <c r="H96" s="3">
        <v>29754</v>
      </c>
      <c r="I96" s="3">
        <v>117665</v>
      </c>
      <c r="J96" s="1">
        <v>2018</v>
      </c>
      <c r="K96" s="4">
        <v>0.86756213909113733</v>
      </c>
      <c r="L96" s="4">
        <v>7.260273972602739E-2</v>
      </c>
      <c r="M96" s="11">
        <v>180825.30217000001</v>
      </c>
      <c r="N96" s="13">
        <v>228443</v>
      </c>
      <c r="O96" s="18">
        <v>791.55545221346244</v>
      </c>
      <c r="P96" s="13">
        <v>130.24693249519572</v>
      </c>
      <c r="Q96" s="11"/>
    </row>
    <row r="97" spans="1:17" x14ac:dyDescent="0.2">
      <c r="A97" s="2" t="s">
        <v>7</v>
      </c>
      <c r="B97" s="2" t="s">
        <v>8</v>
      </c>
      <c r="C97" s="2" t="s">
        <v>6</v>
      </c>
      <c r="D97" s="3">
        <v>15267</v>
      </c>
      <c r="E97" s="3">
        <v>20593</v>
      </c>
      <c r="F97" s="3">
        <v>24028</v>
      </c>
      <c r="G97" s="3">
        <v>25222</v>
      </c>
      <c r="H97" s="3">
        <v>28459</v>
      </c>
      <c r="I97" s="3">
        <v>113569</v>
      </c>
      <c r="J97" s="1">
        <v>2018</v>
      </c>
      <c r="K97" s="4">
        <v>0.8640859369882754</v>
      </c>
      <c r="L97" s="4">
        <v>0.12834033780033305</v>
      </c>
      <c r="M97" s="11">
        <v>184841.06954</v>
      </c>
      <c r="N97" s="13">
        <v>484688</v>
      </c>
      <c r="O97" s="18">
        <v>381.36093639619713</v>
      </c>
      <c r="P97" s="13">
        <v>58.716122536559595</v>
      </c>
      <c r="Q97" s="11"/>
    </row>
    <row r="98" spans="1:17" x14ac:dyDescent="0.2">
      <c r="A98" s="33" t="s">
        <v>346</v>
      </c>
      <c r="B98" s="33" t="s">
        <v>347</v>
      </c>
      <c r="C98" s="33" t="s">
        <v>86</v>
      </c>
      <c r="D98" s="3">
        <v>6112</v>
      </c>
      <c r="E98" s="3">
        <v>7919</v>
      </c>
      <c r="F98" s="3">
        <v>9270</v>
      </c>
      <c r="G98" s="3">
        <v>10495</v>
      </c>
      <c r="H98" s="3">
        <v>11378</v>
      </c>
      <c r="I98" s="3">
        <v>45174</v>
      </c>
      <c r="J98" s="1">
        <v>2018</v>
      </c>
      <c r="K98" s="4">
        <v>0.8615837696335078</v>
      </c>
      <c r="L98" s="4">
        <v>8.4135302525011904E-2</v>
      </c>
      <c r="M98" s="11">
        <v>104969.30479999998</v>
      </c>
      <c r="N98" s="13">
        <v>256925</v>
      </c>
      <c r="O98" s="18">
        <v>408.56010431059644</v>
      </c>
      <c r="P98" s="13">
        <v>44.285297265739032</v>
      </c>
      <c r="Q98" s="11"/>
    </row>
    <row r="99" spans="1:17" x14ac:dyDescent="0.2">
      <c r="A99" s="7" t="s">
        <v>159</v>
      </c>
      <c r="B99" s="7" t="s">
        <v>160</v>
      </c>
      <c r="C99" s="7" t="s">
        <v>22</v>
      </c>
      <c r="D99" s="3">
        <v>23201</v>
      </c>
      <c r="E99" s="3">
        <v>27984</v>
      </c>
      <c r="F99" s="3">
        <v>32863</v>
      </c>
      <c r="G99" s="3">
        <v>37716</v>
      </c>
      <c r="H99" s="3">
        <v>43075</v>
      </c>
      <c r="I99" s="3">
        <v>164839</v>
      </c>
      <c r="J99" s="1">
        <v>2018</v>
      </c>
      <c r="K99" s="4">
        <v>0.85660100857721655</v>
      </c>
      <c r="L99" s="4">
        <v>0.14208823841340545</v>
      </c>
      <c r="M99" s="11">
        <v>238368.52053000001</v>
      </c>
      <c r="N99" s="13">
        <v>336993</v>
      </c>
      <c r="O99" s="18">
        <v>707.33967925149784</v>
      </c>
      <c r="P99" s="13">
        <v>127.8216461469526</v>
      </c>
      <c r="Q99" s="11"/>
    </row>
    <row r="100" spans="1:17" x14ac:dyDescent="0.2">
      <c r="A100" s="7" t="s">
        <v>334</v>
      </c>
      <c r="B100" s="7" t="s">
        <v>335</v>
      </c>
      <c r="C100" s="7" t="s">
        <v>22</v>
      </c>
      <c r="D100" s="3">
        <v>17440</v>
      </c>
      <c r="E100" s="3">
        <v>22283</v>
      </c>
      <c r="F100" s="3">
        <v>27508</v>
      </c>
      <c r="G100" s="3">
        <v>30840</v>
      </c>
      <c r="H100" s="3">
        <v>32315</v>
      </c>
      <c r="I100" s="3">
        <v>130386</v>
      </c>
      <c r="J100" s="1">
        <v>2018</v>
      </c>
      <c r="K100" s="4">
        <v>0.85292431192660545</v>
      </c>
      <c r="L100" s="4">
        <v>4.7827496757457844E-2</v>
      </c>
      <c r="M100" s="11">
        <v>154408.30585999999</v>
      </c>
      <c r="N100" s="13">
        <v>210743</v>
      </c>
      <c r="O100" s="18">
        <v>732.68533645245623</v>
      </c>
      <c r="P100" s="13">
        <v>153.33842642460246</v>
      </c>
      <c r="Q100" s="11"/>
    </row>
    <row r="101" spans="1:17" x14ac:dyDescent="0.2">
      <c r="A101" s="7" t="s">
        <v>340</v>
      </c>
      <c r="B101" s="7" t="s">
        <v>341</v>
      </c>
      <c r="C101" s="7" t="s">
        <v>86</v>
      </c>
      <c r="D101" s="3">
        <v>5720</v>
      </c>
      <c r="E101" s="3">
        <v>7265</v>
      </c>
      <c r="F101" s="3">
        <v>8130</v>
      </c>
      <c r="G101" s="3">
        <v>9362</v>
      </c>
      <c r="H101" s="3">
        <v>10575</v>
      </c>
      <c r="I101" s="3">
        <v>41052</v>
      </c>
      <c r="J101" s="1">
        <v>2018</v>
      </c>
      <c r="K101" s="4">
        <v>0.84877622377622375</v>
      </c>
      <c r="L101" s="4">
        <v>0.12956633198034609</v>
      </c>
      <c r="M101" s="11">
        <v>93802.931779999999</v>
      </c>
      <c r="N101" s="13">
        <v>292129</v>
      </c>
      <c r="O101" s="18">
        <v>321.10106076425143</v>
      </c>
      <c r="P101" s="13">
        <v>36.199761064461249</v>
      </c>
      <c r="Q101" s="11"/>
    </row>
    <row r="102" spans="1:17" x14ac:dyDescent="0.2">
      <c r="A102" s="33" t="s">
        <v>318</v>
      </c>
      <c r="B102" s="33" t="s">
        <v>319</v>
      </c>
      <c r="C102" s="33" t="s">
        <v>22</v>
      </c>
      <c r="D102" s="3">
        <v>23173</v>
      </c>
      <c r="E102" s="3">
        <v>30884</v>
      </c>
      <c r="F102" s="3">
        <v>35153</v>
      </c>
      <c r="G102" s="3">
        <v>39440</v>
      </c>
      <c r="H102" s="3">
        <v>42704</v>
      </c>
      <c r="I102" s="3">
        <v>171354</v>
      </c>
      <c r="J102" s="1">
        <v>2018</v>
      </c>
      <c r="K102" s="4">
        <v>0.84283433306002675</v>
      </c>
      <c r="L102" s="4">
        <v>8.2758620689655171E-2</v>
      </c>
      <c r="M102" s="11">
        <v>193541.24502</v>
      </c>
      <c r="N102" s="13">
        <v>313375</v>
      </c>
      <c r="O102" s="18">
        <v>617.60269651376143</v>
      </c>
      <c r="P102" s="13">
        <v>136.27124052652573</v>
      </c>
      <c r="Q102" s="11"/>
    </row>
    <row r="103" spans="1:17" x14ac:dyDescent="0.2">
      <c r="A103" s="7" t="s">
        <v>372</v>
      </c>
      <c r="B103" s="7" t="s">
        <v>373</v>
      </c>
      <c r="C103" s="7" t="s">
        <v>86</v>
      </c>
      <c r="D103" s="3">
        <v>19826</v>
      </c>
      <c r="E103" s="3">
        <v>26478</v>
      </c>
      <c r="F103" s="3">
        <v>30168</v>
      </c>
      <c r="G103" s="3">
        <v>32602</v>
      </c>
      <c r="H103" s="3">
        <v>36522</v>
      </c>
      <c r="I103" s="3">
        <v>145596</v>
      </c>
      <c r="J103" s="1">
        <v>2018</v>
      </c>
      <c r="K103" s="4">
        <v>0.84212650055482696</v>
      </c>
      <c r="L103" s="4">
        <v>0.12023802220722656</v>
      </c>
      <c r="M103" s="11">
        <v>148887.56146</v>
      </c>
      <c r="N103" s="13">
        <v>332231</v>
      </c>
      <c r="O103" s="18">
        <v>448.14469889925982</v>
      </c>
      <c r="P103" s="13">
        <v>109.92953697878885</v>
      </c>
      <c r="Q103" s="11"/>
    </row>
    <row r="104" spans="1:17" x14ac:dyDescent="0.2">
      <c r="A104" s="7" t="s">
        <v>380</v>
      </c>
      <c r="B104" s="7" t="s">
        <v>381</v>
      </c>
      <c r="C104" s="7" t="s">
        <v>14</v>
      </c>
      <c r="D104" s="3">
        <v>27299</v>
      </c>
      <c r="E104" s="3">
        <v>36837</v>
      </c>
      <c r="F104" s="3">
        <v>43557</v>
      </c>
      <c r="G104" s="3">
        <v>46704</v>
      </c>
      <c r="H104" s="3">
        <v>50260</v>
      </c>
      <c r="I104" s="3">
        <v>204657</v>
      </c>
      <c r="J104" s="1">
        <v>2018</v>
      </c>
      <c r="K104" s="4">
        <v>0.84109308033261287</v>
      </c>
      <c r="L104" s="4">
        <v>7.6139088729016785E-2</v>
      </c>
      <c r="M104" s="11">
        <v>217473.11699999997</v>
      </c>
      <c r="N104" s="13">
        <v>298193</v>
      </c>
      <c r="O104" s="18">
        <v>729.30322643388672</v>
      </c>
      <c r="P104" s="13">
        <v>168.54855747787505</v>
      </c>
      <c r="Q104" s="11"/>
    </row>
    <row r="105" spans="1:17" x14ac:dyDescent="0.2">
      <c r="A105" s="7" t="s">
        <v>99</v>
      </c>
      <c r="B105" s="7" t="s">
        <v>100</v>
      </c>
      <c r="C105" s="7" t="s">
        <v>6</v>
      </c>
      <c r="D105" s="3">
        <v>28500</v>
      </c>
      <c r="E105" s="3">
        <v>35477</v>
      </c>
      <c r="F105" s="3">
        <v>39242</v>
      </c>
      <c r="G105" s="3">
        <v>47181</v>
      </c>
      <c r="H105" s="3">
        <v>52440</v>
      </c>
      <c r="I105" s="3">
        <v>202840</v>
      </c>
      <c r="J105" s="1">
        <v>2018</v>
      </c>
      <c r="K105" s="4">
        <v>0.84</v>
      </c>
      <c r="L105" s="4">
        <v>0.11146436065365295</v>
      </c>
      <c r="M105" s="11">
        <v>256434.39277999999</v>
      </c>
      <c r="N105" s="13">
        <v>409919</v>
      </c>
      <c r="O105" s="18">
        <v>625.57332736467447</v>
      </c>
      <c r="P105" s="13">
        <v>127.92771254808876</v>
      </c>
      <c r="Q105" s="11"/>
    </row>
    <row r="106" spans="1:17" x14ac:dyDescent="0.2">
      <c r="A106" s="7" t="s">
        <v>223</v>
      </c>
      <c r="B106" s="7" t="s">
        <v>224</v>
      </c>
      <c r="C106" s="7" t="s">
        <v>51</v>
      </c>
      <c r="D106" s="3">
        <v>11111</v>
      </c>
      <c r="E106" s="3">
        <v>13932</v>
      </c>
      <c r="F106" s="3">
        <v>15817</v>
      </c>
      <c r="G106" s="3">
        <v>17856</v>
      </c>
      <c r="H106" s="3">
        <v>20423</v>
      </c>
      <c r="I106" s="3">
        <v>79139</v>
      </c>
      <c r="J106" s="1">
        <v>2018</v>
      </c>
      <c r="K106" s="4">
        <v>0.83808838088380888</v>
      </c>
      <c r="L106" s="4">
        <v>0.14376120071684587</v>
      </c>
      <c r="M106" s="11">
        <v>99182.722150000001</v>
      </c>
      <c r="N106" s="13">
        <v>290788</v>
      </c>
      <c r="O106" s="18">
        <v>341.08258301580537</v>
      </c>
      <c r="P106" s="13">
        <v>70.233297109922006</v>
      </c>
      <c r="Q106" s="11"/>
    </row>
    <row r="107" spans="1:17" x14ac:dyDescent="0.2">
      <c r="A107" s="7" t="s">
        <v>213</v>
      </c>
      <c r="B107" s="7" t="s">
        <v>214</v>
      </c>
      <c r="C107" s="7" t="s">
        <v>22</v>
      </c>
      <c r="D107" s="3">
        <v>25517</v>
      </c>
      <c r="E107" s="3">
        <v>32695</v>
      </c>
      <c r="F107" s="3">
        <v>36404</v>
      </c>
      <c r="G107" s="3">
        <v>40228</v>
      </c>
      <c r="H107" s="3">
        <v>46866</v>
      </c>
      <c r="I107" s="3">
        <v>181710</v>
      </c>
      <c r="J107" s="1">
        <v>2018</v>
      </c>
      <c r="K107" s="4">
        <v>0.83665791433162207</v>
      </c>
      <c r="L107" s="4">
        <v>0.16500944615690563</v>
      </c>
      <c r="M107" s="11">
        <v>162146.36093000002</v>
      </c>
      <c r="N107" s="13">
        <v>243088</v>
      </c>
      <c r="O107" s="18">
        <v>667.02741776640573</v>
      </c>
      <c r="P107" s="13">
        <v>192.7943789903245</v>
      </c>
      <c r="Q107" s="11"/>
    </row>
    <row r="108" spans="1:17" x14ac:dyDescent="0.2">
      <c r="A108" s="2" t="s">
        <v>29</v>
      </c>
      <c r="B108" s="33" t="s">
        <v>30</v>
      </c>
      <c r="C108" s="33" t="s">
        <v>2</v>
      </c>
      <c r="D108" s="3">
        <v>14066</v>
      </c>
      <c r="E108" s="3">
        <v>18088</v>
      </c>
      <c r="F108" s="3">
        <v>20863</v>
      </c>
      <c r="G108" s="3">
        <v>23867</v>
      </c>
      <c r="H108" s="3">
        <v>25819</v>
      </c>
      <c r="I108" s="3">
        <v>102703</v>
      </c>
      <c r="J108" s="1">
        <v>2018</v>
      </c>
      <c r="K108" s="4">
        <v>0.83556092705815443</v>
      </c>
      <c r="L108" s="4">
        <v>8.1786567226714707E-2</v>
      </c>
      <c r="M108" s="11">
        <v>171992.12477000002</v>
      </c>
      <c r="N108" s="13">
        <v>207819</v>
      </c>
      <c r="O108" s="18">
        <v>827.605391085512</v>
      </c>
      <c r="P108" s="13">
        <v>124.23791857337395</v>
      </c>
      <c r="Q108" s="11"/>
    </row>
    <row r="109" spans="1:17" x14ac:dyDescent="0.2">
      <c r="A109" s="7" t="s">
        <v>266</v>
      </c>
      <c r="B109" s="7" t="s">
        <v>267</v>
      </c>
      <c r="C109" s="7" t="s">
        <v>22</v>
      </c>
      <c r="D109" s="3">
        <v>23025</v>
      </c>
      <c r="E109" s="3">
        <v>29757</v>
      </c>
      <c r="F109" s="3">
        <v>34483</v>
      </c>
      <c r="G109" s="3">
        <v>38733</v>
      </c>
      <c r="H109" s="3">
        <v>42166</v>
      </c>
      <c r="I109" s="3">
        <v>168164</v>
      </c>
      <c r="J109" s="1">
        <v>2018</v>
      </c>
      <c r="K109" s="4">
        <v>0.83131378935939193</v>
      </c>
      <c r="L109" s="4">
        <v>8.8632432292876873E-2</v>
      </c>
      <c r="M109" s="11">
        <v>212372.83455999999</v>
      </c>
      <c r="N109" s="13">
        <v>257232</v>
      </c>
      <c r="O109" s="18">
        <v>825.60814579834539</v>
      </c>
      <c r="P109" s="13">
        <v>163.92206257386326</v>
      </c>
      <c r="Q109" s="11"/>
    </row>
    <row r="110" spans="1:17" x14ac:dyDescent="0.2">
      <c r="A110" s="7" t="s">
        <v>40</v>
      </c>
      <c r="B110" s="7" t="s">
        <v>26</v>
      </c>
      <c r="C110" s="7" t="s">
        <v>22</v>
      </c>
      <c r="D110" s="3">
        <v>10948</v>
      </c>
      <c r="E110" s="3">
        <v>14079</v>
      </c>
      <c r="F110" s="3">
        <v>16548</v>
      </c>
      <c r="G110" s="3">
        <v>18459</v>
      </c>
      <c r="H110" s="3">
        <v>20049</v>
      </c>
      <c r="I110" s="3">
        <v>80083</v>
      </c>
      <c r="J110" s="1">
        <v>2018</v>
      </c>
      <c r="K110" s="4">
        <v>0.83129338691998533</v>
      </c>
      <c r="L110" s="4">
        <v>8.6136843816024697E-2</v>
      </c>
      <c r="M110" s="11">
        <v>116360.62763999999</v>
      </c>
      <c r="N110" s="13">
        <v>187819</v>
      </c>
      <c r="O110" s="18">
        <v>619.53597687134959</v>
      </c>
      <c r="P110" s="13">
        <v>106.74638881050373</v>
      </c>
      <c r="Q110" s="11"/>
    </row>
    <row r="111" spans="1:17" x14ac:dyDescent="0.2">
      <c r="A111" s="7" t="s">
        <v>230</v>
      </c>
      <c r="B111" s="7" t="s">
        <v>231</v>
      </c>
      <c r="C111" s="7" t="s">
        <v>39</v>
      </c>
      <c r="D111" s="3">
        <v>16868</v>
      </c>
      <c r="E111" s="3">
        <v>20908</v>
      </c>
      <c r="F111" s="3">
        <v>23414</v>
      </c>
      <c r="G111" s="3">
        <v>26205</v>
      </c>
      <c r="H111" s="3">
        <v>30870</v>
      </c>
      <c r="I111" s="3">
        <v>118265</v>
      </c>
      <c r="J111" s="1">
        <v>2018</v>
      </c>
      <c r="K111" s="4">
        <v>0.83009248280768322</v>
      </c>
      <c r="L111" s="4">
        <v>0.17801946193474527</v>
      </c>
      <c r="M111" s="11">
        <v>159613.08895</v>
      </c>
      <c r="N111" s="13">
        <v>389220</v>
      </c>
      <c r="O111" s="18">
        <v>410.08449964030626</v>
      </c>
      <c r="P111" s="13">
        <v>79.312471096038223</v>
      </c>
      <c r="Q111" s="11"/>
    </row>
    <row r="112" spans="1:17" x14ac:dyDescent="0.2">
      <c r="A112" s="7" t="s">
        <v>113</v>
      </c>
      <c r="B112" s="7" t="s">
        <v>114</v>
      </c>
      <c r="C112" s="7" t="s">
        <v>6</v>
      </c>
      <c r="D112" s="3">
        <v>18279</v>
      </c>
      <c r="E112" s="3">
        <v>23497</v>
      </c>
      <c r="F112" s="3">
        <v>27927</v>
      </c>
      <c r="G112" s="3">
        <v>30084</v>
      </c>
      <c r="H112" s="3">
        <v>33415</v>
      </c>
      <c r="I112" s="3">
        <v>133202</v>
      </c>
      <c r="J112" s="1">
        <v>2018</v>
      </c>
      <c r="K112" s="4">
        <v>0.82805405109688712</v>
      </c>
      <c r="L112" s="4">
        <v>0.11072330807073527</v>
      </c>
      <c r="M112" s="11">
        <v>241888.61022000003</v>
      </c>
      <c r="N112" s="13">
        <v>280599</v>
      </c>
      <c r="O112" s="18">
        <v>862.04373579378409</v>
      </c>
      <c r="P112" s="13">
        <v>119.08452988071946</v>
      </c>
      <c r="Q112" s="11"/>
    </row>
    <row r="113" spans="1:17" x14ac:dyDescent="0.2">
      <c r="A113" s="7" t="s">
        <v>211</v>
      </c>
      <c r="B113" s="7" t="s">
        <v>212</v>
      </c>
      <c r="C113" s="7" t="s">
        <v>73</v>
      </c>
      <c r="D113" s="3">
        <v>10614</v>
      </c>
      <c r="E113" s="3">
        <v>13522</v>
      </c>
      <c r="F113" s="3">
        <v>14273</v>
      </c>
      <c r="G113" s="3">
        <v>16175</v>
      </c>
      <c r="H113" s="3">
        <v>19396</v>
      </c>
      <c r="I113" s="3">
        <v>73980</v>
      </c>
      <c r="J113" s="1">
        <v>2018</v>
      </c>
      <c r="K113" s="4">
        <v>0.82739777652157531</v>
      </c>
      <c r="L113" s="4">
        <v>0.19913446676970634</v>
      </c>
      <c r="M113" s="11">
        <v>98515.58438</v>
      </c>
      <c r="N113" s="13">
        <v>169792</v>
      </c>
      <c r="O113" s="18">
        <v>580.21334562287973</v>
      </c>
      <c r="P113" s="13">
        <v>114.23388616660385</v>
      </c>
      <c r="Q113" s="11"/>
    </row>
    <row r="114" spans="1:17" x14ac:dyDescent="0.2">
      <c r="A114" s="33" t="s">
        <v>229</v>
      </c>
      <c r="B114" s="33" t="s">
        <v>140</v>
      </c>
      <c r="C114" s="33" t="s">
        <v>73</v>
      </c>
      <c r="D114" s="3">
        <v>19935</v>
      </c>
      <c r="E114" s="3">
        <v>25531</v>
      </c>
      <c r="F114" s="3">
        <v>29681</v>
      </c>
      <c r="G114" s="3">
        <v>32098</v>
      </c>
      <c r="H114" s="3">
        <v>36422</v>
      </c>
      <c r="I114" s="3">
        <v>143667</v>
      </c>
      <c r="J114" s="1">
        <v>2018</v>
      </c>
      <c r="K114" s="4">
        <v>0.82703787308753451</v>
      </c>
      <c r="L114" s="4">
        <v>0.13471244314287495</v>
      </c>
      <c r="M114" s="11">
        <v>193071.08167000001</v>
      </c>
      <c r="N114" s="13">
        <v>334603</v>
      </c>
      <c r="O114" s="18">
        <v>577.01539337662848</v>
      </c>
      <c r="P114" s="13">
        <v>108.85138507425216</v>
      </c>
      <c r="Q114" s="11"/>
    </row>
    <row r="115" spans="1:17" x14ac:dyDescent="0.2">
      <c r="A115" s="7" t="s">
        <v>103</v>
      </c>
      <c r="B115" s="7" t="s">
        <v>104</v>
      </c>
      <c r="C115" s="7" t="s">
        <v>39</v>
      </c>
      <c r="D115" s="3">
        <v>14276</v>
      </c>
      <c r="E115" s="3">
        <v>18339</v>
      </c>
      <c r="F115" s="3">
        <v>21760</v>
      </c>
      <c r="G115" s="3">
        <v>23954</v>
      </c>
      <c r="H115" s="3">
        <v>26066</v>
      </c>
      <c r="I115" s="3">
        <v>104395</v>
      </c>
      <c r="J115" s="1">
        <v>2018</v>
      </c>
      <c r="K115" s="4">
        <v>0.82586158587839731</v>
      </c>
      <c r="L115" s="4">
        <v>8.8168990565250058E-2</v>
      </c>
      <c r="M115" s="11">
        <v>137716.22508</v>
      </c>
      <c r="N115" s="13">
        <v>133967</v>
      </c>
      <c r="O115" s="18">
        <v>1027.9861837616727</v>
      </c>
      <c r="P115" s="13">
        <v>194.57030462725893</v>
      </c>
      <c r="Q115" s="11"/>
    </row>
    <row r="116" spans="1:17" x14ac:dyDescent="0.2">
      <c r="A116" s="7" t="s">
        <v>185</v>
      </c>
      <c r="B116" s="7" t="s">
        <v>186</v>
      </c>
      <c r="C116" s="7" t="s">
        <v>2</v>
      </c>
      <c r="D116" s="3">
        <v>8509</v>
      </c>
      <c r="E116" s="3">
        <v>10604</v>
      </c>
      <c r="F116" s="3">
        <v>11694</v>
      </c>
      <c r="G116" s="3">
        <v>13642</v>
      </c>
      <c r="H116" s="3">
        <v>15518</v>
      </c>
      <c r="I116" s="3">
        <v>59967</v>
      </c>
      <c r="J116" s="1">
        <v>2018</v>
      </c>
      <c r="K116" s="4">
        <v>0.82371606534257846</v>
      </c>
      <c r="L116" s="4">
        <v>0.13751649318281778</v>
      </c>
      <c r="M116" s="11">
        <v>154374.72808</v>
      </c>
      <c r="N116" s="13">
        <v>134225</v>
      </c>
      <c r="O116" s="18">
        <v>1150.1190395231886</v>
      </c>
      <c r="P116" s="13">
        <v>115.61184578133731</v>
      </c>
      <c r="Q116" s="11"/>
    </row>
    <row r="117" spans="1:17" x14ac:dyDescent="0.2">
      <c r="A117" s="7" t="s">
        <v>350</v>
      </c>
      <c r="B117" s="7" t="s">
        <v>351</v>
      </c>
      <c r="C117" s="7" t="s">
        <v>86</v>
      </c>
      <c r="D117" s="3">
        <v>10453</v>
      </c>
      <c r="E117" s="3">
        <v>12596</v>
      </c>
      <c r="F117" s="3">
        <v>14897</v>
      </c>
      <c r="G117" s="3">
        <v>17525</v>
      </c>
      <c r="H117" s="3">
        <v>19009</v>
      </c>
      <c r="I117" s="3">
        <v>74480</v>
      </c>
      <c r="J117" s="1">
        <v>2018</v>
      </c>
      <c r="K117" s="4">
        <v>0.81852099875633788</v>
      </c>
      <c r="L117" s="4">
        <v>8.4679029957204E-2</v>
      </c>
      <c r="M117" s="11">
        <v>76237.825339999996</v>
      </c>
      <c r="N117" s="13">
        <v>219397</v>
      </c>
      <c r="O117" s="18">
        <v>347.48800275300022</v>
      </c>
      <c r="P117" s="13">
        <v>86.642023364038707</v>
      </c>
      <c r="Q117" s="11"/>
    </row>
    <row r="118" spans="1:17" x14ac:dyDescent="0.2">
      <c r="A118" s="33" t="s">
        <v>71</v>
      </c>
      <c r="B118" s="7" t="s">
        <v>72</v>
      </c>
      <c r="C118" s="7" t="s">
        <v>73</v>
      </c>
      <c r="D118" s="3">
        <v>28791</v>
      </c>
      <c r="E118" s="3">
        <v>38097</v>
      </c>
      <c r="F118" s="3">
        <v>44067</v>
      </c>
      <c r="G118" s="3">
        <v>47777</v>
      </c>
      <c r="H118" s="3">
        <v>52294</v>
      </c>
      <c r="I118" s="3">
        <v>211026</v>
      </c>
      <c r="J118" s="1">
        <v>2018</v>
      </c>
      <c r="K118" s="4">
        <v>0.81633149248028902</v>
      </c>
      <c r="L118" s="4">
        <v>9.4543399543713505E-2</v>
      </c>
      <c r="M118" s="11">
        <v>289046.87170999998</v>
      </c>
      <c r="N118" s="13">
        <v>261675</v>
      </c>
      <c r="O118" s="18">
        <v>1104.6025478551637</v>
      </c>
      <c r="P118" s="13">
        <v>199.84331709181237</v>
      </c>
      <c r="Q118" s="11"/>
    </row>
    <row r="119" spans="1:17" x14ac:dyDescent="0.2">
      <c r="A119" s="7" t="s">
        <v>254</v>
      </c>
      <c r="B119" s="7" t="s">
        <v>255</v>
      </c>
      <c r="C119" s="7" t="s">
        <v>51</v>
      </c>
      <c r="D119" s="3">
        <v>7226</v>
      </c>
      <c r="E119" s="3">
        <v>8766</v>
      </c>
      <c r="F119" s="3">
        <v>10090</v>
      </c>
      <c r="G119" s="3">
        <v>11450</v>
      </c>
      <c r="H119" s="3">
        <v>13118</v>
      </c>
      <c r="I119" s="3">
        <v>50650</v>
      </c>
      <c r="J119" s="1">
        <v>2018</v>
      </c>
      <c r="K119" s="4">
        <v>0.81538887351231659</v>
      </c>
      <c r="L119" s="4">
        <v>0.14567685589519649</v>
      </c>
      <c r="M119" s="11">
        <v>104114.62031000001</v>
      </c>
      <c r="N119" s="13">
        <v>143186</v>
      </c>
      <c r="O119" s="18">
        <v>727.12849238054014</v>
      </c>
      <c r="P119" s="13">
        <v>91.615102035115171</v>
      </c>
      <c r="Q119" s="11"/>
    </row>
    <row r="120" spans="1:17" x14ac:dyDescent="0.2">
      <c r="A120" s="2" t="s">
        <v>12</v>
      </c>
      <c r="B120" s="2" t="s">
        <v>13</v>
      </c>
      <c r="C120" s="2" t="s">
        <v>14</v>
      </c>
      <c r="D120" s="3">
        <v>40281</v>
      </c>
      <c r="E120" s="3">
        <v>52335</v>
      </c>
      <c r="F120" s="3">
        <v>62404</v>
      </c>
      <c r="G120" s="3">
        <v>66512</v>
      </c>
      <c r="H120" s="3">
        <v>72830</v>
      </c>
      <c r="I120" s="3">
        <v>294362</v>
      </c>
      <c r="J120" s="1">
        <v>2018</v>
      </c>
      <c r="K120" s="4">
        <v>0.80804845957151017</v>
      </c>
      <c r="L120" s="4">
        <v>9.4990377676208798E-2</v>
      </c>
      <c r="M120" s="11">
        <v>289502.37183000002</v>
      </c>
      <c r="N120" s="13">
        <v>292701</v>
      </c>
      <c r="O120" s="18">
        <v>989.0720285547369</v>
      </c>
      <c r="P120" s="13">
        <v>248.82046866939299</v>
      </c>
      <c r="Q120" s="11"/>
    </row>
    <row r="121" spans="1:17" x14ac:dyDescent="0.2">
      <c r="A121" s="7" t="s">
        <v>203</v>
      </c>
      <c r="B121" s="7" t="s">
        <v>204</v>
      </c>
      <c r="C121" s="7" t="s">
        <v>39</v>
      </c>
      <c r="D121" s="3">
        <v>8173</v>
      </c>
      <c r="E121" s="3">
        <v>10119</v>
      </c>
      <c r="F121" s="3">
        <v>11284</v>
      </c>
      <c r="G121" s="3">
        <v>12683</v>
      </c>
      <c r="H121" s="3">
        <v>14750</v>
      </c>
      <c r="I121" s="3">
        <v>57009</v>
      </c>
      <c r="J121" s="1">
        <v>2018</v>
      </c>
      <c r="K121" s="4">
        <v>0.80472286797993398</v>
      </c>
      <c r="L121" s="4">
        <v>0.16297405976503981</v>
      </c>
      <c r="M121" s="11">
        <v>73527.47309</v>
      </c>
      <c r="N121" s="13">
        <v>104793</v>
      </c>
      <c r="O121" s="18">
        <v>701.64489126182093</v>
      </c>
      <c r="P121" s="13">
        <v>140.75367629517237</v>
      </c>
      <c r="Q121" s="11"/>
    </row>
    <row r="122" spans="1:17" x14ac:dyDescent="0.2">
      <c r="A122" s="2" t="s">
        <v>18</v>
      </c>
      <c r="B122" s="2" t="s">
        <v>19</v>
      </c>
      <c r="C122" s="2" t="s">
        <v>6</v>
      </c>
      <c r="D122" s="3">
        <v>28611</v>
      </c>
      <c r="E122" s="3">
        <v>36134</v>
      </c>
      <c r="F122" s="3">
        <v>40357</v>
      </c>
      <c r="G122" s="3">
        <v>46215</v>
      </c>
      <c r="H122" s="3">
        <v>51434</v>
      </c>
      <c r="I122" s="3">
        <v>202751</v>
      </c>
      <c r="J122" s="1">
        <v>2018</v>
      </c>
      <c r="K122" s="4">
        <v>0.79770018524343789</v>
      </c>
      <c r="L122" s="4">
        <v>0.11292870280212053</v>
      </c>
      <c r="M122" s="11">
        <v>239031.62804000004</v>
      </c>
      <c r="N122" s="13">
        <v>238597</v>
      </c>
      <c r="O122" s="18">
        <v>1001.8215989304142</v>
      </c>
      <c r="P122" s="13">
        <v>215.56851092008699</v>
      </c>
      <c r="Q122" s="11"/>
    </row>
    <row r="123" spans="1:17" x14ac:dyDescent="0.2">
      <c r="A123" s="7" t="s">
        <v>252</v>
      </c>
      <c r="B123" s="7" t="s">
        <v>253</v>
      </c>
      <c r="C123" s="7" t="s">
        <v>73</v>
      </c>
      <c r="D123" s="3">
        <v>32372</v>
      </c>
      <c r="E123" s="3">
        <v>38908</v>
      </c>
      <c r="F123" s="3">
        <v>44356</v>
      </c>
      <c r="G123" s="3">
        <v>50763</v>
      </c>
      <c r="H123" s="3">
        <v>58154</v>
      </c>
      <c r="I123" s="3">
        <v>224553</v>
      </c>
      <c r="J123" s="1">
        <v>2018</v>
      </c>
      <c r="K123" s="4">
        <v>0.79642901272704802</v>
      </c>
      <c r="L123" s="4">
        <v>0.14559817189685401</v>
      </c>
      <c r="M123" s="11">
        <v>263056.26429000002</v>
      </c>
      <c r="N123" s="13">
        <v>376686</v>
      </c>
      <c r="O123" s="18">
        <v>698.3436185310843</v>
      </c>
      <c r="P123" s="13">
        <v>154.38322634767417</v>
      </c>
      <c r="Q123" s="11"/>
    </row>
    <row r="124" spans="1:17" x14ac:dyDescent="0.2">
      <c r="A124" s="7" t="s">
        <v>362</v>
      </c>
      <c r="B124" s="7" t="s">
        <v>363</v>
      </c>
      <c r="C124" s="7" t="s">
        <v>6</v>
      </c>
      <c r="D124" s="3">
        <v>17593</v>
      </c>
      <c r="E124" s="3">
        <v>22195</v>
      </c>
      <c r="F124" s="3">
        <v>24180</v>
      </c>
      <c r="G124" s="3">
        <v>28993</v>
      </c>
      <c r="H124" s="3">
        <v>31593</v>
      </c>
      <c r="I124" s="3">
        <v>124554</v>
      </c>
      <c r="J124" s="1">
        <v>2018</v>
      </c>
      <c r="K124" s="4">
        <v>0.79577104530210885</v>
      </c>
      <c r="L124" s="4">
        <v>8.9676818542406792E-2</v>
      </c>
      <c r="M124" s="11">
        <v>173760.97172999996</v>
      </c>
      <c r="N124" s="13">
        <v>174233</v>
      </c>
      <c r="O124" s="18">
        <v>997.29082165835382</v>
      </c>
      <c r="P124" s="13">
        <v>181.32615520595985</v>
      </c>
      <c r="Q124" s="11"/>
    </row>
    <row r="125" spans="1:17" x14ac:dyDescent="0.2">
      <c r="A125" s="7" t="s">
        <v>314</v>
      </c>
      <c r="B125" s="7" t="s">
        <v>315</v>
      </c>
      <c r="C125" s="7" t="s">
        <v>11</v>
      </c>
      <c r="D125" s="3">
        <v>25135</v>
      </c>
      <c r="E125" s="3">
        <v>30417</v>
      </c>
      <c r="F125" s="3">
        <v>34279</v>
      </c>
      <c r="G125" s="3">
        <v>39705</v>
      </c>
      <c r="H125" s="3">
        <v>45116</v>
      </c>
      <c r="I125" s="3">
        <v>174652</v>
      </c>
      <c r="J125" s="1">
        <v>2018</v>
      </c>
      <c r="K125" s="4">
        <v>0.79494728466282072</v>
      </c>
      <c r="L125" s="4">
        <v>0.13628006548293667</v>
      </c>
      <c r="M125" s="11">
        <v>219634.93809000001</v>
      </c>
      <c r="N125" s="13">
        <v>295870</v>
      </c>
      <c r="O125" s="18">
        <v>742.33595190455276</v>
      </c>
      <c r="P125" s="13">
        <v>152.48588907290363</v>
      </c>
      <c r="Q125" s="11"/>
    </row>
    <row r="126" spans="1:17" x14ac:dyDescent="0.2">
      <c r="A126" s="7" t="s">
        <v>125</v>
      </c>
      <c r="B126" s="7" t="s">
        <v>81</v>
      </c>
      <c r="C126" s="7" t="s">
        <v>22</v>
      </c>
      <c r="D126" s="3">
        <v>17130</v>
      </c>
      <c r="E126" s="3">
        <v>23787</v>
      </c>
      <c r="F126" s="3">
        <v>25379</v>
      </c>
      <c r="G126" s="3">
        <v>26598</v>
      </c>
      <c r="H126" s="3">
        <v>30721</v>
      </c>
      <c r="I126" s="3">
        <v>123615</v>
      </c>
      <c r="J126" s="1">
        <v>2018</v>
      </c>
      <c r="K126" s="4">
        <v>0.79340338587273784</v>
      </c>
      <c r="L126" s="4">
        <v>0.15501165501165501</v>
      </c>
      <c r="M126" s="11">
        <v>134107.33958999999</v>
      </c>
      <c r="N126" s="13">
        <v>155644</v>
      </c>
      <c r="O126" s="18">
        <v>861.62871418107977</v>
      </c>
      <c r="P126" s="13">
        <v>197.37991827503791</v>
      </c>
      <c r="Q126" s="11"/>
    </row>
    <row r="127" spans="1:17" x14ac:dyDescent="0.2">
      <c r="A127" s="7" t="s">
        <v>161</v>
      </c>
      <c r="B127" s="7" t="s">
        <v>162</v>
      </c>
      <c r="C127" s="7" t="s">
        <v>2</v>
      </c>
      <c r="D127" s="3">
        <v>23626</v>
      </c>
      <c r="E127" s="3">
        <v>30756</v>
      </c>
      <c r="F127" s="3">
        <v>35804</v>
      </c>
      <c r="G127" s="3">
        <v>41350</v>
      </c>
      <c r="H127" s="3">
        <v>42315</v>
      </c>
      <c r="I127" s="3">
        <v>173851</v>
      </c>
      <c r="J127" s="1">
        <v>2018</v>
      </c>
      <c r="K127" s="4">
        <v>0.79103530009311773</v>
      </c>
      <c r="L127" s="4">
        <v>2.3337363966142683E-2</v>
      </c>
      <c r="M127" s="11">
        <v>182747.19179000001</v>
      </c>
      <c r="N127" s="13">
        <v>321053</v>
      </c>
      <c r="O127" s="18">
        <v>569.2119113978066</v>
      </c>
      <c r="P127" s="13">
        <v>131.80066842546245</v>
      </c>
      <c r="Q127" s="11"/>
    </row>
    <row r="128" spans="1:17" x14ac:dyDescent="0.2">
      <c r="A128" s="7" t="s">
        <v>368</v>
      </c>
      <c r="B128" s="7" t="s">
        <v>369</v>
      </c>
      <c r="C128" s="7" t="s">
        <v>2</v>
      </c>
      <c r="D128" s="3">
        <v>13436</v>
      </c>
      <c r="E128" s="3">
        <v>17434</v>
      </c>
      <c r="F128" s="3">
        <v>19775</v>
      </c>
      <c r="G128" s="3">
        <v>22037</v>
      </c>
      <c r="H128" s="3">
        <v>23985</v>
      </c>
      <c r="I128" s="3">
        <v>96667</v>
      </c>
      <c r="J128" s="1">
        <v>2018</v>
      </c>
      <c r="K128" s="4">
        <v>0.78512950282822269</v>
      </c>
      <c r="L128" s="4">
        <v>8.8396787221491135E-2</v>
      </c>
      <c r="M128" s="11">
        <v>160789.42563000001</v>
      </c>
      <c r="N128" s="13">
        <v>308060</v>
      </c>
      <c r="O128" s="18">
        <v>521.94191271180944</v>
      </c>
      <c r="P128" s="13">
        <v>77.858209439719531</v>
      </c>
      <c r="Q128" s="11"/>
    </row>
    <row r="129" spans="1:17" x14ac:dyDescent="0.2">
      <c r="A129" s="33" t="s">
        <v>66</v>
      </c>
      <c r="B129" s="33" t="s">
        <v>21</v>
      </c>
      <c r="C129" s="33" t="s">
        <v>22</v>
      </c>
      <c r="D129" s="3">
        <v>15817</v>
      </c>
      <c r="E129" s="3">
        <v>19259</v>
      </c>
      <c r="F129" s="3">
        <v>22413</v>
      </c>
      <c r="G129" s="3">
        <v>24503</v>
      </c>
      <c r="H129" s="3">
        <v>28190</v>
      </c>
      <c r="I129" s="3">
        <v>110182</v>
      </c>
      <c r="J129" s="1">
        <v>2018</v>
      </c>
      <c r="K129" s="4">
        <v>0.7822595941076057</v>
      </c>
      <c r="L129" s="4">
        <v>0.15047137085254866</v>
      </c>
      <c r="M129" s="11">
        <v>168963.69980000003</v>
      </c>
      <c r="N129" s="13">
        <v>265473</v>
      </c>
      <c r="O129" s="18">
        <v>636.46284104221525</v>
      </c>
      <c r="P129" s="13">
        <v>106.18782324379504</v>
      </c>
      <c r="Q129" s="11"/>
    </row>
    <row r="130" spans="1:17" x14ac:dyDescent="0.2">
      <c r="A130" s="7" t="s">
        <v>49</v>
      </c>
      <c r="B130" s="7" t="s">
        <v>50</v>
      </c>
      <c r="C130" s="7" t="s">
        <v>51</v>
      </c>
      <c r="D130" s="3">
        <v>21354</v>
      </c>
      <c r="E130" s="3">
        <v>26395</v>
      </c>
      <c r="F130" s="3">
        <v>29995</v>
      </c>
      <c r="G130" s="3">
        <v>33955</v>
      </c>
      <c r="H130" s="3">
        <v>37988</v>
      </c>
      <c r="I130" s="3">
        <v>149687</v>
      </c>
      <c r="J130" s="1">
        <v>2018</v>
      </c>
      <c r="K130" s="4">
        <v>0.77896412850051511</v>
      </c>
      <c r="L130" s="4">
        <v>0.11877484906493889</v>
      </c>
      <c r="M130" s="11">
        <v>393160.39085999998</v>
      </c>
      <c r="N130" s="13">
        <v>283582</v>
      </c>
      <c r="O130" s="18">
        <v>1386.4081318983574</v>
      </c>
      <c r="P130" s="13">
        <v>133.95772651296627</v>
      </c>
      <c r="Q130" s="11"/>
    </row>
    <row r="131" spans="1:17" x14ac:dyDescent="0.2">
      <c r="A131" s="7" t="s">
        <v>205</v>
      </c>
      <c r="B131" s="7" t="s">
        <v>206</v>
      </c>
      <c r="C131" s="7" t="s">
        <v>73</v>
      </c>
      <c r="D131" s="3">
        <v>15043</v>
      </c>
      <c r="E131" s="3">
        <v>19198</v>
      </c>
      <c r="F131" s="3">
        <v>22406</v>
      </c>
      <c r="G131" s="3">
        <v>24190</v>
      </c>
      <c r="H131" s="3">
        <v>26685</v>
      </c>
      <c r="I131" s="3">
        <v>107522</v>
      </c>
      <c r="J131" s="1">
        <v>2018</v>
      </c>
      <c r="K131" s="4">
        <v>0.77391477763743932</v>
      </c>
      <c r="L131" s="4">
        <v>0.1031417941298057</v>
      </c>
      <c r="M131" s="11">
        <v>138090.96822000001</v>
      </c>
      <c r="N131" s="13">
        <v>179909</v>
      </c>
      <c r="O131" s="18">
        <v>767.5600899343558</v>
      </c>
      <c r="P131" s="13">
        <v>148.32498652096336</v>
      </c>
      <c r="Q131" s="11"/>
    </row>
    <row r="132" spans="1:17" x14ac:dyDescent="0.2">
      <c r="A132" s="7" t="s">
        <v>62</v>
      </c>
      <c r="B132" s="7" t="s">
        <v>63</v>
      </c>
      <c r="C132" s="7" t="s">
        <v>22</v>
      </c>
      <c r="D132" s="3">
        <v>14722</v>
      </c>
      <c r="E132" s="3">
        <v>18176</v>
      </c>
      <c r="F132" s="3">
        <v>19591</v>
      </c>
      <c r="G132" s="3">
        <v>22405</v>
      </c>
      <c r="H132" s="3">
        <v>25899</v>
      </c>
      <c r="I132" s="3">
        <v>100793</v>
      </c>
      <c r="J132" s="1">
        <v>2018</v>
      </c>
      <c r="K132" s="4">
        <v>0.75920391251188701</v>
      </c>
      <c r="L132" s="4">
        <v>0.15594733318455703</v>
      </c>
      <c r="M132" s="11">
        <v>120390.24078000001</v>
      </c>
      <c r="N132" s="13">
        <v>178089</v>
      </c>
      <c r="O132" s="18">
        <v>676.0116614726345</v>
      </c>
      <c r="P132" s="13">
        <v>145.42728635682158</v>
      </c>
      <c r="Q132" s="11"/>
    </row>
    <row r="133" spans="1:17" x14ac:dyDescent="0.2">
      <c r="A133" s="7" t="s">
        <v>374</v>
      </c>
      <c r="B133" s="7" t="s">
        <v>375</v>
      </c>
      <c r="C133" s="7" t="s">
        <v>86</v>
      </c>
      <c r="D133" s="3">
        <v>14111</v>
      </c>
      <c r="E133" s="3">
        <v>17331</v>
      </c>
      <c r="F133" s="3">
        <v>19021</v>
      </c>
      <c r="G133" s="3">
        <v>22042</v>
      </c>
      <c r="H133" s="3">
        <v>24790</v>
      </c>
      <c r="I133" s="3">
        <v>97295</v>
      </c>
      <c r="J133" s="1">
        <v>2018</v>
      </c>
      <c r="K133" s="4">
        <v>0.75678548649989374</v>
      </c>
      <c r="L133" s="4">
        <v>0.12467108247890391</v>
      </c>
      <c r="M133" s="11">
        <v>147963.83833</v>
      </c>
      <c r="N133" s="13">
        <v>427497</v>
      </c>
      <c r="O133" s="18">
        <v>346.11667059651882</v>
      </c>
      <c r="P133" s="13">
        <v>57.988711031890283</v>
      </c>
      <c r="Q133" s="11"/>
    </row>
    <row r="134" spans="1:17" x14ac:dyDescent="0.2">
      <c r="A134" s="7" t="s">
        <v>171</v>
      </c>
      <c r="B134" s="7" t="s">
        <v>172</v>
      </c>
      <c r="C134" s="7" t="s">
        <v>51</v>
      </c>
      <c r="D134" s="3">
        <v>7356</v>
      </c>
      <c r="E134" s="3">
        <v>9126</v>
      </c>
      <c r="F134" s="3">
        <v>10148</v>
      </c>
      <c r="G134" s="3">
        <v>11314</v>
      </c>
      <c r="H134" s="3">
        <v>12885</v>
      </c>
      <c r="I134" s="3">
        <v>50829</v>
      </c>
      <c r="J134" s="1">
        <v>2018</v>
      </c>
      <c r="K134" s="4">
        <v>0.75163132137030997</v>
      </c>
      <c r="L134" s="4">
        <v>0.13885451652819517</v>
      </c>
      <c r="M134" s="11">
        <v>77038.340759999992</v>
      </c>
      <c r="N134" s="13">
        <v>178351</v>
      </c>
      <c r="O134" s="18">
        <v>431.94790474962292</v>
      </c>
      <c r="P134" s="13">
        <v>72.245179449512477</v>
      </c>
      <c r="Q134" s="11"/>
    </row>
    <row r="135" spans="1:17" x14ac:dyDescent="0.2">
      <c r="A135" s="7" t="s">
        <v>84</v>
      </c>
      <c r="B135" s="7" t="s">
        <v>85</v>
      </c>
      <c r="C135" s="7" t="s">
        <v>86</v>
      </c>
      <c r="D135" s="3">
        <v>9864</v>
      </c>
      <c r="E135" s="3">
        <v>11583</v>
      </c>
      <c r="F135" s="3">
        <v>12875</v>
      </c>
      <c r="G135" s="3">
        <v>15263</v>
      </c>
      <c r="H135" s="3">
        <v>17270</v>
      </c>
      <c r="I135" s="3">
        <v>66855</v>
      </c>
      <c r="J135" s="1">
        <v>2018</v>
      </c>
      <c r="K135" s="4">
        <v>0.75081103000811034</v>
      </c>
      <c r="L135" s="4">
        <v>0.13149446373583176</v>
      </c>
      <c r="M135" s="11">
        <v>96691.155469999998</v>
      </c>
      <c r="N135" s="13">
        <v>342799</v>
      </c>
      <c r="O135" s="18">
        <v>282.06370342387225</v>
      </c>
      <c r="P135" s="13">
        <v>50.379376835988438</v>
      </c>
      <c r="Q135" s="11"/>
    </row>
    <row r="136" spans="1:17" x14ac:dyDescent="0.2">
      <c r="A136" s="33" t="s">
        <v>111</v>
      </c>
      <c r="B136" s="33" t="s">
        <v>112</v>
      </c>
      <c r="C136" s="33" t="s">
        <v>6</v>
      </c>
      <c r="D136" s="3">
        <v>42414</v>
      </c>
      <c r="E136" s="3">
        <v>55839</v>
      </c>
      <c r="F136" s="3">
        <v>62664</v>
      </c>
      <c r="G136" s="3">
        <v>68635</v>
      </c>
      <c r="H136" s="3">
        <v>74073</v>
      </c>
      <c r="I136" s="3">
        <v>303625</v>
      </c>
      <c r="J136" s="1">
        <v>2018</v>
      </c>
      <c r="K136" s="4">
        <v>0.74642806620455515</v>
      </c>
      <c r="L136" s="4">
        <v>7.9230713192977351E-2</v>
      </c>
      <c r="M136" s="11">
        <v>473129.54498000001</v>
      </c>
      <c r="N136" s="13">
        <v>355323</v>
      </c>
      <c r="O136" s="18">
        <v>1331.5477607134917</v>
      </c>
      <c r="P136" s="13">
        <v>208.46666272658962</v>
      </c>
      <c r="Q136" s="11"/>
    </row>
    <row r="137" spans="1:17" x14ac:dyDescent="0.2">
      <c r="A137" s="7" t="s">
        <v>336</v>
      </c>
      <c r="B137" s="7" t="s">
        <v>337</v>
      </c>
      <c r="C137" s="7" t="s">
        <v>22</v>
      </c>
      <c r="D137" s="3">
        <v>9613</v>
      </c>
      <c r="E137" s="3">
        <v>12095</v>
      </c>
      <c r="F137" s="3">
        <v>13856</v>
      </c>
      <c r="G137" s="3">
        <v>15073</v>
      </c>
      <c r="H137" s="3">
        <v>16760</v>
      </c>
      <c r="I137" s="3">
        <v>67397</v>
      </c>
      <c r="J137" s="1">
        <v>2018</v>
      </c>
      <c r="K137" s="4">
        <v>0.74347238115052539</v>
      </c>
      <c r="L137" s="4">
        <v>0.11192197969879918</v>
      </c>
      <c r="M137" s="11">
        <v>107641.14342000002</v>
      </c>
      <c r="N137" s="13">
        <v>113817</v>
      </c>
      <c r="O137" s="18">
        <v>945.73871583331163</v>
      </c>
      <c r="P137" s="13">
        <v>147.25392516056476</v>
      </c>
      <c r="Q137" s="11"/>
    </row>
    <row r="138" spans="1:17" x14ac:dyDescent="0.2">
      <c r="A138" s="2" t="s">
        <v>25</v>
      </c>
      <c r="B138" s="2" t="s">
        <v>26</v>
      </c>
      <c r="C138" s="2" t="s">
        <v>22</v>
      </c>
      <c r="D138" s="3">
        <v>14808</v>
      </c>
      <c r="E138" s="3">
        <v>18966</v>
      </c>
      <c r="F138" s="3">
        <v>21193</v>
      </c>
      <c r="G138" s="3">
        <v>23406</v>
      </c>
      <c r="H138" s="3">
        <v>25804</v>
      </c>
      <c r="I138" s="3">
        <v>104177</v>
      </c>
      <c r="J138" s="1">
        <v>2018</v>
      </c>
      <c r="K138" s="4">
        <v>0.74257158292814696</v>
      </c>
      <c r="L138" s="4">
        <v>0.10245236264205759</v>
      </c>
      <c r="M138" s="11">
        <v>137201.29747999998</v>
      </c>
      <c r="N138" s="13">
        <v>209395</v>
      </c>
      <c r="O138" s="18">
        <v>655.22719014303095</v>
      </c>
      <c r="P138" s="13">
        <v>123.23121373480741</v>
      </c>
      <c r="Q138" s="11"/>
    </row>
    <row r="139" spans="1:17" x14ac:dyDescent="0.2">
      <c r="A139" s="7" t="s">
        <v>151</v>
      </c>
      <c r="B139" s="7" t="s">
        <v>152</v>
      </c>
      <c r="C139" s="7" t="s">
        <v>73</v>
      </c>
      <c r="D139" s="3">
        <v>10660</v>
      </c>
      <c r="E139" s="3">
        <v>13249</v>
      </c>
      <c r="F139" s="3">
        <v>14701</v>
      </c>
      <c r="G139" s="3">
        <v>16537</v>
      </c>
      <c r="H139" s="3">
        <v>18575</v>
      </c>
      <c r="I139" s="3">
        <v>73722</v>
      </c>
      <c r="J139" s="1">
        <v>2018</v>
      </c>
      <c r="K139" s="4">
        <v>0.74249530956848031</v>
      </c>
      <c r="L139" s="4">
        <v>0.12323879784725161</v>
      </c>
      <c r="M139" s="11">
        <v>89984.910499999984</v>
      </c>
      <c r="N139" s="13">
        <v>144302</v>
      </c>
      <c r="O139" s="18">
        <v>623.58741043090174</v>
      </c>
      <c r="P139" s="13">
        <v>128.72309462100318</v>
      </c>
      <c r="Q139" s="11"/>
    </row>
    <row r="140" spans="1:17" x14ac:dyDescent="0.2">
      <c r="A140" s="7" t="s">
        <v>189</v>
      </c>
      <c r="B140" s="7" t="s">
        <v>150</v>
      </c>
      <c r="C140" s="7" t="s">
        <v>2</v>
      </c>
      <c r="D140" s="3">
        <v>31609</v>
      </c>
      <c r="E140" s="3">
        <v>40334</v>
      </c>
      <c r="F140" s="3">
        <v>46141</v>
      </c>
      <c r="G140" s="3">
        <v>51375</v>
      </c>
      <c r="H140" s="3">
        <v>54960</v>
      </c>
      <c r="I140" s="3">
        <v>224419</v>
      </c>
      <c r="J140" s="1">
        <v>2018</v>
      </c>
      <c r="K140" s="4">
        <v>0.73874529406181788</v>
      </c>
      <c r="L140" s="4">
        <v>6.9781021897810214E-2</v>
      </c>
      <c r="M140" s="11">
        <v>323230.18057999993</v>
      </c>
      <c r="N140" s="13">
        <v>566556</v>
      </c>
      <c r="O140" s="18">
        <v>570.51761975868226</v>
      </c>
      <c r="P140" s="13">
        <v>97.007180225785277</v>
      </c>
      <c r="Q140" s="11"/>
    </row>
    <row r="141" spans="1:17" x14ac:dyDescent="0.2">
      <c r="A141" s="7" t="s">
        <v>115</v>
      </c>
      <c r="B141" s="7" t="s">
        <v>116</v>
      </c>
      <c r="C141" s="7" t="s">
        <v>6</v>
      </c>
      <c r="D141" s="3">
        <v>12900</v>
      </c>
      <c r="E141" s="3">
        <v>15798</v>
      </c>
      <c r="F141" s="3">
        <v>18378</v>
      </c>
      <c r="G141" s="3">
        <v>20066</v>
      </c>
      <c r="H141" s="3">
        <v>22342</v>
      </c>
      <c r="I141" s="3">
        <v>89484</v>
      </c>
      <c r="J141" s="1">
        <v>2018</v>
      </c>
      <c r="K141" s="4">
        <v>0.73193798449612402</v>
      </c>
      <c r="L141" s="4">
        <v>0.1134256952058208</v>
      </c>
      <c r="M141" s="11">
        <v>151290.28171999997</v>
      </c>
      <c r="N141" s="13">
        <v>185788</v>
      </c>
      <c r="O141" s="18">
        <v>814.31675737937849</v>
      </c>
      <c r="P141" s="13">
        <v>120.25534480160182</v>
      </c>
      <c r="Q141" s="11"/>
    </row>
    <row r="142" spans="1:17" x14ac:dyDescent="0.2">
      <c r="A142" s="7" t="s">
        <v>87</v>
      </c>
      <c r="B142" s="7" t="s">
        <v>88</v>
      </c>
      <c r="C142" s="7" t="s">
        <v>22</v>
      </c>
      <c r="D142" s="3">
        <v>15821</v>
      </c>
      <c r="E142" s="3">
        <v>18733</v>
      </c>
      <c r="F142" s="3">
        <v>20131</v>
      </c>
      <c r="G142" s="3">
        <v>24007</v>
      </c>
      <c r="H142" s="3">
        <v>27271</v>
      </c>
      <c r="I142" s="3">
        <v>105963</v>
      </c>
      <c r="J142" s="1">
        <v>2018</v>
      </c>
      <c r="K142" s="4">
        <v>0.72372163580051829</v>
      </c>
      <c r="L142" s="4">
        <v>0.13596034489940434</v>
      </c>
      <c r="M142" s="11">
        <v>137115.22383999999</v>
      </c>
      <c r="N142" s="13">
        <v>205347</v>
      </c>
      <c r="O142" s="18">
        <v>667.72450457031266</v>
      </c>
      <c r="P142" s="13">
        <v>132.8044724295948</v>
      </c>
      <c r="Q142" s="11"/>
    </row>
    <row r="143" spans="1:17" x14ac:dyDescent="0.2">
      <c r="A143" s="7" t="s">
        <v>219</v>
      </c>
      <c r="B143" s="7" t="s">
        <v>220</v>
      </c>
      <c r="C143" s="7" t="s">
        <v>86</v>
      </c>
      <c r="D143" s="3">
        <v>17148</v>
      </c>
      <c r="E143" s="3">
        <v>21238</v>
      </c>
      <c r="F143" s="3">
        <v>23881</v>
      </c>
      <c r="G143" s="3">
        <v>26221</v>
      </c>
      <c r="H143" s="3">
        <v>29430</v>
      </c>
      <c r="I143" s="3">
        <v>117918</v>
      </c>
      <c r="J143" s="1">
        <v>2018</v>
      </c>
      <c r="K143" s="4">
        <v>0.71623512946116163</v>
      </c>
      <c r="L143" s="4">
        <v>0.12238282292818733</v>
      </c>
      <c r="M143" s="11">
        <v>173416.28412</v>
      </c>
      <c r="N143" s="13">
        <v>420472</v>
      </c>
      <c r="O143" s="18">
        <v>412.43241909092637</v>
      </c>
      <c r="P143" s="13">
        <v>69.992770029871195</v>
      </c>
      <c r="Q143" s="11"/>
    </row>
    <row r="144" spans="1:17" x14ac:dyDescent="0.2">
      <c r="A144" s="7" t="s">
        <v>149</v>
      </c>
      <c r="B144" s="7" t="s">
        <v>150</v>
      </c>
      <c r="C144" s="7" t="s">
        <v>2</v>
      </c>
      <c r="D144" s="3">
        <v>12784</v>
      </c>
      <c r="E144" s="3">
        <v>15669</v>
      </c>
      <c r="F144" s="3">
        <v>17709</v>
      </c>
      <c r="G144" s="3">
        <v>19798</v>
      </c>
      <c r="H144" s="3">
        <v>21848</v>
      </c>
      <c r="I144" s="3">
        <v>87808</v>
      </c>
      <c r="J144" s="1">
        <v>2018</v>
      </c>
      <c r="K144" s="4">
        <v>0.70901126408010018</v>
      </c>
      <c r="L144" s="4">
        <v>0.10354581270835438</v>
      </c>
      <c r="M144" s="11">
        <v>113309.58469999998</v>
      </c>
      <c r="N144" s="13">
        <v>226791</v>
      </c>
      <c r="O144" s="18">
        <v>499.62116971132002</v>
      </c>
      <c r="P144" s="13">
        <v>96.335392497938628</v>
      </c>
      <c r="Q144" s="11"/>
    </row>
    <row r="145" spans="1:17" x14ac:dyDescent="0.2">
      <c r="A145" s="7" t="s">
        <v>290</v>
      </c>
      <c r="B145" s="7" t="s">
        <v>291</v>
      </c>
      <c r="C145" s="7" t="s">
        <v>86</v>
      </c>
      <c r="D145" s="3">
        <v>14739</v>
      </c>
      <c r="E145" s="3">
        <v>18102</v>
      </c>
      <c r="F145" s="3">
        <v>19597</v>
      </c>
      <c r="G145" s="3">
        <v>22717</v>
      </c>
      <c r="H145" s="3">
        <v>25131</v>
      </c>
      <c r="I145" s="3">
        <v>100286</v>
      </c>
      <c r="J145" s="1">
        <v>2018</v>
      </c>
      <c r="K145" s="4">
        <v>0.70506818644412783</v>
      </c>
      <c r="L145" s="4">
        <v>0.10626403134216666</v>
      </c>
      <c r="M145" s="11">
        <v>135245.11719000002</v>
      </c>
      <c r="N145" s="13">
        <v>242843</v>
      </c>
      <c r="O145" s="18">
        <v>556.92409165592596</v>
      </c>
      <c r="P145" s="13">
        <v>103.48661480874475</v>
      </c>
      <c r="Q145" s="11"/>
    </row>
    <row r="146" spans="1:17" x14ac:dyDescent="0.2">
      <c r="A146" s="7" t="s">
        <v>215</v>
      </c>
      <c r="B146" s="7" t="s">
        <v>216</v>
      </c>
      <c r="C146" s="7" t="s">
        <v>73</v>
      </c>
      <c r="D146" s="3">
        <v>9590</v>
      </c>
      <c r="E146" s="3">
        <v>12984</v>
      </c>
      <c r="F146" s="3">
        <v>14556</v>
      </c>
      <c r="G146" s="3">
        <v>15451</v>
      </c>
      <c r="H146" s="3">
        <v>16304</v>
      </c>
      <c r="I146" s="3">
        <v>68885</v>
      </c>
      <c r="J146" s="1">
        <v>2018</v>
      </c>
      <c r="K146" s="4">
        <v>0.70010427528675701</v>
      </c>
      <c r="L146" s="4">
        <v>5.5206782732509223E-2</v>
      </c>
      <c r="M146" s="11">
        <v>84545.106449999992</v>
      </c>
      <c r="N146" s="13">
        <v>120872</v>
      </c>
      <c r="O146" s="18">
        <v>699.45981244622396</v>
      </c>
      <c r="P146" s="13">
        <v>134.88649149513535</v>
      </c>
      <c r="Q146" s="11"/>
    </row>
    <row r="147" spans="1:17" x14ac:dyDescent="0.2">
      <c r="A147" s="7" t="s">
        <v>45</v>
      </c>
      <c r="B147" s="7" t="s">
        <v>46</v>
      </c>
      <c r="C147" s="7" t="s">
        <v>22</v>
      </c>
      <c r="D147" s="3">
        <v>62617</v>
      </c>
      <c r="E147" s="3">
        <v>77013</v>
      </c>
      <c r="F147" s="3">
        <v>86155</v>
      </c>
      <c r="G147" s="3">
        <v>94418</v>
      </c>
      <c r="H147" s="3">
        <v>106260</v>
      </c>
      <c r="I147" s="3">
        <v>426463</v>
      </c>
      <c r="J147" s="1">
        <v>2018</v>
      </c>
      <c r="K147" s="4">
        <v>0.69698324736094031</v>
      </c>
      <c r="L147" s="4">
        <v>0.12542100023300642</v>
      </c>
      <c r="M147" s="11">
        <v>511566.15016000002</v>
      </c>
      <c r="N147" s="13">
        <v>652933</v>
      </c>
      <c r="O147" s="18">
        <v>783.48950069915293</v>
      </c>
      <c r="P147" s="13">
        <v>162.74257848814503</v>
      </c>
      <c r="Q147" s="11"/>
    </row>
    <row r="148" spans="1:17" x14ac:dyDescent="0.2">
      <c r="A148" s="7" t="s">
        <v>270</v>
      </c>
      <c r="B148" s="7" t="s">
        <v>271</v>
      </c>
      <c r="C148" s="7" t="s">
        <v>51</v>
      </c>
      <c r="D148" s="3">
        <v>28368</v>
      </c>
      <c r="E148" s="3">
        <v>35440</v>
      </c>
      <c r="F148" s="3">
        <v>39470</v>
      </c>
      <c r="G148" s="3">
        <v>43012</v>
      </c>
      <c r="H148" s="3">
        <v>48101</v>
      </c>
      <c r="I148" s="3">
        <v>194391</v>
      </c>
      <c r="J148" s="1">
        <v>2018</v>
      </c>
      <c r="K148" s="4">
        <v>0.69560772701635643</v>
      </c>
      <c r="L148" s="4">
        <v>0.1183158188412536</v>
      </c>
      <c r="M148" s="11">
        <v>266760.21775000001</v>
      </c>
      <c r="N148" s="13">
        <v>288158</v>
      </c>
      <c r="O148" s="18">
        <v>925.74288324460883</v>
      </c>
      <c r="P148" s="13">
        <v>166.92578377140319</v>
      </c>
      <c r="Q148" s="11"/>
    </row>
    <row r="149" spans="1:17" x14ac:dyDescent="0.2">
      <c r="A149" s="7" t="s">
        <v>388</v>
      </c>
      <c r="B149" s="7" t="s">
        <v>389</v>
      </c>
      <c r="C149" s="7" t="s">
        <v>86</v>
      </c>
      <c r="D149" s="3">
        <v>11012</v>
      </c>
      <c r="E149" s="3">
        <v>13872</v>
      </c>
      <c r="F149" s="3">
        <v>17264</v>
      </c>
      <c r="G149" s="3">
        <v>17954</v>
      </c>
      <c r="H149" s="3">
        <v>18654</v>
      </c>
      <c r="I149" s="3">
        <v>78756</v>
      </c>
      <c r="J149" s="1">
        <v>2018</v>
      </c>
      <c r="K149" s="4">
        <v>0.69397021431166006</v>
      </c>
      <c r="L149" s="4">
        <v>3.8988526233708368E-2</v>
      </c>
      <c r="M149" s="11">
        <v>153379.68762999997</v>
      </c>
      <c r="N149" s="13">
        <v>322576</v>
      </c>
      <c r="O149" s="18">
        <v>475.48387862085207</v>
      </c>
      <c r="P149" s="13">
        <v>57.828232726551263</v>
      </c>
      <c r="Q149" s="11"/>
    </row>
    <row r="150" spans="1:17" x14ac:dyDescent="0.2">
      <c r="A150" s="7" t="s">
        <v>352</v>
      </c>
      <c r="B150" s="7" t="s">
        <v>353</v>
      </c>
      <c r="C150" s="7" t="s">
        <v>2</v>
      </c>
      <c r="D150" s="3">
        <v>19811</v>
      </c>
      <c r="E150" s="3">
        <v>25404</v>
      </c>
      <c r="F150" s="3">
        <v>28877</v>
      </c>
      <c r="G150" s="3">
        <v>31237</v>
      </c>
      <c r="H150" s="3">
        <v>33489</v>
      </c>
      <c r="I150" s="3">
        <v>138818</v>
      </c>
      <c r="J150" s="1">
        <v>2018</v>
      </c>
      <c r="K150" s="4">
        <v>0.69042451163495033</v>
      </c>
      <c r="L150" s="4">
        <v>7.2093991100297725E-2</v>
      </c>
      <c r="M150" s="11">
        <v>174078.45149999997</v>
      </c>
      <c r="N150" s="13">
        <v>373563</v>
      </c>
      <c r="O150" s="18">
        <v>465.99489644317015</v>
      </c>
      <c r="P150" s="13">
        <v>89.64752933240176</v>
      </c>
      <c r="Q150" s="11"/>
    </row>
    <row r="151" spans="1:17" x14ac:dyDescent="0.2">
      <c r="A151" s="7" t="s">
        <v>80</v>
      </c>
      <c r="B151" s="7" t="s">
        <v>81</v>
      </c>
      <c r="C151" s="7" t="s">
        <v>22</v>
      </c>
      <c r="D151" s="3">
        <v>12756</v>
      </c>
      <c r="E151" s="3">
        <v>17319</v>
      </c>
      <c r="F151" s="3">
        <v>19086</v>
      </c>
      <c r="G151" s="3">
        <v>19809</v>
      </c>
      <c r="H151" s="3">
        <v>21548</v>
      </c>
      <c r="I151" s="3">
        <v>90518</v>
      </c>
      <c r="J151" s="1">
        <v>2018</v>
      </c>
      <c r="K151" s="4">
        <v>0.68924427720288495</v>
      </c>
      <c r="L151" s="4">
        <v>8.7788379019637541E-2</v>
      </c>
      <c r="M151" s="11">
        <v>96416.368419999999</v>
      </c>
      <c r="N151" s="13">
        <v>125304</v>
      </c>
      <c r="O151" s="18">
        <v>769.45962156036524</v>
      </c>
      <c r="P151" s="13">
        <v>171.96577922492497</v>
      </c>
      <c r="Q151" s="11"/>
    </row>
    <row r="152" spans="1:17" x14ac:dyDescent="0.2">
      <c r="A152" s="7" t="s">
        <v>306</v>
      </c>
      <c r="B152" s="7" t="s">
        <v>307</v>
      </c>
      <c r="C152" s="7" t="s">
        <v>51</v>
      </c>
      <c r="D152" s="3">
        <v>23260</v>
      </c>
      <c r="E152" s="3">
        <v>28518</v>
      </c>
      <c r="F152" s="3">
        <v>31793</v>
      </c>
      <c r="G152" s="3">
        <v>35473</v>
      </c>
      <c r="H152" s="3">
        <v>39268</v>
      </c>
      <c r="I152" s="3">
        <v>158312</v>
      </c>
      <c r="J152" s="1">
        <v>2018</v>
      </c>
      <c r="K152" s="4">
        <v>0.68822012037833191</v>
      </c>
      <c r="L152" s="4">
        <v>0.10698277563217094</v>
      </c>
      <c r="M152" s="11">
        <v>196736.25682999997</v>
      </c>
      <c r="N152" s="13">
        <v>522817</v>
      </c>
      <c r="O152" s="18">
        <v>376.30042028090128</v>
      </c>
      <c r="P152" s="13">
        <v>75.108498767255071</v>
      </c>
      <c r="Q152" s="11"/>
    </row>
    <row r="153" spans="1:17" x14ac:dyDescent="0.2">
      <c r="A153" s="33" t="s">
        <v>234</v>
      </c>
      <c r="B153" s="33" t="s">
        <v>235</v>
      </c>
      <c r="C153" s="33" t="s">
        <v>22</v>
      </c>
      <c r="D153" s="3">
        <v>18969</v>
      </c>
      <c r="E153" s="3">
        <v>22816</v>
      </c>
      <c r="F153" s="3">
        <v>26250</v>
      </c>
      <c r="G153" s="3">
        <v>28973</v>
      </c>
      <c r="H153" s="3">
        <v>32006</v>
      </c>
      <c r="I153" s="3">
        <v>129014</v>
      </c>
      <c r="J153" s="1">
        <v>2018</v>
      </c>
      <c r="K153" s="4">
        <v>0.68727924508408456</v>
      </c>
      <c r="L153" s="4">
        <v>0.10468367100403825</v>
      </c>
      <c r="M153" s="11">
        <v>181867.25933000003</v>
      </c>
      <c r="N153" s="13">
        <v>218855</v>
      </c>
      <c r="O153" s="18">
        <v>830.99430824061608</v>
      </c>
      <c r="P153" s="13">
        <v>146.24294624294623</v>
      </c>
      <c r="Q153" s="11"/>
    </row>
    <row r="154" spans="1:17" x14ac:dyDescent="0.2">
      <c r="A154" s="7" t="s">
        <v>199</v>
      </c>
      <c r="B154" s="7" t="s">
        <v>200</v>
      </c>
      <c r="C154" s="7" t="s">
        <v>73</v>
      </c>
      <c r="D154" s="3">
        <v>24548</v>
      </c>
      <c r="E154" s="3">
        <v>31075</v>
      </c>
      <c r="F154" s="3">
        <v>34926</v>
      </c>
      <c r="G154" s="3">
        <v>37234</v>
      </c>
      <c r="H154" s="3">
        <v>41190</v>
      </c>
      <c r="I154" s="3">
        <v>168973</v>
      </c>
      <c r="J154" s="1">
        <v>2018</v>
      </c>
      <c r="K154" s="4">
        <v>0.67793710281896691</v>
      </c>
      <c r="L154" s="4">
        <v>0.10624697856797551</v>
      </c>
      <c r="M154" s="11">
        <v>254642.54366000002</v>
      </c>
      <c r="N154" s="13">
        <v>360816</v>
      </c>
      <c r="O154" s="18">
        <v>705.74072009001816</v>
      </c>
      <c r="P154" s="13">
        <v>114.1579087401889</v>
      </c>
      <c r="Q154" s="11"/>
    </row>
    <row r="155" spans="1:17" x14ac:dyDescent="0.2">
      <c r="A155" s="7" t="s">
        <v>298</v>
      </c>
      <c r="B155" s="7" t="s">
        <v>299</v>
      </c>
      <c r="C155" s="7" t="s">
        <v>86</v>
      </c>
      <c r="D155" s="3">
        <v>7695</v>
      </c>
      <c r="E155" s="3">
        <v>8233</v>
      </c>
      <c r="F155" s="3">
        <v>9879</v>
      </c>
      <c r="G155" s="3">
        <v>11083</v>
      </c>
      <c r="H155" s="3">
        <v>12909</v>
      </c>
      <c r="I155" s="3">
        <v>49799</v>
      </c>
      <c r="J155" s="1">
        <v>2018</v>
      </c>
      <c r="K155" s="4">
        <v>0.67758284600389862</v>
      </c>
      <c r="L155" s="4">
        <v>0.16475683479202383</v>
      </c>
      <c r="M155" s="11">
        <v>66322.918030000001</v>
      </c>
      <c r="N155" s="13">
        <v>321720</v>
      </c>
      <c r="O155" s="18">
        <v>206.15105691284347</v>
      </c>
      <c r="P155" s="13">
        <v>40.124953375606118</v>
      </c>
      <c r="Q155" s="11"/>
    </row>
    <row r="156" spans="1:17" x14ac:dyDescent="0.2">
      <c r="A156" s="7" t="s">
        <v>107</v>
      </c>
      <c r="B156" s="7" t="s">
        <v>108</v>
      </c>
      <c r="C156" s="7" t="s">
        <v>6</v>
      </c>
      <c r="D156" s="3">
        <v>15953</v>
      </c>
      <c r="E156" s="3">
        <v>19879</v>
      </c>
      <c r="F156" s="3">
        <v>21468</v>
      </c>
      <c r="G156" s="3">
        <v>22797</v>
      </c>
      <c r="H156" s="3">
        <v>26754</v>
      </c>
      <c r="I156" s="3">
        <v>106851</v>
      </c>
      <c r="J156" s="1">
        <v>2018</v>
      </c>
      <c r="K156" s="4">
        <v>0.67705133830627473</v>
      </c>
      <c r="L156" s="4">
        <v>0.17357547045663904</v>
      </c>
      <c r="M156" s="11">
        <v>157108.07715</v>
      </c>
      <c r="N156" s="13">
        <v>188633</v>
      </c>
      <c r="O156" s="18">
        <v>832.87694703471811</v>
      </c>
      <c r="P156" s="13">
        <v>141.83096276897467</v>
      </c>
      <c r="Q156" s="11"/>
    </row>
    <row r="157" spans="1:17" x14ac:dyDescent="0.2">
      <c r="A157" s="7" t="s">
        <v>132</v>
      </c>
      <c r="B157" s="7" t="s">
        <v>133</v>
      </c>
      <c r="C157" s="7" t="s">
        <v>51</v>
      </c>
      <c r="D157" s="3">
        <v>11385</v>
      </c>
      <c r="E157" s="3">
        <v>13667</v>
      </c>
      <c r="F157" s="3">
        <v>14713</v>
      </c>
      <c r="G157" s="3">
        <v>16321</v>
      </c>
      <c r="H157" s="3">
        <v>19068</v>
      </c>
      <c r="I157" s="3">
        <v>75154</v>
      </c>
      <c r="J157" s="1">
        <v>2018</v>
      </c>
      <c r="K157" s="4">
        <v>0.67483530961791827</v>
      </c>
      <c r="L157" s="4">
        <v>0.1683107652717358</v>
      </c>
      <c r="M157" s="11">
        <v>102185.22045000001</v>
      </c>
      <c r="N157" s="13">
        <v>133617</v>
      </c>
      <c r="O157" s="18">
        <v>764.76212196052904</v>
      </c>
      <c r="P157" s="13">
        <v>142.70639215069937</v>
      </c>
      <c r="Q157" s="11"/>
    </row>
    <row r="158" spans="1:17" x14ac:dyDescent="0.2">
      <c r="A158" s="7" t="s">
        <v>187</v>
      </c>
      <c r="B158" s="7" t="s">
        <v>188</v>
      </c>
      <c r="C158" s="7" t="s">
        <v>73</v>
      </c>
      <c r="D158" s="3">
        <v>10983</v>
      </c>
      <c r="E158" s="3">
        <v>13383</v>
      </c>
      <c r="F158" s="3">
        <v>15481</v>
      </c>
      <c r="G158" s="3">
        <v>17208</v>
      </c>
      <c r="H158" s="3">
        <v>18240</v>
      </c>
      <c r="I158" s="3">
        <v>75295</v>
      </c>
      <c r="J158" s="1">
        <v>2018</v>
      </c>
      <c r="K158" s="4">
        <v>0.66074842939087686</v>
      </c>
      <c r="L158" s="4">
        <v>5.9972105997210597E-2</v>
      </c>
      <c r="M158" s="11">
        <v>99807.646239999987</v>
      </c>
      <c r="N158" s="13">
        <v>163803</v>
      </c>
      <c r="O158" s="18">
        <v>609.31513000372399</v>
      </c>
      <c r="P158" s="13">
        <v>111.35327191809674</v>
      </c>
      <c r="Q158" s="11"/>
    </row>
    <row r="159" spans="1:17" x14ac:dyDescent="0.2">
      <c r="A159" s="7" t="s">
        <v>296</v>
      </c>
      <c r="B159" s="7" t="s">
        <v>297</v>
      </c>
      <c r="C159" s="7" t="s">
        <v>22</v>
      </c>
      <c r="D159" s="3">
        <v>13265</v>
      </c>
      <c r="E159" s="3">
        <v>16436</v>
      </c>
      <c r="F159" s="3">
        <v>19041</v>
      </c>
      <c r="G159" s="3">
        <v>21232</v>
      </c>
      <c r="H159" s="3">
        <v>22015</v>
      </c>
      <c r="I159" s="3">
        <v>91989</v>
      </c>
      <c r="J159" s="1">
        <v>2018</v>
      </c>
      <c r="K159" s="4">
        <v>0.65963060686015829</v>
      </c>
      <c r="L159" s="4">
        <v>3.6878296910324036E-2</v>
      </c>
      <c r="M159" s="11">
        <v>111539.39784000001</v>
      </c>
      <c r="N159" s="13">
        <v>184515</v>
      </c>
      <c r="O159" s="18">
        <v>604.50043541175512</v>
      </c>
      <c r="P159" s="13">
        <v>119.31279299785925</v>
      </c>
      <c r="Q159" s="11"/>
    </row>
    <row r="160" spans="1:17" x14ac:dyDescent="0.2">
      <c r="A160" s="33" t="s">
        <v>248</v>
      </c>
      <c r="B160" s="7" t="s">
        <v>249</v>
      </c>
      <c r="C160" s="7" t="s">
        <v>6</v>
      </c>
      <c r="D160" s="3">
        <v>17786</v>
      </c>
      <c r="E160" s="3">
        <v>22062</v>
      </c>
      <c r="F160" s="3">
        <v>24407</v>
      </c>
      <c r="G160" s="3">
        <v>26913</v>
      </c>
      <c r="H160" s="3">
        <v>29341</v>
      </c>
      <c r="I160" s="3">
        <v>120509</v>
      </c>
      <c r="J160" s="1">
        <v>2018</v>
      </c>
      <c r="K160" s="4">
        <v>0.64966827842123021</v>
      </c>
      <c r="L160" s="4">
        <v>9.0216623936387616E-2</v>
      </c>
      <c r="M160" s="11">
        <v>192484.75361000001</v>
      </c>
      <c r="N160" s="13">
        <v>316110</v>
      </c>
      <c r="O160" s="18">
        <v>608.91700234095731</v>
      </c>
      <c r="P160" s="13">
        <v>92.818955426908346</v>
      </c>
      <c r="Q160" s="11"/>
    </row>
    <row r="161" spans="1:17" x14ac:dyDescent="0.2">
      <c r="A161" s="7" t="s">
        <v>169</v>
      </c>
      <c r="B161" s="7" t="s">
        <v>170</v>
      </c>
      <c r="C161" s="7" t="s">
        <v>22</v>
      </c>
      <c r="D161" s="3">
        <v>30967</v>
      </c>
      <c r="E161" s="3">
        <v>37147</v>
      </c>
      <c r="F161" s="3">
        <v>40454</v>
      </c>
      <c r="G161" s="3">
        <v>44080</v>
      </c>
      <c r="H161" s="3">
        <v>50882</v>
      </c>
      <c r="I161" s="3">
        <v>203530</v>
      </c>
      <c r="J161" s="1">
        <v>2018</v>
      </c>
      <c r="K161" s="4">
        <v>0.64310394936545356</v>
      </c>
      <c r="L161" s="4">
        <v>0.15431034482758621</v>
      </c>
      <c r="M161" s="11">
        <v>217623.02029000001</v>
      </c>
      <c r="N161" s="13">
        <v>311364</v>
      </c>
      <c r="O161" s="18">
        <v>698.93443137292684</v>
      </c>
      <c r="P161" s="13">
        <v>163.41645148443624</v>
      </c>
      <c r="Q161" s="11"/>
    </row>
    <row r="162" spans="1:17" x14ac:dyDescent="0.2">
      <c r="A162" s="7" t="s">
        <v>246</v>
      </c>
      <c r="B162" s="7" t="s">
        <v>247</v>
      </c>
      <c r="C162" s="7" t="s">
        <v>2</v>
      </c>
      <c r="D162" s="3">
        <v>12276</v>
      </c>
      <c r="E162" s="3">
        <v>16102</v>
      </c>
      <c r="F162" s="3">
        <v>18216</v>
      </c>
      <c r="G162" s="3">
        <v>20009</v>
      </c>
      <c r="H162" s="3">
        <v>20152</v>
      </c>
      <c r="I162" s="3">
        <v>86755</v>
      </c>
      <c r="J162" s="1">
        <v>2018</v>
      </c>
      <c r="K162" s="4">
        <v>0.64157706093189959</v>
      </c>
      <c r="L162" s="4">
        <v>7.1467839472237494E-3</v>
      </c>
      <c r="M162" s="11">
        <v>104191.52888</v>
      </c>
      <c r="N162" s="13">
        <v>170825</v>
      </c>
      <c r="O162" s="18">
        <v>609.93138521879121</v>
      </c>
      <c r="P162" s="13">
        <v>117.96868139909265</v>
      </c>
      <c r="Q162" s="11"/>
    </row>
    <row r="163" spans="1:17" x14ac:dyDescent="0.2">
      <c r="A163" s="7" t="s">
        <v>382</v>
      </c>
      <c r="B163" s="7" t="s">
        <v>383</v>
      </c>
      <c r="C163" s="7" t="s">
        <v>22</v>
      </c>
      <c r="D163" s="3">
        <v>27743</v>
      </c>
      <c r="E163" s="3">
        <v>35522</v>
      </c>
      <c r="F163" s="3">
        <v>40837</v>
      </c>
      <c r="G163" s="3">
        <v>41353</v>
      </c>
      <c r="H163" s="3">
        <v>45470</v>
      </c>
      <c r="I163" s="3">
        <v>190925</v>
      </c>
      <c r="J163" s="1">
        <v>2018</v>
      </c>
      <c r="K163" s="4">
        <v>0.63897199293515483</v>
      </c>
      <c r="L163" s="4">
        <v>9.9557468623799966E-2</v>
      </c>
      <c r="M163" s="11">
        <v>186670.32238000003</v>
      </c>
      <c r="N163" s="13">
        <v>197943</v>
      </c>
      <c r="O163" s="18">
        <v>943.05089030680563</v>
      </c>
      <c r="P163" s="13">
        <v>229.71259402959438</v>
      </c>
      <c r="Q163" s="11"/>
    </row>
    <row r="164" spans="1:17" x14ac:dyDescent="0.2">
      <c r="A164" s="7" t="s">
        <v>342</v>
      </c>
      <c r="B164" s="7" t="s">
        <v>343</v>
      </c>
      <c r="C164" s="7" t="s">
        <v>86</v>
      </c>
      <c r="D164" s="3">
        <v>15910</v>
      </c>
      <c r="E164" s="3">
        <v>19792</v>
      </c>
      <c r="F164" s="3">
        <v>23852</v>
      </c>
      <c r="G164" s="3">
        <v>24469</v>
      </c>
      <c r="H164" s="3">
        <v>25916</v>
      </c>
      <c r="I164" s="3">
        <v>109939</v>
      </c>
      <c r="J164" s="1">
        <v>2018</v>
      </c>
      <c r="K164" s="4">
        <v>0.62891263356379634</v>
      </c>
      <c r="L164" s="4">
        <v>5.913604969553312E-2</v>
      </c>
      <c r="M164" s="11">
        <v>98603.543749999983</v>
      </c>
      <c r="N164" s="13">
        <v>334675</v>
      </c>
      <c r="O164" s="18">
        <v>294.62476656457756</v>
      </c>
      <c r="P164" s="13">
        <v>77.436318816762537</v>
      </c>
      <c r="Q164" s="11"/>
    </row>
    <row r="165" spans="1:17" x14ac:dyDescent="0.2">
      <c r="A165" s="7" t="s">
        <v>183</v>
      </c>
      <c r="B165" s="7" t="s">
        <v>184</v>
      </c>
      <c r="C165" s="7" t="s">
        <v>2</v>
      </c>
      <c r="D165" s="3">
        <v>38014</v>
      </c>
      <c r="E165" s="3">
        <v>46478</v>
      </c>
      <c r="F165" s="3">
        <v>51855</v>
      </c>
      <c r="G165" s="3">
        <v>56359</v>
      </c>
      <c r="H165" s="3">
        <v>61729</v>
      </c>
      <c r="I165" s="3">
        <v>254435</v>
      </c>
      <c r="J165" s="1">
        <v>2018</v>
      </c>
      <c r="K165" s="4">
        <v>0.62384910822328621</v>
      </c>
      <c r="L165" s="4">
        <v>9.5282031263862033E-2</v>
      </c>
      <c r="M165" s="11">
        <v>367557.20572999999</v>
      </c>
      <c r="N165" s="13">
        <v>496688</v>
      </c>
      <c r="O165" s="18">
        <v>740.01627929404367</v>
      </c>
      <c r="P165" s="13">
        <v>124.28123892665013</v>
      </c>
      <c r="Q165" s="11"/>
    </row>
    <row r="166" spans="1:17" x14ac:dyDescent="0.2">
      <c r="A166" s="7" t="s">
        <v>60</v>
      </c>
      <c r="B166" s="7" t="s">
        <v>61</v>
      </c>
      <c r="C166" s="7" t="s">
        <v>22</v>
      </c>
      <c r="D166" s="3">
        <v>34550</v>
      </c>
      <c r="E166" s="3">
        <v>44946</v>
      </c>
      <c r="F166" s="3">
        <v>49960</v>
      </c>
      <c r="G166" s="3">
        <v>52165</v>
      </c>
      <c r="H166" s="3">
        <v>55806</v>
      </c>
      <c r="I166" s="3">
        <v>237427</v>
      </c>
      <c r="J166" s="1">
        <v>2018</v>
      </c>
      <c r="K166" s="4">
        <v>0.61522431259044863</v>
      </c>
      <c r="L166" s="4">
        <v>6.9797757116840789E-2</v>
      </c>
      <c r="M166" s="11">
        <v>337757.12176999997</v>
      </c>
      <c r="N166" s="13">
        <v>329538</v>
      </c>
      <c r="O166" s="18">
        <v>1024.9413474925502</v>
      </c>
      <c r="P166" s="13">
        <v>169.34617555486773</v>
      </c>
      <c r="Q166" s="11"/>
    </row>
    <row r="167" spans="1:17" x14ac:dyDescent="0.2">
      <c r="A167" s="33" t="s">
        <v>370</v>
      </c>
      <c r="B167" s="33" t="s">
        <v>371</v>
      </c>
      <c r="C167" s="33" t="s">
        <v>73</v>
      </c>
      <c r="D167" s="3">
        <v>23824</v>
      </c>
      <c r="E167" s="3">
        <v>28282</v>
      </c>
      <c r="F167" s="3">
        <v>31445</v>
      </c>
      <c r="G167" s="3">
        <v>36006</v>
      </c>
      <c r="H167" s="3">
        <v>38304</v>
      </c>
      <c r="I167" s="3">
        <v>157861</v>
      </c>
      <c r="J167" s="1">
        <v>2018</v>
      </c>
      <c r="K167" s="4">
        <v>0.60779046339825382</v>
      </c>
      <c r="L167" s="4">
        <v>6.3822696217297123E-2</v>
      </c>
      <c r="M167" s="11">
        <v>161117.6778</v>
      </c>
      <c r="N167" s="13">
        <v>301032</v>
      </c>
      <c r="O167" s="18">
        <v>535.21777684764413</v>
      </c>
      <c r="P167" s="13">
        <v>127.24228653432193</v>
      </c>
      <c r="Q167" s="11"/>
    </row>
    <row r="168" spans="1:17" x14ac:dyDescent="0.2">
      <c r="A168" s="33" t="s">
        <v>76</v>
      </c>
      <c r="B168" s="33" t="s">
        <v>77</v>
      </c>
      <c r="C168" s="33" t="s">
        <v>6</v>
      </c>
      <c r="D168" s="3">
        <v>21850</v>
      </c>
      <c r="E168" s="3">
        <v>27006</v>
      </c>
      <c r="F168" s="3">
        <v>30130</v>
      </c>
      <c r="G168" s="3">
        <v>33291</v>
      </c>
      <c r="H168" s="3">
        <v>35070</v>
      </c>
      <c r="I168" s="3">
        <v>147347</v>
      </c>
      <c r="J168" s="1">
        <v>2018</v>
      </c>
      <c r="K168" s="4">
        <v>0.60503432494279175</v>
      </c>
      <c r="L168" s="4">
        <v>5.3437866089934213E-2</v>
      </c>
      <c r="M168" s="11">
        <v>215386.91586000001</v>
      </c>
      <c r="N168" s="13">
        <v>252089</v>
      </c>
      <c r="O168" s="18">
        <v>854.40822828445516</v>
      </c>
      <c r="P168" s="13">
        <v>139.11753388684156</v>
      </c>
      <c r="Q168" s="11"/>
    </row>
    <row r="169" spans="1:17" x14ac:dyDescent="0.2">
      <c r="A169" s="7" t="s">
        <v>58</v>
      </c>
      <c r="B169" s="7" t="s">
        <v>59</v>
      </c>
      <c r="C169" s="7" t="s">
        <v>51</v>
      </c>
      <c r="D169" s="3">
        <v>21637</v>
      </c>
      <c r="E169" s="3">
        <v>25121</v>
      </c>
      <c r="F169" s="3">
        <v>27677</v>
      </c>
      <c r="G169" s="3">
        <v>29501</v>
      </c>
      <c r="H169" s="3">
        <v>34709</v>
      </c>
      <c r="I169" s="3">
        <v>138645</v>
      </c>
      <c r="J169" s="1">
        <v>2018</v>
      </c>
      <c r="K169" s="4">
        <v>0.60415029810047605</v>
      </c>
      <c r="L169" s="4">
        <v>0.17653638859699672</v>
      </c>
      <c r="M169" s="11">
        <v>193436.14420000001</v>
      </c>
      <c r="N169" s="13">
        <v>312001</v>
      </c>
      <c r="O169" s="18">
        <v>619.98565453315859</v>
      </c>
      <c r="P169" s="13">
        <v>111.24643831269772</v>
      </c>
      <c r="Q169" s="11"/>
    </row>
    <row r="170" spans="1:17" x14ac:dyDescent="0.2">
      <c r="A170" s="7" t="s">
        <v>121</v>
      </c>
      <c r="B170" s="7" t="s">
        <v>122</v>
      </c>
      <c r="C170" s="7" t="s">
        <v>73</v>
      </c>
      <c r="D170" s="3">
        <v>20451</v>
      </c>
      <c r="E170" s="3">
        <v>25529</v>
      </c>
      <c r="F170" s="3">
        <v>27614</v>
      </c>
      <c r="G170" s="3">
        <v>30581</v>
      </c>
      <c r="H170" s="3">
        <v>32736</v>
      </c>
      <c r="I170" s="3">
        <v>136911</v>
      </c>
      <c r="J170" s="1">
        <v>2018</v>
      </c>
      <c r="K170" s="4">
        <v>0.60070412204782164</v>
      </c>
      <c r="L170" s="4">
        <v>7.0468591609169087E-2</v>
      </c>
      <c r="M170" s="11">
        <v>169865.25471000001</v>
      </c>
      <c r="N170" s="13">
        <v>264123</v>
      </c>
      <c r="O170" s="18">
        <v>643.12935530037146</v>
      </c>
      <c r="P170" s="13">
        <v>123.94225417703116</v>
      </c>
      <c r="Q170" s="11"/>
    </row>
    <row r="171" spans="1:17" x14ac:dyDescent="0.2">
      <c r="A171" s="7" t="s">
        <v>89</v>
      </c>
      <c r="B171" s="7" t="s">
        <v>90</v>
      </c>
      <c r="C171" s="7" t="s">
        <v>6</v>
      </c>
      <c r="D171" s="3">
        <v>20957</v>
      </c>
      <c r="E171" s="3">
        <v>24246</v>
      </c>
      <c r="F171" s="3">
        <v>26020</v>
      </c>
      <c r="G171" s="3">
        <v>29703</v>
      </c>
      <c r="H171" s="3">
        <v>33345</v>
      </c>
      <c r="I171" s="3">
        <v>134271</v>
      </c>
      <c r="J171" s="1">
        <v>2018</v>
      </c>
      <c r="K171" s="4">
        <v>0.59111514052583858</v>
      </c>
      <c r="L171" s="4">
        <v>0.12261387738612262</v>
      </c>
      <c r="M171" s="11">
        <v>163908.58761000002</v>
      </c>
      <c r="N171" s="13">
        <v>230189</v>
      </c>
      <c r="O171" s="18">
        <v>712.0609047782475</v>
      </c>
      <c r="P171" s="13">
        <v>144.85922437649063</v>
      </c>
      <c r="Q171" s="11"/>
    </row>
    <row r="172" spans="1:17" x14ac:dyDescent="0.2">
      <c r="A172" s="7" t="s">
        <v>324</v>
      </c>
      <c r="B172" s="7" t="s">
        <v>325</v>
      </c>
      <c r="C172" s="7" t="s">
        <v>73</v>
      </c>
      <c r="D172" s="3">
        <v>62197</v>
      </c>
      <c r="E172" s="3">
        <v>78588</v>
      </c>
      <c r="F172" s="3">
        <v>86885</v>
      </c>
      <c r="G172" s="3">
        <v>94462</v>
      </c>
      <c r="H172" s="3">
        <v>98229</v>
      </c>
      <c r="I172" s="3">
        <v>420361</v>
      </c>
      <c r="J172" s="1">
        <v>2018</v>
      </c>
      <c r="K172" s="4">
        <v>0.57932054600704219</v>
      </c>
      <c r="L172" s="4">
        <v>3.9878469649171099E-2</v>
      </c>
      <c r="M172" s="11">
        <v>503575.89741000003</v>
      </c>
      <c r="N172" s="13">
        <v>888880</v>
      </c>
      <c r="O172" s="18">
        <v>566.52854987174874</v>
      </c>
      <c r="P172" s="13">
        <v>110.50873008730088</v>
      </c>
      <c r="Q172" s="11"/>
    </row>
    <row r="173" spans="1:17" x14ac:dyDescent="0.2">
      <c r="A173" s="7" t="s">
        <v>194</v>
      </c>
      <c r="B173" s="7" t="s">
        <v>195</v>
      </c>
      <c r="C173" s="7" t="s">
        <v>2</v>
      </c>
      <c r="D173" s="3">
        <v>13856</v>
      </c>
      <c r="E173" s="3">
        <v>16846</v>
      </c>
      <c r="F173" s="3">
        <v>19316</v>
      </c>
      <c r="G173" s="3">
        <v>20739</v>
      </c>
      <c r="H173" s="3">
        <v>21880</v>
      </c>
      <c r="I173" s="3">
        <v>92637</v>
      </c>
      <c r="J173" s="1">
        <v>2018</v>
      </c>
      <c r="K173" s="4">
        <v>0.57909930715935332</v>
      </c>
      <c r="L173" s="4">
        <v>5.5017117508076571E-2</v>
      </c>
      <c r="M173" s="11">
        <v>147877.85229999997</v>
      </c>
      <c r="N173" s="13">
        <v>242758</v>
      </c>
      <c r="O173" s="18">
        <v>609.15748317254202</v>
      </c>
      <c r="P173" s="13">
        <v>90.130912266537052</v>
      </c>
      <c r="Q173" s="11"/>
    </row>
    <row r="174" spans="1:17" x14ac:dyDescent="0.2">
      <c r="A174" s="7" t="s">
        <v>250</v>
      </c>
      <c r="B174" s="7" t="s">
        <v>251</v>
      </c>
      <c r="C174" s="7" t="s">
        <v>73</v>
      </c>
      <c r="D174" s="3">
        <v>21273</v>
      </c>
      <c r="E174" s="3">
        <v>25112</v>
      </c>
      <c r="F174" s="3">
        <v>28736</v>
      </c>
      <c r="G174" s="3">
        <v>31451</v>
      </c>
      <c r="H174" s="3">
        <v>33566</v>
      </c>
      <c r="I174" s="3">
        <v>140138</v>
      </c>
      <c r="J174" s="1">
        <v>2018</v>
      </c>
      <c r="K174" s="4">
        <v>0.57786865980350677</v>
      </c>
      <c r="L174" s="4">
        <v>6.7247464309560898E-2</v>
      </c>
      <c r="M174" s="11">
        <v>183815.60465999995</v>
      </c>
      <c r="N174" s="13">
        <v>305472</v>
      </c>
      <c r="O174" s="18">
        <v>601.7428918526083</v>
      </c>
      <c r="P174" s="13">
        <v>109.8824114812487</v>
      </c>
      <c r="Q174" s="11"/>
    </row>
    <row r="175" spans="1:17" x14ac:dyDescent="0.2">
      <c r="A175" s="7" t="s">
        <v>278</v>
      </c>
      <c r="B175" s="7" t="s">
        <v>279</v>
      </c>
      <c r="C175" s="7" t="s">
        <v>6</v>
      </c>
      <c r="D175" s="3">
        <v>7691</v>
      </c>
      <c r="E175" s="3">
        <v>8964</v>
      </c>
      <c r="F175" s="3">
        <v>9525</v>
      </c>
      <c r="G175" s="3">
        <v>10184</v>
      </c>
      <c r="H175" s="3">
        <v>12104</v>
      </c>
      <c r="I175" s="3">
        <v>48468</v>
      </c>
      <c r="J175" s="1">
        <v>2018</v>
      </c>
      <c r="K175" s="4">
        <v>0.57378754388246</v>
      </c>
      <c r="L175" s="4">
        <v>0.18853102906520031</v>
      </c>
      <c r="M175" s="11">
        <v>109823.07919</v>
      </c>
      <c r="N175" s="13">
        <v>235847</v>
      </c>
      <c r="O175" s="18">
        <v>465.65391626774988</v>
      </c>
      <c r="P175" s="13">
        <v>51.321407522673596</v>
      </c>
      <c r="Q175" s="11"/>
    </row>
    <row r="176" spans="1:17" x14ac:dyDescent="0.2">
      <c r="A176" s="33" t="s">
        <v>338</v>
      </c>
      <c r="B176" s="33" t="s">
        <v>339</v>
      </c>
      <c r="C176" s="33" t="s">
        <v>86</v>
      </c>
      <c r="D176" s="3">
        <v>16197</v>
      </c>
      <c r="E176" s="3">
        <v>19563</v>
      </c>
      <c r="F176" s="3">
        <v>20961</v>
      </c>
      <c r="G176" s="3">
        <v>22791</v>
      </c>
      <c r="H176" s="3">
        <v>25465</v>
      </c>
      <c r="I176" s="3">
        <v>104977</v>
      </c>
      <c r="J176" s="1">
        <v>2018</v>
      </c>
      <c r="K176" s="4">
        <v>0.57220472927085264</v>
      </c>
      <c r="L176" s="4">
        <v>0.11732701504980036</v>
      </c>
      <c r="M176" s="11">
        <v>157755.81302999999</v>
      </c>
      <c r="N176" s="13">
        <v>350880</v>
      </c>
      <c r="O176" s="18">
        <v>449.60047033173731</v>
      </c>
      <c r="P176" s="13">
        <v>72.574669402644773</v>
      </c>
      <c r="Q176" s="11"/>
    </row>
    <row r="177" spans="1:17" x14ac:dyDescent="0.2">
      <c r="A177" s="7" t="s">
        <v>227</v>
      </c>
      <c r="B177" s="7" t="s">
        <v>228</v>
      </c>
      <c r="C177" s="7" t="s">
        <v>22</v>
      </c>
      <c r="D177" s="3">
        <v>17052</v>
      </c>
      <c r="E177" s="3">
        <v>20215</v>
      </c>
      <c r="F177" s="3">
        <v>23776</v>
      </c>
      <c r="G177" s="3">
        <v>25127</v>
      </c>
      <c r="H177" s="3">
        <v>26808</v>
      </c>
      <c r="I177" s="3">
        <v>112978</v>
      </c>
      <c r="J177" s="1">
        <v>2018</v>
      </c>
      <c r="K177" s="4">
        <v>0.57213230119634062</v>
      </c>
      <c r="L177" s="4">
        <v>6.6900147251960043E-2</v>
      </c>
      <c r="M177" s="11">
        <v>142683.56489000001</v>
      </c>
      <c r="N177" s="13">
        <v>132128</v>
      </c>
      <c r="O177" s="18">
        <v>1079.8889326259387</v>
      </c>
      <c r="P177" s="13">
        <v>202.89416323565027</v>
      </c>
      <c r="Q177" s="11"/>
    </row>
    <row r="178" spans="1:17" x14ac:dyDescent="0.2">
      <c r="A178" s="7" t="s">
        <v>179</v>
      </c>
      <c r="B178" s="7" t="s">
        <v>180</v>
      </c>
      <c r="C178" s="7" t="s">
        <v>22</v>
      </c>
      <c r="D178" s="3">
        <v>23978</v>
      </c>
      <c r="E178" s="3">
        <v>29078</v>
      </c>
      <c r="F178" s="3">
        <v>31060</v>
      </c>
      <c r="G178" s="3">
        <v>34863</v>
      </c>
      <c r="H178" s="3">
        <v>37543</v>
      </c>
      <c r="I178" s="3">
        <v>156522</v>
      </c>
      <c r="J178" s="1">
        <v>2018</v>
      </c>
      <c r="K178" s="4">
        <v>0.56572691633997829</v>
      </c>
      <c r="L178" s="4">
        <v>7.6872328829991676E-2</v>
      </c>
      <c r="M178" s="11">
        <v>275255.29574999999</v>
      </c>
      <c r="N178" s="13">
        <v>235151</v>
      </c>
      <c r="O178" s="18">
        <v>1170.5469921454726</v>
      </c>
      <c r="P178" s="13">
        <v>159.65486006863674</v>
      </c>
      <c r="Q178" s="11"/>
    </row>
    <row r="179" spans="1:17" x14ac:dyDescent="0.2">
      <c r="A179" s="7" t="s">
        <v>74</v>
      </c>
      <c r="B179" s="7" t="s">
        <v>75</v>
      </c>
      <c r="C179" s="7" t="s">
        <v>6</v>
      </c>
      <c r="D179" s="3">
        <v>11153</v>
      </c>
      <c r="E179" s="3">
        <v>13725</v>
      </c>
      <c r="F179" s="3">
        <v>15172</v>
      </c>
      <c r="G179" s="3">
        <v>16362</v>
      </c>
      <c r="H179" s="3">
        <v>17375</v>
      </c>
      <c r="I179" s="3">
        <v>73787</v>
      </c>
      <c r="J179" s="1">
        <v>2018</v>
      </c>
      <c r="K179" s="4">
        <v>0.55787680444723398</v>
      </c>
      <c r="L179" s="4">
        <v>6.1911746730228576E-2</v>
      </c>
      <c r="M179" s="11">
        <v>147786.65777000002</v>
      </c>
      <c r="N179" s="13">
        <v>178304</v>
      </c>
      <c r="O179" s="18">
        <v>828.84656412643585</v>
      </c>
      <c r="P179" s="13">
        <v>97.445935032304376</v>
      </c>
      <c r="Q179" s="11"/>
    </row>
    <row r="180" spans="1:17" x14ac:dyDescent="0.2">
      <c r="A180" s="7" t="s">
        <v>384</v>
      </c>
      <c r="B180" s="7" t="s">
        <v>385</v>
      </c>
      <c r="C180" s="7" t="s">
        <v>86</v>
      </c>
      <c r="D180" s="3">
        <v>12749</v>
      </c>
      <c r="E180" s="3">
        <v>15096</v>
      </c>
      <c r="F180" s="3">
        <v>16863</v>
      </c>
      <c r="G180" s="3">
        <v>18359</v>
      </c>
      <c r="H180" s="3">
        <v>19564</v>
      </c>
      <c r="I180" s="3">
        <v>82631</v>
      </c>
      <c r="J180" s="1">
        <v>2018</v>
      </c>
      <c r="K180" s="4">
        <v>0.53455172954741548</v>
      </c>
      <c r="L180" s="4">
        <v>6.5635383190805599E-2</v>
      </c>
      <c r="M180" s="11">
        <v>95746.436529999977</v>
      </c>
      <c r="N180" s="13">
        <v>254136</v>
      </c>
      <c r="O180" s="18">
        <v>376.75274864639397</v>
      </c>
      <c r="P180" s="13">
        <v>76.982403122737438</v>
      </c>
      <c r="Q180" s="11"/>
    </row>
    <row r="181" spans="1:17" x14ac:dyDescent="0.2">
      <c r="A181" s="7" t="s">
        <v>316</v>
      </c>
      <c r="B181" s="7" t="s">
        <v>317</v>
      </c>
      <c r="C181" s="7" t="s">
        <v>39</v>
      </c>
      <c r="D181" s="3">
        <v>6098</v>
      </c>
      <c r="E181" s="3">
        <v>7512</v>
      </c>
      <c r="F181" s="3">
        <v>7328</v>
      </c>
      <c r="G181" s="3">
        <v>8347</v>
      </c>
      <c r="H181" s="3">
        <v>9311</v>
      </c>
      <c r="I181" s="3">
        <v>38596</v>
      </c>
      <c r="J181" s="1">
        <v>2018</v>
      </c>
      <c r="K181" s="4">
        <v>0.52689406362741886</v>
      </c>
      <c r="L181" s="4">
        <v>0.11549059542350545</v>
      </c>
      <c r="M181" s="11">
        <v>46980.333529999996</v>
      </c>
      <c r="N181" s="13">
        <v>128225</v>
      </c>
      <c r="O181" s="18">
        <v>366.3898111132774</v>
      </c>
      <c r="P181" s="13">
        <v>72.61454474556443</v>
      </c>
      <c r="Q181" s="11"/>
    </row>
    <row r="182" spans="1:17" x14ac:dyDescent="0.2">
      <c r="A182" s="7" t="s">
        <v>280</v>
      </c>
      <c r="B182" s="7" t="s">
        <v>281</v>
      </c>
      <c r="C182" s="7" t="s">
        <v>2</v>
      </c>
      <c r="D182" s="3">
        <v>26074</v>
      </c>
      <c r="E182" s="3">
        <v>31692</v>
      </c>
      <c r="F182" s="3">
        <v>35750</v>
      </c>
      <c r="G182" s="3">
        <v>38277</v>
      </c>
      <c r="H182" s="3">
        <v>39673</v>
      </c>
      <c r="I182" s="3">
        <v>171466</v>
      </c>
      <c r="J182" s="1">
        <v>2018</v>
      </c>
      <c r="K182" s="4">
        <v>0.52155403850579118</v>
      </c>
      <c r="L182" s="4">
        <v>3.647098779946182E-2</v>
      </c>
      <c r="M182" s="11">
        <v>223131.94701999999</v>
      </c>
      <c r="N182" s="13">
        <v>300896</v>
      </c>
      <c r="O182" s="18">
        <v>741.55836907104106</v>
      </c>
      <c r="P182" s="13">
        <v>131.84954269913857</v>
      </c>
      <c r="Q182" s="11"/>
    </row>
    <row r="183" spans="1:17" x14ac:dyDescent="0.2">
      <c r="A183" s="7" t="s">
        <v>360</v>
      </c>
      <c r="B183" s="7" t="s">
        <v>361</v>
      </c>
      <c r="C183" s="7" t="s">
        <v>86</v>
      </c>
      <c r="D183" s="3">
        <v>14167</v>
      </c>
      <c r="E183" s="3">
        <v>17696</v>
      </c>
      <c r="F183" s="3">
        <v>19164</v>
      </c>
      <c r="G183" s="3">
        <v>20132</v>
      </c>
      <c r="H183" s="3">
        <v>21243</v>
      </c>
      <c r="I183" s="3">
        <v>92402</v>
      </c>
      <c r="J183" s="1">
        <v>2018</v>
      </c>
      <c r="K183" s="4">
        <v>0.49947060069174842</v>
      </c>
      <c r="L183" s="4">
        <v>5.5185773892310747E-2</v>
      </c>
      <c r="M183" s="11">
        <v>128585.28695000001</v>
      </c>
      <c r="N183" s="13">
        <v>299593</v>
      </c>
      <c r="O183" s="18">
        <v>429.19990437026235</v>
      </c>
      <c r="P183" s="13">
        <v>70.906196072671932</v>
      </c>
      <c r="Q183" s="11"/>
    </row>
    <row r="184" spans="1:17" x14ac:dyDescent="0.2">
      <c r="A184" s="2" t="s">
        <v>23</v>
      </c>
      <c r="B184" s="2" t="s">
        <v>24</v>
      </c>
      <c r="C184" s="2" t="s">
        <v>2</v>
      </c>
      <c r="D184" s="3">
        <v>11426</v>
      </c>
      <c r="E184" s="3">
        <v>13275</v>
      </c>
      <c r="F184" s="3">
        <v>13981</v>
      </c>
      <c r="G184" s="3">
        <v>14508</v>
      </c>
      <c r="H184" s="3">
        <v>16977</v>
      </c>
      <c r="I184" s="3">
        <v>70167</v>
      </c>
      <c r="J184" s="1">
        <v>2018</v>
      </c>
      <c r="K184" s="4">
        <v>0.48582180990722912</v>
      </c>
      <c r="L184" s="4">
        <v>0.17018196856906534</v>
      </c>
      <c r="M184" s="11">
        <v>89797.664319999996</v>
      </c>
      <c r="N184" s="13">
        <v>114358</v>
      </c>
      <c r="O184" s="18">
        <v>785.23290298885945</v>
      </c>
      <c r="P184" s="13">
        <v>148.45485230591652</v>
      </c>
      <c r="Q184" s="11"/>
    </row>
    <row r="185" spans="1:17" x14ac:dyDescent="0.2">
      <c r="A185" s="7" t="s">
        <v>386</v>
      </c>
      <c r="B185" s="7" t="s">
        <v>387</v>
      </c>
      <c r="C185" s="7" t="s">
        <v>86</v>
      </c>
      <c r="D185" s="3">
        <v>13434</v>
      </c>
      <c r="E185" s="3">
        <v>15945</v>
      </c>
      <c r="F185" s="3">
        <v>17238</v>
      </c>
      <c r="G185" s="3">
        <v>18848</v>
      </c>
      <c r="H185" s="3">
        <v>19945</v>
      </c>
      <c r="I185" s="3">
        <v>85410</v>
      </c>
      <c r="J185" s="1">
        <v>2018</v>
      </c>
      <c r="K185" s="4">
        <v>0.48466577341074885</v>
      </c>
      <c r="L185" s="4">
        <v>5.8202461799660439E-2</v>
      </c>
      <c r="M185" s="11">
        <v>117730.80218</v>
      </c>
      <c r="N185" s="13">
        <v>334508</v>
      </c>
      <c r="O185" s="18">
        <v>351.95212724359357</v>
      </c>
      <c r="P185" s="13">
        <v>59.62488191612757</v>
      </c>
      <c r="Q185" s="11"/>
    </row>
    <row r="186" spans="1:17" x14ac:dyDescent="0.2">
      <c r="A186" s="7" t="s">
        <v>262</v>
      </c>
      <c r="B186" s="7" t="s">
        <v>263</v>
      </c>
      <c r="C186" s="7" t="s">
        <v>2</v>
      </c>
      <c r="D186" s="3">
        <v>21276</v>
      </c>
      <c r="E186" s="3">
        <v>25597</v>
      </c>
      <c r="F186" s="3">
        <v>27350</v>
      </c>
      <c r="G186" s="3">
        <v>28897</v>
      </c>
      <c r="H186" s="3">
        <v>31405</v>
      </c>
      <c r="I186" s="3">
        <v>134525</v>
      </c>
      <c r="J186" s="1">
        <v>2018</v>
      </c>
      <c r="K186" s="4">
        <v>0.47607633013724382</v>
      </c>
      <c r="L186" s="4">
        <v>8.6791016368481161E-2</v>
      </c>
      <c r="M186" s="11">
        <v>180929.34209999995</v>
      </c>
      <c r="N186" s="13">
        <v>271696</v>
      </c>
      <c r="O186" s="18">
        <v>665.92567465108039</v>
      </c>
      <c r="P186" s="13">
        <v>115.58874624580413</v>
      </c>
      <c r="Q186" s="11"/>
    </row>
    <row r="187" spans="1:17" x14ac:dyDescent="0.2">
      <c r="A187" s="7" t="s">
        <v>91</v>
      </c>
      <c r="B187" s="7" t="s">
        <v>92</v>
      </c>
      <c r="C187" s="7" t="s">
        <v>73</v>
      </c>
      <c r="D187" s="3">
        <v>56494</v>
      </c>
      <c r="E187" s="3">
        <v>71347</v>
      </c>
      <c r="F187" s="3">
        <v>76098</v>
      </c>
      <c r="G187" s="3">
        <v>76696</v>
      </c>
      <c r="H187" s="3">
        <v>82638</v>
      </c>
      <c r="I187" s="3">
        <v>363273</v>
      </c>
      <c r="J187" s="1">
        <v>2018</v>
      </c>
      <c r="K187" s="4">
        <v>0.46277480794420645</v>
      </c>
      <c r="L187" s="4">
        <v>7.7474705330134563E-2</v>
      </c>
      <c r="M187" s="11">
        <v>373361.17145999987</v>
      </c>
      <c r="N187" s="13">
        <v>609458</v>
      </c>
      <c r="O187" s="18">
        <v>612.6118148584477</v>
      </c>
      <c r="P187" s="13">
        <v>135.59260851445055</v>
      </c>
      <c r="Q187" s="11"/>
    </row>
    <row r="188" spans="1:17" x14ac:dyDescent="0.2">
      <c r="A188" s="7" t="s">
        <v>3</v>
      </c>
      <c r="B188" s="7" t="s">
        <v>140</v>
      </c>
      <c r="C188" s="7" t="s">
        <v>73</v>
      </c>
      <c r="D188" s="3">
        <v>10201</v>
      </c>
      <c r="E188" s="3">
        <v>12308</v>
      </c>
      <c r="F188" s="3">
        <v>13270</v>
      </c>
      <c r="G188" s="3">
        <v>14101</v>
      </c>
      <c r="H188" s="3">
        <v>14820</v>
      </c>
      <c r="I188" s="3">
        <v>64700</v>
      </c>
      <c r="J188" s="1">
        <v>2018</v>
      </c>
      <c r="K188" s="4">
        <v>0.45279874522105679</v>
      </c>
      <c r="L188" s="4">
        <v>5.0989291539607122E-2</v>
      </c>
      <c r="M188" s="11">
        <v>89378.702519999992</v>
      </c>
      <c r="N188" s="13">
        <v>159840</v>
      </c>
      <c r="O188" s="18">
        <v>559.17606681681673</v>
      </c>
      <c r="P188" s="13">
        <v>92.717717717717719</v>
      </c>
      <c r="Q188" s="11"/>
    </row>
    <row r="189" spans="1:17" x14ac:dyDescent="0.2">
      <c r="A189" s="7" t="s">
        <v>47</v>
      </c>
      <c r="B189" s="7" t="s">
        <v>48</v>
      </c>
      <c r="C189" s="7" t="s">
        <v>6</v>
      </c>
      <c r="D189" s="3">
        <v>43389</v>
      </c>
      <c r="E189" s="3">
        <v>51266</v>
      </c>
      <c r="F189" s="3">
        <v>56253</v>
      </c>
      <c r="G189" s="3">
        <v>57158</v>
      </c>
      <c r="H189" s="3">
        <v>62049</v>
      </c>
      <c r="I189" s="3">
        <v>270115</v>
      </c>
      <c r="J189" s="1">
        <v>2018</v>
      </c>
      <c r="K189" s="4">
        <v>0.43006291917306227</v>
      </c>
      <c r="L189" s="4">
        <v>8.5569823996640884E-2</v>
      </c>
      <c r="M189" s="11">
        <v>383420.13958000008</v>
      </c>
      <c r="N189" s="13">
        <v>393124</v>
      </c>
      <c r="O189" s="18">
        <v>975.31603153203582</v>
      </c>
      <c r="P189" s="13">
        <v>157.8356956074928</v>
      </c>
      <c r="Q189" s="11"/>
    </row>
    <row r="190" spans="1:17" x14ac:dyDescent="0.2">
      <c r="A190" s="7" t="s">
        <v>390</v>
      </c>
      <c r="B190" s="7" t="s">
        <v>385</v>
      </c>
      <c r="C190" s="7" t="s">
        <v>86</v>
      </c>
      <c r="D190" s="3">
        <v>12545</v>
      </c>
      <c r="E190" s="3">
        <v>15781</v>
      </c>
      <c r="F190" s="3">
        <v>16436</v>
      </c>
      <c r="G190" s="3">
        <v>17027</v>
      </c>
      <c r="H190" s="3">
        <v>17480</v>
      </c>
      <c r="I190" s="3">
        <v>79269</v>
      </c>
      <c r="J190" s="1">
        <v>2018</v>
      </c>
      <c r="K190" s="4">
        <v>0.39338381825428459</v>
      </c>
      <c r="L190" s="4">
        <v>2.6604804134609736E-2</v>
      </c>
      <c r="M190" s="11">
        <v>81179.315889999998</v>
      </c>
      <c r="N190" s="13">
        <v>236002</v>
      </c>
      <c r="O190" s="18">
        <v>343.97723701494056</v>
      </c>
      <c r="P190" s="13">
        <v>74.06716892229727</v>
      </c>
      <c r="Q190" s="11"/>
    </row>
    <row r="191" spans="1:17" x14ac:dyDescent="0.2">
      <c r="A191" s="7" t="s">
        <v>332</v>
      </c>
      <c r="B191" s="7" t="s">
        <v>333</v>
      </c>
      <c r="C191" s="7" t="s">
        <v>2</v>
      </c>
      <c r="D191" s="3">
        <v>16026</v>
      </c>
      <c r="E191" s="3">
        <v>17106</v>
      </c>
      <c r="F191" s="3">
        <v>16700</v>
      </c>
      <c r="G191" s="3">
        <v>18922</v>
      </c>
      <c r="H191" s="3">
        <v>22062</v>
      </c>
      <c r="I191" s="3">
        <v>90816</v>
      </c>
      <c r="J191" s="1">
        <v>2018</v>
      </c>
      <c r="K191" s="4">
        <v>0.37663796330962185</v>
      </c>
      <c r="L191" s="4">
        <v>0.16594440334002747</v>
      </c>
      <c r="M191" s="11">
        <v>104931.22057999999</v>
      </c>
      <c r="N191" s="13">
        <v>189155</v>
      </c>
      <c r="O191" s="18">
        <v>554.73670048373026</v>
      </c>
      <c r="P191" s="13">
        <v>116.63450609288678</v>
      </c>
      <c r="Q191" s="11"/>
    </row>
    <row r="192" spans="1:17" x14ac:dyDescent="0.2">
      <c r="A192" s="7" t="s">
        <v>217</v>
      </c>
      <c r="B192" s="7" t="s">
        <v>218</v>
      </c>
      <c r="C192" s="7" t="s">
        <v>22</v>
      </c>
      <c r="D192" s="3">
        <v>30088</v>
      </c>
      <c r="E192" s="3">
        <v>33521</v>
      </c>
      <c r="F192" s="3">
        <v>36884</v>
      </c>
      <c r="G192" s="3">
        <v>38572</v>
      </c>
      <c r="H192" s="3">
        <v>41386</v>
      </c>
      <c r="I192" s="3">
        <v>180451</v>
      </c>
      <c r="J192" s="1">
        <v>2018</v>
      </c>
      <c r="K192" s="4">
        <v>0.37549853762297264</v>
      </c>
      <c r="L192" s="4">
        <v>7.2954474748522249E-2</v>
      </c>
      <c r="M192" s="11">
        <v>210734.63813000004</v>
      </c>
      <c r="N192" s="13">
        <v>349523</v>
      </c>
      <c r="O192" s="18">
        <v>602.92066081488201</v>
      </c>
      <c r="P192" s="13">
        <v>118.4070862289463</v>
      </c>
      <c r="Q192" s="11"/>
    </row>
    <row r="193" spans="1:17" x14ac:dyDescent="0.2">
      <c r="A193" s="7" t="s">
        <v>268</v>
      </c>
      <c r="B193" s="7" t="s">
        <v>269</v>
      </c>
      <c r="C193" s="7" t="s">
        <v>51</v>
      </c>
      <c r="D193" s="3">
        <v>15180</v>
      </c>
      <c r="E193" s="3">
        <v>17513</v>
      </c>
      <c r="F193" s="3">
        <v>18914</v>
      </c>
      <c r="G193" s="3">
        <v>20648</v>
      </c>
      <c r="H193" s="3">
        <v>20848</v>
      </c>
      <c r="I193" s="3">
        <v>93103</v>
      </c>
      <c r="J193" s="1">
        <v>2018</v>
      </c>
      <c r="K193" s="4">
        <f t="shared" ref="K193:K196" si="0">(H193-D193)/D193</f>
        <v>0.37338603425559946</v>
      </c>
      <c r="L193" s="4">
        <v>9.6861681518791171E-3</v>
      </c>
      <c r="M193" s="11">
        <v>125932.61341000001</v>
      </c>
      <c r="N193" s="13">
        <v>188681</v>
      </c>
      <c r="O193" s="18">
        <v>667.43664391221171</v>
      </c>
      <c r="P193" s="13">
        <v>110.49337241163659</v>
      </c>
      <c r="Q193" s="11"/>
    </row>
    <row r="194" spans="1:17" x14ac:dyDescent="0.2">
      <c r="A194" s="7" t="s">
        <v>308</v>
      </c>
      <c r="B194" s="7" t="s">
        <v>309</v>
      </c>
      <c r="C194" s="7" t="s">
        <v>2</v>
      </c>
      <c r="D194" s="3">
        <v>13635</v>
      </c>
      <c r="E194" s="3">
        <v>15026</v>
      </c>
      <c r="F194" s="3">
        <v>13641</v>
      </c>
      <c r="G194" s="3">
        <v>15486</v>
      </c>
      <c r="H194" s="3">
        <v>17691</v>
      </c>
      <c r="I194" s="3">
        <v>75479</v>
      </c>
      <c r="J194" s="1">
        <v>2018</v>
      </c>
      <c r="K194" s="4">
        <f t="shared" si="0"/>
        <v>0.29746974697469747</v>
      </c>
      <c r="L194" s="4">
        <v>0.14238667183262302</v>
      </c>
      <c r="M194" s="11">
        <v>87528.953710000002</v>
      </c>
      <c r="N194" s="13">
        <v>197739</v>
      </c>
      <c r="O194" s="18">
        <v>442.64891452874747</v>
      </c>
      <c r="P194" s="13">
        <v>89.466417853837626</v>
      </c>
      <c r="Q194" s="11"/>
    </row>
    <row r="195" spans="1:17" x14ac:dyDescent="0.2">
      <c r="A195" s="33" t="s">
        <v>177</v>
      </c>
      <c r="B195" s="33" t="s">
        <v>178</v>
      </c>
      <c r="C195" s="33" t="s">
        <v>22</v>
      </c>
      <c r="D195" s="3">
        <v>15846</v>
      </c>
      <c r="E195" s="3">
        <v>19360</v>
      </c>
      <c r="F195" s="3">
        <v>18287</v>
      </c>
      <c r="G195" s="3">
        <v>17606</v>
      </c>
      <c r="H195" s="3">
        <v>20502</v>
      </c>
      <c r="I195" s="3">
        <v>91601</v>
      </c>
      <c r="J195" s="1">
        <v>2018</v>
      </c>
      <c r="K195" s="4">
        <f t="shared" si="0"/>
        <v>0.2938280954184021</v>
      </c>
      <c r="L195" s="4">
        <v>0.16448937862092469</v>
      </c>
      <c r="M195" s="11">
        <v>94603.542580000008</v>
      </c>
      <c r="N195" s="13">
        <v>174185</v>
      </c>
      <c r="O195" s="18">
        <v>543.12106427074673</v>
      </c>
      <c r="P195" s="13">
        <v>117.70244280506357</v>
      </c>
      <c r="Q195" s="11"/>
    </row>
    <row r="196" spans="1:17" x14ac:dyDescent="0.2">
      <c r="A196" s="33" t="s">
        <v>264</v>
      </c>
      <c r="B196" s="33" t="s">
        <v>265</v>
      </c>
      <c r="C196" s="33" t="s">
        <v>73</v>
      </c>
      <c r="D196" s="3">
        <v>34021</v>
      </c>
      <c r="E196" s="3">
        <v>38879</v>
      </c>
      <c r="F196" s="3">
        <v>40340</v>
      </c>
      <c r="G196" s="3">
        <v>41675</v>
      </c>
      <c r="H196" s="3">
        <v>43034</v>
      </c>
      <c r="I196" s="3">
        <v>197949</v>
      </c>
      <c r="J196" s="1">
        <v>2018</v>
      </c>
      <c r="K196" s="4">
        <f t="shared" si="0"/>
        <v>0.26492460539078805</v>
      </c>
      <c r="L196" s="4">
        <v>3.2609478104379128E-2</v>
      </c>
      <c r="M196" s="35">
        <v>312383.25604000001</v>
      </c>
      <c r="N196" s="13">
        <v>322255</v>
      </c>
      <c r="O196" s="18">
        <v>969.3666693767359</v>
      </c>
      <c r="P196" s="13">
        <v>133.54020884082482</v>
      </c>
    </row>
    <row r="197" spans="1:17" x14ac:dyDescent="0.2">
      <c r="D197">
        <f>SUM(D2:D196)</f>
        <v>3726294</v>
      </c>
      <c r="E197" s="31">
        <f t="shared" ref="E197:H197" si="1">SUM(E2:E196)</f>
        <v>4749463</v>
      </c>
      <c r="F197" s="31">
        <f t="shared" si="1"/>
        <v>5495988</v>
      </c>
      <c r="G197" s="31">
        <f t="shared" si="1"/>
        <v>6205143</v>
      </c>
      <c r="H197" s="31">
        <f t="shared" si="1"/>
        <v>6949413</v>
      </c>
      <c r="K197" s="4">
        <f>(H197-D197)/D197</f>
        <v>0.86496637141352772</v>
      </c>
      <c r="L197" s="4">
        <v>3.2609478104379128E-2</v>
      </c>
    </row>
    <row r="204" spans="1:17" x14ac:dyDescent="0.2">
      <c r="H204" s="5"/>
    </row>
    <row r="205" spans="1:17" x14ac:dyDescent="0.2">
      <c r="H205" s="5"/>
    </row>
    <row r="215" spans="8:8" x14ac:dyDescent="0.2">
      <c r="H215" s="5"/>
    </row>
    <row r="216" spans="8:8" x14ac:dyDescent="0.2">
      <c r="H216" s="5"/>
    </row>
    <row r="219" spans="8:8" x14ac:dyDescent="0.2">
      <c r="H219" s="5"/>
    </row>
  </sheetData>
  <autoFilter ref="A1:W196"/>
  <sortState ref="A2:P196">
    <sortCondition descending="1" ref="K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opLeftCell="B169" workbookViewId="0">
      <selection activeCell="K197" sqref="K197"/>
    </sheetView>
  </sheetViews>
  <sheetFormatPr defaultRowHeight="12.75" x14ac:dyDescent="0.2"/>
  <cols>
    <col min="1" max="1" width="46.5703125" customWidth="1"/>
    <col min="2" max="2" width="24.7109375" customWidth="1"/>
    <col min="3" max="3" width="23.28515625" customWidth="1"/>
    <col min="4" max="4" width="17" bestFit="1" customWidth="1"/>
    <col min="5" max="5" width="11.85546875" customWidth="1"/>
    <col min="6" max="6" width="12.7109375" customWidth="1"/>
    <col min="7" max="7" width="13" customWidth="1"/>
    <col min="8" max="8" width="13.85546875" customWidth="1"/>
    <col min="9" max="9" width="18" customWidth="1"/>
    <col min="10" max="10" width="21.140625" customWidth="1"/>
    <col min="11" max="12" width="11" customWidth="1"/>
    <col min="13" max="13" width="13.28515625" customWidth="1"/>
    <col min="14" max="14" width="10" customWidth="1"/>
    <col min="15" max="15" width="11.28515625" customWidth="1"/>
  </cols>
  <sheetData>
    <row r="1" spans="1:20" ht="51" x14ac:dyDescent="0.2">
      <c r="A1" s="9" t="s">
        <v>0</v>
      </c>
      <c r="B1" s="9" t="s">
        <v>412</v>
      </c>
      <c r="C1" s="9" t="s">
        <v>406</v>
      </c>
      <c r="D1" s="9" t="s">
        <v>395</v>
      </c>
      <c r="E1" s="9" t="s">
        <v>396</v>
      </c>
      <c r="F1" s="9" t="s">
        <v>397</v>
      </c>
      <c r="G1" s="9" t="s">
        <v>398</v>
      </c>
      <c r="H1" s="9" t="s">
        <v>399</v>
      </c>
      <c r="I1" s="9" t="s">
        <v>400</v>
      </c>
      <c r="J1" s="9" t="s">
        <v>401</v>
      </c>
      <c r="K1" s="9" t="s">
        <v>404</v>
      </c>
      <c r="L1" s="9" t="s">
        <v>405</v>
      </c>
      <c r="M1" s="12" t="s">
        <v>407</v>
      </c>
      <c r="N1" s="12" t="s">
        <v>394</v>
      </c>
      <c r="O1" s="12" t="s">
        <v>393</v>
      </c>
      <c r="P1" s="12" t="s">
        <v>402</v>
      </c>
      <c r="S1" s="14" t="s">
        <v>391</v>
      </c>
      <c r="T1" s="14" t="s">
        <v>408</v>
      </c>
    </row>
    <row r="2" spans="1:20" x14ac:dyDescent="0.2">
      <c r="A2" s="2" t="s">
        <v>332</v>
      </c>
      <c r="B2" s="2" t="s">
        <v>333</v>
      </c>
      <c r="C2" s="2" t="s">
        <v>2</v>
      </c>
      <c r="D2" s="3">
        <v>13429</v>
      </c>
      <c r="E2" s="3">
        <v>18848</v>
      </c>
      <c r="F2" s="3">
        <v>23542</v>
      </c>
      <c r="G2" s="3">
        <v>27688</v>
      </c>
      <c r="H2" s="3">
        <v>31110</v>
      </c>
      <c r="I2" s="3">
        <v>114617</v>
      </c>
      <c r="J2" s="1">
        <v>2018</v>
      </c>
      <c r="K2" s="5">
        <v>1.3166281927172536</v>
      </c>
      <c r="L2" s="4">
        <v>0.12359144755850911</v>
      </c>
      <c r="M2" s="11">
        <v>179533.43276000003</v>
      </c>
      <c r="N2">
        <v>189155</v>
      </c>
      <c r="O2" s="11">
        <v>949.13395236710653</v>
      </c>
      <c r="P2" s="6">
        <v>164.46829319869948</v>
      </c>
      <c r="S2" s="13">
        <v>2018</v>
      </c>
      <c r="T2">
        <v>171</v>
      </c>
    </row>
    <row r="3" spans="1:20" x14ac:dyDescent="0.2">
      <c r="A3" s="2" t="s">
        <v>298</v>
      </c>
      <c r="B3" s="2" t="s">
        <v>299</v>
      </c>
      <c r="C3" s="2" t="s">
        <v>86</v>
      </c>
      <c r="D3" s="3">
        <v>16711</v>
      </c>
      <c r="E3" s="3">
        <v>22311</v>
      </c>
      <c r="F3" s="3">
        <v>27992</v>
      </c>
      <c r="G3" s="3">
        <v>31949</v>
      </c>
      <c r="H3" s="3">
        <v>35551</v>
      </c>
      <c r="I3" s="3">
        <v>134514</v>
      </c>
      <c r="J3" s="1">
        <v>2018</v>
      </c>
      <c r="K3" s="5">
        <v>1.1274011130393153</v>
      </c>
      <c r="L3" s="4">
        <v>0.11274218285392344</v>
      </c>
      <c r="M3" s="35">
        <v>194430.48433000001</v>
      </c>
      <c r="N3" s="31">
        <v>321720</v>
      </c>
      <c r="O3" s="35">
        <v>604.34689894939697</v>
      </c>
      <c r="P3" s="6">
        <v>110.50292179535001</v>
      </c>
      <c r="S3" s="13">
        <v>2017</v>
      </c>
      <c r="T3" s="31">
        <v>24</v>
      </c>
    </row>
    <row r="4" spans="1:20" x14ac:dyDescent="0.2">
      <c r="A4" s="2" t="s">
        <v>207</v>
      </c>
      <c r="B4" s="2" t="s">
        <v>208</v>
      </c>
      <c r="C4" s="2" t="s">
        <v>86</v>
      </c>
      <c r="D4" s="3">
        <v>8090</v>
      </c>
      <c r="E4" s="3">
        <v>10676</v>
      </c>
      <c r="F4" s="3">
        <v>13650</v>
      </c>
      <c r="G4" s="3">
        <v>15399</v>
      </c>
      <c r="H4" s="3">
        <v>17095</v>
      </c>
      <c r="I4" s="3">
        <v>64910</v>
      </c>
      <c r="J4" s="1">
        <v>2018</v>
      </c>
      <c r="K4" s="5">
        <v>1.1131025957972807</v>
      </c>
      <c r="L4" s="4">
        <v>0.11013702188453796</v>
      </c>
      <c r="M4" s="35">
        <v>65524.020120000001</v>
      </c>
      <c r="N4" s="31">
        <v>225745</v>
      </c>
      <c r="O4" s="35">
        <v>290.25679470198679</v>
      </c>
      <c r="P4" s="6">
        <v>75.727037143679809</v>
      </c>
      <c r="S4" s="13">
        <v>2016</v>
      </c>
      <c r="T4" s="31">
        <v>0</v>
      </c>
    </row>
    <row r="5" spans="1:20" x14ac:dyDescent="0.2">
      <c r="A5" s="2" t="s">
        <v>74</v>
      </c>
      <c r="B5" s="2" t="s">
        <v>75</v>
      </c>
      <c r="C5" s="2" t="s">
        <v>6</v>
      </c>
      <c r="D5" s="3">
        <v>8894</v>
      </c>
      <c r="E5" s="3">
        <v>11751</v>
      </c>
      <c r="F5" s="3">
        <v>14331</v>
      </c>
      <c r="G5" s="3">
        <v>16055</v>
      </c>
      <c r="H5" s="3">
        <v>18045</v>
      </c>
      <c r="I5" s="3">
        <v>69076</v>
      </c>
      <c r="J5" s="1">
        <v>2018</v>
      </c>
      <c r="K5" s="5">
        <v>1.028895884866202</v>
      </c>
      <c r="L5" s="4">
        <v>0.12394892556835876</v>
      </c>
      <c r="M5" s="35">
        <v>95735.28836000002</v>
      </c>
      <c r="N5" s="31">
        <v>178304</v>
      </c>
      <c r="O5" s="35">
        <v>536.92170876704972</v>
      </c>
      <c r="P5" s="6">
        <v>101.2035624551328</v>
      </c>
      <c r="S5" s="13">
        <v>2015</v>
      </c>
      <c r="T5" s="31">
        <v>0</v>
      </c>
    </row>
    <row r="6" spans="1:20" x14ac:dyDescent="0.2">
      <c r="A6" s="33" t="s">
        <v>388</v>
      </c>
      <c r="B6" s="33" t="s">
        <v>389</v>
      </c>
      <c r="C6" s="33" t="s">
        <v>86</v>
      </c>
      <c r="D6" s="3">
        <v>8854</v>
      </c>
      <c r="E6" s="3">
        <v>11705</v>
      </c>
      <c r="F6" s="3">
        <v>14431</v>
      </c>
      <c r="G6" s="3">
        <v>17315</v>
      </c>
      <c r="H6" s="3">
        <v>17881</v>
      </c>
      <c r="I6" s="3">
        <v>70186</v>
      </c>
      <c r="J6" s="1">
        <v>2018</v>
      </c>
      <c r="K6" s="5">
        <v>1.0195391913259544</v>
      </c>
      <c r="L6" s="4">
        <v>3.2688420444701126E-2</v>
      </c>
      <c r="M6" s="35">
        <v>105904.6014</v>
      </c>
      <c r="N6" s="31">
        <v>322576</v>
      </c>
      <c r="O6" s="35">
        <v>328.30899198948464</v>
      </c>
      <c r="P6" s="6">
        <v>55.431898219334357</v>
      </c>
      <c r="S6" s="13">
        <v>2014</v>
      </c>
      <c r="T6" s="31">
        <v>0</v>
      </c>
    </row>
    <row r="7" spans="1:20" x14ac:dyDescent="0.2">
      <c r="A7" s="7" t="s">
        <v>177</v>
      </c>
      <c r="B7" s="7" t="s">
        <v>178</v>
      </c>
      <c r="C7" s="7" t="s">
        <v>22</v>
      </c>
      <c r="D7" s="3">
        <v>27772</v>
      </c>
      <c r="E7" s="3">
        <v>34714</v>
      </c>
      <c r="F7" s="3">
        <v>43039</v>
      </c>
      <c r="G7" s="3">
        <v>50905</v>
      </c>
      <c r="H7" s="3">
        <v>55914</v>
      </c>
      <c r="I7" s="3">
        <v>212344</v>
      </c>
      <c r="J7" s="1">
        <v>2018</v>
      </c>
      <c r="K7" s="5">
        <v>1.0133227711363963</v>
      </c>
      <c r="L7" s="4">
        <v>9.8398978489342898E-2</v>
      </c>
      <c r="M7" s="35">
        <v>282794.21931000001</v>
      </c>
      <c r="N7" s="31">
        <v>174185</v>
      </c>
      <c r="O7" s="35">
        <v>1623.5279691707094</v>
      </c>
      <c r="P7" s="6">
        <v>321.0035307288228</v>
      </c>
    </row>
    <row r="8" spans="1:20" x14ac:dyDescent="0.2">
      <c r="A8" s="2" t="s">
        <v>258</v>
      </c>
      <c r="B8" s="2" t="s">
        <v>259</v>
      </c>
      <c r="C8" s="2" t="s">
        <v>86</v>
      </c>
      <c r="D8" s="3">
        <v>6546</v>
      </c>
      <c r="E8" s="3">
        <v>8745</v>
      </c>
      <c r="F8" s="3">
        <v>10203</v>
      </c>
      <c r="G8" s="3">
        <v>11256</v>
      </c>
      <c r="H8" s="3">
        <v>13173</v>
      </c>
      <c r="I8" s="3">
        <v>49923</v>
      </c>
      <c r="J8" s="1">
        <v>2018</v>
      </c>
      <c r="K8" s="5">
        <v>1.0123739688359303</v>
      </c>
      <c r="L8" s="4">
        <v>0.17030916844349681</v>
      </c>
      <c r="M8" s="35">
        <v>61552.332699999992</v>
      </c>
      <c r="N8" s="31">
        <v>202664</v>
      </c>
      <c r="O8" s="35">
        <v>303.71616419294986</v>
      </c>
      <c r="P8" s="6">
        <v>64.999210515927842</v>
      </c>
    </row>
    <row r="9" spans="1:20" x14ac:dyDescent="0.2">
      <c r="A9" s="7" t="s">
        <v>84</v>
      </c>
      <c r="B9" s="7" t="s">
        <v>85</v>
      </c>
      <c r="C9" s="7" t="s">
        <v>86</v>
      </c>
      <c r="D9" s="3">
        <v>19582</v>
      </c>
      <c r="E9" s="3">
        <v>25003</v>
      </c>
      <c r="F9" s="3">
        <v>30773</v>
      </c>
      <c r="G9" s="3">
        <v>35400</v>
      </c>
      <c r="H9" s="3">
        <v>38747</v>
      </c>
      <c r="I9" s="3">
        <v>149505</v>
      </c>
      <c r="J9" s="1">
        <v>2018</v>
      </c>
      <c r="K9" s="5">
        <v>0.97870493310182816</v>
      </c>
      <c r="L9" s="4">
        <v>9.454802259887006E-2</v>
      </c>
      <c r="M9" s="35">
        <v>201898.36654000002</v>
      </c>
      <c r="N9" s="31">
        <v>342799</v>
      </c>
      <c r="O9" s="35">
        <v>588.97011525704568</v>
      </c>
      <c r="P9" s="6">
        <v>113.03125154974197</v>
      </c>
    </row>
    <row r="10" spans="1:20" x14ac:dyDescent="0.2">
      <c r="A10" s="7" t="s">
        <v>107</v>
      </c>
      <c r="B10" s="7" t="s">
        <v>108</v>
      </c>
      <c r="C10" s="7" t="s">
        <v>6</v>
      </c>
      <c r="D10" s="3">
        <v>7059</v>
      </c>
      <c r="E10" s="3">
        <v>9468</v>
      </c>
      <c r="F10" s="3">
        <v>11205</v>
      </c>
      <c r="G10" s="3">
        <v>13034</v>
      </c>
      <c r="H10" s="3">
        <v>13965</v>
      </c>
      <c r="I10" s="3">
        <v>54731</v>
      </c>
      <c r="J10" s="1">
        <v>2018</v>
      </c>
      <c r="K10" s="5">
        <v>0.97832554186145348</v>
      </c>
      <c r="L10" s="4">
        <v>7.1428571428571425E-2</v>
      </c>
      <c r="M10" s="35">
        <v>137704.76983999999</v>
      </c>
      <c r="N10" s="31">
        <v>188633</v>
      </c>
      <c r="O10" s="35">
        <v>730.01420663404588</v>
      </c>
      <c r="P10" s="6">
        <v>74.032645401387882</v>
      </c>
    </row>
    <row r="11" spans="1:20" x14ac:dyDescent="0.2">
      <c r="A11" s="7" t="s">
        <v>115</v>
      </c>
      <c r="B11" s="7" t="s">
        <v>116</v>
      </c>
      <c r="C11" s="7" t="s">
        <v>6</v>
      </c>
      <c r="D11" s="3">
        <v>7578</v>
      </c>
      <c r="E11" s="3">
        <v>9836</v>
      </c>
      <c r="F11" s="3">
        <v>11777</v>
      </c>
      <c r="G11" s="3">
        <v>14312</v>
      </c>
      <c r="H11" s="3">
        <v>14917</v>
      </c>
      <c r="I11" s="3">
        <v>58420</v>
      </c>
      <c r="J11" s="1">
        <v>2018</v>
      </c>
      <c r="K11" s="5">
        <v>0.96846133544470836</v>
      </c>
      <c r="L11" s="4">
        <v>4.2272219116825042E-2</v>
      </c>
      <c r="M11" s="35">
        <v>120580.26053</v>
      </c>
      <c r="N11" s="31">
        <v>185788</v>
      </c>
      <c r="O11" s="35">
        <v>649.02071463173081</v>
      </c>
      <c r="P11" s="6">
        <v>80.290438564385212</v>
      </c>
    </row>
    <row r="12" spans="1:20" x14ac:dyDescent="0.2">
      <c r="A12" s="7" t="s">
        <v>173</v>
      </c>
      <c r="B12" s="7" t="s">
        <v>174</v>
      </c>
      <c r="C12" s="7" t="s">
        <v>86</v>
      </c>
      <c r="D12" s="3">
        <v>6356</v>
      </c>
      <c r="E12" s="3">
        <v>8433</v>
      </c>
      <c r="F12" s="3">
        <v>9975</v>
      </c>
      <c r="G12" s="3">
        <v>11290</v>
      </c>
      <c r="H12" s="3">
        <v>12428</v>
      </c>
      <c r="I12" s="3">
        <v>48482</v>
      </c>
      <c r="J12" s="1">
        <v>2018</v>
      </c>
      <c r="K12" s="5">
        <v>0.95531780994336057</v>
      </c>
      <c r="L12" s="4">
        <v>0.10079716563330381</v>
      </c>
      <c r="M12" s="35">
        <v>93409.325400000002</v>
      </c>
      <c r="N12" s="31">
        <v>325217</v>
      </c>
      <c r="O12" s="35">
        <v>287.22153331467916</v>
      </c>
      <c r="P12" s="6">
        <v>38.214484482668496</v>
      </c>
    </row>
    <row r="13" spans="1:20" x14ac:dyDescent="0.2">
      <c r="A13" s="7" t="s">
        <v>274</v>
      </c>
      <c r="B13" s="7" t="s">
        <v>275</v>
      </c>
      <c r="C13" s="7" t="s">
        <v>51</v>
      </c>
      <c r="D13" s="3">
        <v>17823</v>
      </c>
      <c r="E13" s="3">
        <v>23439</v>
      </c>
      <c r="F13" s="3">
        <v>28698</v>
      </c>
      <c r="G13" s="3">
        <v>33778</v>
      </c>
      <c r="H13" s="3">
        <v>34616</v>
      </c>
      <c r="I13" s="3">
        <v>138354</v>
      </c>
      <c r="J13" s="1">
        <v>2018</v>
      </c>
      <c r="K13" s="5">
        <v>0.94220950457274311</v>
      </c>
      <c r="L13" s="4">
        <v>2.4809047308899282E-2</v>
      </c>
      <c r="M13" s="35">
        <v>188552.42394000001</v>
      </c>
      <c r="N13" s="31">
        <v>218499</v>
      </c>
      <c r="O13" s="35">
        <v>862.9441047327449</v>
      </c>
      <c r="P13" s="6">
        <v>158.42635435402448</v>
      </c>
    </row>
    <row r="14" spans="1:20" x14ac:dyDescent="0.2">
      <c r="A14" s="7" t="s">
        <v>159</v>
      </c>
      <c r="B14" s="7" t="s">
        <v>160</v>
      </c>
      <c r="C14" s="7" t="s">
        <v>22</v>
      </c>
      <c r="D14" s="3">
        <v>32218</v>
      </c>
      <c r="E14" s="3">
        <v>43606</v>
      </c>
      <c r="F14" s="3">
        <v>49966</v>
      </c>
      <c r="G14" s="3">
        <v>57386</v>
      </c>
      <c r="H14" s="3">
        <v>61528</v>
      </c>
      <c r="I14" s="3">
        <v>244704</v>
      </c>
      <c r="J14" s="1">
        <v>2018</v>
      </c>
      <c r="K14" s="5">
        <v>0.9097398969520144</v>
      </c>
      <c r="L14" s="4">
        <v>7.2177883107378105E-2</v>
      </c>
      <c r="M14" s="35">
        <v>379962.23099999997</v>
      </c>
      <c r="N14" s="31">
        <v>336993</v>
      </c>
      <c r="O14" s="35">
        <v>1127.5077850281757</v>
      </c>
      <c r="P14" s="6">
        <v>182.57946010747997</v>
      </c>
    </row>
    <row r="15" spans="1:20" x14ac:dyDescent="0.2">
      <c r="A15" s="7" t="s">
        <v>113</v>
      </c>
      <c r="B15" s="7" t="s">
        <v>114</v>
      </c>
      <c r="C15" s="7" t="s">
        <v>6</v>
      </c>
      <c r="D15" s="3">
        <v>12601</v>
      </c>
      <c r="E15" s="3">
        <v>17474</v>
      </c>
      <c r="F15" s="3">
        <v>21189</v>
      </c>
      <c r="G15" s="3">
        <v>23096</v>
      </c>
      <c r="H15" s="3">
        <v>24037</v>
      </c>
      <c r="I15" s="3">
        <v>98397</v>
      </c>
      <c r="J15" s="1">
        <v>2018</v>
      </c>
      <c r="K15" s="5">
        <v>0.90754702007777166</v>
      </c>
      <c r="L15" s="4">
        <v>4.0742985798406649E-2</v>
      </c>
      <c r="M15" s="35">
        <v>160643.26707</v>
      </c>
      <c r="N15" s="31">
        <v>280599</v>
      </c>
      <c r="O15" s="35">
        <v>572.50121016111962</v>
      </c>
      <c r="P15" s="6">
        <v>85.663170574378384</v>
      </c>
    </row>
    <row r="16" spans="1:20" x14ac:dyDescent="0.2">
      <c r="A16" s="7" t="s">
        <v>49</v>
      </c>
      <c r="B16" s="7" t="s">
        <v>50</v>
      </c>
      <c r="C16" s="7" t="s">
        <v>51</v>
      </c>
      <c r="D16" s="3">
        <v>13866</v>
      </c>
      <c r="E16" s="3">
        <v>17765</v>
      </c>
      <c r="F16" s="3">
        <v>20769</v>
      </c>
      <c r="G16" s="3">
        <v>24481</v>
      </c>
      <c r="H16" s="3">
        <v>26005</v>
      </c>
      <c r="I16" s="3">
        <v>102886</v>
      </c>
      <c r="J16" s="1">
        <v>2018</v>
      </c>
      <c r="K16" s="5">
        <v>0.87545074282417423</v>
      </c>
      <c r="L16" s="4">
        <v>6.2252358972264207E-2</v>
      </c>
      <c r="M16" s="35">
        <v>134052.81020000001</v>
      </c>
      <c r="N16" s="31">
        <v>283582</v>
      </c>
      <c r="O16" s="35">
        <v>472.71269050927071</v>
      </c>
      <c r="P16" s="6">
        <v>91.701871063748754</v>
      </c>
    </row>
    <row r="17" spans="1:16" x14ac:dyDescent="0.2">
      <c r="A17" s="7" t="s">
        <v>256</v>
      </c>
      <c r="B17" s="7" t="s">
        <v>257</v>
      </c>
      <c r="C17" s="7" t="s">
        <v>14</v>
      </c>
      <c r="D17" s="3">
        <v>45888</v>
      </c>
      <c r="E17" s="3">
        <v>58287</v>
      </c>
      <c r="F17" s="3">
        <v>67909</v>
      </c>
      <c r="G17" s="3">
        <v>77810</v>
      </c>
      <c r="H17" s="3">
        <v>85427</v>
      </c>
      <c r="I17" s="3">
        <v>335321</v>
      </c>
      <c r="J17" s="1">
        <v>2018</v>
      </c>
      <c r="K17" s="5">
        <v>0.86164138772663879</v>
      </c>
      <c r="L17" s="4">
        <v>9.7892301760699144E-2</v>
      </c>
      <c r="M17" s="35">
        <v>364557.44572000002</v>
      </c>
      <c r="N17" s="31">
        <v>284203</v>
      </c>
      <c r="O17" s="35">
        <v>1282.7360925817111</v>
      </c>
      <c r="P17" s="6">
        <v>300.58444140280011</v>
      </c>
    </row>
    <row r="18" spans="1:16" x14ac:dyDescent="0.2">
      <c r="A18" s="7" t="s">
        <v>71</v>
      </c>
      <c r="B18" s="7" t="s">
        <v>72</v>
      </c>
      <c r="C18" s="7" t="s">
        <v>73</v>
      </c>
      <c r="D18" s="3">
        <v>29621</v>
      </c>
      <c r="E18" s="3">
        <v>37859</v>
      </c>
      <c r="F18" s="3">
        <v>43428</v>
      </c>
      <c r="G18" s="3">
        <v>50037</v>
      </c>
      <c r="H18" s="3">
        <v>55112</v>
      </c>
      <c r="I18" s="3">
        <v>216057</v>
      </c>
      <c r="J18" s="1">
        <v>2018</v>
      </c>
      <c r="K18" s="5">
        <v>0.86057189156341785</v>
      </c>
      <c r="L18" s="4">
        <v>0.10142494554030018</v>
      </c>
      <c r="M18" s="35">
        <v>263557.43302999996</v>
      </c>
      <c r="N18" s="31">
        <v>261675</v>
      </c>
      <c r="O18" s="35">
        <v>1007.1937824782649</v>
      </c>
      <c r="P18" s="6">
        <v>210.61240087895288</v>
      </c>
    </row>
    <row r="19" spans="1:16" x14ac:dyDescent="0.2">
      <c r="A19" s="7" t="s">
        <v>306</v>
      </c>
      <c r="B19" s="7" t="s">
        <v>307</v>
      </c>
      <c r="C19" s="7" t="s">
        <v>51</v>
      </c>
      <c r="D19" s="3">
        <v>35061</v>
      </c>
      <c r="E19" s="3">
        <v>46237</v>
      </c>
      <c r="F19" s="3">
        <v>54097</v>
      </c>
      <c r="G19" s="3">
        <v>60207</v>
      </c>
      <c r="H19" s="3">
        <v>64982</v>
      </c>
      <c r="I19" s="3">
        <v>260584</v>
      </c>
      <c r="J19" s="1">
        <v>2018</v>
      </c>
      <c r="K19" s="5">
        <v>0.85339836285331283</v>
      </c>
      <c r="L19" s="4">
        <v>7.9309714817213939E-2</v>
      </c>
      <c r="M19" s="35">
        <v>336864.41858000006</v>
      </c>
      <c r="N19" s="31">
        <v>522817</v>
      </c>
      <c r="O19" s="35">
        <v>644.32567911908006</v>
      </c>
      <c r="P19" s="6">
        <v>124.29205630268335</v>
      </c>
    </row>
    <row r="20" spans="1:16" x14ac:dyDescent="0.2">
      <c r="A20" s="7" t="s">
        <v>241</v>
      </c>
      <c r="B20" s="7" t="s">
        <v>242</v>
      </c>
      <c r="C20" s="7" t="s">
        <v>22</v>
      </c>
      <c r="D20" s="3">
        <v>29532</v>
      </c>
      <c r="E20" s="3">
        <v>36991</v>
      </c>
      <c r="F20" s="3">
        <v>43148</v>
      </c>
      <c r="G20" s="3">
        <v>51111</v>
      </c>
      <c r="H20" s="3">
        <v>54633</v>
      </c>
      <c r="I20" s="3">
        <v>215415</v>
      </c>
      <c r="J20" s="1">
        <v>2018</v>
      </c>
      <c r="K20" s="5">
        <v>0.84995936611133682</v>
      </c>
      <c r="L20" s="4">
        <v>6.8908845454011852E-2</v>
      </c>
      <c r="M20" s="35">
        <v>304222.70644000004</v>
      </c>
      <c r="N20" s="31">
        <v>325063</v>
      </c>
      <c r="O20" s="35">
        <v>935.88844759323581</v>
      </c>
      <c r="P20" s="6">
        <v>168.06895894026695</v>
      </c>
    </row>
    <row r="21" spans="1:16" x14ac:dyDescent="0.2">
      <c r="A21" s="2" t="s">
        <v>205</v>
      </c>
      <c r="B21" s="2" t="s">
        <v>206</v>
      </c>
      <c r="C21" s="2" t="s">
        <v>73</v>
      </c>
      <c r="D21" s="3">
        <v>13551</v>
      </c>
      <c r="E21" s="3">
        <v>16973</v>
      </c>
      <c r="F21" s="3">
        <v>19992</v>
      </c>
      <c r="G21" s="3">
        <v>22666</v>
      </c>
      <c r="H21" s="3">
        <v>25055</v>
      </c>
      <c r="I21" s="3">
        <v>98237</v>
      </c>
      <c r="J21" s="1">
        <v>2018</v>
      </c>
      <c r="K21" s="5">
        <v>0.8489410375618035</v>
      </c>
      <c r="L21" s="4">
        <v>0.10540015882820084</v>
      </c>
      <c r="M21" s="35">
        <v>131227.58749000001</v>
      </c>
      <c r="N21" s="31">
        <v>179909</v>
      </c>
      <c r="O21" s="35">
        <v>729.41091046028828</v>
      </c>
      <c r="P21" s="6">
        <v>139.26485056334033</v>
      </c>
    </row>
    <row r="22" spans="1:16" x14ac:dyDescent="0.2">
      <c r="A22" s="7" t="s">
        <v>372</v>
      </c>
      <c r="B22" s="7" t="s">
        <v>373</v>
      </c>
      <c r="C22" s="7" t="s">
        <v>86</v>
      </c>
      <c r="D22" s="3">
        <v>16638</v>
      </c>
      <c r="E22" s="3">
        <v>21183</v>
      </c>
      <c r="F22" s="3">
        <v>25410</v>
      </c>
      <c r="G22" s="3">
        <v>28458</v>
      </c>
      <c r="H22" s="3">
        <v>30758</v>
      </c>
      <c r="I22" s="3">
        <v>122447</v>
      </c>
      <c r="J22" s="1">
        <v>2018</v>
      </c>
      <c r="K22" s="5">
        <v>0.8486596946748407</v>
      </c>
      <c r="L22" s="4">
        <v>8.0820858809473609E-2</v>
      </c>
      <c r="M22" s="35">
        <v>117423.09414</v>
      </c>
      <c r="N22" s="31">
        <v>332231</v>
      </c>
      <c r="O22" s="35">
        <v>353.438102224055</v>
      </c>
      <c r="P22" s="6">
        <v>92.580162597710626</v>
      </c>
    </row>
    <row r="23" spans="1:16" x14ac:dyDescent="0.2">
      <c r="A23" s="7" t="s">
        <v>348</v>
      </c>
      <c r="B23" s="7" t="s">
        <v>349</v>
      </c>
      <c r="C23" s="7" t="s">
        <v>51</v>
      </c>
      <c r="D23" s="3">
        <v>31183</v>
      </c>
      <c r="E23" s="3">
        <v>40140</v>
      </c>
      <c r="F23" s="3">
        <v>46828</v>
      </c>
      <c r="G23" s="3">
        <v>54271</v>
      </c>
      <c r="H23" s="3">
        <v>57592</v>
      </c>
      <c r="I23" s="3">
        <v>230014</v>
      </c>
      <c r="J23" s="1">
        <v>2018</v>
      </c>
      <c r="K23" s="5">
        <v>0.8469037616650098</v>
      </c>
      <c r="L23" s="4">
        <v>6.1192902286672443E-2</v>
      </c>
      <c r="M23" s="35">
        <v>336194.65660000005</v>
      </c>
      <c r="N23" s="31">
        <v>293612</v>
      </c>
      <c r="O23" s="35">
        <v>1145.030368649783</v>
      </c>
      <c r="P23" s="6">
        <v>196.15002111630315</v>
      </c>
    </row>
    <row r="24" spans="1:16" x14ac:dyDescent="0.2">
      <c r="A24" s="7" t="s">
        <v>244</v>
      </c>
      <c r="B24" s="7" t="s">
        <v>245</v>
      </c>
      <c r="C24" s="7" t="s">
        <v>86</v>
      </c>
      <c r="D24" s="3">
        <v>12269</v>
      </c>
      <c r="E24" s="3">
        <v>16119</v>
      </c>
      <c r="F24" s="3">
        <v>18571</v>
      </c>
      <c r="G24" s="3">
        <v>21512</v>
      </c>
      <c r="H24" s="3">
        <v>22613</v>
      </c>
      <c r="I24" s="3">
        <v>91084</v>
      </c>
      <c r="J24" s="1">
        <v>2018</v>
      </c>
      <c r="K24" s="5">
        <v>0.84310049718803493</v>
      </c>
      <c r="L24" s="4">
        <v>5.1180736333209374E-2</v>
      </c>
      <c r="M24" s="35">
        <v>105512.30083000001</v>
      </c>
      <c r="N24" s="31">
        <v>408038</v>
      </c>
      <c r="O24" s="35">
        <v>258.58449661551128</v>
      </c>
      <c r="P24" s="6">
        <v>55.418858047534791</v>
      </c>
    </row>
    <row r="25" spans="1:16" x14ac:dyDescent="0.2">
      <c r="A25" s="33" t="s">
        <v>217</v>
      </c>
      <c r="B25" s="33" t="s">
        <v>218</v>
      </c>
      <c r="C25" s="33" t="s">
        <v>22</v>
      </c>
      <c r="D25" s="3">
        <v>31884</v>
      </c>
      <c r="E25" s="3">
        <v>41124</v>
      </c>
      <c r="F25" s="3">
        <v>47829</v>
      </c>
      <c r="G25" s="3">
        <v>55295</v>
      </c>
      <c r="H25" s="3">
        <v>58713</v>
      </c>
      <c r="I25" s="3">
        <v>234845</v>
      </c>
      <c r="J25" s="1">
        <v>2018</v>
      </c>
      <c r="K25" s="5">
        <v>0.84145652992096354</v>
      </c>
      <c r="L25" s="4">
        <v>6.1813907224884709E-2</v>
      </c>
      <c r="M25" s="35">
        <v>346368.61874000001</v>
      </c>
      <c r="N25" s="31">
        <v>349523</v>
      </c>
      <c r="O25" s="35">
        <v>990.97518257739841</v>
      </c>
      <c r="P25" s="6">
        <v>167.98036180737751</v>
      </c>
    </row>
    <row r="26" spans="1:16" x14ac:dyDescent="0.2">
      <c r="A26" s="7" t="s">
        <v>374</v>
      </c>
      <c r="B26" s="7" t="s">
        <v>375</v>
      </c>
      <c r="C26" s="7" t="s">
        <v>86</v>
      </c>
      <c r="D26" s="3">
        <v>15779</v>
      </c>
      <c r="E26" s="3">
        <v>20322</v>
      </c>
      <c r="F26" s="3">
        <v>23307</v>
      </c>
      <c r="G26" s="3">
        <v>26797</v>
      </c>
      <c r="H26" s="3">
        <v>29048</v>
      </c>
      <c r="I26" s="3">
        <v>115253</v>
      </c>
      <c r="J26" s="1">
        <v>2018</v>
      </c>
      <c r="K26" s="5">
        <v>0.84092781545091577</v>
      </c>
      <c r="L26" s="4">
        <v>8.4001940515729373E-2</v>
      </c>
      <c r="M26" s="35">
        <v>178351.82798</v>
      </c>
      <c r="N26" s="31">
        <v>427497</v>
      </c>
      <c r="O26" s="35">
        <v>417.20018615335312</v>
      </c>
      <c r="P26" s="6">
        <v>67.949014846887806</v>
      </c>
    </row>
    <row r="27" spans="1:16" x14ac:dyDescent="0.2">
      <c r="A27" s="7" t="s">
        <v>163</v>
      </c>
      <c r="B27" s="7" t="s">
        <v>164</v>
      </c>
      <c r="C27" s="7" t="s">
        <v>2</v>
      </c>
      <c r="D27" s="3">
        <v>17269</v>
      </c>
      <c r="E27" s="3">
        <v>21963</v>
      </c>
      <c r="F27" s="3">
        <v>25980</v>
      </c>
      <c r="G27" s="3">
        <v>28687</v>
      </c>
      <c r="H27" s="3">
        <v>31598</v>
      </c>
      <c r="I27" s="3">
        <v>125497</v>
      </c>
      <c r="J27" s="1">
        <v>2018</v>
      </c>
      <c r="K27" s="5">
        <v>0.82975273611674094</v>
      </c>
      <c r="L27" s="4">
        <v>0.10147453550388678</v>
      </c>
      <c r="M27" s="35">
        <v>190678.53203</v>
      </c>
      <c r="N27" s="31">
        <v>296928</v>
      </c>
      <c r="O27" s="35">
        <v>642.17093716321801</v>
      </c>
      <c r="P27" s="6">
        <v>106.41637029852355</v>
      </c>
    </row>
    <row r="28" spans="1:16" x14ac:dyDescent="0.2">
      <c r="A28" s="33" t="s">
        <v>290</v>
      </c>
      <c r="B28" s="33" t="s">
        <v>291</v>
      </c>
      <c r="C28" s="33" t="s">
        <v>86</v>
      </c>
      <c r="D28" s="3">
        <v>14951</v>
      </c>
      <c r="E28" s="3">
        <v>18887</v>
      </c>
      <c r="F28" s="3">
        <v>23305</v>
      </c>
      <c r="G28" s="3">
        <v>26385</v>
      </c>
      <c r="H28" s="3">
        <v>27099</v>
      </c>
      <c r="I28" s="3">
        <v>110627</v>
      </c>
      <c r="J28" s="1">
        <v>2018</v>
      </c>
      <c r="K28" s="5">
        <v>0.81252090161193236</v>
      </c>
      <c r="L28" s="4">
        <v>2.7060830017055146E-2</v>
      </c>
      <c r="M28" s="35">
        <v>149378.89269000001</v>
      </c>
      <c r="N28" s="31">
        <v>242843</v>
      </c>
      <c r="O28" s="35">
        <v>615.12538014272604</v>
      </c>
      <c r="P28" s="6">
        <v>111.59061615941164</v>
      </c>
    </row>
    <row r="29" spans="1:16" x14ac:dyDescent="0.2">
      <c r="A29" s="2" t="s">
        <v>47</v>
      </c>
      <c r="B29" s="2" t="s">
        <v>48</v>
      </c>
      <c r="C29" s="2" t="s">
        <v>6</v>
      </c>
      <c r="D29" s="3">
        <v>20037</v>
      </c>
      <c r="E29" s="3">
        <v>24622</v>
      </c>
      <c r="F29" s="3">
        <v>28643</v>
      </c>
      <c r="G29" s="3">
        <v>32855</v>
      </c>
      <c r="H29" s="3">
        <v>36197</v>
      </c>
      <c r="I29" s="3">
        <v>142354</v>
      </c>
      <c r="J29" s="1">
        <v>2018</v>
      </c>
      <c r="K29" s="5">
        <v>0.80650796027349403</v>
      </c>
      <c r="L29" s="4">
        <v>0.10171967737026327</v>
      </c>
      <c r="M29" s="35">
        <v>210324.03518000001</v>
      </c>
      <c r="N29" s="31">
        <v>393124</v>
      </c>
      <c r="O29" s="35">
        <v>535.00685580122308</v>
      </c>
      <c r="P29" s="6">
        <v>92.075273959361425</v>
      </c>
    </row>
    <row r="30" spans="1:16" x14ac:dyDescent="0.2">
      <c r="A30" s="7" t="s">
        <v>320</v>
      </c>
      <c r="B30" s="7" t="s">
        <v>321</v>
      </c>
      <c r="C30" s="7" t="s">
        <v>2</v>
      </c>
      <c r="D30" s="3">
        <v>11464</v>
      </c>
      <c r="E30" s="3">
        <v>14587</v>
      </c>
      <c r="F30" s="3">
        <v>17734</v>
      </c>
      <c r="G30" s="3">
        <v>19914</v>
      </c>
      <c r="H30" s="3">
        <v>20660</v>
      </c>
      <c r="I30" s="3">
        <v>84359</v>
      </c>
      <c r="J30" s="1">
        <v>2018</v>
      </c>
      <c r="K30" s="5">
        <v>0.80216329378925333</v>
      </c>
      <c r="L30" s="4">
        <v>3.7461082655418296E-2</v>
      </c>
      <c r="M30" s="35">
        <v>148354.08480999997</v>
      </c>
      <c r="N30" s="31">
        <v>204773</v>
      </c>
      <c r="O30" s="35">
        <v>724.48069232760156</v>
      </c>
      <c r="P30" s="6">
        <v>100.89220746875809</v>
      </c>
    </row>
    <row r="31" spans="1:16" x14ac:dyDescent="0.2">
      <c r="A31" s="7" t="s">
        <v>223</v>
      </c>
      <c r="B31" s="7" t="s">
        <v>224</v>
      </c>
      <c r="C31" s="7" t="s">
        <v>51</v>
      </c>
      <c r="D31" s="3">
        <v>13466</v>
      </c>
      <c r="E31" s="3">
        <v>16816</v>
      </c>
      <c r="F31" s="3">
        <v>20206</v>
      </c>
      <c r="G31" s="3">
        <v>22678</v>
      </c>
      <c r="H31" s="3">
        <v>24224</v>
      </c>
      <c r="I31" s="3">
        <v>97390</v>
      </c>
      <c r="J31" s="1">
        <v>2018</v>
      </c>
      <c r="K31" s="5">
        <v>0.79890093568988563</v>
      </c>
      <c r="L31" s="4">
        <v>6.8171796454713815E-2</v>
      </c>
      <c r="M31" s="35">
        <v>137611.43216</v>
      </c>
      <c r="N31" s="31">
        <v>290788</v>
      </c>
      <c r="O31" s="35">
        <v>473.23628265265415</v>
      </c>
      <c r="P31" s="6">
        <v>83.304675571206516</v>
      </c>
    </row>
    <row r="32" spans="1:16" x14ac:dyDescent="0.2">
      <c r="A32" s="7" t="s">
        <v>354</v>
      </c>
      <c r="B32" s="7" t="s">
        <v>355</v>
      </c>
      <c r="C32" s="7" t="s">
        <v>86</v>
      </c>
      <c r="D32" s="3">
        <v>7808</v>
      </c>
      <c r="E32" s="3">
        <v>9456</v>
      </c>
      <c r="F32" s="3">
        <v>11242</v>
      </c>
      <c r="G32" s="3">
        <v>12752</v>
      </c>
      <c r="H32" s="3">
        <v>13959</v>
      </c>
      <c r="I32" s="3">
        <v>55217</v>
      </c>
      <c r="J32" s="1">
        <v>2018</v>
      </c>
      <c r="K32" s="5">
        <v>0.78778176229508201</v>
      </c>
      <c r="L32" s="4">
        <v>9.4651819322459224E-2</v>
      </c>
      <c r="M32" s="35">
        <v>105186.14267</v>
      </c>
      <c r="N32" s="31">
        <v>314227</v>
      </c>
      <c r="O32" s="35">
        <v>334.7457178090998</v>
      </c>
      <c r="P32" s="6">
        <v>44.423299079964487</v>
      </c>
    </row>
    <row r="33" spans="1:16" x14ac:dyDescent="0.2">
      <c r="A33" s="7" t="s">
        <v>62</v>
      </c>
      <c r="B33" s="7" t="s">
        <v>63</v>
      </c>
      <c r="C33" s="7" t="s">
        <v>22</v>
      </c>
      <c r="D33" s="3">
        <v>23595</v>
      </c>
      <c r="E33" s="3">
        <v>30716</v>
      </c>
      <c r="F33" s="3">
        <v>36065</v>
      </c>
      <c r="G33" s="3">
        <v>39784</v>
      </c>
      <c r="H33" s="3">
        <v>42123</v>
      </c>
      <c r="I33" s="3">
        <v>172283</v>
      </c>
      <c r="J33" s="1">
        <v>2018</v>
      </c>
      <c r="K33" s="5">
        <v>0.78525111252383983</v>
      </c>
      <c r="L33" s="4">
        <v>5.8792479388698977E-2</v>
      </c>
      <c r="M33" s="35">
        <v>232574.53956999999</v>
      </c>
      <c r="N33" s="31">
        <v>178089</v>
      </c>
      <c r="O33" s="35">
        <v>1305.9455641280483</v>
      </c>
      <c r="P33" s="6">
        <v>236.52780351397334</v>
      </c>
    </row>
    <row r="34" spans="1:16" x14ac:dyDescent="0.2">
      <c r="A34" s="7" t="s">
        <v>99</v>
      </c>
      <c r="B34" s="7" t="s">
        <v>100</v>
      </c>
      <c r="C34" s="7" t="s">
        <v>6</v>
      </c>
      <c r="D34" s="3">
        <v>32630</v>
      </c>
      <c r="E34" s="3">
        <v>42681</v>
      </c>
      <c r="F34" s="3">
        <v>49306</v>
      </c>
      <c r="G34" s="3">
        <v>55208</v>
      </c>
      <c r="H34" s="3">
        <v>58060</v>
      </c>
      <c r="I34" s="3">
        <v>237885</v>
      </c>
      <c r="J34" s="1">
        <v>2018</v>
      </c>
      <c r="K34" s="5">
        <v>0.77934416181428134</v>
      </c>
      <c r="L34" s="4">
        <v>5.165917982901029E-2</v>
      </c>
      <c r="M34" s="35">
        <v>348062.95640000002</v>
      </c>
      <c r="N34" s="31">
        <v>409919</v>
      </c>
      <c r="O34" s="35">
        <v>849.10178937790158</v>
      </c>
      <c r="P34" s="6">
        <v>141.63773818730041</v>
      </c>
    </row>
    <row r="35" spans="1:16" x14ac:dyDescent="0.2">
      <c r="A35" s="33" t="s">
        <v>308</v>
      </c>
      <c r="B35" s="33" t="s">
        <v>309</v>
      </c>
      <c r="C35" s="33" t="s">
        <v>2</v>
      </c>
      <c r="D35" s="3">
        <v>19481</v>
      </c>
      <c r="E35" s="3">
        <v>25506</v>
      </c>
      <c r="F35" s="3">
        <v>29505</v>
      </c>
      <c r="G35" s="3">
        <v>32962</v>
      </c>
      <c r="H35" s="3">
        <v>34651</v>
      </c>
      <c r="I35" s="3">
        <v>142105</v>
      </c>
      <c r="J35" s="1">
        <v>2018</v>
      </c>
      <c r="K35" s="5">
        <v>0.77870745854935575</v>
      </c>
      <c r="L35" s="4">
        <v>5.124082276560888E-2</v>
      </c>
      <c r="M35" s="35">
        <v>238956.25792999996</v>
      </c>
      <c r="N35" s="31">
        <v>197739</v>
      </c>
      <c r="O35" s="35">
        <v>1208.4427347665355</v>
      </c>
      <c r="P35" s="6">
        <v>175.23604347144467</v>
      </c>
    </row>
    <row r="36" spans="1:16" x14ac:dyDescent="0.2">
      <c r="A36" s="2" t="s">
        <v>132</v>
      </c>
      <c r="B36" s="2" t="s">
        <v>133</v>
      </c>
      <c r="C36" s="2" t="s">
        <v>51</v>
      </c>
      <c r="D36" s="3">
        <v>10638</v>
      </c>
      <c r="E36" s="3">
        <v>13702</v>
      </c>
      <c r="F36" s="3">
        <v>15278</v>
      </c>
      <c r="G36" s="3">
        <v>16828</v>
      </c>
      <c r="H36" s="3">
        <v>18896</v>
      </c>
      <c r="I36" s="3">
        <v>75342</v>
      </c>
      <c r="J36" s="1">
        <v>2018</v>
      </c>
      <c r="K36" s="5">
        <v>0.77627373566459856</v>
      </c>
      <c r="L36" s="4">
        <v>0.12289042072735916</v>
      </c>
      <c r="M36" s="35">
        <v>117054.14597000003</v>
      </c>
      <c r="N36" s="31">
        <v>133617</v>
      </c>
      <c r="O36" s="35">
        <v>876.04231475036875</v>
      </c>
      <c r="P36" s="6">
        <v>141.41913079922466</v>
      </c>
    </row>
    <row r="37" spans="1:16" x14ac:dyDescent="0.2">
      <c r="A37" s="7" t="s">
        <v>201</v>
      </c>
      <c r="B37" s="7" t="s">
        <v>202</v>
      </c>
      <c r="C37" s="7" t="s">
        <v>22</v>
      </c>
      <c r="D37" s="3">
        <v>21030</v>
      </c>
      <c r="E37" s="3">
        <v>27010</v>
      </c>
      <c r="F37" s="3">
        <v>31881</v>
      </c>
      <c r="G37" s="3">
        <v>35067</v>
      </c>
      <c r="H37" s="3">
        <v>37171</v>
      </c>
      <c r="I37" s="3">
        <v>152159</v>
      </c>
      <c r="J37" s="1">
        <v>2018</v>
      </c>
      <c r="K37" s="5">
        <v>0.76752258678078933</v>
      </c>
      <c r="L37" s="4">
        <v>5.9999429663216128E-2</v>
      </c>
      <c r="M37" s="35">
        <v>179258.01219999997</v>
      </c>
      <c r="N37" s="31">
        <v>176202</v>
      </c>
      <c r="O37" s="35">
        <v>1017.3437997298554</v>
      </c>
      <c r="P37" s="6">
        <v>210.95674282925279</v>
      </c>
    </row>
    <row r="38" spans="1:16" x14ac:dyDescent="0.2">
      <c r="A38" s="7" t="s">
        <v>203</v>
      </c>
      <c r="B38" s="7" t="s">
        <v>204</v>
      </c>
      <c r="C38" s="7" t="s">
        <v>39</v>
      </c>
      <c r="D38" s="3">
        <v>18485</v>
      </c>
      <c r="E38" s="3">
        <v>23389</v>
      </c>
      <c r="F38" s="3">
        <v>27211</v>
      </c>
      <c r="G38" s="3">
        <v>31225</v>
      </c>
      <c r="H38" s="3">
        <v>32642</v>
      </c>
      <c r="I38" s="3">
        <v>132952</v>
      </c>
      <c r="J38" s="1">
        <v>2018</v>
      </c>
      <c r="K38" s="5">
        <v>0.76586421422775219</v>
      </c>
      <c r="L38" s="4">
        <v>4.5380304243394717E-2</v>
      </c>
      <c r="M38" s="35">
        <v>173928.14820000003</v>
      </c>
      <c r="N38" s="31">
        <v>104793</v>
      </c>
      <c r="O38" s="35">
        <v>1659.7305946007846</v>
      </c>
      <c r="P38" s="6">
        <v>311.49027129674693</v>
      </c>
    </row>
    <row r="39" spans="1:16" x14ac:dyDescent="0.2">
      <c r="A39" s="2" t="s">
        <v>284</v>
      </c>
      <c r="B39" s="2" t="s">
        <v>285</v>
      </c>
      <c r="C39" s="2" t="s">
        <v>39</v>
      </c>
      <c r="D39" s="3">
        <v>35766</v>
      </c>
      <c r="E39" s="3">
        <v>43775</v>
      </c>
      <c r="F39" s="3">
        <v>50209</v>
      </c>
      <c r="G39" s="3">
        <v>56711</v>
      </c>
      <c r="H39" s="3">
        <v>62857</v>
      </c>
      <c r="I39" s="3">
        <v>249318</v>
      </c>
      <c r="J39" s="1">
        <v>2018</v>
      </c>
      <c r="K39" s="5">
        <v>0.75745121064698318</v>
      </c>
      <c r="L39" s="4">
        <v>0.10837403678298743</v>
      </c>
      <c r="M39" s="35">
        <v>428995.51124000002</v>
      </c>
      <c r="N39" s="31">
        <v>559330</v>
      </c>
      <c r="O39" s="35">
        <v>766.98105097169832</v>
      </c>
      <c r="P39" s="6">
        <v>112.37909641892979</v>
      </c>
    </row>
    <row r="40" spans="1:16" x14ac:dyDescent="0.2">
      <c r="A40" s="7" t="s">
        <v>260</v>
      </c>
      <c r="B40" s="7" t="s">
        <v>261</v>
      </c>
      <c r="C40" s="7" t="s">
        <v>39</v>
      </c>
      <c r="D40" s="3">
        <v>16671</v>
      </c>
      <c r="E40" s="3">
        <v>20998</v>
      </c>
      <c r="F40" s="3">
        <v>23680</v>
      </c>
      <c r="G40" s="3">
        <v>27227</v>
      </c>
      <c r="H40" s="3">
        <v>29217</v>
      </c>
      <c r="I40" s="3">
        <v>117793</v>
      </c>
      <c r="J40" s="1">
        <v>2018</v>
      </c>
      <c r="K40" s="5">
        <v>0.75256433327334893</v>
      </c>
      <c r="L40" s="4">
        <v>7.3089212913651891E-2</v>
      </c>
      <c r="M40" s="35">
        <v>179299.85606000002</v>
      </c>
      <c r="N40" s="31">
        <v>167977</v>
      </c>
      <c r="O40" s="35">
        <v>1067.4071811021747</v>
      </c>
      <c r="P40" s="6">
        <v>173.9345267506861</v>
      </c>
    </row>
    <row r="41" spans="1:16" x14ac:dyDescent="0.2">
      <c r="A41" s="33" t="s">
        <v>296</v>
      </c>
      <c r="B41" s="33" t="s">
        <v>297</v>
      </c>
      <c r="C41" s="33" t="s">
        <v>22</v>
      </c>
      <c r="D41" s="3">
        <v>13381</v>
      </c>
      <c r="E41" s="3">
        <v>17127</v>
      </c>
      <c r="F41" s="3">
        <v>19760</v>
      </c>
      <c r="G41" s="3">
        <v>22140</v>
      </c>
      <c r="H41" s="3">
        <v>23392</v>
      </c>
      <c r="I41" s="3">
        <v>95800</v>
      </c>
      <c r="J41" s="1">
        <v>2018</v>
      </c>
      <c r="K41" s="5">
        <v>0.74815036245422617</v>
      </c>
      <c r="L41" s="4">
        <v>5.6549232158988258E-2</v>
      </c>
      <c r="M41" s="35">
        <v>127059.34486000001</v>
      </c>
      <c r="N41" s="31">
        <v>184515</v>
      </c>
      <c r="O41" s="35">
        <v>688.61255106630904</v>
      </c>
      <c r="P41" s="6">
        <v>126.77560089965587</v>
      </c>
    </row>
    <row r="42" spans="1:16" x14ac:dyDescent="0.2">
      <c r="A42" s="7" t="s">
        <v>334</v>
      </c>
      <c r="B42" s="7" t="s">
        <v>335</v>
      </c>
      <c r="C42" s="7" t="s">
        <v>22</v>
      </c>
      <c r="D42" s="3">
        <v>15408</v>
      </c>
      <c r="E42" s="3">
        <v>19459</v>
      </c>
      <c r="F42" s="3">
        <v>23412</v>
      </c>
      <c r="G42" s="3">
        <v>26668</v>
      </c>
      <c r="H42" s="3">
        <v>26814</v>
      </c>
      <c r="I42" s="3">
        <v>111761</v>
      </c>
      <c r="J42" s="1">
        <v>2018</v>
      </c>
      <c r="K42" s="5">
        <v>0.74026479750778817</v>
      </c>
      <c r="L42" s="4">
        <v>5.4747262636868155E-3</v>
      </c>
      <c r="M42" s="35">
        <v>130255.62083999999</v>
      </c>
      <c r="N42" s="31">
        <v>210743</v>
      </c>
      <c r="O42" s="35">
        <v>618.07804216510158</v>
      </c>
      <c r="P42" s="6">
        <v>127.23554281755503</v>
      </c>
    </row>
    <row r="43" spans="1:16" x14ac:dyDescent="0.2">
      <c r="A43" s="7" t="s">
        <v>190</v>
      </c>
      <c r="B43" s="7" t="s">
        <v>191</v>
      </c>
      <c r="C43" s="7" t="s">
        <v>22</v>
      </c>
      <c r="D43" s="3">
        <v>45811</v>
      </c>
      <c r="E43" s="3">
        <v>59186</v>
      </c>
      <c r="F43" s="3">
        <v>68805</v>
      </c>
      <c r="G43" s="3">
        <v>77307</v>
      </c>
      <c r="H43" s="3">
        <v>79654</v>
      </c>
      <c r="I43" s="3">
        <v>330763</v>
      </c>
      <c r="J43" s="1">
        <v>2018</v>
      </c>
      <c r="K43" s="5">
        <v>0.73875270131627779</v>
      </c>
      <c r="L43" s="4">
        <v>3.0359475856002689E-2</v>
      </c>
      <c r="M43" s="35">
        <v>434636.54691000003</v>
      </c>
      <c r="N43" s="31">
        <v>384139</v>
      </c>
      <c r="O43" s="35">
        <v>1131.4564439174362</v>
      </c>
      <c r="P43" s="6">
        <v>207.35723266838303</v>
      </c>
    </row>
    <row r="44" spans="1:16" x14ac:dyDescent="0.2">
      <c r="A44" s="7" t="s">
        <v>126</v>
      </c>
      <c r="B44" s="7" t="s">
        <v>127</v>
      </c>
      <c r="C44" s="7" t="s">
        <v>86</v>
      </c>
      <c r="D44" s="3">
        <v>12776</v>
      </c>
      <c r="E44" s="3">
        <v>16219</v>
      </c>
      <c r="F44" s="3">
        <v>19690</v>
      </c>
      <c r="G44" s="3">
        <v>21456</v>
      </c>
      <c r="H44" s="3">
        <v>22199</v>
      </c>
      <c r="I44" s="3">
        <v>92340</v>
      </c>
      <c r="J44" s="1">
        <v>2018</v>
      </c>
      <c r="K44" s="5">
        <v>0.73755479023168435</v>
      </c>
      <c r="L44" s="4">
        <v>3.4629008202833704E-2</v>
      </c>
      <c r="M44" s="35">
        <v>113436.20437999998</v>
      </c>
      <c r="N44" s="31">
        <v>388566</v>
      </c>
      <c r="O44" s="35">
        <v>291.93548684136022</v>
      </c>
      <c r="P44" s="6">
        <v>57.130577559539439</v>
      </c>
    </row>
    <row r="45" spans="1:16" x14ac:dyDescent="0.2">
      <c r="A45" s="7" t="s">
        <v>121</v>
      </c>
      <c r="B45" s="7" t="s">
        <v>122</v>
      </c>
      <c r="C45" s="7" t="s">
        <v>73</v>
      </c>
      <c r="D45" s="3">
        <v>22384</v>
      </c>
      <c r="E45" s="3">
        <v>27749</v>
      </c>
      <c r="F45" s="3">
        <v>33038</v>
      </c>
      <c r="G45" s="3">
        <v>36630</v>
      </c>
      <c r="H45" s="3">
        <v>38865</v>
      </c>
      <c r="I45" s="3">
        <v>158666</v>
      </c>
      <c r="J45" s="1">
        <v>2018</v>
      </c>
      <c r="K45" s="5">
        <v>0.73628484631879909</v>
      </c>
      <c r="L45" s="4">
        <v>6.1015561015561014E-2</v>
      </c>
      <c r="M45" s="35">
        <v>251595.60445999997</v>
      </c>
      <c r="N45" s="31">
        <v>264123</v>
      </c>
      <c r="O45" s="35">
        <v>952.56984230831847</v>
      </c>
      <c r="P45" s="6">
        <v>147.14735180200134</v>
      </c>
    </row>
    <row r="46" spans="1:16" x14ac:dyDescent="0.2">
      <c r="A46" s="7" t="s">
        <v>97</v>
      </c>
      <c r="B46" s="7" t="s">
        <v>98</v>
      </c>
      <c r="C46" s="7" t="s">
        <v>39</v>
      </c>
      <c r="D46" s="3">
        <v>12419</v>
      </c>
      <c r="E46" s="3">
        <v>15752</v>
      </c>
      <c r="F46" s="3">
        <v>18399</v>
      </c>
      <c r="G46" s="3">
        <v>20787</v>
      </c>
      <c r="H46" s="3">
        <v>21550</v>
      </c>
      <c r="I46" s="3">
        <v>88907</v>
      </c>
      <c r="J46" s="1">
        <v>2018</v>
      </c>
      <c r="K46" s="5">
        <v>0.73524438360576538</v>
      </c>
      <c r="L46" s="4">
        <v>3.6705633328522634E-2</v>
      </c>
      <c r="M46" s="35">
        <v>114212.66678</v>
      </c>
      <c r="N46" s="31">
        <v>117990</v>
      </c>
      <c r="O46" s="35">
        <v>967.98598847359938</v>
      </c>
      <c r="P46" s="6">
        <v>182.64259683023985</v>
      </c>
    </row>
    <row r="47" spans="1:16" x14ac:dyDescent="0.2">
      <c r="A47" s="7" t="s">
        <v>157</v>
      </c>
      <c r="B47" s="7" t="s">
        <v>158</v>
      </c>
      <c r="C47" s="7" t="s">
        <v>51</v>
      </c>
      <c r="D47" s="3">
        <v>10444</v>
      </c>
      <c r="E47" s="3">
        <v>13436</v>
      </c>
      <c r="F47" s="3">
        <v>15219</v>
      </c>
      <c r="G47" s="3">
        <v>17175</v>
      </c>
      <c r="H47" s="3">
        <v>18111</v>
      </c>
      <c r="I47" s="3">
        <v>74385</v>
      </c>
      <c r="J47" s="1">
        <v>2018</v>
      </c>
      <c r="K47" s="5">
        <v>0.73410570662581387</v>
      </c>
      <c r="L47" s="4">
        <v>5.4497816593886465E-2</v>
      </c>
      <c r="M47" s="35">
        <v>121401.47272000001</v>
      </c>
      <c r="N47" s="31">
        <v>148602</v>
      </c>
      <c r="O47" s="35">
        <v>816.95719250077389</v>
      </c>
      <c r="P47" s="6">
        <v>121.87588323171963</v>
      </c>
    </row>
    <row r="48" spans="1:16" x14ac:dyDescent="0.2">
      <c r="A48" s="7" t="s">
        <v>262</v>
      </c>
      <c r="B48" s="7" t="s">
        <v>263</v>
      </c>
      <c r="C48" s="7" t="s">
        <v>2</v>
      </c>
      <c r="D48" s="3">
        <v>17354</v>
      </c>
      <c r="E48" s="3">
        <v>21939</v>
      </c>
      <c r="F48" s="3">
        <v>26074</v>
      </c>
      <c r="G48" s="3">
        <v>28736</v>
      </c>
      <c r="H48" s="3">
        <v>30031</v>
      </c>
      <c r="I48" s="3">
        <v>124134</v>
      </c>
      <c r="J48" s="1">
        <v>2018</v>
      </c>
      <c r="K48" s="5">
        <v>0.73049441051054509</v>
      </c>
      <c r="L48" s="4">
        <v>4.5065423162583516E-2</v>
      </c>
      <c r="M48" s="35">
        <v>169963.85495999997</v>
      </c>
      <c r="N48" s="31">
        <v>271696</v>
      </c>
      <c r="O48" s="35">
        <v>625.56627613214755</v>
      </c>
      <c r="P48" s="6">
        <v>110.5316235792945</v>
      </c>
    </row>
    <row r="49" spans="1:16" x14ac:dyDescent="0.2">
      <c r="A49" s="7" t="s">
        <v>376</v>
      </c>
      <c r="B49" s="7" t="s">
        <v>377</v>
      </c>
      <c r="C49" s="7" t="s">
        <v>86</v>
      </c>
      <c r="D49" s="3">
        <v>6372</v>
      </c>
      <c r="E49" s="3">
        <v>8049</v>
      </c>
      <c r="F49" s="3">
        <v>9076</v>
      </c>
      <c r="G49" s="3">
        <v>10110</v>
      </c>
      <c r="H49" s="3">
        <v>11016</v>
      </c>
      <c r="I49" s="3">
        <v>44623</v>
      </c>
      <c r="J49" s="1">
        <v>2018</v>
      </c>
      <c r="K49" s="5">
        <v>0.72881355932203384</v>
      </c>
      <c r="L49" s="4">
        <v>8.961424332344213E-2</v>
      </c>
      <c r="M49" s="35">
        <v>42390.407339999998</v>
      </c>
      <c r="N49" s="31">
        <v>258526</v>
      </c>
      <c r="O49" s="35">
        <v>163.96960978779697</v>
      </c>
      <c r="P49" s="6">
        <v>42.610801234692062</v>
      </c>
    </row>
    <row r="50" spans="1:16" x14ac:dyDescent="0.2">
      <c r="A50" s="7" t="s">
        <v>123</v>
      </c>
      <c r="B50" s="7" t="s">
        <v>124</v>
      </c>
      <c r="C50" s="7" t="s">
        <v>39</v>
      </c>
      <c r="D50" s="3">
        <v>7194</v>
      </c>
      <c r="E50" s="3">
        <v>9254</v>
      </c>
      <c r="F50" s="3">
        <v>10392</v>
      </c>
      <c r="G50" s="3">
        <v>11869</v>
      </c>
      <c r="H50" s="3">
        <v>12423</v>
      </c>
      <c r="I50" s="3">
        <v>51132</v>
      </c>
      <c r="J50" s="1">
        <v>2018</v>
      </c>
      <c r="K50" s="5">
        <v>0.72685571309424524</v>
      </c>
      <c r="L50" s="4">
        <v>4.6676215350914145E-2</v>
      </c>
      <c r="M50" s="35">
        <v>79909.278019999998</v>
      </c>
      <c r="N50" s="31">
        <v>79995</v>
      </c>
      <c r="O50" s="35">
        <v>998.9284082755172</v>
      </c>
      <c r="P50" s="6">
        <v>155.29720607537973</v>
      </c>
    </row>
    <row r="51" spans="1:16" x14ac:dyDescent="0.2">
      <c r="A51" s="33" t="s">
        <v>370</v>
      </c>
      <c r="B51" s="33" t="s">
        <v>371</v>
      </c>
      <c r="C51" s="33" t="s">
        <v>73</v>
      </c>
      <c r="D51" s="3">
        <v>30543</v>
      </c>
      <c r="E51" s="3">
        <v>40076</v>
      </c>
      <c r="F51" s="3">
        <v>46313</v>
      </c>
      <c r="G51" s="3">
        <v>51226</v>
      </c>
      <c r="H51" s="3">
        <v>52509</v>
      </c>
      <c r="I51" s="3">
        <v>220667</v>
      </c>
      <c r="J51" s="1">
        <v>2018</v>
      </c>
      <c r="K51" s="5">
        <v>0.71918279147431485</v>
      </c>
      <c r="L51" s="4">
        <v>2.5045875141529693E-2</v>
      </c>
      <c r="M51" s="35">
        <v>275900.72899999999</v>
      </c>
      <c r="N51" s="31">
        <v>301032</v>
      </c>
      <c r="O51" s="35">
        <v>916.51628066119213</v>
      </c>
      <c r="P51" s="6">
        <v>174.42996093438569</v>
      </c>
    </row>
    <row r="52" spans="1:16" x14ac:dyDescent="0.2">
      <c r="A52" s="2" t="s">
        <v>238</v>
      </c>
      <c r="B52" s="2" t="s">
        <v>140</v>
      </c>
      <c r="C52" s="2" t="s">
        <v>73</v>
      </c>
      <c r="D52" s="3">
        <v>9889</v>
      </c>
      <c r="E52" s="3">
        <v>13177</v>
      </c>
      <c r="F52" s="3">
        <v>14525</v>
      </c>
      <c r="G52" s="3">
        <v>15237</v>
      </c>
      <c r="H52" s="3">
        <v>16982</v>
      </c>
      <c r="I52" s="3">
        <v>69810</v>
      </c>
      <c r="J52" s="1">
        <v>2018</v>
      </c>
      <c r="K52" s="5">
        <v>0.71726160380220449</v>
      </c>
      <c r="L52" s="4">
        <v>0.11452385640217891</v>
      </c>
      <c r="M52" s="35">
        <v>97091.415569999997</v>
      </c>
      <c r="N52" s="31">
        <v>142383</v>
      </c>
      <c r="O52" s="35">
        <v>681.90314553001406</v>
      </c>
      <c r="P52" s="6">
        <v>119.26985665423541</v>
      </c>
    </row>
    <row r="53" spans="1:16" x14ac:dyDescent="0.2">
      <c r="A53" s="7" t="s">
        <v>280</v>
      </c>
      <c r="B53" s="7" t="s">
        <v>281</v>
      </c>
      <c r="C53" s="7" t="s">
        <v>2</v>
      </c>
      <c r="D53" s="3">
        <v>20746</v>
      </c>
      <c r="E53" s="3">
        <v>27374</v>
      </c>
      <c r="F53" s="3">
        <v>32085</v>
      </c>
      <c r="G53" s="3">
        <v>34899</v>
      </c>
      <c r="H53" s="3">
        <v>35626</v>
      </c>
      <c r="I53" s="3">
        <v>150730</v>
      </c>
      <c r="J53" s="1">
        <v>2018</v>
      </c>
      <c r="K53" s="5">
        <v>0.71724669815868114</v>
      </c>
      <c r="L53" s="4">
        <v>2.0831542451073097E-2</v>
      </c>
      <c r="M53" s="35">
        <v>197192.78846000001</v>
      </c>
      <c r="N53" s="31">
        <v>300896</v>
      </c>
      <c r="O53" s="35">
        <v>655.35197696213982</v>
      </c>
      <c r="P53" s="6">
        <v>118.39971285759863</v>
      </c>
    </row>
    <row r="54" spans="1:16" x14ac:dyDescent="0.2">
      <c r="A54" s="7" t="s">
        <v>239</v>
      </c>
      <c r="B54" s="7" t="s">
        <v>240</v>
      </c>
      <c r="C54" s="7" t="s">
        <v>2</v>
      </c>
      <c r="D54" s="3">
        <v>32765</v>
      </c>
      <c r="E54" s="3">
        <v>42554</v>
      </c>
      <c r="F54" s="3">
        <v>48252</v>
      </c>
      <c r="G54" s="3">
        <v>52975</v>
      </c>
      <c r="H54" s="3">
        <v>56102</v>
      </c>
      <c r="I54" s="3">
        <v>232648</v>
      </c>
      <c r="J54" s="1">
        <v>2018</v>
      </c>
      <c r="K54" s="5">
        <v>0.71225392949793986</v>
      </c>
      <c r="L54" s="4">
        <v>5.9027843322321853E-2</v>
      </c>
      <c r="M54" s="35">
        <v>350320.95762000006</v>
      </c>
      <c r="N54" s="31">
        <v>518044</v>
      </c>
      <c r="O54" s="35">
        <v>676.2378439283151</v>
      </c>
      <c r="P54" s="6">
        <v>108.29582043224127</v>
      </c>
    </row>
    <row r="55" spans="1:16" x14ac:dyDescent="0.2">
      <c r="A55" s="7" t="s">
        <v>91</v>
      </c>
      <c r="B55" s="7" t="s">
        <v>92</v>
      </c>
      <c r="C55" s="7" t="s">
        <v>73</v>
      </c>
      <c r="D55" s="3">
        <v>52259</v>
      </c>
      <c r="E55" s="3">
        <v>64741</v>
      </c>
      <c r="F55" s="3">
        <v>74482</v>
      </c>
      <c r="G55" s="3">
        <v>83665</v>
      </c>
      <c r="H55" s="3">
        <v>89463</v>
      </c>
      <c r="I55" s="3">
        <v>364610</v>
      </c>
      <c r="J55" s="1">
        <v>2018</v>
      </c>
      <c r="K55" s="5">
        <v>0.71191565089266917</v>
      </c>
      <c r="L55" s="4">
        <v>6.9300185262654634E-2</v>
      </c>
      <c r="M55" s="35">
        <v>473046.14223</v>
      </c>
      <c r="N55" s="31">
        <v>609458</v>
      </c>
      <c r="O55" s="35">
        <v>776.17512975463444</v>
      </c>
      <c r="P55" s="6">
        <v>146.79108322476691</v>
      </c>
    </row>
    <row r="56" spans="1:16" x14ac:dyDescent="0.2">
      <c r="A56" s="7" t="s">
        <v>78</v>
      </c>
      <c r="B56" s="7" t="s">
        <v>79</v>
      </c>
      <c r="C56" s="7" t="s">
        <v>6</v>
      </c>
      <c r="D56" s="3">
        <v>34001</v>
      </c>
      <c r="E56" s="3">
        <v>42651</v>
      </c>
      <c r="F56" s="3">
        <v>49228</v>
      </c>
      <c r="G56" s="3">
        <v>54195</v>
      </c>
      <c r="H56" s="3">
        <v>58000</v>
      </c>
      <c r="I56" s="3">
        <v>238075</v>
      </c>
      <c r="J56" s="1">
        <v>2018</v>
      </c>
      <c r="K56" s="5">
        <v>0.70583218140642923</v>
      </c>
      <c r="L56" s="4">
        <v>7.0209428914106461E-2</v>
      </c>
      <c r="M56" s="35">
        <v>306779.30430999998</v>
      </c>
      <c r="N56" s="31">
        <v>650200</v>
      </c>
      <c r="O56" s="35">
        <v>471.82298417410021</v>
      </c>
      <c r="P56" s="6">
        <v>89.203322054752391</v>
      </c>
    </row>
    <row r="57" spans="1:16" x14ac:dyDescent="0.2">
      <c r="A57" s="7" t="s">
        <v>254</v>
      </c>
      <c r="B57" s="7" t="s">
        <v>255</v>
      </c>
      <c r="C57" s="7" t="s">
        <v>51</v>
      </c>
      <c r="D57" s="3">
        <v>9870</v>
      </c>
      <c r="E57" s="3">
        <v>11980</v>
      </c>
      <c r="F57" s="3">
        <v>13862</v>
      </c>
      <c r="G57" s="3">
        <v>15941</v>
      </c>
      <c r="H57" s="3">
        <v>16809</v>
      </c>
      <c r="I57" s="3">
        <v>68462</v>
      </c>
      <c r="J57" s="1">
        <v>2018</v>
      </c>
      <c r="K57" s="5">
        <v>0.70303951367781159</v>
      </c>
      <c r="L57" s="4">
        <v>5.4450787278087949E-2</v>
      </c>
      <c r="M57" s="35">
        <v>104974.00339</v>
      </c>
      <c r="N57" s="31">
        <v>143186</v>
      </c>
      <c r="O57" s="35">
        <v>733.13035764669735</v>
      </c>
      <c r="P57" s="6">
        <v>117.39276186219323</v>
      </c>
    </row>
    <row r="58" spans="1:16" x14ac:dyDescent="0.2">
      <c r="A58" s="7" t="s">
        <v>364</v>
      </c>
      <c r="B58" s="7" t="s">
        <v>365</v>
      </c>
      <c r="C58" s="7" t="s">
        <v>86</v>
      </c>
      <c r="D58" s="3">
        <v>10297</v>
      </c>
      <c r="E58" s="3">
        <v>12499</v>
      </c>
      <c r="F58" s="3">
        <v>14576</v>
      </c>
      <c r="G58" s="3">
        <v>17380</v>
      </c>
      <c r="H58" s="3">
        <v>17536</v>
      </c>
      <c r="I58" s="3">
        <v>72288</v>
      </c>
      <c r="J58" s="1">
        <v>2018</v>
      </c>
      <c r="K58" s="5">
        <v>0.70302029717393411</v>
      </c>
      <c r="L58" s="4">
        <v>8.9758342922899893E-3</v>
      </c>
      <c r="M58" s="35">
        <v>120361.17199</v>
      </c>
      <c r="N58" s="31">
        <v>316839</v>
      </c>
      <c r="O58" s="35">
        <v>379.88117621252439</v>
      </c>
      <c r="P58" s="6">
        <v>55.34672183664258</v>
      </c>
    </row>
    <row r="59" spans="1:16" x14ac:dyDescent="0.2">
      <c r="A59" s="7" t="s">
        <v>352</v>
      </c>
      <c r="B59" s="7" t="s">
        <v>353</v>
      </c>
      <c r="C59" s="7" t="s">
        <v>2</v>
      </c>
      <c r="D59" s="3">
        <v>14044</v>
      </c>
      <c r="E59" s="3">
        <v>16977</v>
      </c>
      <c r="F59" s="3">
        <v>20418</v>
      </c>
      <c r="G59" s="3">
        <v>22629</v>
      </c>
      <c r="H59" s="3">
        <v>23877</v>
      </c>
      <c r="I59" s="3">
        <v>97945</v>
      </c>
      <c r="J59" s="1">
        <v>2018</v>
      </c>
      <c r="K59" s="5">
        <v>0.70015665052691545</v>
      </c>
      <c r="L59" s="4">
        <v>5.5150470635025851E-2</v>
      </c>
      <c r="M59" s="35">
        <v>152003.99535000001</v>
      </c>
      <c r="N59" s="31">
        <v>373563</v>
      </c>
      <c r="O59" s="35">
        <v>406.90324081881772</v>
      </c>
      <c r="P59" s="6">
        <v>63.916929674512737</v>
      </c>
    </row>
    <row r="60" spans="1:16" x14ac:dyDescent="0.2">
      <c r="A60" s="7" t="s">
        <v>134</v>
      </c>
      <c r="B60" s="7" t="s">
        <v>135</v>
      </c>
      <c r="C60" s="7" t="s">
        <v>2</v>
      </c>
      <c r="D60" s="3">
        <v>26572</v>
      </c>
      <c r="E60" s="3">
        <v>33159</v>
      </c>
      <c r="F60" s="3">
        <v>38399</v>
      </c>
      <c r="G60" s="3">
        <v>42047</v>
      </c>
      <c r="H60" s="3">
        <v>45161</v>
      </c>
      <c r="I60" s="3">
        <v>185338</v>
      </c>
      <c r="J60" s="1">
        <v>2018</v>
      </c>
      <c r="K60" s="5">
        <v>0.69957097696823722</v>
      </c>
      <c r="L60" s="4">
        <v>7.4059980498014127E-2</v>
      </c>
      <c r="M60" s="35">
        <v>301749.18628999998</v>
      </c>
      <c r="N60" s="31">
        <v>562746</v>
      </c>
      <c r="O60" s="35">
        <v>536.20849599997155</v>
      </c>
      <c r="P60" s="6">
        <v>80.251125729903009</v>
      </c>
    </row>
    <row r="61" spans="1:16" x14ac:dyDescent="0.2">
      <c r="A61" s="7" t="s">
        <v>161</v>
      </c>
      <c r="B61" s="7" t="s">
        <v>162</v>
      </c>
      <c r="C61" s="7" t="s">
        <v>2</v>
      </c>
      <c r="D61" s="3">
        <v>30192</v>
      </c>
      <c r="E61" s="3">
        <v>38433</v>
      </c>
      <c r="F61" s="3">
        <v>43354</v>
      </c>
      <c r="G61" s="3">
        <v>47889</v>
      </c>
      <c r="H61" s="3">
        <v>50883</v>
      </c>
      <c r="I61" s="3">
        <v>210751</v>
      </c>
      <c r="J61" s="1">
        <v>2018</v>
      </c>
      <c r="K61" s="5">
        <v>0.68531399046104924</v>
      </c>
      <c r="L61" s="4">
        <v>6.2519576520704126E-2</v>
      </c>
      <c r="M61" s="35">
        <v>243771.11187999998</v>
      </c>
      <c r="N61" s="31">
        <v>321053</v>
      </c>
      <c r="O61" s="35">
        <v>759.28619847813286</v>
      </c>
      <c r="P61" s="6">
        <v>158.48785091558094</v>
      </c>
    </row>
    <row r="62" spans="1:16" x14ac:dyDescent="0.2">
      <c r="A62" s="7" t="s">
        <v>366</v>
      </c>
      <c r="B62" s="7" t="s">
        <v>367</v>
      </c>
      <c r="C62" s="7" t="s">
        <v>86</v>
      </c>
      <c r="D62" s="3">
        <v>17369</v>
      </c>
      <c r="E62" s="3">
        <v>20198</v>
      </c>
      <c r="F62" s="3">
        <v>24489</v>
      </c>
      <c r="G62" s="3">
        <v>28376</v>
      </c>
      <c r="H62" s="3">
        <v>29169</v>
      </c>
      <c r="I62" s="3">
        <v>119601</v>
      </c>
      <c r="J62" s="1">
        <v>2018</v>
      </c>
      <c r="K62" s="5">
        <v>0.67937129368414995</v>
      </c>
      <c r="L62" s="4">
        <v>2.7946151677473923E-2</v>
      </c>
      <c r="M62" s="35">
        <v>121280.02547000002</v>
      </c>
      <c r="N62" s="31">
        <v>441903</v>
      </c>
      <c r="O62" s="35">
        <v>274.44942774771846</v>
      </c>
      <c r="P62" s="6">
        <v>66.007698522073852</v>
      </c>
    </row>
    <row r="63" spans="1:16" x14ac:dyDescent="0.2">
      <c r="A63" s="7" t="s">
        <v>58</v>
      </c>
      <c r="B63" s="7" t="s">
        <v>59</v>
      </c>
      <c r="C63" s="7" t="s">
        <v>51</v>
      </c>
      <c r="D63" s="3">
        <v>17498</v>
      </c>
      <c r="E63" s="3">
        <v>22997</v>
      </c>
      <c r="F63" s="3">
        <v>26254</v>
      </c>
      <c r="G63" s="3">
        <v>28467</v>
      </c>
      <c r="H63" s="3">
        <v>29377</v>
      </c>
      <c r="I63" s="3">
        <v>124593</v>
      </c>
      <c r="J63" s="1">
        <v>2018</v>
      </c>
      <c r="K63" s="5">
        <v>0.67887758600982973</v>
      </c>
      <c r="L63" s="4">
        <v>3.1966838795798647E-2</v>
      </c>
      <c r="M63" s="35">
        <v>187985.40808999998</v>
      </c>
      <c r="N63" s="31">
        <v>312001</v>
      </c>
      <c r="O63" s="35">
        <v>602.51540248268429</v>
      </c>
      <c r="P63" s="6">
        <v>94.156749497597772</v>
      </c>
    </row>
    <row r="64" spans="1:16" x14ac:dyDescent="0.2">
      <c r="A64" s="7" t="s">
        <v>80</v>
      </c>
      <c r="B64" s="7" t="s">
        <v>81</v>
      </c>
      <c r="C64" s="7" t="s">
        <v>22</v>
      </c>
      <c r="D64" s="3">
        <v>14097</v>
      </c>
      <c r="E64" s="3">
        <v>17963</v>
      </c>
      <c r="F64" s="3">
        <v>20173</v>
      </c>
      <c r="G64" s="3">
        <v>22382</v>
      </c>
      <c r="H64" s="3">
        <v>23629</v>
      </c>
      <c r="I64" s="3">
        <v>98244</v>
      </c>
      <c r="J64" s="1">
        <v>2018</v>
      </c>
      <c r="K64" s="5">
        <v>0.67617223522735337</v>
      </c>
      <c r="L64" s="4">
        <v>5.5714413367884907E-2</v>
      </c>
      <c r="M64" s="35">
        <v>130248.41083000001</v>
      </c>
      <c r="N64" s="31">
        <v>125304</v>
      </c>
      <c r="O64" s="35">
        <v>1039.4593215699419</v>
      </c>
      <c r="P64" s="6">
        <v>188.57338951669539</v>
      </c>
    </row>
    <row r="65" spans="1:16" x14ac:dyDescent="0.2">
      <c r="A65" s="7" t="s">
        <v>382</v>
      </c>
      <c r="B65" s="7" t="s">
        <v>383</v>
      </c>
      <c r="C65" s="7" t="s">
        <v>22</v>
      </c>
      <c r="D65" s="3">
        <v>25873</v>
      </c>
      <c r="E65" s="3">
        <v>32165</v>
      </c>
      <c r="F65" s="3">
        <v>36497</v>
      </c>
      <c r="G65" s="3">
        <v>40472</v>
      </c>
      <c r="H65" s="3">
        <v>43340</v>
      </c>
      <c r="I65" s="3">
        <v>178347</v>
      </c>
      <c r="J65" s="1">
        <v>2018</v>
      </c>
      <c r="K65" s="5">
        <v>0.67510532215050434</v>
      </c>
      <c r="L65" s="4">
        <v>7.0863807076497337E-2</v>
      </c>
      <c r="M65" s="35">
        <v>240740.66627000002</v>
      </c>
      <c r="N65" s="31">
        <v>197943</v>
      </c>
      <c r="O65" s="35">
        <v>1216.2120725158254</v>
      </c>
      <c r="P65" s="6">
        <v>218.95192050236685</v>
      </c>
    </row>
    <row r="66" spans="1:16" x14ac:dyDescent="0.2">
      <c r="A66" s="7" t="s">
        <v>288</v>
      </c>
      <c r="B66" s="7" t="s">
        <v>289</v>
      </c>
      <c r="C66" s="7" t="s">
        <v>86</v>
      </c>
      <c r="D66" s="3">
        <v>21722</v>
      </c>
      <c r="E66" s="3">
        <v>26237</v>
      </c>
      <c r="F66" s="3">
        <v>30086</v>
      </c>
      <c r="G66" s="3">
        <v>33947</v>
      </c>
      <c r="H66" s="3">
        <v>36301</v>
      </c>
      <c r="I66" s="3">
        <v>148293</v>
      </c>
      <c r="J66" s="1">
        <v>2018</v>
      </c>
      <c r="K66" s="5">
        <v>0.67116287634656113</v>
      </c>
      <c r="L66" s="4">
        <v>6.9343388222817923E-2</v>
      </c>
      <c r="M66" s="35">
        <v>181814.08919</v>
      </c>
      <c r="N66" s="31">
        <v>413072</v>
      </c>
      <c r="O66" s="35">
        <v>440.15108550083278</v>
      </c>
      <c r="P66" s="6">
        <v>87.880563194794135</v>
      </c>
    </row>
    <row r="67" spans="1:16" x14ac:dyDescent="0.2">
      <c r="A67" s="7" t="s">
        <v>181</v>
      </c>
      <c r="B67" s="7" t="s">
        <v>182</v>
      </c>
      <c r="C67" s="7" t="s">
        <v>39</v>
      </c>
      <c r="D67" s="3">
        <v>18205</v>
      </c>
      <c r="E67" s="3">
        <v>23033</v>
      </c>
      <c r="F67" s="3">
        <v>26209</v>
      </c>
      <c r="G67" s="3">
        <v>28360</v>
      </c>
      <c r="H67" s="3">
        <v>30417</v>
      </c>
      <c r="I67" s="3">
        <v>126224</v>
      </c>
      <c r="J67" s="1">
        <v>2018</v>
      </c>
      <c r="K67" s="5">
        <v>0.67080472397692936</v>
      </c>
      <c r="L67" s="4">
        <v>7.2531734837799719E-2</v>
      </c>
      <c r="M67" s="35">
        <v>174563.61759000001</v>
      </c>
      <c r="N67" s="31">
        <v>238150</v>
      </c>
      <c r="O67" s="35">
        <v>732.99860419903428</v>
      </c>
      <c r="P67" s="6">
        <v>127.72202393449506</v>
      </c>
    </row>
    <row r="68" spans="1:16" x14ac:dyDescent="0.2">
      <c r="A68" s="7" t="s">
        <v>155</v>
      </c>
      <c r="B68" s="7" t="s">
        <v>156</v>
      </c>
      <c r="C68" s="7" t="s">
        <v>6</v>
      </c>
      <c r="D68" s="3">
        <v>37588</v>
      </c>
      <c r="E68" s="3">
        <v>47889</v>
      </c>
      <c r="F68" s="3">
        <v>54861</v>
      </c>
      <c r="G68" s="3">
        <v>60232</v>
      </c>
      <c r="H68" s="3">
        <v>62756</v>
      </c>
      <c r="I68" s="3">
        <v>263326</v>
      </c>
      <c r="J68" s="1">
        <v>2018</v>
      </c>
      <c r="K68" s="5">
        <v>0.66957539640310737</v>
      </c>
      <c r="L68" s="4">
        <v>4.1904635409748973E-2</v>
      </c>
      <c r="M68" s="35">
        <v>352380.27995</v>
      </c>
      <c r="N68" s="31">
        <v>601672</v>
      </c>
      <c r="O68" s="35">
        <v>585.6684039642862</v>
      </c>
      <c r="P68" s="6">
        <v>104.30267654137137</v>
      </c>
    </row>
    <row r="69" spans="1:16" x14ac:dyDescent="0.2">
      <c r="A69" s="7" t="s">
        <v>340</v>
      </c>
      <c r="B69" s="7" t="s">
        <v>341</v>
      </c>
      <c r="C69" s="7" t="s">
        <v>86</v>
      </c>
      <c r="D69" s="3">
        <v>10066</v>
      </c>
      <c r="E69" s="3">
        <v>12535</v>
      </c>
      <c r="F69" s="3">
        <v>14689</v>
      </c>
      <c r="G69" s="3">
        <v>16551</v>
      </c>
      <c r="H69" s="3">
        <v>16800</v>
      </c>
      <c r="I69" s="3">
        <v>70641</v>
      </c>
      <c r="J69" s="1">
        <v>2018</v>
      </c>
      <c r="K69" s="5">
        <v>0.66898470097357443</v>
      </c>
      <c r="L69" s="4">
        <v>1.5044408192858438E-2</v>
      </c>
      <c r="M69" s="35">
        <v>124669.20892</v>
      </c>
      <c r="N69" s="31">
        <v>292129</v>
      </c>
      <c r="O69" s="35">
        <v>426.76081087464786</v>
      </c>
      <c r="P69" s="6">
        <v>57.508840272619288</v>
      </c>
    </row>
    <row r="70" spans="1:16" x14ac:dyDescent="0.2">
      <c r="A70" s="7" t="s">
        <v>153</v>
      </c>
      <c r="B70" s="7" t="s">
        <v>154</v>
      </c>
      <c r="C70" s="7" t="s">
        <v>51</v>
      </c>
      <c r="D70" s="3">
        <v>17067</v>
      </c>
      <c r="E70" s="3">
        <v>20890</v>
      </c>
      <c r="F70" s="3">
        <v>23240</v>
      </c>
      <c r="G70" s="3">
        <v>27018</v>
      </c>
      <c r="H70" s="3">
        <v>28476</v>
      </c>
      <c r="I70" s="3">
        <v>116691</v>
      </c>
      <c r="J70" s="1">
        <v>2018</v>
      </c>
      <c r="K70" s="5">
        <v>0.66848303744067494</v>
      </c>
      <c r="L70" s="4">
        <v>5.3964023984010658E-2</v>
      </c>
      <c r="M70" s="35">
        <v>148577.43435</v>
      </c>
      <c r="N70" s="31">
        <v>192658</v>
      </c>
      <c r="O70" s="35">
        <v>771.19784462622886</v>
      </c>
      <c r="P70" s="6">
        <v>147.80595666933112</v>
      </c>
    </row>
    <row r="71" spans="1:16" x14ac:dyDescent="0.2">
      <c r="A71" s="7" t="s">
        <v>12</v>
      </c>
      <c r="B71" s="7" t="s">
        <v>13</v>
      </c>
      <c r="C71" s="7" t="s">
        <v>14</v>
      </c>
      <c r="D71" s="3">
        <v>55619</v>
      </c>
      <c r="E71" s="3">
        <v>66952</v>
      </c>
      <c r="F71" s="3">
        <v>77291</v>
      </c>
      <c r="G71" s="3">
        <v>87231</v>
      </c>
      <c r="H71" s="3">
        <v>92607</v>
      </c>
      <c r="I71" s="3">
        <v>379700</v>
      </c>
      <c r="J71" s="1">
        <v>2018</v>
      </c>
      <c r="K71" s="5">
        <v>0.66502454197306671</v>
      </c>
      <c r="L71" s="4">
        <v>6.1629466588712725E-2</v>
      </c>
      <c r="M71" s="35">
        <v>457075.71207000007</v>
      </c>
      <c r="N71" s="31">
        <v>292701</v>
      </c>
      <c r="O71" s="35">
        <v>1561.5789220740621</v>
      </c>
      <c r="P71" s="6">
        <v>316.38771305871859</v>
      </c>
    </row>
    <row r="72" spans="1:16" x14ac:dyDescent="0.2">
      <c r="A72" s="7" t="s">
        <v>37</v>
      </c>
      <c r="B72" s="7" t="s">
        <v>38</v>
      </c>
      <c r="C72" s="7" t="s">
        <v>39</v>
      </c>
      <c r="D72" s="3">
        <v>22687</v>
      </c>
      <c r="E72" s="3">
        <v>27399</v>
      </c>
      <c r="F72" s="3">
        <v>31948</v>
      </c>
      <c r="G72" s="3">
        <v>35594</v>
      </c>
      <c r="H72" s="3">
        <v>37570</v>
      </c>
      <c r="I72" s="3">
        <v>155198</v>
      </c>
      <c r="J72" s="1">
        <v>2018</v>
      </c>
      <c r="K72" s="5">
        <v>0.65601445761890065</v>
      </c>
      <c r="L72" s="4">
        <v>5.5514974433893353E-2</v>
      </c>
      <c r="M72" s="35">
        <v>211558.05455</v>
      </c>
      <c r="N72" s="31">
        <v>195334</v>
      </c>
      <c r="O72" s="35">
        <v>1083.0580162695692</v>
      </c>
      <c r="P72" s="6">
        <v>192.33722751799482</v>
      </c>
    </row>
    <row r="73" spans="1:16" x14ac:dyDescent="0.2">
      <c r="A73" s="7" t="s">
        <v>45</v>
      </c>
      <c r="B73" s="7" t="s">
        <v>46</v>
      </c>
      <c r="C73" s="7" t="s">
        <v>22</v>
      </c>
      <c r="D73" s="3">
        <v>56458</v>
      </c>
      <c r="E73" s="3">
        <v>69430</v>
      </c>
      <c r="F73" s="3">
        <v>79189</v>
      </c>
      <c r="G73" s="3">
        <v>87519</v>
      </c>
      <c r="H73" s="3">
        <v>93414</v>
      </c>
      <c r="I73" s="3">
        <v>386010</v>
      </c>
      <c r="J73" s="1">
        <v>2018</v>
      </c>
      <c r="K73" s="5">
        <v>0.65457508236210993</v>
      </c>
      <c r="L73" s="4">
        <v>6.7356802522880746E-2</v>
      </c>
      <c r="M73" s="35">
        <v>473284.72660000005</v>
      </c>
      <c r="N73" s="31">
        <v>652933</v>
      </c>
      <c r="O73" s="35">
        <v>724.85955925033659</v>
      </c>
      <c r="P73" s="6">
        <v>143.06827806222077</v>
      </c>
    </row>
    <row r="74" spans="1:16" x14ac:dyDescent="0.2">
      <c r="A74" s="7" t="s">
        <v>330</v>
      </c>
      <c r="B74" s="7" t="s">
        <v>331</v>
      </c>
      <c r="C74" s="7" t="s">
        <v>51</v>
      </c>
      <c r="D74" s="3">
        <v>24307</v>
      </c>
      <c r="E74" s="3">
        <v>30174</v>
      </c>
      <c r="F74" s="3">
        <v>33448</v>
      </c>
      <c r="G74" s="3">
        <v>37693</v>
      </c>
      <c r="H74" s="3">
        <v>40198</v>
      </c>
      <c r="I74" s="3">
        <v>165820</v>
      </c>
      <c r="J74" s="1">
        <v>2018</v>
      </c>
      <c r="K74" s="5">
        <v>0.65376229069815284</v>
      </c>
      <c r="L74" s="4">
        <v>6.6457963017005808E-2</v>
      </c>
      <c r="M74" s="35">
        <v>236011.03905999998</v>
      </c>
      <c r="N74" s="31">
        <v>320021</v>
      </c>
      <c r="O74" s="35">
        <v>737.4860995372178</v>
      </c>
      <c r="P74" s="6">
        <v>125.61050681049058</v>
      </c>
    </row>
    <row r="75" spans="1:16" x14ac:dyDescent="0.2">
      <c r="A75" s="7" t="s">
        <v>225</v>
      </c>
      <c r="B75" s="7" t="s">
        <v>226</v>
      </c>
      <c r="C75" s="7" t="s">
        <v>11</v>
      </c>
      <c r="D75" s="3">
        <v>48580</v>
      </c>
      <c r="E75" s="3">
        <v>62179</v>
      </c>
      <c r="F75" s="3">
        <v>71132</v>
      </c>
      <c r="G75" s="3">
        <v>79742</v>
      </c>
      <c r="H75" s="3">
        <v>80298</v>
      </c>
      <c r="I75" s="3">
        <v>341931</v>
      </c>
      <c r="J75" s="1">
        <v>2018</v>
      </c>
      <c r="K75" s="5">
        <v>0.65290242898312068</v>
      </c>
      <c r="L75" s="4">
        <v>6.9724862682149936E-3</v>
      </c>
      <c r="M75" s="35">
        <v>496403.48630000005</v>
      </c>
      <c r="N75" s="31">
        <v>803865</v>
      </c>
      <c r="O75" s="35">
        <v>617.52095973826465</v>
      </c>
      <c r="P75" s="6">
        <v>99.889906887350492</v>
      </c>
    </row>
    <row r="76" spans="1:16" x14ac:dyDescent="0.2">
      <c r="A76" s="7" t="s">
        <v>211</v>
      </c>
      <c r="B76" s="7" t="s">
        <v>212</v>
      </c>
      <c r="C76" s="7" t="s">
        <v>73</v>
      </c>
      <c r="D76" s="3">
        <v>16918</v>
      </c>
      <c r="E76" s="3">
        <v>21447</v>
      </c>
      <c r="F76" s="3">
        <v>23795</v>
      </c>
      <c r="G76" s="3">
        <v>26238</v>
      </c>
      <c r="H76" s="3">
        <v>27956</v>
      </c>
      <c r="I76" s="3">
        <v>116354</v>
      </c>
      <c r="J76" s="1">
        <v>2018</v>
      </c>
      <c r="K76" s="5">
        <v>0.65244118690152497</v>
      </c>
      <c r="L76" s="4">
        <v>6.5477551642655688E-2</v>
      </c>
      <c r="M76" s="35">
        <v>136117.40905000002</v>
      </c>
      <c r="N76" s="31">
        <v>169792</v>
      </c>
      <c r="O76" s="35">
        <v>801.6715101418207</v>
      </c>
      <c r="P76" s="6">
        <v>164.64851111948735</v>
      </c>
    </row>
    <row r="77" spans="1:16" x14ac:dyDescent="0.2">
      <c r="A77" s="7" t="s">
        <v>23</v>
      </c>
      <c r="B77" s="7" t="s">
        <v>24</v>
      </c>
      <c r="C77" s="7" t="s">
        <v>2</v>
      </c>
      <c r="D77" s="3">
        <v>10968</v>
      </c>
      <c r="E77" s="3">
        <v>14003</v>
      </c>
      <c r="F77" s="3">
        <v>15707</v>
      </c>
      <c r="G77" s="3">
        <v>17014</v>
      </c>
      <c r="H77" s="3">
        <v>18111</v>
      </c>
      <c r="I77" s="3">
        <v>75803</v>
      </c>
      <c r="J77" s="1">
        <v>2018</v>
      </c>
      <c r="K77" s="5">
        <v>0.65125820568927795</v>
      </c>
      <c r="L77" s="4">
        <v>6.4476313624074286E-2</v>
      </c>
      <c r="M77" s="35">
        <v>130164.48248000001</v>
      </c>
      <c r="N77" s="31">
        <v>114358</v>
      </c>
      <c r="O77" s="35">
        <v>1138.2192979940189</v>
      </c>
      <c r="P77" s="6">
        <v>158.37108029171549</v>
      </c>
    </row>
    <row r="78" spans="1:16" x14ac:dyDescent="0.2">
      <c r="A78" s="7" t="s">
        <v>141</v>
      </c>
      <c r="B78" s="7" t="s">
        <v>142</v>
      </c>
      <c r="C78" s="7" t="s">
        <v>22</v>
      </c>
      <c r="D78" s="3">
        <v>61853</v>
      </c>
      <c r="E78" s="3">
        <v>78346</v>
      </c>
      <c r="F78" s="3">
        <v>87558</v>
      </c>
      <c r="G78" s="3">
        <v>98150</v>
      </c>
      <c r="H78" s="3">
        <v>101974</v>
      </c>
      <c r="I78" s="3">
        <v>427881</v>
      </c>
      <c r="J78" s="1">
        <v>2018</v>
      </c>
      <c r="K78" s="5">
        <v>0.64865083342764296</v>
      </c>
      <c r="L78" s="4">
        <v>3.8960774325012736E-2</v>
      </c>
      <c r="M78" s="35">
        <v>655270.12968000001</v>
      </c>
      <c r="N78" s="31">
        <v>539854</v>
      </c>
      <c r="O78" s="35">
        <v>1213.7913763350832</v>
      </c>
      <c r="P78" s="6">
        <v>188.89181148977315</v>
      </c>
    </row>
    <row r="79" spans="1:16" x14ac:dyDescent="0.2">
      <c r="A79" s="7" t="s">
        <v>264</v>
      </c>
      <c r="B79" s="7" t="s">
        <v>265</v>
      </c>
      <c r="C79" s="7" t="s">
        <v>73</v>
      </c>
      <c r="D79" s="3">
        <v>36795</v>
      </c>
      <c r="E79" s="3">
        <v>46050</v>
      </c>
      <c r="F79" s="3">
        <v>52693</v>
      </c>
      <c r="G79" s="3">
        <v>57847</v>
      </c>
      <c r="H79" s="3">
        <v>60459</v>
      </c>
      <c r="I79" s="3">
        <v>253844</v>
      </c>
      <c r="J79" s="1">
        <v>2018</v>
      </c>
      <c r="K79" s="5">
        <v>0.6431308601712189</v>
      </c>
      <c r="L79" s="4">
        <v>4.5153594827735233E-2</v>
      </c>
      <c r="M79" s="35">
        <v>355868.81264999998</v>
      </c>
      <c r="N79" s="31">
        <v>322255</v>
      </c>
      <c r="O79" s="35">
        <v>1104.3081182603837</v>
      </c>
      <c r="P79" s="6">
        <v>187.61229461141022</v>
      </c>
    </row>
    <row r="80" spans="1:16" x14ac:dyDescent="0.2">
      <c r="A80" s="7" t="s">
        <v>147</v>
      </c>
      <c r="B80" s="7" t="s">
        <v>148</v>
      </c>
      <c r="C80" s="7" t="s">
        <v>2</v>
      </c>
      <c r="D80" s="3">
        <v>12644</v>
      </c>
      <c r="E80" s="3">
        <v>16743</v>
      </c>
      <c r="F80" s="3">
        <v>19135</v>
      </c>
      <c r="G80" s="3">
        <v>20660</v>
      </c>
      <c r="H80" s="3">
        <v>20757</v>
      </c>
      <c r="I80" s="3">
        <v>89939</v>
      </c>
      <c r="J80" s="1">
        <v>2018</v>
      </c>
      <c r="K80" s="5">
        <v>0.64164821259095228</v>
      </c>
      <c r="L80" s="4">
        <v>4.6950629235237174E-3</v>
      </c>
      <c r="M80" s="35">
        <v>132838.60167</v>
      </c>
      <c r="N80" s="31">
        <v>144805</v>
      </c>
      <c r="O80" s="35">
        <v>917.36198107800146</v>
      </c>
      <c r="P80" s="6">
        <v>143.34449777286696</v>
      </c>
    </row>
    <row r="81" spans="1:16" x14ac:dyDescent="0.2">
      <c r="A81" s="7" t="s">
        <v>232</v>
      </c>
      <c r="B81" s="7" t="s">
        <v>233</v>
      </c>
      <c r="C81" s="7" t="s">
        <v>39</v>
      </c>
      <c r="D81" s="3">
        <v>36074</v>
      </c>
      <c r="E81" s="3">
        <v>45677</v>
      </c>
      <c r="F81" s="3">
        <v>52023</v>
      </c>
      <c r="G81" s="3">
        <v>55969</v>
      </c>
      <c r="H81" s="3">
        <v>59177</v>
      </c>
      <c r="I81" s="3">
        <v>248920</v>
      </c>
      <c r="J81" s="1">
        <v>2018</v>
      </c>
      <c r="K81" s="5">
        <v>0.64043355325164941</v>
      </c>
      <c r="L81" s="4">
        <v>5.7317443584841608E-2</v>
      </c>
      <c r="M81" s="35">
        <v>324304.24212000001</v>
      </c>
      <c r="N81" s="31">
        <v>251744</v>
      </c>
      <c r="O81" s="35">
        <v>1288.2302740879622</v>
      </c>
      <c r="P81" s="6">
        <v>235.06816448455575</v>
      </c>
    </row>
    <row r="82" spans="1:16" x14ac:dyDescent="0.2">
      <c r="A82" s="7" t="s">
        <v>7</v>
      </c>
      <c r="B82" s="7" t="s">
        <v>8</v>
      </c>
      <c r="C82" s="7" t="s">
        <v>6</v>
      </c>
      <c r="D82" s="3">
        <v>34131</v>
      </c>
      <c r="E82" s="3">
        <v>44067</v>
      </c>
      <c r="F82" s="3">
        <v>49244</v>
      </c>
      <c r="G82" s="3">
        <v>53232</v>
      </c>
      <c r="H82" s="3">
        <v>55918</v>
      </c>
      <c r="I82" s="3">
        <v>236592</v>
      </c>
      <c r="J82" s="1">
        <v>2018</v>
      </c>
      <c r="K82" s="5">
        <v>0.63833465178283677</v>
      </c>
      <c r="L82" s="4">
        <v>5.0458370904718969E-2</v>
      </c>
      <c r="M82" s="35">
        <v>337293.50274999999</v>
      </c>
      <c r="N82" s="31">
        <v>484688</v>
      </c>
      <c r="O82" s="35">
        <v>695.89819172333546</v>
      </c>
      <c r="P82" s="6">
        <v>115.36906215957482</v>
      </c>
    </row>
    <row r="83" spans="1:16" x14ac:dyDescent="0.2">
      <c r="A83" s="7" t="s">
        <v>270</v>
      </c>
      <c r="B83" s="7" t="s">
        <v>271</v>
      </c>
      <c r="C83" s="7" t="s">
        <v>51</v>
      </c>
      <c r="D83" s="3">
        <v>24356</v>
      </c>
      <c r="E83" s="3">
        <v>31087</v>
      </c>
      <c r="F83" s="3">
        <v>34594</v>
      </c>
      <c r="G83" s="3">
        <v>37800</v>
      </c>
      <c r="H83" s="3">
        <v>39903</v>
      </c>
      <c r="I83" s="3">
        <v>167740</v>
      </c>
      <c r="J83" s="1">
        <v>2018</v>
      </c>
      <c r="K83" s="5">
        <v>0.63832320578091639</v>
      </c>
      <c r="L83" s="4">
        <v>5.5634920634920634E-2</v>
      </c>
      <c r="M83" s="35">
        <v>200750.82978999999</v>
      </c>
      <c r="N83" s="31">
        <v>288158</v>
      </c>
      <c r="O83" s="35">
        <v>696.66929181213072</v>
      </c>
      <c r="P83" s="6">
        <v>138.47611379867988</v>
      </c>
    </row>
    <row r="84" spans="1:16" x14ac:dyDescent="0.2">
      <c r="A84" s="7" t="s">
        <v>66</v>
      </c>
      <c r="B84" s="7" t="s">
        <v>21</v>
      </c>
      <c r="C84" s="7" t="s">
        <v>22</v>
      </c>
      <c r="D84" s="3">
        <v>22193</v>
      </c>
      <c r="E84" s="3">
        <v>27759</v>
      </c>
      <c r="F84" s="3">
        <v>31574</v>
      </c>
      <c r="G84" s="3">
        <v>34016</v>
      </c>
      <c r="H84" s="3">
        <v>36354</v>
      </c>
      <c r="I84" s="3">
        <v>151896</v>
      </c>
      <c r="J84" s="1">
        <v>2018</v>
      </c>
      <c r="K84" s="5">
        <v>0.63808408056594423</v>
      </c>
      <c r="L84" s="4">
        <v>6.8732361241768583E-2</v>
      </c>
      <c r="M84" s="35">
        <v>210680.94086999999</v>
      </c>
      <c r="N84" s="31">
        <v>265473</v>
      </c>
      <c r="O84" s="35">
        <v>793.6059067023765</v>
      </c>
      <c r="P84" s="6">
        <v>136.94047982280682</v>
      </c>
    </row>
    <row r="85" spans="1:16" x14ac:dyDescent="0.2">
      <c r="A85" s="7" t="s">
        <v>380</v>
      </c>
      <c r="B85" s="7" t="s">
        <v>381</v>
      </c>
      <c r="C85" s="7" t="s">
        <v>14</v>
      </c>
      <c r="D85" s="3">
        <v>40470</v>
      </c>
      <c r="E85" s="3">
        <v>49007</v>
      </c>
      <c r="F85" s="3">
        <v>55533</v>
      </c>
      <c r="G85" s="3">
        <v>62832</v>
      </c>
      <c r="H85" s="3">
        <v>66292</v>
      </c>
      <c r="I85" s="3">
        <v>274134</v>
      </c>
      <c r="J85" s="1">
        <v>2018</v>
      </c>
      <c r="K85" s="5">
        <v>0.63805287867556215</v>
      </c>
      <c r="L85" s="4">
        <v>5.5067481538069771E-2</v>
      </c>
      <c r="M85" s="35">
        <v>357681.20357000001</v>
      </c>
      <c r="N85" s="31">
        <v>298193</v>
      </c>
      <c r="O85" s="35">
        <v>1199.4956406421345</v>
      </c>
      <c r="P85" s="6">
        <v>222.31239499250486</v>
      </c>
    </row>
    <row r="86" spans="1:16" x14ac:dyDescent="0.2">
      <c r="A86" s="7" t="s">
        <v>229</v>
      </c>
      <c r="B86" s="7" t="s">
        <v>140</v>
      </c>
      <c r="C86" s="7" t="s">
        <v>73</v>
      </c>
      <c r="D86" s="3">
        <v>34137</v>
      </c>
      <c r="E86" s="3">
        <v>44572</v>
      </c>
      <c r="F86" s="3">
        <v>50257</v>
      </c>
      <c r="G86" s="3">
        <v>53985</v>
      </c>
      <c r="H86" s="3">
        <v>55673</v>
      </c>
      <c r="I86" s="3">
        <v>238624</v>
      </c>
      <c r="J86" s="1">
        <v>2018</v>
      </c>
      <c r="K86" s="5">
        <v>0.63086973079063768</v>
      </c>
      <c r="L86" s="4">
        <v>3.1267944799481334E-2</v>
      </c>
      <c r="M86" s="35">
        <v>329714.62469999999</v>
      </c>
      <c r="N86" s="31">
        <v>334603</v>
      </c>
      <c r="O86" s="35">
        <v>985.3905216032133</v>
      </c>
      <c r="P86" s="6">
        <v>166.38523862607329</v>
      </c>
    </row>
    <row r="87" spans="1:16" x14ac:dyDescent="0.2">
      <c r="A87" s="7" t="s">
        <v>227</v>
      </c>
      <c r="B87" s="7" t="s">
        <v>228</v>
      </c>
      <c r="C87" s="7" t="s">
        <v>22</v>
      </c>
      <c r="D87" s="3">
        <v>17181</v>
      </c>
      <c r="E87" s="3">
        <v>21281</v>
      </c>
      <c r="F87" s="3">
        <v>24006</v>
      </c>
      <c r="G87" s="3">
        <v>26461</v>
      </c>
      <c r="H87" s="3">
        <v>27967</v>
      </c>
      <c r="I87" s="3">
        <v>116896</v>
      </c>
      <c r="J87" s="1">
        <v>2018</v>
      </c>
      <c r="K87" s="5">
        <v>0.62778650835224958</v>
      </c>
      <c r="L87" s="4">
        <v>5.6913948830354104E-2</v>
      </c>
      <c r="M87" s="35">
        <v>203192.67525999999</v>
      </c>
      <c r="N87" s="31">
        <v>132128</v>
      </c>
      <c r="O87" s="35">
        <v>1537.8472031666261</v>
      </c>
      <c r="P87" s="6">
        <v>211.66596028093971</v>
      </c>
    </row>
    <row r="88" spans="1:16" x14ac:dyDescent="0.2">
      <c r="A88" s="7" t="s">
        <v>230</v>
      </c>
      <c r="B88" s="7" t="s">
        <v>231</v>
      </c>
      <c r="C88" s="7" t="s">
        <v>39</v>
      </c>
      <c r="D88" s="3">
        <v>23779</v>
      </c>
      <c r="E88" s="3">
        <v>28497</v>
      </c>
      <c r="F88" s="3">
        <v>31873</v>
      </c>
      <c r="G88" s="3">
        <v>35654</v>
      </c>
      <c r="H88" s="3">
        <v>38706</v>
      </c>
      <c r="I88" s="3">
        <v>158509</v>
      </c>
      <c r="J88" s="1">
        <v>2018</v>
      </c>
      <c r="K88" s="5">
        <v>0.62773876109171955</v>
      </c>
      <c r="L88" s="4">
        <v>8.5600493633252936E-2</v>
      </c>
      <c r="M88" s="35">
        <v>318973.09469999996</v>
      </c>
      <c r="N88" s="31">
        <v>389220</v>
      </c>
      <c r="O88" s="35">
        <v>819.51876753506997</v>
      </c>
      <c r="P88" s="6">
        <v>99.445043934021882</v>
      </c>
    </row>
    <row r="89" spans="1:16" x14ac:dyDescent="0.2">
      <c r="A89" s="7" t="s">
        <v>215</v>
      </c>
      <c r="B89" s="7" t="s">
        <v>216</v>
      </c>
      <c r="C89" s="7" t="s">
        <v>73</v>
      </c>
      <c r="D89" s="3">
        <v>11493</v>
      </c>
      <c r="E89" s="3">
        <v>14929</v>
      </c>
      <c r="F89" s="3">
        <v>16464</v>
      </c>
      <c r="G89" s="3">
        <v>17971</v>
      </c>
      <c r="H89" s="3">
        <v>18689</v>
      </c>
      <c r="I89" s="3">
        <v>79546</v>
      </c>
      <c r="J89" s="1">
        <v>2018</v>
      </c>
      <c r="K89" s="5">
        <v>0.6261202471069347</v>
      </c>
      <c r="L89" s="4">
        <v>3.9953258026820988E-2</v>
      </c>
      <c r="M89" s="35">
        <v>119893.36814999999</v>
      </c>
      <c r="N89" s="31">
        <v>120872</v>
      </c>
      <c r="O89" s="35">
        <v>991.90356865113506</v>
      </c>
      <c r="P89" s="6">
        <v>154.61810841220463</v>
      </c>
    </row>
    <row r="90" spans="1:16" x14ac:dyDescent="0.2">
      <c r="A90" s="7" t="s">
        <v>266</v>
      </c>
      <c r="B90" s="7" t="s">
        <v>267</v>
      </c>
      <c r="C90" s="7" t="s">
        <v>22</v>
      </c>
      <c r="D90" s="3">
        <v>30242</v>
      </c>
      <c r="E90" s="3">
        <v>37953</v>
      </c>
      <c r="F90" s="3">
        <v>43515</v>
      </c>
      <c r="G90" s="3">
        <v>49120</v>
      </c>
      <c r="H90" s="3">
        <v>49151</v>
      </c>
      <c r="I90" s="3">
        <v>209981</v>
      </c>
      <c r="J90" s="1">
        <v>2018</v>
      </c>
      <c r="K90" s="5">
        <v>0.62525626611996565</v>
      </c>
      <c r="L90" s="4">
        <v>6.3110749185667757E-4</v>
      </c>
      <c r="M90" s="35">
        <v>283355.67644999997</v>
      </c>
      <c r="N90" s="31">
        <v>257232</v>
      </c>
      <c r="O90" s="35">
        <v>1101.556868702183</v>
      </c>
      <c r="P90" s="6">
        <v>191.07653791130187</v>
      </c>
    </row>
    <row r="91" spans="1:16" x14ac:dyDescent="0.2">
      <c r="A91" s="7" t="s">
        <v>125</v>
      </c>
      <c r="B91" s="7" t="s">
        <v>81</v>
      </c>
      <c r="C91" s="7" t="s">
        <v>22</v>
      </c>
      <c r="D91" s="3">
        <v>18983</v>
      </c>
      <c r="E91" s="3">
        <v>23780</v>
      </c>
      <c r="F91" s="3">
        <v>27606</v>
      </c>
      <c r="G91" s="3">
        <v>29207</v>
      </c>
      <c r="H91" s="3">
        <v>30806</v>
      </c>
      <c r="I91" s="3">
        <v>130382</v>
      </c>
      <c r="J91" s="1">
        <v>2018</v>
      </c>
      <c r="K91" s="5">
        <v>0.62282041826897749</v>
      </c>
      <c r="L91" s="4">
        <v>5.4747149655904409E-2</v>
      </c>
      <c r="M91" s="35">
        <v>189032.26730000001</v>
      </c>
      <c r="N91" s="31">
        <v>155644</v>
      </c>
      <c r="O91" s="35">
        <v>1214.5168930379584</v>
      </c>
      <c r="P91" s="6">
        <v>197.92603633933851</v>
      </c>
    </row>
    <row r="92" spans="1:16" x14ac:dyDescent="0.2">
      <c r="A92" s="7" t="s">
        <v>358</v>
      </c>
      <c r="B92" s="7" t="s">
        <v>359</v>
      </c>
      <c r="C92" s="7" t="s">
        <v>14</v>
      </c>
      <c r="D92" s="3">
        <v>23158</v>
      </c>
      <c r="E92" s="3">
        <v>28208</v>
      </c>
      <c r="F92" s="3">
        <v>33034</v>
      </c>
      <c r="G92" s="3">
        <v>36233</v>
      </c>
      <c r="H92" s="3">
        <v>37570</v>
      </c>
      <c r="I92" s="3">
        <v>158203</v>
      </c>
      <c r="J92" s="1">
        <v>2018</v>
      </c>
      <c r="K92" s="5">
        <v>0.62233353484756893</v>
      </c>
      <c r="L92" s="4">
        <v>3.6900063478044878E-2</v>
      </c>
      <c r="M92" s="35">
        <v>193398.32728999999</v>
      </c>
      <c r="N92" s="31">
        <v>157790</v>
      </c>
      <c r="O92" s="35">
        <v>1225.6691000063377</v>
      </c>
      <c r="P92" s="6">
        <v>238.10127384498384</v>
      </c>
    </row>
    <row r="93" spans="1:16" x14ac:dyDescent="0.2">
      <c r="A93" s="7" t="s">
        <v>194</v>
      </c>
      <c r="B93" s="7" t="s">
        <v>195</v>
      </c>
      <c r="C93" s="7" t="s">
        <v>2</v>
      </c>
      <c r="D93" s="3">
        <v>10080</v>
      </c>
      <c r="E93" s="3">
        <v>12483</v>
      </c>
      <c r="F93" s="3">
        <v>13710</v>
      </c>
      <c r="G93" s="3">
        <v>15607</v>
      </c>
      <c r="H93" s="3">
        <v>16332</v>
      </c>
      <c r="I93" s="3">
        <v>68212</v>
      </c>
      <c r="J93" s="1">
        <v>2018</v>
      </c>
      <c r="K93" s="5">
        <v>0.62023809523809526</v>
      </c>
      <c r="L93" s="4">
        <v>4.6453514448644838E-2</v>
      </c>
      <c r="M93" s="35">
        <v>120468.69670999999</v>
      </c>
      <c r="N93" s="31">
        <v>242758</v>
      </c>
      <c r="O93" s="35">
        <v>496.25016151887883</v>
      </c>
      <c r="P93" s="6">
        <v>67.276876560195745</v>
      </c>
    </row>
    <row r="94" spans="1:16" x14ac:dyDescent="0.2">
      <c r="A94" s="7" t="s">
        <v>246</v>
      </c>
      <c r="B94" s="7" t="s">
        <v>247</v>
      </c>
      <c r="C94" s="7" t="s">
        <v>2</v>
      </c>
      <c r="D94" s="3">
        <v>12165</v>
      </c>
      <c r="E94" s="3">
        <v>16080</v>
      </c>
      <c r="F94" s="3">
        <v>18406</v>
      </c>
      <c r="G94" s="3">
        <v>19469</v>
      </c>
      <c r="H94" s="3">
        <v>19641</v>
      </c>
      <c r="I94" s="3">
        <v>85761</v>
      </c>
      <c r="J94" s="1">
        <v>2018</v>
      </c>
      <c r="K94" s="5">
        <v>0.61454993834771887</v>
      </c>
      <c r="L94" s="4">
        <v>8.8345575016693205E-3</v>
      </c>
      <c r="M94" s="35">
        <v>132531.46892000001</v>
      </c>
      <c r="N94" s="31">
        <v>170825</v>
      </c>
      <c r="O94" s="35">
        <v>775.83180986389584</v>
      </c>
      <c r="P94" s="6">
        <v>114.97731596663252</v>
      </c>
    </row>
    <row r="95" spans="1:16" x14ac:dyDescent="0.2">
      <c r="A95" s="7" t="s">
        <v>314</v>
      </c>
      <c r="B95" s="7" t="s">
        <v>315</v>
      </c>
      <c r="C95" s="7" t="s">
        <v>11</v>
      </c>
      <c r="D95" s="3">
        <v>25064</v>
      </c>
      <c r="E95" s="3">
        <v>32622</v>
      </c>
      <c r="F95" s="3">
        <v>36563</v>
      </c>
      <c r="G95" s="3">
        <v>39348</v>
      </c>
      <c r="H95" s="3">
        <v>40378</v>
      </c>
      <c r="I95" s="3">
        <v>173975</v>
      </c>
      <c r="J95" s="1">
        <v>2018</v>
      </c>
      <c r="K95" s="5">
        <v>0.61099585062240669</v>
      </c>
      <c r="L95" s="4">
        <v>2.617667988207787E-2</v>
      </c>
      <c r="M95" s="35">
        <v>308136.81284000009</v>
      </c>
      <c r="N95" s="31">
        <v>295870</v>
      </c>
      <c r="O95" s="35">
        <v>1041.4601441173493</v>
      </c>
      <c r="P95" s="6">
        <v>136.47209923277114</v>
      </c>
    </row>
    <row r="96" spans="1:16" x14ac:dyDescent="0.2">
      <c r="A96" s="7" t="s">
        <v>248</v>
      </c>
      <c r="B96" s="7" t="s">
        <v>249</v>
      </c>
      <c r="C96" s="7" t="s">
        <v>6</v>
      </c>
      <c r="D96" s="3">
        <v>14109</v>
      </c>
      <c r="E96" s="3">
        <v>17544</v>
      </c>
      <c r="F96" s="3">
        <v>19665</v>
      </c>
      <c r="G96" s="3">
        <v>21574</v>
      </c>
      <c r="H96" s="3">
        <v>22729</v>
      </c>
      <c r="I96" s="3">
        <v>95621</v>
      </c>
      <c r="J96" s="1">
        <v>2018</v>
      </c>
      <c r="K96" s="5">
        <v>0.61095754482954145</v>
      </c>
      <c r="L96" s="4">
        <v>5.3536664503569108E-2</v>
      </c>
      <c r="M96" s="35">
        <v>142024.88254999998</v>
      </c>
      <c r="N96" s="31">
        <v>316110</v>
      </c>
      <c r="O96" s="35">
        <v>449.28943263420956</v>
      </c>
      <c r="P96" s="6">
        <v>71.902185947929524</v>
      </c>
    </row>
    <row r="97" spans="1:16" x14ac:dyDescent="0.2">
      <c r="A97" s="7" t="s">
        <v>93</v>
      </c>
      <c r="B97" s="7" t="s">
        <v>94</v>
      </c>
      <c r="C97" s="7" t="s">
        <v>11</v>
      </c>
      <c r="D97" s="3">
        <v>18152</v>
      </c>
      <c r="E97" s="3">
        <v>23644</v>
      </c>
      <c r="F97" s="3">
        <v>26558</v>
      </c>
      <c r="G97" s="3">
        <v>28565</v>
      </c>
      <c r="H97" s="3">
        <v>29216</v>
      </c>
      <c r="I97" s="3">
        <v>126135</v>
      </c>
      <c r="J97" s="1">
        <v>2018</v>
      </c>
      <c r="K97" s="5">
        <v>0.6095196121639489</v>
      </c>
      <c r="L97" s="4">
        <v>2.2790127778750217E-2</v>
      </c>
      <c r="M97" s="35">
        <v>181917.93992999996</v>
      </c>
      <c r="N97" s="31">
        <v>240125</v>
      </c>
      <c r="O97" s="35">
        <v>757.59683469026527</v>
      </c>
      <c r="P97" s="6">
        <v>121.6699635606455</v>
      </c>
    </row>
    <row r="98" spans="1:16" x14ac:dyDescent="0.2">
      <c r="A98" s="7" t="s">
        <v>342</v>
      </c>
      <c r="B98" s="7" t="s">
        <v>343</v>
      </c>
      <c r="C98" s="7" t="s">
        <v>86</v>
      </c>
      <c r="D98" s="3">
        <v>20240</v>
      </c>
      <c r="E98" s="3">
        <v>25130</v>
      </c>
      <c r="F98" s="3">
        <v>27871</v>
      </c>
      <c r="G98" s="3">
        <v>31011</v>
      </c>
      <c r="H98" s="3">
        <v>32566</v>
      </c>
      <c r="I98" s="3">
        <v>136818</v>
      </c>
      <c r="J98" s="1">
        <v>2018</v>
      </c>
      <c r="K98" s="5">
        <v>0.60899209486166006</v>
      </c>
      <c r="L98" s="4">
        <v>5.0143497468640157E-2</v>
      </c>
      <c r="M98" s="35">
        <v>138314.41307000001</v>
      </c>
      <c r="N98" s="31">
        <v>334675</v>
      </c>
      <c r="O98" s="35">
        <v>413.27978806304628</v>
      </c>
      <c r="P98" s="6">
        <v>97.306341973556428</v>
      </c>
    </row>
    <row r="99" spans="1:16" x14ac:dyDescent="0.2">
      <c r="A99" s="7" t="s">
        <v>15</v>
      </c>
      <c r="B99" s="7" t="s">
        <v>13</v>
      </c>
      <c r="C99" s="7" t="s">
        <v>14</v>
      </c>
      <c r="D99" s="3">
        <v>42058</v>
      </c>
      <c r="E99" s="3">
        <v>52198</v>
      </c>
      <c r="F99" s="3">
        <v>56957</v>
      </c>
      <c r="G99" s="3">
        <v>62760</v>
      </c>
      <c r="H99" s="3">
        <v>67656</v>
      </c>
      <c r="I99" s="3">
        <v>281629</v>
      </c>
      <c r="J99" s="1">
        <v>2018</v>
      </c>
      <c r="K99" s="5">
        <v>0.60863569356602787</v>
      </c>
      <c r="L99" s="4">
        <v>7.8011472275334615E-2</v>
      </c>
      <c r="M99" s="35">
        <v>341289.32598000002</v>
      </c>
      <c r="N99" s="31">
        <v>262686</v>
      </c>
      <c r="O99" s="35">
        <v>1299.2292165551266</v>
      </c>
      <c r="P99" s="6">
        <v>257.55464699298778</v>
      </c>
    </row>
    <row r="100" spans="1:16" x14ac:dyDescent="0.2">
      <c r="A100" s="7" t="s">
        <v>138</v>
      </c>
      <c r="B100" s="7" t="s">
        <v>139</v>
      </c>
      <c r="C100" s="7" t="s">
        <v>51</v>
      </c>
      <c r="D100" s="3">
        <v>25587</v>
      </c>
      <c r="E100" s="3">
        <v>31493</v>
      </c>
      <c r="F100" s="3">
        <v>34851</v>
      </c>
      <c r="G100" s="3">
        <v>38807</v>
      </c>
      <c r="H100" s="3">
        <v>41116</v>
      </c>
      <c r="I100" s="3">
        <v>171854</v>
      </c>
      <c r="J100" s="1">
        <v>2018</v>
      </c>
      <c r="K100" s="5">
        <v>0.60690975886192211</v>
      </c>
      <c r="L100" s="4">
        <v>5.9499574818975956E-2</v>
      </c>
      <c r="M100" s="35">
        <v>216051.70970999997</v>
      </c>
      <c r="N100" s="31">
        <v>313589</v>
      </c>
      <c r="O100" s="35">
        <v>688.96456734770663</v>
      </c>
      <c r="P100" s="6">
        <v>131.11429291206005</v>
      </c>
    </row>
    <row r="101" spans="1:16" x14ac:dyDescent="0.2">
      <c r="A101" s="7" t="s">
        <v>336</v>
      </c>
      <c r="B101" s="7" t="s">
        <v>337</v>
      </c>
      <c r="C101" s="7" t="s">
        <v>22</v>
      </c>
      <c r="D101" s="3">
        <v>13369</v>
      </c>
      <c r="E101" s="3">
        <v>17133</v>
      </c>
      <c r="F101" s="3">
        <v>19332</v>
      </c>
      <c r="G101" s="3">
        <v>20963</v>
      </c>
      <c r="H101" s="3">
        <v>21470</v>
      </c>
      <c r="I101" s="3">
        <v>92267</v>
      </c>
      <c r="J101" s="1">
        <v>2018</v>
      </c>
      <c r="K101" s="5">
        <v>0.6059540728551126</v>
      </c>
      <c r="L101" s="4">
        <v>2.4185469636979439E-2</v>
      </c>
      <c r="M101" s="35">
        <v>158194.23765999998</v>
      </c>
      <c r="N101" s="31">
        <v>113817</v>
      </c>
      <c r="O101" s="35">
        <v>1389.899906516601</v>
      </c>
      <c r="P101" s="6">
        <v>188.63614398552062</v>
      </c>
    </row>
    <row r="102" spans="1:16" x14ac:dyDescent="0.2">
      <c r="A102" s="7" t="s">
        <v>103</v>
      </c>
      <c r="B102" s="7" t="s">
        <v>104</v>
      </c>
      <c r="C102" s="7" t="s">
        <v>39</v>
      </c>
      <c r="D102" s="3">
        <v>10508</v>
      </c>
      <c r="E102" s="3">
        <v>12640</v>
      </c>
      <c r="F102" s="3">
        <v>14743</v>
      </c>
      <c r="G102" s="3">
        <v>16647</v>
      </c>
      <c r="H102" s="3">
        <v>16866</v>
      </c>
      <c r="I102" s="3">
        <v>71404</v>
      </c>
      <c r="J102" s="1">
        <v>2018</v>
      </c>
      <c r="K102" s="5">
        <v>0.60506280928816136</v>
      </c>
      <c r="L102" s="4">
        <v>1.3155523517750947E-2</v>
      </c>
      <c r="M102" s="35">
        <v>86247.032940000019</v>
      </c>
      <c r="N102" s="31">
        <v>133967</v>
      </c>
      <c r="O102" s="35">
        <v>643.79312024603087</v>
      </c>
      <c r="P102" s="6">
        <v>125.8966760470862</v>
      </c>
    </row>
    <row r="103" spans="1:16" x14ac:dyDescent="0.2">
      <c r="A103" s="7" t="s">
        <v>304</v>
      </c>
      <c r="B103" s="7" t="s">
        <v>305</v>
      </c>
      <c r="C103" s="7" t="s">
        <v>2</v>
      </c>
      <c r="D103" s="3">
        <v>24258</v>
      </c>
      <c r="E103" s="3">
        <v>31110</v>
      </c>
      <c r="F103" s="3">
        <v>34507</v>
      </c>
      <c r="G103" s="3">
        <v>37462</v>
      </c>
      <c r="H103" s="3">
        <v>38790</v>
      </c>
      <c r="I103" s="3">
        <v>166127</v>
      </c>
      <c r="J103" s="1">
        <v>2018</v>
      </c>
      <c r="K103" s="5">
        <v>0.59906010388325504</v>
      </c>
      <c r="L103" s="4">
        <v>3.5449255245315253E-2</v>
      </c>
      <c r="M103" s="35">
        <v>316690.71391999995</v>
      </c>
      <c r="N103" s="31">
        <v>549821</v>
      </c>
      <c r="O103" s="35">
        <v>575.98875619519799</v>
      </c>
      <c r="P103" s="6">
        <v>70.55023362148772</v>
      </c>
    </row>
    <row r="104" spans="1:16" x14ac:dyDescent="0.2">
      <c r="A104" s="7" t="s">
        <v>219</v>
      </c>
      <c r="B104" s="7" t="s">
        <v>220</v>
      </c>
      <c r="C104" s="7" t="s">
        <v>86</v>
      </c>
      <c r="D104" s="3">
        <v>18930</v>
      </c>
      <c r="E104" s="3">
        <v>23880</v>
      </c>
      <c r="F104" s="3">
        <v>26765</v>
      </c>
      <c r="G104" s="3">
        <v>29222</v>
      </c>
      <c r="H104" s="3">
        <v>30231</v>
      </c>
      <c r="I104" s="3">
        <v>129028</v>
      </c>
      <c r="J104" s="1">
        <v>2018</v>
      </c>
      <c r="K104" s="5">
        <v>0.59698890649762282</v>
      </c>
      <c r="L104" s="4">
        <v>3.4528779686537538E-2</v>
      </c>
      <c r="M104" s="35">
        <v>146407.22426000002</v>
      </c>
      <c r="N104" s="31">
        <v>420472</v>
      </c>
      <c r="O104" s="35">
        <v>348.19732172415763</v>
      </c>
      <c r="P104" s="6">
        <v>71.89777202762609</v>
      </c>
    </row>
    <row r="105" spans="1:16" x14ac:dyDescent="0.2">
      <c r="A105" s="7" t="s">
        <v>179</v>
      </c>
      <c r="B105" s="7" t="s">
        <v>180</v>
      </c>
      <c r="C105" s="7" t="s">
        <v>22</v>
      </c>
      <c r="D105" s="3">
        <v>24509</v>
      </c>
      <c r="E105" s="3">
        <v>30740</v>
      </c>
      <c r="F105" s="3">
        <v>34222</v>
      </c>
      <c r="G105" s="3">
        <v>37966</v>
      </c>
      <c r="H105" s="3">
        <v>39082</v>
      </c>
      <c r="I105" s="3">
        <v>166519</v>
      </c>
      <c r="J105" s="1">
        <v>2018</v>
      </c>
      <c r="K105" s="5">
        <v>0.59459790281121216</v>
      </c>
      <c r="L105" s="4">
        <v>2.9394721593004266E-2</v>
      </c>
      <c r="M105" s="35">
        <v>232326.23467999999</v>
      </c>
      <c r="N105" s="31">
        <v>235151</v>
      </c>
      <c r="O105" s="35">
        <v>987.98744075083664</v>
      </c>
      <c r="P105" s="6">
        <v>166.19959090116564</v>
      </c>
    </row>
    <row r="106" spans="1:16" x14ac:dyDescent="0.2">
      <c r="A106" s="7" t="s">
        <v>276</v>
      </c>
      <c r="B106" s="7" t="s">
        <v>277</v>
      </c>
      <c r="C106" s="7" t="s">
        <v>22</v>
      </c>
      <c r="D106" s="3">
        <v>23571</v>
      </c>
      <c r="E106" s="3">
        <v>29922</v>
      </c>
      <c r="F106" s="3">
        <v>33528</v>
      </c>
      <c r="G106" s="3">
        <v>37184</v>
      </c>
      <c r="H106" s="3">
        <v>37583</v>
      </c>
      <c r="I106" s="3">
        <v>161788</v>
      </c>
      <c r="J106" s="1">
        <v>2018</v>
      </c>
      <c r="K106" s="5">
        <v>0.59445929319927027</v>
      </c>
      <c r="L106" s="4">
        <v>1.0730421686746988E-2</v>
      </c>
      <c r="M106" s="35">
        <v>222242.08914</v>
      </c>
      <c r="N106" s="31">
        <v>166098</v>
      </c>
      <c r="O106" s="35">
        <v>1338.0178517501715</v>
      </c>
      <c r="P106" s="6">
        <v>226.27003335380317</v>
      </c>
    </row>
    <row r="107" spans="1:16" x14ac:dyDescent="0.2">
      <c r="A107" s="7" t="s">
        <v>292</v>
      </c>
      <c r="B107" s="7" t="s">
        <v>293</v>
      </c>
      <c r="C107" s="7" t="s">
        <v>39</v>
      </c>
      <c r="D107" s="3">
        <v>62916</v>
      </c>
      <c r="E107" s="3">
        <v>79080</v>
      </c>
      <c r="F107" s="3">
        <v>89270</v>
      </c>
      <c r="G107" s="3">
        <v>97820</v>
      </c>
      <c r="H107" s="3">
        <v>100247</v>
      </c>
      <c r="I107" s="3">
        <v>429333</v>
      </c>
      <c r="J107" s="1">
        <v>2018</v>
      </c>
      <c r="K107" s="5">
        <v>0.59334668446817984</v>
      </c>
      <c r="L107" s="4">
        <v>2.4810877121243101E-2</v>
      </c>
      <c r="M107" s="35">
        <v>592944.77257000003</v>
      </c>
      <c r="N107" s="31">
        <v>692623</v>
      </c>
      <c r="O107" s="35">
        <v>856.08588304171246</v>
      </c>
      <c r="P107" s="6">
        <v>144.7353033324045</v>
      </c>
    </row>
    <row r="108" spans="1:16" x14ac:dyDescent="0.2">
      <c r="A108" s="7" t="s">
        <v>33</v>
      </c>
      <c r="B108" s="7" t="s">
        <v>34</v>
      </c>
      <c r="C108" s="7" t="s">
        <v>14</v>
      </c>
      <c r="D108" s="3">
        <v>16291</v>
      </c>
      <c r="E108" s="3">
        <v>20141</v>
      </c>
      <c r="F108" s="3">
        <v>21679</v>
      </c>
      <c r="G108" s="3">
        <v>23739</v>
      </c>
      <c r="H108" s="3">
        <v>25923</v>
      </c>
      <c r="I108" s="3">
        <v>107773</v>
      </c>
      <c r="J108" s="1">
        <v>2018</v>
      </c>
      <c r="K108" s="5">
        <v>0.59124670063225093</v>
      </c>
      <c r="L108" s="4">
        <v>9.2000505497282947E-2</v>
      </c>
      <c r="M108" s="35">
        <v>119877.69796999999</v>
      </c>
      <c r="N108" s="31">
        <v>108595</v>
      </c>
      <c r="O108" s="35">
        <v>1103.8970299737557</v>
      </c>
      <c r="P108" s="6">
        <v>238.71264791196649</v>
      </c>
    </row>
    <row r="109" spans="1:16" x14ac:dyDescent="0.2">
      <c r="A109" s="7" t="s">
        <v>294</v>
      </c>
      <c r="B109" s="7" t="s">
        <v>295</v>
      </c>
      <c r="C109" s="7" t="s">
        <v>73</v>
      </c>
      <c r="D109" s="3">
        <v>22359</v>
      </c>
      <c r="E109" s="3">
        <v>28544</v>
      </c>
      <c r="F109" s="3">
        <v>32283</v>
      </c>
      <c r="G109" s="3">
        <v>36595</v>
      </c>
      <c r="H109" s="3">
        <v>35532</v>
      </c>
      <c r="I109" s="3">
        <v>155313</v>
      </c>
      <c r="J109" s="1">
        <v>2017</v>
      </c>
      <c r="K109" s="5">
        <v>0.58915872802898162</v>
      </c>
      <c r="L109" s="4">
        <v>-2.9047684109851073E-2</v>
      </c>
      <c r="M109" s="35">
        <v>171899.10811999999</v>
      </c>
      <c r="N109" s="31">
        <v>221262</v>
      </c>
      <c r="O109" s="35">
        <v>776.90298433531279</v>
      </c>
      <c r="P109" s="6">
        <v>160.58790031727094</v>
      </c>
    </row>
    <row r="110" spans="1:16" x14ac:dyDescent="0.2">
      <c r="A110" s="7" t="s">
        <v>386</v>
      </c>
      <c r="B110" s="7" t="s">
        <v>387</v>
      </c>
      <c r="C110" s="7" t="s">
        <v>86</v>
      </c>
      <c r="D110" s="3">
        <v>16429</v>
      </c>
      <c r="E110" s="3">
        <v>20718</v>
      </c>
      <c r="F110" s="3">
        <v>23224</v>
      </c>
      <c r="G110" s="3">
        <v>24886</v>
      </c>
      <c r="H110" s="3">
        <v>26088</v>
      </c>
      <c r="I110" s="3">
        <v>111345</v>
      </c>
      <c r="J110" s="1">
        <v>2018</v>
      </c>
      <c r="K110" s="5">
        <v>0.5879237932923489</v>
      </c>
      <c r="L110" s="4">
        <v>4.8300249136060437E-2</v>
      </c>
      <c r="M110" s="35">
        <v>174105.41946</v>
      </c>
      <c r="N110" s="31">
        <v>334508</v>
      </c>
      <c r="O110" s="35">
        <v>520.48207953173016</v>
      </c>
      <c r="P110" s="6">
        <v>77.989166178387364</v>
      </c>
    </row>
    <row r="111" spans="1:16" x14ac:dyDescent="0.2">
      <c r="A111" s="7" t="s">
        <v>69</v>
      </c>
      <c r="B111" s="7" t="s">
        <v>70</v>
      </c>
      <c r="C111" s="7" t="s">
        <v>51</v>
      </c>
      <c r="D111" s="3">
        <v>14534</v>
      </c>
      <c r="E111" s="3">
        <v>17840</v>
      </c>
      <c r="F111" s="3">
        <v>20204</v>
      </c>
      <c r="G111" s="3">
        <v>21419</v>
      </c>
      <c r="H111" s="3">
        <v>23059</v>
      </c>
      <c r="I111" s="3">
        <v>97056</v>
      </c>
      <c r="J111" s="1">
        <v>2018</v>
      </c>
      <c r="K111" s="5">
        <v>0.58655566258428515</v>
      </c>
      <c r="L111" s="4">
        <v>7.6567533498295912E-2</v>
      </c>
      <c r="M111" s="35">
        <v>147446.23732000001</v>
      </c>
      <c r="N111" s="31">
        <v>187775</v>
      </c>
      <c r="O111" s="35">
        <v>785.22826425242988</v>
      </c>
      <c r="P111" s="6">
        <v>122.8012248701904</v>
      </c>
    </row>
    <row r="112" spans="1:16" x14ac:dyDescent="0.2">
      <c r="A112" s="7" t="s">
        <v>56</v>
      </c>
      <c r="B112" s="7" t="s">
        <v>57</v>
      </c>
      <c r="C112" s="7" t="s">
        <v>39</v>
      </c>
      <c r="D112" s="3">
        <v>11238</v>
      </c>
      <c r="E112" s="3">
        <v>14083</v>
      </c>
      <c r="F112" s="3">
        <v>15907</v>
      </c>
      <c r="G112" s="3">
        <v>17343</v>
      </c>
      <c r="H112" s="3">
        <v>17785</v>
      </c>
      <c r="I112" s="3">
        <v>76356</v>
      </c>
      <c r="J112" s="1">
        <v>2018</v>
      </c>
      <c r="K112" s="5">
        <v>0.58257697099127959</v>
      </c>
      <c r="L112" s="4">
        <v>2.5485786772761344E-2</v>
      </c>
      <c r="M112" s="35">
        <v>129236.30834999999</v>
      </c>
      <c r="N112" s="31">
        <v>153259</v>
      </c>
      <c r="O112" s="35">
        <v>843.25428425084328</v>
      </c>
      <c r="P112" s="6">
        <v>116.04538722032638</v>
      </c>
    </row>
    <row r="113" spans="1:16" x14ac:dyDescent="0.2">
      <c r="A113" s="7" t="s">
        <v>268</v>
      </c>
      <c r="B113" s="7" t="s">
        <v>269</v>
      </c>
      <c r="C113" s="7" t="s">
        <v>51</v>
      </c>
      <c r="D113" s="3">
        <v>12198</v>
      </c>
      <c r="E113" s="3">
        <v>14395</v>
      </c>
      <c r="F113" s="3">
        <v>15909</v>
      </c>
      <c r="G113" s="3">
        <v>17699</v>
      </c>
      <c r="H113" s="3">
        <v>19301</v>
      </c>
      <c r="I113" s="3">
        <v>79502</v>
      </c>
      <c r="J113" s="1">
        <v>2018</v>
      </c>
      <c r="K113" s="5">
        <v>0.58230857517625845</v>
      </c>
      <c r="L113" s="4">
        <v>9.0513588338324194E-2</v>
      </c>
      <c r="M113" s="35">
        <v>136639.02825999999</v>
      </c>
      <c r="N113" s="31">
        <v>188681</v>
      </c>
      <c r="O113" s="35">
        <v>724.18011490293134</v>
      </c>
      <c r="P113" s="6">
        <v>102.29434866255744</v>
      </c>
    </row>
    <row r="114" spans="1:16" x14ac:dyDescent="0.2">
      <c r="A114" s="7" t="s">
        <v>378</v>
      </c>
      <c r="B114" s="7" t="s">
        <v>379</v>
      </c>
      <c r="C114" s="7" t="s">
        <v>86</v>
      </c>
      <c r="D114" s="3">
        <v>7944</v>
      </c>
      <c r="E114" s="3">
        <v>10476</v>
      </c>
      <c r="F114" s="3">
        <v>11699</v>
      </c>
      <c r="G114" s="3">
        <v>12021</v>
      </c>
      <c r="H114" s="3">
        <v>12559</v>
      </c>
      <c r="I114" s="3">
        <v>54699</v>
      </c>
      <c r="J114" s="1">
        <v>2018</v>
      </c>
      <c r="K114" s="5">
        <v>0.58094159113796573</v>
      </c>
      <c r="L114" s="4">
        <v>4.4755012062224438E-2</v>
      </c>
      <c r="M114" s="35">
        <v>56913.88655000001</v>
      </c>
      <c r="N114" s="31">
        <v>222217</v>
      </c>
      <c r="O114" s="35">
        <v>256.11850825994412</v>
      </c>
      <c r="P114" s="6">
        <v>56.516828145461417</v>
      </c>
    </row>
    <row r="115" spans="1:16" x14ac:dyDescent="0.2">
      <c r="A115" s="7" t="s">
        <v>300</v>
      </c>
      <c r="B115" s="7" t="s">
        <v>301</v>
      </c>
      <c r="C115" s="7" t="s">
        <v>86</v>
      </c>
      <c r="D115" s="3">
        <v>7035</v>
      </c>
      <c r="E115" s="3">
        <v>8625</v>
      </c>
      <c r="F115" s="3">
        <v>9751</v>
      </c>
      <c r="G115" s="3">
        <v>10990</v>
      </c>
      <c r="H115" s="3">
        <v>11105</v>
      </c>
      <c r="I115" s="3">
        <v>47506</v>
      </c>
      <c r="J115" s="1">
        <v>2018</v>
      </c>
      <c r="K115" s="5">
        <v>0.57853589196872779</v>
      </c>
      <c r="L115" s="4">
        <v>1.0464058234758872E-2</v>
      </c>
      <c r="M115" s="35">
        <v>52592.293119999995</v>
      </c>
      <c r="N115" s="31">
        <v>211527</v>
      </c>
      <c r="O115" s="35">
        <v>248.63158424220074</v>
      </c>
      <c r="P115" s="6">
        <v>52.499208138913708</v>
      </c>
    </row>
    <row r="116" spans="1:16" x14ac:dyDescent="0.2">
      <c r="A116" s="7" t="s">
        <v>9</v>
      </c>
      <c r="B116" s="7" t="s">
        <v>10</v>
      </c>
      <c r="C116" s="7" t="s">
        <v>11</v>
      </c>
      <c r="D116" s="3">
        <v>48359</v>
      </c>
      <c r="E116" s="3">
        <v>61983</v>
      </c>
      <c r="F116" s="3">
        <v>71532</v>
      </c>
      <c r="G116" s="3">
        <v>75553</v>
      </c>
      <c r="H116" s="3">
        <v>76295</v>
      </c>
      <c r="I116" s="3">
        <v>333722</v>
      </c>
      <c r="J116" s="1">
        <v>2018</v>
      </c>
      <c r="K116" s="5">
        <v>0.57767943919435882</v>
      </c>
      <c r="L116" s="4">
        <v>9.8209204134845733E-3</v>
      </c>
      <c r="M116" s="35">
        <v>397898.16172999993</v>
      </c>
      <c r="N116" s="31">
        <v>652099</v>
      </c>
      <c r="O116" s="35">
        <v>610.18060406472023</v>
      </c>
      <c r="P116" s="6">
        <v>116.99910596397173</v>
      </c>
    </row>
    <row r="117" spans="1:16" x14ac:dyDescent="0.2">
      <c r="A117" s="7" t="s">
        <v>338</v>
      </c>
      <c r="B117" s="7" t="s">
        <v>339</v>
      </c>
      <c r="C117" s="7" t="s">
        <v>86</v>
      </c>
      <c r="D117" s="3">
        <v>12618</v>
      </c>
      <c r="E117" s="3">
        <v>16112</v>
      </c>
      <c r="F117" s="3">
        <v>18161</v>
      </c>
      <c r="G117" s="3">
        <v>19680</v>
      </c>
      <c r="H117" s="3">
        <v>19901</v>
      </c>
      <c r="I117" s="3">
        <v>86472</v>
      </c>
      <c r="J117" s="1">
        <v>2018</v>
      </c>
      <c r="K117" s="5">
        <v>0.57719131399587886</v>
      </c>
      <c r="L117" s="4">
        <v>1.1229674796747968E-2</v>
      </c>
      <c r="M117" s="35">
        <v>186961.34317000001</v>
      </c>
      <c r="N117" s="31">
        <v>350880</v>
      </c>
      <c r="O117" s="35">
        <v>532.83556534997717</v>
      </c>
      <c r="P117" s="6">
        <v>56.717396260829915</v>
      </c>
    </row>
    <row r="118" spans="1:16" x14ac:dyDescent="0.2">
      <c r="A118" s="7" t="s">
        <v>183</v>
      </c>
      <c r="B118" s="7" t="s">
        <v>184</v>
      </c>
      <c r="C118" s="7" t="s">
        <v>2</v>
      </c>
      <c r="D118" s="3">
        <v>33481</v>
      </c>
      <c r="E118" s="3">
        <v>41029</v>
      </c>
      <c r="F118" s="3">
        <v>45576</v>
      </c>
      <c r="G118" s="3">
        <v>49895</v>
      </c>
      <c r="H118" s="3">
        <v>52739</v>
      </c>
      <c r="I118" s="3">
        <v>222720</v>
      </c>
      <c r="J118" s="1">
        <v>2018</v>
      </c>
      <c r="K118" s="5">
        <v>0.57519189988351604</v>
      </c>
      <c r="L118" s="4">
        <v>5.6999699368674217E-2</v>
      </c>
      <c r="M118" s="35">
        <v>311105.60919999995</v>
      </c>
      <c r="N118" s="31">
        <v>496688</v>
      </c>
      <c r="O118" s="35">
        <v>626.36022855394128</v>
      </c>
      <c r="P118" s="6">
        <v>106.18134523080889</v>
      </c>
    </row>
    <row r="119" spans="1:16" x14ac:dyDescent="0.2">
      <c r="A119" s="7" t="s">
        <v>234</v>
      </c>
      <c r="B119" s="7" t="s">
        <v>235</v>
      </c>
      <c r="C119" s="7" t="s">
        <v>22</v>
      </c>
      <c r="D119" s="3">
        <v>14917</v>
      </c>
      <c r="E119" s="3">
        <v>19139</v>
      </c>
      <c r="F119" s="3">
        <v>21129</v>
      </c>
      <c r="G119" s="3">
        <v>22613</v>
      </c>
      <c r="H119" s="3">
        <v>23483</v>
      </c>
      <c r="I119" s="3">
        <v>101281</v>
      </c>
      <c r="J119" s="1">
        <v>2018</v>
      </c>
      <c r="K119" s="5">
        <v>0.57424415096869341</v>
      </c>
      <c r="L119" s="4">
        <v>3.8473444478839602E-2</v>
      </c>
      <c r="M119" s="35">
        <v>155581.84440000003</v>
      </c>
      <c r="N119" s="31">
        <v>218855</v>
      </c>
      <c r="O119" s="35">
        <v>710.89006145621545</v>
      </c>
      <c r="P119" s="6">
        <v>107.2993534531996</v>
      </c>
    </row>
    <row r="120" spans="1:16" x14ac:dyDescent="0.2">
      <c r="A120" s="7" t="s">
        <v>236</v>
      </c>
      <c r="B120" s="7" t="s">
        <v>237</v>
      </c>
      <c r="C120" s="7" t="s">
        <v>86</v>
      </c>
      <c r="D120" s="3">
        <v>15250</v>
      </c>
      <c r="E120" s="3">
        <v>18306</v>
      </c>
      <c r="F120" s="3">
        <v>20105</v>
      </c>
      <c r="G120" s="3">
        <v>22539</v>
      </c>
      <c r="H120" s="3">
        <v>23987</v>
      </c>
      <c r="I120" s="3">
        <v>100187</v>
      </c>
      <c r="J120" s="1">
        <v>2018</v>
      </c>
      <c r="K120" s="5">
        <v>0.57291803278688525</v>
      </c>
      <c r="L120" s="4">
        <v>6.4244198944052533E-2</v>
      </c>
      <c r="M120" s="35">
        <v>111016.34769</v>
      </c>
      <c r="N120" s="31">
        <v>408558</v>
      </c>
      <c r="O120" s="35">
        <v>271.72726440309577</v>
      </c>
      <c r="P120" s="6">
        <v>58.711370233846843</v>
      </c>
    </row>
    <row r="121" spans="1:16" x14ac:dyDescent="0.2">
      <c r="A121" s="7" t="s">
        <v>145</v>
      </c>
      <c r="B121" s="7" t="s">
        <v>146</v>
      </c>
      <c r="C121" s="7" t="s">
        <v>11</v>
      </c>
      <c r="D121" s="3">
        <v>36166</v>
      </c>
      <c r="E121" s="3">
        <v>45690</v>
      </c>
      <c r="F121" s="3">
        <v>51828</v>
      </c>
      <c r="G121" s="3">
        <v>56235</v>
      </c>
      <c r="H121" s="3">
        <v>56797</v>
      </c>
      <c r="I121" s="3">
        <v>246716</v>
      </c>
      <c r="J121" s="1">
        <v>2018</v>
      </c>
      <c r="K121" s="5">
        <v>0.57045291157440692</v>
      </c>
      <c r="L121" s="4">
        <v>9.9937761180759321E-3</v>
      </c>
      <c r="M121" s="35">
        <v>351606.70921</v>
      </c>
      <c r="N121" s="31">
        <v>493576</v>
      </c>
      <c r="O121" s="35">
        <v>712.36589544467324</v>
      </c>
      <c r="P121" s="6">
        <v>115.07245084850156</v>
      </c>
    </row>
    <row r="122" spans="1:16" x14ac:dyDescent="0.2">
      <c r="A122" s="7" t="s">
        <v>167</v>
      </c>
      <c r="B122" s="7" t="s">
        <v>168</v>
      </c>
      <c r="C122" s="7" t="s">
        <v>73</v>
      </c>
      <c r="D122" s="3">
        <v>14435</v>
      </c>
      <c r="E122" s="3">
        <v>17832</v>
      </c>
      <c r="F122" s="3">
        <v>20092</v>
      </c>
      <c r="G122" s="3">
        <v>21246</v>
      </c>
      <c r="H122" s="3">
        <v>22648</v>
      </c>
      <c r="I122" s="3">
        <v>96253</v>
      </c>
      <c r="J122" s="1">
        <v>2018</v>
      </c>
      <c r="K122" s="5">
        <v>0.56896432282646348</v>
      </c>
      <c r="L122" s="4">
        <v>6.5988892026734441E-2</v>
      </c>
      <c r="M122" s="35">
        <v>126391.75770999998</v>
      </c>
      <c r="N122" s="31">
        <v>194710</v>
      </c>
      <c r="O122" s="35">
        <v>649.12823023984379</v>
      </c>
      <c r="P122" s="6">
        <v>116.31657336551795</v>
      </c>
    </row>
    <row r="123" spans="1:16" x14ac:dyDescent="0.2">
      <c r="A123" s="7" t="s">
        <v>52</v>
      </c>
      <c r="B123" s="7" t="s">
        <v>53</v>
      </c>
      <c r="C123" s="7" t="s">
        <v>14</v>
      </c>
      <c r="D123" s="3">
        <v>53620</v>
      </c>
      <c r="E123" s="3">
        <v>63665</v>
      </c>
      <c r="F123" s="3">
        <v>70006</v>
      </c>
      <c r="G123" s="3">
        <v>79612</v>
      </c>
      <c r="H123" s="3">
        <v>83984</v>
      </c>
      <c r="I123" s="3">
        <v>350887</v>
      </c>
      <c r="J123" s="1">
        <v>2018</v>
      </c>
      <c r="K123" s="5">
        <v>0.56628123834390154</v>
      </c>
      <c r="L123" s="4">
        <v>5.4916344269708081E-2</v>
      </c>
      <c r="M123" s="35">
        <v>473107.23480000003</v>
      </c>
      <c r="N123" s="31">
        <v>326405</v>
      </c>
      <c r="O123" s="35">
        <v>1449.4484912914938</v>
      </c>
      <c r="P123" s="6">
        <v>257.29998008608936</v>
      </c>
    </row>
    <row r="124" spans="1:16" x14ac:dyDescent="0.2">
      <c r="A124" s="7" t="s">
        <v>344</v>
      </c>
      <c r="B124" s="7" t="s">
        <v>345</v>
      </c>
      <c r="C124" s="7" t="s">
        <v>2</v>
      </c>
      <c r="D124" s="3">
        <v>23473</v>
      </c>
      <c r="E124" s="3">
        <v>29702</v>
      </c>
      <c r="F124" s="3">
        <v>32542</v>
      </c>
      <c r="G124" s="3">
        <v>35121</v>
      </c>
      <c r="H124" s="3">
        <v>36727</v>
      </c>
      <c r="I124" s="3">
        <v>157565</v>
      </c>
      <c r="J124" s="1">
        <v>2018</v>
      </c>
      <c r="K124" s="5">
        <v>0.56464874536701748</v>
      </c>
      <c r="L124" s="4">
        <v>4.5727627345462832E-2</v>
      </c>
      <c r="M124" s="35">
        <v>216630.40546999997</v>
      </c>
      <c r="N124" s="31">
        <v>464128</v>
      </c>
      <c r="O124" s="35">
        <v>466.74711603264615</v>
      </c>
      <c r="P124" s="6">
        <v>79.131187948152231</v>
      </c>
    </row>
    <row r="125" spans="1:16" x14ac:dyDescent="0.2">
      <c r="A125" s="7" t="s">
        <v>324</v>
      </c>
      <c r="B125" s="7" t="s">
        <v>325</v>
      </c>
      <c r="C125" s="7" t="s">
        <v>73</v>
      </c>
      <c r="D125" s="3">
        <v>53717</v>
      </c>
      <c r="E125" s="3">
        <v>64865</v>
      </c>
      <c r="F125" s="3">
        <v>72845</v>
      </c>
      <c r="G125" s="3">
        <v>81133</v>
      </c>
      <c r="H125" s="3">
        <v>84006</v>
      </c>
      <c r="I125" s="3">
        <v>356566</v>
      </c>
      <c r="J125" s="1">
        <v>2018</v>
      </c>
      <c r="K125" s="5">
        <v>0.56386246439674592</v>
      </c>
      <c r="L125" s="4">
        <v>3.5410991828232652E-2</v>
      </c>
      <c r="M125" s="35">
        <v>569296.77787999995</v>
      </c>
      <c r="N125" s="31">
        <v>888880</v>
      </c>
      <c r="O125" s="35">
        <v>640.46527976779771</v>
      </c>
      <c r="P125" s="6">
        <v>94.507695076950768</v>
      </c>
    </row>
    <row r="126" spans="1:16" x14ac:dyDescent="0.2">
      <c r="A126" s="7" t="s">
        <v>346</v>
      </c>
      <c r="B126" s="7" t="s">
        <v>347</v>
      </c>
      <c r="C126" s="7" t="s">
        <v>86</v>
      </c>
      <c r="D126" s="3">
        <v>12926</v>
      </c>
      <c r="E126" s="3">
        <v>16427</v>
      </c>
      <c r="F126" s="3">
        <v>18064</v>
      </c>
      <c r="G126" s="3">
        <v>19555</v>
      </c>
      <c r="H126" s="3">
        <v>20178</v>
      </c>
      <c r="I126" s="3">
        <v>87150</v>
      </c>
      <c r="J126" s="1">
        <v>2018</v>
      </c>
      <c r="K126" s="5">
        <v>0.56103976481510132</v>
      </c>
      <c r="L126" s="4">
        <v>3.1858859626693943E-2</v>
      </c>
      <c r="M126" s="35">
        <v>149378.19761</v>
      </c>
      <c r="N126" s="31">
        <v>256925</v>
      </c>
      <c r="O126" s="35">
        <v>581.40779453147809</v>
      </c>
      <c r="P126" s="6">
        <v>78.536537900165413</v>
      </c>
    </row>
    <row r="127" spans="1:16" x14ac:dyDescent="0.2">
      <c r="A127" s="7" t="s">
        <v>252</v>
      </c>
      <c r="B127" s="7" t="s">
        <v>253</v>
      </c>
      <c r="C127" s="7" t="s">
        <v>73</v>
      </c>
      <c r="D127" s="3">
        <v>36073</v>
      </c>
      <c r="E127" s="3">
        <v>46660</v>
      </c>
      <c r="F127" s="3">
        <v>50978</v>
      </c>
      <c r="G127" s="3">
        <v>55844</v>
      </c>
      <c r="H127" s="3">
        <v>56276</v>
      </c>
      <c r="I127" s="3">
        <v>245831</v>
      </c>
      <c r="J127" s="1">
        <v>2018</v>
      </c>
      <c r="K127" s="5">
        <v>0.56005876971696278</v>
      </c>
      <c r="L127" s="4">
        <v>7.7358355418666288E-3</v>
      </c>
      <c r="M127" s="35">
        <v>333198.45503999997</v>
      </c>
      <c r="N127" s="31">
        <v>376686</v>
      </c>
      <c r="O127" s="35">
        <v>884.55226645004063</v>
      </c>
      <c r="P127" s="6">
        <v>149.39764153698306</v>
      </c>
    </row>
    <row r="128" spans="1:16" x14ac:dyDescent="0.2">
      <c r="A128" s="7" t="s">
        <v>143</v>
      </c>
      <c r="B128" s="7" t="s">
        <v>144</v>
      </c>
      <c r="C128" s="7" t="s">
        <v>39</v>
      </c>
      <c r="D128" s="3">
        <v>25124</v>
      </c>
      <c r="E128" s="3">
        <v>31740</v>
      </c>
      <c r="F128" s="3">
        <v>35581</v>
      </c>
      <c r="G128" s="3">
        <v>38076</v>
      </c>
      <c r="H128" s="3">
        <v>39194</v>
      </c>
      <c r="I128" s="3">
        <v>169715</v>
      </c>
      <c r="J128" s="1">
        <v>2018</v>
      </c>
      <c r="K128" s="5">
        <v>0.56002228944435595</v>
      </c>
      <c r="L128" s="4">
        <v>2.936232797562769E-2</v>
      </c>
      <c r="M128" s="35">
        <v>237221.05997999999</v>
      </c>
      <c r="N128" s="31">
        <v>397380</v>
      </c>
      <c r="O128" s="35">
        <v>596.96275600181184</v>
      </c>
      <c r="P128" s="6">
        <v>98.631033267904769</v>
      </c>
    </row>
    <row r="129" spans="1:16" x14ac:dyDescent="0.2">
      <c r="A129" s="7" t="s">
        <v>302</v>
      </c>
      <c r="B129" s="7" t="s">
        <v>303</v>
      </c>
      <c r="C129" s="7" t="s">
        <v>14</v>
      </c>
      <c r="D129" s="3">
        <v>44717</v>
      </c>
      <c r="E129" s="3">
        <v>53852</v>
      </c>
      <c r="F129" s="3">
        <v>60462</v>
      </c>
      <c r="G129" s="3">
        <v>67071</v>
      </c>
      <c r="H129" s="3">
        <v>69755</v>
      </c>
      <c r="I129" s="3">
        <v>295857</v>
      </c>
      <c r="J129" s="1">
        <v>2018</v>
      </c>
      <c r="K129" s="5">
        <v>0.55992128273363595</v>
      </c>
      <c r="L129" s="4">
        <v>4.0017295105187041E-2</v>
      </c>
      <c r="M129" s="35">
        <v>359183.06342999998</v>
      </c>
      <c r="N129" s="31">
        <v>298179</v>
      </c>
      <c r="O129" s="35">
        <v>1204.5887317014276</v>
      </c>
      <c r="P129" s="6">
        <v>233.93666220625866</v>
      </c>
    </row>
    <row r="130" spans="1:16" x14ac:dyDescent="0.2">
      <c r="A130" s="7" t="s">
        <v>16</v>
      </c>
      <c r="B130" s="7" t="s">
        <v>17</v>
      </c>
      <c r="C130" s="7" t="s">
        <v>14</v>
      </c>
      <c r="D130" s="3">
        <v>36183</v>
      </c>
      <c r="E130" s="3">
        <v>44246</v>
      </c>
      <c r="F130" s="3">
        <v>49534</v>
      </c>
      <c r="G130" s="3">
        <v>54942</v>
      </c>
      <c r="H130" s="3">
        <v>56255</v>
      </c>
      <c r="I130" s="3">
        <v>241160</v>
      </c>
      <c r="J130" s="1">
        <v>2018</v>
      </c>
      <c r="K130" s="5">
        <v>0.55473564933808694</v>
      </c>
      <c r="L130" s="4">
        <v>2.3897928724837102E-2</v>
      </c>
      <c r="M130" s="35">
        <v>282748.24476999999</v>
      </c>
      <c r="N130" s="31">
        <v>220101</v>
      </c>
      <c r="O130" s="35">
        <v>1284.6295326690929</v>
      </c>
      <c r="P130" s="6">
        <v>255.58720769101456</v>
      </c>
    </row>
    <row r="131" spans="1:16" x14ac:dyDescent="0.2">
      <c r="A131" s="7" t="s">
        <v>54</v>
      </c>
      <c r="B131" s="7" t="s">
        <v>55</v>
      </c>
      <c r="C131" s="7" t="s">
        <v>39</v>
      </c>
      <c r="D131" s="3">
        <v>11324</v>
      </c>
      <c r="E131" s="3">
        <v>13704</v>
      </c>
      <c r="F131" s="3">
        <v>14954</v>
      </c>
      <c r="G131" s="3">
        <v>16563</v>
      </c>
      <c r="H131" s="3">
        <v>17602</v>
      </c>
      <c r="I131" s="3">
        <v>74147</v>
      </c>
      <c r="J131" s="1">
        <v>2018</v>
      </c>
      <c r="K131" s="5">
        <v>0.5543977393147298</v>
      </c>
      <c r="L131" s="4">
        <v>6.2730181730362863E-2</v>
      </c>
      <c r="M131" s="35">
        <v>119767.55103999999</v>
      </c>
      <c r="N131" s="31">
        <v>135660</v>
      </c>
      <c r="O131" s="35">
        <v>882.85088485920687</v>
      </c>
      <c r="P131" s="6">
        <v>129.75084770750405</v>
      </c>
    </row>
    <row r="132" spans="1:16" x14ac:dyDescent="0.2">
      <c r="A132" s="7" t="s">
        <v>278</v>
      </c>
      <c r="B132" s="7" t="s">
        <v>279</v>
      </c>
      <c r="C132" s="7" t="s">
        <v>6</v>
      </c>
      <c r="D132" s="3">
        <v>13924</v>
      </c>
      <c r="E132" s="3">
        <v>18143</v>
      </c>
      <c r="F132" s="3">
        <v>20872</v>
      </c>
      <c r="G132" s="3">
        <v>21436</v>
      </c>
      <c r="H132" s="3">
        <v>21640</v>
      </c>
      <c r="I132" s="3">
        <v>96015</v>
      </c>
      <c r="J132" s="1">
        <v>2018</v>
      </c>
      <c r="K132" s="5">
        <v>0.55415110600402184</v>
      </c>
      <c r="L132" s="4">
        <v>9.5167008770292959E-3</v>
      </c>
      <c r="M132" s="35">
        <v>151458.24877000001</v>
      </c>
      <c r="N132" s="31">
        <v>235847</v>
      </c>
      <c r="O132" s="35">
        <v>642.18857466917109</v>
      </c>
      <c r="P132" s="6">
        <v>91.754400098368848</v>
      </c>
    </row>
    <row r="133" spans="1:16" x14ac:dyDescent="0.2">
      <c r="A133" s="7" t="s">
        <v>243</v>
      </c>
      <c r="B133" s="7" t="s">
        <v>168</v>
      </c>
      <c r="C133" s="7" t="s">
        <v>73</v>
      </c>
      <c r="D133" s="3">
        <v>22879</v>
      </c>
      <c r="E133" s="3">
        <v>28275</v>
      </c>
      <c r="F133" s="3">
        <v>31524</v>
      </c>
      <c r="G133" s="3">
        <v>33503</v>
      </c>
      <c r="H133" s="3">
        <v>35529</v>
      </c>
      <c r="I133" s="3">
        <v>151710</v>
      </c>
      <c r="J133" s="1">
        <v>2018</v>
      </c>
      <c r="K133" s="5">
        <v>0.55290878097818963</v>
      </c>
      <c r="L133" s="4">
        <v>6.0472196519714652E-2</v>
      </c>
      <c r="M133" s="35">
        <v>164292.18044000003</v>
      </c>
      <c r="N133" s="31">
        <v>249997</v>
      </c>
      <c r="O133" s="35">
        <v>657.17660787929469</v>
      </c>
      <c r="P133" s="6">
        <v>142.11770541246497</v>
      </c>
    </row>
    <row r="134" spans="1:16" x14ac:dyDescent="0.2">
      <c r="A134" s="7" t="s">
        <v>82</v>
      </c>
      <c r="B134" s="7" t="s">
        <v>83</v>
      </c>
      <c r="C134" s="7" t="s">
        <v>6</v>
      </c>
      <c r="D134" s="3">
        <v>76945</v>
      </c>
      <c r="E134" s="3">
        <v>95010</v>
      </c>
      <c r="F134" s="3">
        <v>106086</v>
      </c>
      <c r="G134" s="3">
        <v>114985</v>
      </c>
      <c r="H134" s="3">
        <v>119016</v>
      </c>
      <c r="I134" s="3">
        <v>512042</v>
      </c>
      <c r="J134" s="1">
        <v>2018</v>
      </c>
      <c r="K134" s="5">
        <v>0.54676717135616348</v>
      </c>
      <c r="L134" s="4">
        <v>3.5056746532156367E-2</v>
      </c>
      <c r="M134" s="35">
        <v>670014.83144999994</v>
      </c>
      <c r="N134" s="31">
        <v>979581</v>
      </c>
      <c r="O134" s="35">
        <v>683.98104031213336</v>
      </c>
      <c r="P134" s="6">
        <v>121.4968440588374</v>
      </c>
    </row>
    <row r="135" spans="1:16" x14ac:dyDescent="0.2">
      <c r="A135" s="7" t="s">
        <v>111</v>
      </c>
      <c r="B135" s="7" t="s">
        <v>112</v>
      </c>
      <c r="C135" s="7" t="s">
        <v>6</v>
      </c>
      <c r="D135" s="3">
        <v>30682</v>
      </c>
      <c r="E135" s="3">
        <v>39225</v>
      </c>
      <c r="F135" s="3">
        <v>44470</v>
      </c>
      <c r="G135" s="3">
        <v>47329</v>
      </c>
      <c r="H135" s="3">
        <v>47439</v>
      </c>
      <c r="I135" s="3">
        <v>209145</v>
      </c>
      <c r="J135" s="1">
        <v>2018</v>
      </c>
      <c r="K135" s="5">
        <v>0.54615083762466587</v>
      </c>
      <c r="L135" s="4">
        <v>2.3241564368568952E-3</v>
      </c>
      <c r="M135" s="35">
        <v>251012.36017</v>
      </c>
      <c r="N135" s="31">
        <v>355323</v>
      </c>
      <c r="O135" s="35">
        <v>706.43431517239242</v>
      </c>
      <c r="P135" s="6">
        <v>133.50951106458066</v>
      </c>
    </row>
    <row r="136" spans="1:16" x14ac:dyDescent="0.2">
      <c r="A136" s="7" t="s">
        <v>4</v>
      </c>
      <c r="B136" s="7" t="s">
        <v>5</v>
      </c>
      <c r="C136" s="7" t="s">
        <v>6</v>
      </c>
      <c r="D136" s="3">
        <v>36558</v>
      </c>
      <c r="E136" s="3">
        <v>46084</v>
      </c>
      <c r="F136" s="3">
        <v>53971</v>
      </c>
      <c r="G136" s="3">
        <v>56051</v>
      </c>
      <c r="H136" s="3">
        <v>56438</v>
      </c>
      <c r="I136" s="3">
        <v>249102</v>
      </c>
      <c r="J136" s="1">
        <v>2018</v>
      </c>
      <c r="K136" s="5">
        <v>0.54379342414792931</v>
      </c>
      <c r="L136" s="4">
        <v>6.9044263260245138E-3</v>
      </c>
      <c r="M136" s="35">
        <v>350261.60672999994</v>
      </c>
      <c r="N136" s="31">
        <v>240073</v>
      </c>
      <c r="O136" s="35">
        <v>1458.9795884168564</v>
      </c>
      <c r="P136" s="6">
        <v>235.08682775655737</v>
      </c>
    </row>
    <row r="137" spans="1:16" x14ac:dyDescent="0.2">
      <c r="A137" s="7" t="s">
        <v>40</v>
      </c>
      <c r="B137" s="7" t="s">
        <v>26</v>
      </c>
      <c r="C137" s="7" t="s">
        <v>22</v>
      </c>
      <c r="D137" s="3">
        <v>17239</v>
      </c>
      <c r="E137" s="3">
        <v>21510</v>
      </c>
      <c r="F137" s="3">
        <v>23770</v>
      </c>
      <c r="G137" s="3">
        <v>25478</v>
      </c>
      <c r="H137" s="3">
        <v>26603</v>
      </c>
      <c r="I137" s="3">
        <v>114600</v>
      </c>
      <c r="J137" s="1">
        <v>2018</v>
      </c>
      <c r="K137" s="5">
        <v>0.54318695980045251</v>
      </c>
      <c r="L137" s="4">
        <v>4.4155742208964593E-2</v>
      </c>
      <c r="M137" s="35">
        <v>166268.61562</v>
      </c>
      <c r="N137" s="31">
        <v>187819</v>
      </c>
      <c r="O137" s="35">
        <v>885.25982791943306</v>
      </c>
      <c r="P137" s="6">
        <v>141.64168694328049</v>
      </c>
    </row>
    <row r="138" spans="1:16" x14ac:dyDescent="0.2">
      <c r="A138" s="7" t="s">
        <v>213</v>
      </c>
      <c r="B138" s="7" t="s">
        <v>214</v>
      </c>
      <c r="C138" s="7" t="s">
        <v>22</v>
      </c>
      <c r="D138" s="3">
        <v>24367</v>
      </c>
      <c r="E138" s="3">
        <v>30339</v>
      </c>
      <c r="F138" s="3">
        <v>33477</v>
      </c>
      <c r="G138" s="3">
        <v>37086</v>
      </c>
      <c r="H138" s="3">
        <v>37589</v>
      </c>
      <c r="I138" s="3">
        <v>162858</v>
      </c>
      <c r="J138" s="1">
        <v>2018</v>
      </c>
      <c r="K138" s="5">
        <v>0.54261911601756474</v>
      </c>
      <c r="L138" s="4">
        <v>1.3563069621959769E-2</v>
      </c>
      <c r="M138" s="35">
        <v>174930.1539</v>
      </c>
      <c r="N138" s="31">
        <v>243088</v>
      </c>
      <c r="O138" s="35">
        <v>719.61657465609164</v>
      </c>
      <c r="P138" s="6">
        <v>154.63124465214241</v>
      </c>
    </row>
    <row r="139" spans="1:16" x14ac:dyDescent="0.2">
      <c r="A139" s="7" t="s">
        <v>196</v>
      </c>
      <c r="B139" s="7" t="s">
        <v>197</v>
      </c>
      <c r="C139" s="7" t="s">
        <v>86</v>
      </c>
      <c r="D139" s="3">
        <v>8818</v>
      </c>
      <c r="E139" s="3">
        <v>11318</v>
      </c>
      <c r="F139" s="3">
        <v>13063</v>
      </c>
      <c r="G139" s="3">
        <v>13745</v>
      </c>
      <c r="H139" s="3">
        <v>13599</v>
      </c>
      <c r="I139" s="3">
        <v>60543</v>
      </c>
      <c r="J139" s="1">
        <v>2017</v>
      </c>
      <c r="K139" s="5">
        <v>0.54218643683374912</v>
      </c>
      <c r="L139" s="4">
        <v>-1.0622044379774464E-2</v>
      </c>
      <c r="M139" s="35">
        <v>96070.633669999981</v>
      </c>
      <c r="N139" s="31">
        <v>270607</v>
      </c>
      <c r="O139" s="35">
        <v>355.01902637404055</v>
      </c>
      <c r="P139" s="6">
        <v>50.253688928963406</v>
      </c>
    </row>
    <row r="140" spans="1:16" x14ac:dyDescent="0.2">
      <c r="A140" s="7" t="s">
        <v>76</v>
      </c>
      <c r="B140" s="7" t="s">
        <v>77</v>
      </c>
      <c r="C140" s="7" t="s">
        <v>6</v>
      </c>
      <c r="D140" s="3">
        <v>23518</v>
      </c>
      <c r="E140" s="3">
        <v>29868</v>
      </c>
      <c r="F140" s="3">
        <v>34190</v>
      </c>
      <c r="G140" s="3">
        <v>35401</v>
      </c>
      <c r="H140" s="3">
        <v>36267</v>
      </c>
      <c r="I140" s="3">
        <v>159244</v>
      </c>
      <c r="J140" s="1">
        <v>2018</v>
      </c>
      <c r="K140" s="5">
        <v>0.54209541627689428</v>
      </c>
      <c r="L140" s="4">
        <v>2.4462585802660943E-2</v>
      </c>
      <c r="M140" s="35">
        <v>225431.99936999998</v>
      </c>
      <c r="N140" s="31">
        <v>252089</v>
      </c>
      <c r="O140" s="35">
        <v>894.2555977055722</v>
      </c>
      <c r="P140" s="6">
        <v>143.86585689974572</v>
      </c>
    </row>
    <row r="141" spans="1:16" x14ac:dyDescent="0.2">
      <c r="A141" s="7" t="s">
        <v>64</v>
      </c>
      <c r="B141" s="7" t="s">
        <v>65</v>
      </c>
      <c r="C141" s="7" t="s">
        <v>2</v>
      </c>
      <c r="D141" s="3">
        <v>9377</v>
      </c>
      <c r="E141" s="3">
        <v>11632</v>
      </c>
      <c r="F141" s="3">
        <v>12788</v>
      </c>
      <c r="G141" s="3">
        <v>14181</v>
      </c>
      <c r="H141" s="3">
        <v>14443</v>
      </c>
      <c r="I141" s="3">
        <v>62421</v>
      </c>
      <c r="J141" s="1">
        <v>2018</v>
      </c>
      <c r="K141" s="5">
        <v>0.5402580782766343</v>
      </c>
      <c r="L141" s="4">
        <v>1.8475424864254988E-2</v>
      </c>
      <c r="M141" s="35">
        <v>93336.993529999992</v>
      </c>
      <c r="N141" s="31">
        <v>134545</v>
      </c>
      <c r="O141" s="35">
        <v>693.72324151770783</v>
      </c>
      <c r="P141" s="6">
        <v>107.3469842803523</v>
      </c>
    </row>
    <row r="142" spans="1:16" x14ac:dyDescent="0.2">
      <c r="A142" s="7" t="s">
        <v>60</v>
      </c>
      <c r="B142" s="7" t="s">
        <v>61</v>
      </c>
      <c r="C142" s="7" t="s">
        <v>22</v>
      </c>
      <c r="D142" s="3">
        <v>35270</v>
      </c>
      <c r="E142" s="3">
        <v>43588</v>
      </c>
      <c r="F142" s="3">
        <v>48148</v>
      </c>
      <c r="G142" s="3">
        <v>52084</v>
      </c>
      <c r="H142" s="3">
        <v>54309</v>
      </c>
      <c r="I142" s="3">
        <v>233399</v>
      </c>
      <c r="J142" s="1">
        <v>2018</v>
      </c>
      <c r="K142" s="5">
        <v>0.53980720158775164</v>
      </c>
      <c r="L142" s="4">
        <v>4.2719453190999158E-2</v>
      </c>
      <c r="M142" s="35">
        <v>352549.89470000006</v>
      </c>
      <c r="N142" s="31">
        <v>329538</v>
      </c>
      <c r="O142" s="35">
        <v>1069.8307773306874</v>
      </c>
      <c r="P142" s="6">
        <v>164.80345210567521</v>
      </c>
    </row>
    <row r="143" spans="1:16" x14ac:dyDescent="0.2">
      <c r="A143" s="7" t="s">
        <v>105</v>
      </c>
      <c r="B143" s="7" t="s">
        <v>106</v>
      </c>
      <c r="C143" s="7" t="s">
        <v>22</v>
      </c>
      <c r="D143" s="3">
        <v>49245</v>
      </c>
      <c r="E143" s="3">
        <v>60567</v>
      </c>
      <c r="F143" s="3">
        <v>67081</v>
      </c>
      <c r="G143" s="3">
        <v>74273</v>
      </c>
      <c r="H143" s="3">
        <v>75817</v>
      </c>
      <c r="I143" s="3">
        <v>326983</v>
      </c>
      <c r="J143" s="1">
        <v>2018</v>
      </c>
      <c r="K143" s="5">
        <v>0.53958777540867098</v>
      </c>
      <c r="L143" s="4">
        <v>2.0788173360440539E-2</v>
      </c>
      <c r="M143" s="35">
        <v>368638.62028999993</v>
      </c>
      <c r="N143" s="31">
        <v>277144</v>
      </c>
      <c r="O143" s="35">
        <v>1330.1338664737464</v>
      </c>
      <c r="P143" s="6">
        <v>273.56536674075574</v>
      </c>
    </row>
    <row r="144" spans="1:16" x14ac:dyDescent="0.2">
      <c r="A144" s="7" t="s">
        <v>362</v>
      </c>
      <c r="B144" s="7" t="s">
        <v>363</v>
      </c>
      <c r="C144" s="7" t="s">
        <v>6</v>
      </c>
      <c r="D144" s="3">
        <v>19841</v>
      </c>
      <c r="E144" s="3">
        <v>24918</v>
      </c>
      <c r="F144" s="3">
        <v>28001</v>
      </c>
      <c r="G144" s="3">
        <v>30555</v>
      </c>
      <c r="H144" s="3">
        <v>30517</v>
      </c>
      <c r="I144" s="3">
        <v>133832</v>
      </c>
      <c r="J144" s="1">
        <v>2017</v>
      </c>
      <c r="K144" s="5">
        <v>0.5380777178569629</v>
      </c>
      <c r="L144" s="4">
        <v>-1.2436589756177384E-3</v>
      </c>
      <c r="M144" s="35">
        <v>174589.23125000001</v>
      </c>
      <c r="N144" s="31">
        <v>174233</v>
      </c>
      <c r="O144" s="35">
        <v>1002.0445681931667</v>
      </c>
      <c r="P144" s="6">
        <v>175.15051683664979</v>
      </c>
    </row>
    <row r="145" spans="1:16" x14ac:dyDescent="0.2">
      <c r="A145" s="7" t="s">
        <v>29</v>
      </c>
      <c r="B145" s="7" t="s">
        <v>30</v>
      </c>
      <c r="C145" s="7" t="s">
        <v>2</v>
      </c>
      <c r="D145" s="3">
        <v>17370</v>
      </c>
      <c r="E145" s="3">
        <v>21597</v>
      </c>
      <c r="F145" s="3">
        <v>25091</v>
      </c>
      <c r="G145" s="3">
        <v>27026</v>
      </c>
      <c r="H145" s="3">
        <v>26697</v>
      </c>
      <c r="I145" s="3">
        <v>117781</v>
      </c>
      <c r="J145" s="1">
        <v>2017</v>
      </c>
      <c r="K145" s="5">
        <v>0.53696027633851473</v>
      </c>
      <c r="L145" s="4">
        <v>-1.217346259157848E-2</v>
      </c>
      <c r="M145" s="35">
        <v>182654.86580999999</v>
      </c>
      <c r="N145" s="31">
        <v>207819</v>
      </c>
      <c r="O145" s="35">
        <v>878.9132168377289</v>
      </c>
      <c r="P145" s="6">
        <v>128.46274883432218</v>
      </c>
    </row>
    <row r="146" spans="1:16" x14ac:dyDescent="0.2">
      <c r="A146" s="7" t="s">
        <v>310</v>
      </c>
      <c r="B146" s="7" t="s">
        <v>311</v>
      </c>
      <c r="C146" s="7" t="s">
        <v>2</v>
      </c>
      <c r="D146" s="3">
        <v>3329</v>
      </c>
      <c r="E146" s="3">
        <v>3919</v>
      </c>
      <c r="F146" s="3">
        <v>4594</v>
      </c>
      <c r="G146" s="3">
        <v>5159</v>
      </c>
      <c r="H146" s="3">
        <v>5104</v>
      </c>
      <c r="I146" s="3">
        <v>22105</v>
      </c>
      <c r="J146" s="1">
        <v>2017</v>
      </c>
      <c r="K146" s="5">
        <v>0.5331931510964254</v>
      </c>
      <c r="L146" s="4">
        <v>-1.0660980810234541E-2</v>
      </c>
      <c r="M146" s="35">
        <v>41421.530689999992</v>
      </c>
      <c r="N146" s="31">
        <v>97124</v>
      </c>
      <c r="O146" s="35">
        <v>426.48089751245823</v>
      </c>
      <c r="P146" s="6">
        <v>52.551377620361599</v>
      </c>
    </row>
    <row r="147" spans="1:16" x14ac:dyDescent="0.2">
      <c r="A147" s="7" t="s">
        <v>25</v>
      </c>
      <c r="B147" s="7" t="s">
        <v>26</v>
      </c>
      <c r="C147" s="7" t="s">
        <v>22</v>
      </c>
      <c r="D147" s="3">
        <v>19426</v>
      </c>
      <c r="E147" s="3">
        <v>24973</v>
      </c>
      <c r="F147" s="3">
        <v>27940</v>
      </c>
      <c r="G147" s="3">
        <v>29670</v>
      </c>
      <c r="H147" s="3">
        <v>29743</v>
      </c>
      <c r="I147" s="3">
        <v>131752</v>
      </c>
      <c r="J147" s="1">
        <v>2018</v>
      </c>
      <c r="K147" s="5">
        <v>0.53109235045814884</v>
      </c>
      <c r="L147" s="4">
        <v>2.4603977081226829E-3</v>
      </c>
      <c r="M147" s="35">
        <v>159966.60735999999</v>
      </c>
      <c r="N147" s="31">
        <v>209395</v>
      </c>
      <c r="O147" s="35">
        <v>763.94664323407915</v>
      </c>
      <c r="P147" s="6">
        <v>142.04255115929223</v>
      </c>
    </row>
    <row r="148" spans="1:16" x14ac:dyDescent="0.2">
      <c r="A148" s="7" t="s">
        <v>130</v>
      </c>
      <c r="B148" s="7" t="s">
        <v>131</v>
      </c>
      <c r="C148" s="7" t="s">
        <v>6</v>
      </c>
      <c r="D148" s="3">
        <v>20292</v>
      </c>
      <c r="E148" s="3">
        <v>24436</v>
      </c>
      <c r="F148" s="3">
        <v>28534</v>
      </c>
      <c r="G148" s="3">
        <v>31419</v>
      </c>
      <c r="H148" s="3">
        <v>31065</v>
      </c>
      <c r="I148" s="3">
        <v>135746</v>
      </c>
      <c r="J148" s="1">
        <v>2017</v>
      </c>
      <c r="K148" s="5">
        <v>0.5308988764044944</v>
      </c>
      <c r="L148" s="4">
        <v>-1.1267067697889812E-2</v>
      </c>
      <c r="M148" s="35">
        <v>195146.94089</v>
      </c>
      <c r="N148" s="31">
        <v>176325</v>
      </c>
      <c r="O148" s="35">
        <v>1106.7457302708069</v>
      </c>
      <c r="P148" s="6">
        <v>176.18034878774992</v>
      </c>
    </row>
    <row r="149" spans="1:16" x14ac:dyDescent="0.2">
      <c r="A149" s="7" t="s">
        <v>89</v>
      </c>
      <c r="B149" s="7" t="s">
        <v>90</v>
      </c>
      <c r="C149" s="7" t="s">
        <v>6</v>
      </c>
      <c r="D149" s="3">
        <v>24353</v>
      </c>
      <c r="E149" s="3">
        <v>30296</v>
      </c>
      <c r="F149" s="3">
        <v>34058</v>
      </c>
      <c r="G149" s="3">
        <v>36640</v>
      </c>
      <c r="H149" s="3">
        <v>37195</v>
      </c>
      <c r="I149" s="3">
        <v>162542</v>
      </c>
      <c r="J149" s="1">
        <v>2018</v>
      </c>
      <c r="K149" s="5">
        <v>0.5273272286781916</v>
      </c>
      <c r="L149" s="4">
        <v>1.5147379912663756E-2</v>
      </c>
      <c r="M149" s="35">
        <v>213520.66749999998</v>
      </c>
      <c r="N149" s="31">
        <v>230189</v>
      </c>
      <c r="O149" s="35">
        <v>927.58849249964146</v>
      </c>
      <c r="P149" s="6">
        <v>161.5846109066897</v>
      </c>
    </row>
    <row r="150" spans="1:16" x14ac:dyDescent="0.2">
      <c r="A150" s="7" t="s">
        <v>128</v>
      </c>
      <c r="B150" s="7" t="s">
        <v>129</v>
      </c>
      <c r="C150" s="7" t="s">
        <v>51</v>
      </c>
      <c r="D150" s="3">
        <v>9735</v>
      </c>
      <c r="E150" s="3">
        <v>11985</v>
      </c>
      <c r="F150" s="3">
        <v>13634</v>
      </c>
      <c r="G150" s="3">
        <v>14354</v>
      </c>
      <c r="H150" s="3">
        <v>14827</v>
      </c>
      <c r="I150" s="3">
        <v>64535</v>
      </c>
      <c r="J150" s="1">
        <v>2018</v>
      </c>
      <c r="K150" s="5">
        <v>0.52306111967128921</v>
      </c>
      <c r="L150" s="4">
        <v>3.2952487111606518E-2</v>
      </c>
      <c r="M150" s="35">
        <v>107519.73970999999</v>
      </c>
      <c r="N150" s="31">
        <v>116908</v>
      </c>
      <c r="O150" s="35">
        <v>919.69531349437159</v>
      </c>
      <c r="P150" s="6">
        <v>126.82622232866869</v>
      </c>
    </row>
    <row r="151" spans="1:16" x14ac:dyDescent="0.2">
      <c r="A151" s="7" t="s">
        <v>20</v>
      </c>
      <c r="B151" s="7" t="s">
        <v>21</v>
      </c>
      <c r="C151" s="7" t="s">
        <v>22</v>
      </c>
      <c r="D151" s="3">
        <v>12796</v>
      </c>
      <c r="E151" s="3">
        <v>16095</v>
      </c>
      <c r="F151" s="3">
        <v>18083</v>
      </c>
      <c r="G151" s="3">
        <v>19647</v>
      </c>
      <c r="H151" s="3">
        <v>19467</v>
      </c>
      <c r="I151" s="3">
        <v>86088</v>
      </c>
      <c r="J151" s="1">
        <v>2017</v>
      </c>
      <c r="K151" s="5">
        <v>0.5213347921225383</v>
      </c>
      <c r="L151" s="4">
        <v>-9.1617040769583144E-3</v>
      </c>
      <c r="M151" s="35">
        <v>100014.81696000001</v>
      </c>
      <c r="N151" s="31">
        <v>107934</v>
      </c>
      <c r="O151" s="35">
        <v>926.62939351826128</v>
      </c>
      <c r="P151" s="6">
        <v>180.36022013452666</v>
      </c>
    </row>
    <row r="152" spans="1:16" x14ac:dyDescent="0.2">
      <c r="A152" s="7" t="s">
        <v>360</v>
      </c>
      <c r="B152" s="7" t="s">
        <v>361</v>
      </c>
      <c r="C152" s="7" t="s">
        <v>86</v>
      </c>
      <c r="D152" s="3">
        <v>23370</v>
      </c>
      <c r="E152" s="3">
        <v>27736</v>
      </c>
      <c r="F152" s="3">
        <v>30762</v>
      </c>
      <c r="G152" s="3">
        <v>34152</v>
      </c>
      <c r="H152" s="3">
        <v>35337</v>
      </c>
      <c r="I152" s="3">
        <v>151357</v>
      </c>
      <c r="J152" s="1">
        <v>2018</v>
      </c>
      <c r="K152" s="5">
        <v>0.5120667522464698</v>
      </c>
      <c r="L152" s="4">
        <v>3.4697821503865071E-2</v>
      </c>
      <c r="M152" s="35">
        <v>200948.91727000001</v>
      </c>
      <c r="N152" s="31">
        <v>299593</v>
      </c>
      <c r="O152" s="35">
        <v>670.73969441876147</v>
      </c>
      <c r="P152" s="6">
        <v>117.9500188589186</v>
      </c>
    </row>
    <row r="153" spans="1:16" x14ac:dyDescent="0.2">
      <c r="A153" s="7" t="s">
        <v>221</v>
      </c>
      <c r="B153" s="7" t="s">
        <v>222</v>
      </c>
      <c r="C153" s="7" t="s">
        <v>11</v>
      </c>
      <c r="D153" s="3">
        <v>43144</v>
      </c>
      <c r="E153" s="3">
        <v>55502</v>
      </c>
      <c r="F153" s="3">
        <v>62171</v>
      </c>
      <c r="G153" s="3">
        <v>65014</v>
      </c>
      <c r="H153" s="3">
        <v>65180</v>
      </c>
      <c r="I153" s="3">
        <v>291011</v>
      </c>
      <c r="J153" s="1">
        <v>2018</v>
      </c>
      <c r="K153" s="5">
        <v>0.51075468199517893</v>
      </c>
      <c r="L153" s="4">
        <v>2.5532962131233272E-3</v>
      </c>
      <c r="M153" s="35">
        <v>433330.09195000009</v>
      </c>
      <c r="N153" s="31">
        <v>579500</v>
      </c>
      <c r="O153" s="35">
        <v>747.76547359792949</v>
      </c>
      <c r="P153" s="6">
        <v>112.47627264883519</v>
      </c>
    </row>
    <row r="154" spans="1:16" x14ac:dyDescent="0.2">
      <c r="A154" s="7" t="s">
        <v>87</v>
      </c>
      <c r="B154" s="7" t="s">
        <v>88</v>
      </c>
      <c r="C154" s="7" t="s">
        <v>22</v>
      </c>
      <c r="D154" s="3">
        <v>21266</v>
      </c>
      <c r="E154" s="3">
        <v>27082</v>
      </c>
      <c r="F154" s="3">
        <v>30948</v>
      </c>
      <c r="G154" s="3">
        <v>32058</v>
      </c>
      <c r="H154" s="3">
        <v>32068</v>
      </c>
      <c r="I154" s="3">
        <v>143422</v>
      </c>
      <c r="J154" s="1">
        <v>2018</v>
      </c>
      <c r="K154" s="5">
        <v>0.50794695758487729</v>
      </c>
      <c r="L154" s="4">
        <v>3.1193461850396157E-4</v>
      </c>
      <c r="M154" s="35">
        <v>187738.48690000002</v>
      </c>
      <c r="N154" s="31">
        <v>205347</v>
      </c>
      <c r="O154" s="35">
        <v>914.24996177202502</v>
      </c>
      <c r="P154" s="6">
        <v>156.16493058091913</v>
      </c>
    </row>
    <row r="155" spans="1:16" x14ac:dyDescent="0.2">
      <c r="A155" s="7" t="s">
        <v>384</v>
      </c>
      <c r="B155" s="7" t="s">
        <v>385</v>
      </c>
      <c r="C155" s="7" t="s">
        <v>86</v>
      </c>
      <c r="D155" s="3">
        <v>7543</v>
      </c>
      <c r="E155" s="3">
        <v>9577</v>
      </c>
      <c r="F155" s="3">
        <v>10538</v>
      </c>
      <c r="G155" s="3">
        <v>11790</v>
      </c>
      <c r="H155" s="3">
        <v>11373</v>
      </c>
      <c r="I155" s="3">
        <v>50821</v>
      </c>
      <c r="J155" s="1">
        <v>2017</v>
      </c>
      <c r="K155" s="5">
        <v>0.50775553493305048</v>
      </c>
      <c r="L155" s="4">
        <v>-3.5368956743002541E-2</v>
      </c>
      <c r="M155" s="35">
        <v>65566.668520000007</v>
      </c>
      <c r="N155" s="31">
        <v>254136</v>
      </c>
      <c r="O155" s="35">
        <v>257.99834938772943</v>
      </c>
      <c r="P155" s="6">
        <v>44.751629049013125</v>
      </c>
    </row>
    <row r="156" spans="1:16" x14ac:dyDescent="0.2">
      <c r="A156" s="7" t="s">
        <v>31</v>
      </c>
      <c r="B156" s="7" t="s">
        <v>32</v>
      </c>
      <c r="C156" s="7" t="s">
        <v>14</v>
      </c>
      <c r="D156" s="3">
        <v>82754</v>
      </c>
      <c r="E156" s="3">
        <v>98555</v>
      </c>
      <c r="F156" s="3">
        <v>108924</v>
      </c>
      <c r="G156" s="3">
        <v>120823</v>
      </c>
      <c r="H156" s="3">
        <v>124677</v>
      </c>
      <c r="I156" s="3">
        <v>535733</v>
      </c>
      <c r="J156" s="1">
        <v>2018</v>
      </c>
      <c r="K156" s="5">
        <v>0.50659786838098464</v>
      </c>
      <c r="L156" s="4">
        <v>3.1897900234226929E-2</v>
      </c>
      <c r="M156" s="35">
        <v>580887.75267000007</v>
      </c>
      <c r="N156" s="31">
        <v>530164</v>
      </c>
      <c r="O156" s="35">
        <v>1095.6755884405582</v>
      </c>
      <c r="P156" s="6">
        <v>235.16685403007369</v>
      </c>
    </row>
    <row r="157" spans="1:16" x14ac:dyDescent="0.2">
      <c r="A157" s="7" t="s">
        <v>101</v>
      </c>
      <c r="B157" s="7" t="s">
        <v>102</v>
      </c>
      <c r="C157" s="7" t="s">
        <v>86</v>
      </c>
      <c r="D157" s="3">
        <v>13644</v>
      </c>
      <c r="E157" s="3">
        <v>16869</v>
      </c>
      <c r="F157" s="3">
        <v>18520</v>
      </c>
      <c r="G157" s="3">
        <v>19510</v>
      </c>
      <c r="H157" s="3">
        <v>20443</v>
      </c>
      <c r="I157" s="3">
        <v>88986</v>
      </c>
      <c r="J157" s="1">
        <v>2018</v>
      </c>
      <c r="K157" s="5">
        <v>0.49831427733802403</v>
      </c>
      <c r="L157" s="4">
        <v>4.7821629933367506E-2</v>
      </c>
      <c r="M157" s="35">
        <v>115493.20325000001</v>
      </c>
      <c r="N157" s="31">
        <v>279983</v>
      </c>
      <c r="O157" s="35">
        <v>412.50077058249968</v>
      </c>
      <c r="P157" s="6">
        <v>73.015147348231864</v>
      </c>
    </row>
    <row r="158" spans="1:16" x14ac:dyDescent="0.2">
      <c r="A158" s="7" t="s">
        <v>350</v>
      </c>
      <c r="B158" s="7" t="s">
        <v>351</v>
      </c>
      <c r="C158" s="7" t="s">
        <v>86</v>
      </c>
      <c r="D158" s="3">
        <v>7032</v>
      </c>
      <c r="E158" s="3">
        <v>8194</v>
      </c>
      <c r="F158" s="3">
        <v>9640</v>
      </c>
      <c r="G158" s="3">
        <v>10252</v>
      </c>
      <c r="H158" s="3">
        <v>10511</v>
      </c>
      <c r="I158" s="3">
        <v>45629</v>
      </c>
      <c r="J158" s="1">
        <v>2018</v>
      </c>
      <c r="K158" s="5">
        <v>0.49473833902161546</v>
      </c>
      <c r="L158" s="4">
        <v>2.5263363246195863E-2</v>
      </c>
      <c r="M158" s="35">
        <v>60580.728609999998</v>
      </c>
      <c r="N158" s="31">
        <v>219397</v>
      </c>
      <c r="O158" s="35">
        <v>276.12377840171013</v>
      </c>
      <c r="P158" s="6">
        <v>47.908585805640001</v>
      </c>
    </row>
    <row r="159" spans="1:16" x14ac:dyDescent="0.2">
      <c r="A159" s="7" t="s">
        <v>199</v>
      </c>
      <c r="B159" s="7" t="s">
        <v>200</v>
      </c>
      <c r="C159" s="7" t="s">
        <v>73</v>
      </c>
      <c r="D159" s="3">
        <v>23703</v>
      </c>
      <c r="E159" s="3">
        <v>29747</v>
      </c>
      <c r="F159" s="3">
        <v>32428</v>
      </c>
      <c r="G159" s="3">
        <v>34467</v>
      </c>
      <c r="H159" s="3">
        <v>35380</v>
      </c>
      <c r="I159" s="3">
        <v>155725</v>
      </c>
      <c r="J159" s="1">
        <v>2018</v>
      </c>
      <c r="K159" s="5">
        <v>0.49263806269248617</v>
      </c>
      <c r="L159" s="4">
        <v>2.6489105521223199E-2</v>
      </c>
      <c r="M159" s="35">
        <v>283069.75234999997</v>
      </c>
      <c r="N159" s="31">
        <v>360816</v>
      </c>
      <c r="O159" s="35">
        <v>784.52660732894321</v>
      </c>
      <c r="P159" s="6">
        <v>98.055518602279278</v>
      </c>
    </row>
    <row r="160" spans="1:16" x14ac:dyDescent="0.2">
      <c r="A160" s="7" t="s">
        <v>35</v>
      </c>
      <c r="B160" s="7" t="s">
        <v>36</v>
      </c>
      <c r="C160" s="7" t="s">
        <v>22</v>
      </c>
      <c r="D160" s="3">
        <v>36151</v>
      </c>
      <c r="E160" s="3">
        <v>44934</v>
      </c>
      <c r="F160" s="3">
        <v>50596</v>
      </c>
      <c r="G160" s="3">
        <v>53125</v>
      </c>
      <c r="H160" s="3">
        <v>53841</v>
      </c>
      <c r="I160" s="3">
        <v>238647</v>
      </c>
      <c r="J160" s="1">
        <v>2018</v>
      </c>
      <c r="K160" s="5">
        <v>0.48933639456723188</v>
      </c>
      <c r="L160" s="4">
        <v>1.347764705882353E-2</v>
      </c>
      <c r="M160" s="35">
        <v>301242.35600999999</v>
      </c>
      <c r="N160" s="31">
        <v>248754</v>
      </c>
      <c r="O160" s="35">
        <v>1211.0050733254541</v>
      </c>
      <c r="P160" s="6">
        <v>216.44275066933596</v>
      </c>
    </row>
    <row r="161" spans="1:16" x14ac:dyDescent="0.2">
      <c r="A161" s="7" t="s">
        <v>326</v>
      </c>
      <c r="B161" s="7" t="s">
        <v>327</v>
      </c>
      <c r="C161" s="7" t="s">
        <v>39</v>
      </c>
      <c r="D161" s="3">
        <v>7378</v>
      </c>
      <c r="E161" s="3">
        <v>8895</v>
      </c>
      <c r="F161" s="3">
        <v>9267</v>
      </c>
      <c r="G161" s="3">
        <v>10226</v>
      </c>
      <c r="H161" s="3">
        <v>10975</v>
      </c>
      <c r="I161" s="3">
        <v>46741</v>
      </c>
      <c r="J161" s="1">
        <v>2018</v>
      </c>
      <c r="K161" s="5">
        <v>0.48753049606939552</v>
      </c>
      <c r="L161" s="4">
        <v>7.3244670447877955E-2</v>
      </c>
      <c r="M161" s="35">
        <v>83037.31859000001</v>
      </c>
      <c r="N161" s="31">
        <v>97612</v>
      </c>
      <c r="O161" s="35">
        <v>850.68760592959893</v>
      </c>
      <c r="P161" s="6">
        <v>112.43494652296849</v>
      </c>
    </row>
    <row r="162" spans="1:16" x14ac:dyDescent="0.2">
      <c r="A162" s="7" t="s">
        <v>356</v>
      </c>
      <c r="B162" s="7" t="s">
        <v>357</v>
      </c>
      <c r="C162" s="7" t="s">
        <v>86</v>
      </c>
      <c r="D162" s="3">
        <v>10984</v>
      </c>
      <c r="E162" s="3">
        <v>12995</v>
      </c>
      <c r="F162" s="3">
        <v>15163</v>
      </c>
      <c r="G162" s="3">
        <v>16589</v>
      </c>
      <c r="H162" s="3">
        <v>16310</v>
      </c>
      <c r="I162" s="3">
        <v>72041</v>
      </c>
      <c r="J162" s="1">
        <v>2017</v>
      </c>
      <c r="K162" s="5">
        <v>0.48488710852148581</v>
      </c>
      <c r="L162" s="4">
        <v>-1.6818373621074207E-2</v>
      </c>
      <c r="M162" s="35">
        <v>75041.912800000006</v>
      </c>
      <c r="N162" s="31">
        <v>321251</v>
      </c>
      <c r="O162" s="35">
        <v>233.59277574233235</v>
      </c>
      <c r="P162" s="6">
        <v>50.770269975813306</v>
      </c>
    </row>
    <row r="163" spans="1:16" x14ac:dyDescent="0.2">
      <c r="A163" s="7" t="s">
        <v>328</v>
      </c>
      <c r="B163" s="7" t="s">
        <v>329</v>
      </c>
      <c r="C163" s="7" t="s">
        <v>2</v>
      </c>
      <c r="D163" s="3">
        <v>16394</v>
      </c>
      <c r="E163" s="3">
        <v>19020</v>
      </c>
      <c r="F163" s="3">
        <v>22060</v>
      </c>
      <c r="G163" s="3">
        <v>24383</v>
      </c>
      <c r="H163" s="3">
        <v>24285</v>
      </c>
      <c r="I163" s="3">
        <v>106142</v>
      </c>
      <c r="J163" s="1">
        <v>2017</v>
      </c>
      <c r="K163" s="5">
        <v>0.48133463462242282</v>
      </c>
      <c r="L163" s="4">
        <v>-4.0191937005290574E-3</v>
      </c>
      <c r="M163" s="35">
        <v>158281.46995999999</v>
      </c>
      <c r="N163" s="31">
        <v>232733</v>
      </c>
      <c r="O163" s="35">
        <v>680.09895442416848</v>
      </c>
      <c r="P163" s="6">
        <v>104.34704145952658</v>
      </c>
    </row>
    <row r="164" spans="1:16" x14ac:dyDescent="0.2">
      <c r="A164" s="7" t="s">
        <v>192</v>
      </c>
      <c r="B164" s="7" t="s">
        <v>193</v>
      </c>
      <c r="C164" s="7" t="s">
        <v>11</v>
      </c>
      <c r="D164" s="3">
        <v>16836</v>
      </c>
      <c r="E164" s="3">
        <v>20450</v>
      </c>
      <c r="F164" s="3">
        <v>22257</v>
      </c>
      <c r="G164" s="3">
        <v>23338</v>
      </c>
      <c r="H164" s="3">
        <v>24881</v>
      </c>
      <c r="I164" s="3">
        <v>107762</v>
      </c>
      <c r="J164" s="1">
        <v>2018</v>
      </c>
      <c r="K164" s="5">
        <v>0.47784509384651935</v>
      </c>
      <c r="L164" s="4">
        <v>6.611534835889965E-2</v>
      </c>
      <c r="M164" s="35">
        <v>131215.77263999998</v>
      </c>
      <c r="N164" s="31">
        <v>210688</v>
      </c>
      <c r="O164" s="35">
        <v>622.79661224179813</v>
      </c>
      <c r="P164" s="6">
        <v>118.09405376670718</v>
      </c>
    </row>
    <row r="165" spans="1:16" x14ac:dyDescent="0.2">
      <c r="A165" s="7" t="s">
        <v>151</v>
      </c>
      <c r="B165" s="7" t="s">
        <v>152</v>
      </c>
      <c r="C165" s="7" t="s">
        <v>73</v>
      </c>
      <c r="D165" s="3">
        <v>12398</v>
      </c>
      <c r="E165" s="3">
        <v>14914</v>
      </c>
      <c r="F165" s="3">
        <v>16825</v>
      </c>
      <c r="G165" s="3">
        <v>17873</v>
      </c>
      <c r="H165" s="3">
        <v>18299</v>
      </c>
      <c r="I165" s="3">
        <v>80309</v>
      </c>
      <c r="J165" s="1">
        <v>2018</v>
      </c>
      <c r="K165" s="5">
        <v>0.47596386513953864</v>
      </c>
      <c r="L165" s="4">
        <v>2.3834834666815869E-2</v>
      </c>
      <c r="M165" s="35">
        <v>117441.15204</v>
      </c>
      <c r="N165" s="31">
        <v>144302</v>
      </c>
      <c r="O165" s="35">
        <v>813.85671743981368</v>
      </c>
      <c r="P165" s="6">
        <v>126.81043921775165</v>
      </c>
    </row>
    <row r="166" spans="1:16" x14ac:dyDescent="0.2">
      <c r="A166" s="7" t="s">
        <v>18</v>
      </c>
      <c r="B166" s="7" t="s">
        <v>19</v>
      </c>
      <c r="C166" s="7" t="s">
        <v>6</v>
      </c>
      <c r="D166" s="3">
        <v>21489</v>
      </c>
      <c r="E166" s="3">
        <v>26135</v>
      </c>
      <c r="F166" s="3">
        <v>28565</v>
      </c>
      <c r="G166" s="3">
        <v>31120</v>
      </c>
      <c r="H166" s="3">
        <v>31683</v>
      </c>
      <c r="I166" s="3">
        <v>138992</v>
      </c>
      <c r="J166" s="1">
        <v>2018</v>
      </c>
      <c r="K166" s="5">
        <v>0.47438224207734192</v>
      </c>
      <c r="L166" s="4">
        <v>1.8091259640102827E-2</v>
      </c>
      <c r="M166" s="35">
        <v>169491.25810000001</v>
      </c>
      <c r="N166" s="31">
        <v>238597</v>
      </c>
      <c r="O166" s="35">
        <v>710.36625816753769</v>
      </c>
      <c r="P166" s="6">
        <v>132.78876096514205</v>
      </c>
    </row>
    <row r="167" spans="1:16" x14ac:dyDescent="0.2">
      <c r="A167" s="7" t="s">
        <v>185</v>
      </c>
      <c r="B167" s="7" t="s">
        <v>186</v>
      </c>
      <c r="C167" s="7" t="s">
        <v>2</v>
      </c>
      <c r="D167" s="3">
        <v>5670</v>
      </c>
      <c r="E167" s="3">
        <v>6956</v>
      </c>
      <c r="F167" s="3">
        <v>7816</v>
      </c>
      <c r="G167" s="3">
        <v>7973</v>
      </c>
      <c r="H167" s="3">
        <v>8352</v>
      </c>
      <c r="I167" s="3">
        <v>36767</v>
      </c>
      <c r="J167" s="1">
        <v>2018</v>
      </c>
      <c r="K167" s="5">
        <v>0.473015873015873</v>
      </c>
      <c r="L167" s="4">
        <v>4.7535432083281072E-2</v>
      </c>
      <c r="M167" s="35">
        <v>49642.745589999999</v>
      </c>
      <c r="N167" s="31">
        <v>134225</v>
      </c>
      <c r="O167" s="35">
        <v>369.84723851741478</v>
      </c>
      <c r="P167" s="6">
        <v>62.223877817098156</v>
      </c>
    </row>
    <row r="168" spans="1:16" x14ac:dyDescent="0.2">
      <c r="A168" s="7" t="s">
        <v>27</v>
      </c>
      <c r="B168" s="7" t="s">
        <v>28</v>
      </c>
      <c r="C168" s="7" t="s">
        <v>2</v>
      </c>
      <c r="D168" s="3">
        <v>17413</v>
      </c>
      <c r="E168" s="3">
        <v>21221</v>
      </c>
      <c r="F168" s="3">
        <v>23371</v>
      </c>
      <c r="G168" s="3">
        <v>25368</v>
      </c>
      <c r="H168" s="3">
        <v>25627</v>
      </c>
      <c r="I168" s="3">
        <v>113000</v>
      </c>
      <c r="J168" s="1">
        <v>2018</v>
      </c>
      <c r="K168" s="5">
        <v>0.47171653362430366</v>
      </c>
      <c r="L168" s="4">
        <v>1.0209713024282561E-2</v>
      </c>
      <c r="M168" s="35">
        <v>256369.12348999997</v>
      </c>
      <c r="N168" s="31">
        <v>289916</v>
      </c>
      <c r="O168" s="35">
        <v>884.28759878723486</v>
      </c>
      <c r="P168" s="6">
        <v>88.394569461499188</v>
      </c>
    </row>
    <row r="169" spans="1:16" x14ac:dyDescent="0.2">
      <c r="A169" s="7" t="s">
        <v>282</v>
      </c>
      <c r="B169" s="7" t="s">
        <v>283</v>
      </c>
      <c r="C169" s="7" t="s">
        <v>2</v>
      </c>
      <c r="D169" s="3">
        <v>14892</v>
      </c>
      <c r="E169" s="3">
        <v>18567</v>
      </c>
      <c r="F169" s="3">
        <v>20134</v>
      </c>
      <c r="G169" s="3">
        <v>21146</v>
      </c>
      <c r="H169" s="3">
        <v>21821</v>
      </c>
      <c r="I169" s="3">
        <v>96560</v>
      </c>
      <c r="J169" s="1">
        <v>2018</v>
      </c>
      <c r="K169" s="5">
        <v>0.46528337362342198</v>
      </c>
      <c r="L169" s="4">
        <v>3.192093067246761E-2</v>
      </c>
      <c r="M169" s="35">
        <v>161016.68607999998</v>
      </c>
      <c r="N169" s="31">
        <v>216111</v>
      </c>
      <c r="O169" s="35">
        <v>745.06474024922375</v>
      </c>
      <c r="P169" s="6">
        <v>100.97126013946536</v>
      </c>
    </row>
    <row r="170" spans="1:16" x14ac:dyDescent="0.2">
      <c r="A170" s="7" t="s">
        <v>95</v>
      </c>
      <c r="B170" s="7" t="s">
        <v>96</v>
      </c>
      <c r="C170" s="7" t="s">
        <v>2</v>
      </c>
      <c r="D170" s="3">
        <v>50231</v>
      </c>
      <c r="E170" s="3">
        <v>59887</v>
      </c>
      <c r="F170" s="3">
        <v>66257</v>
      </c>
      <c r="G170" s="3">
        <v>70586</v>
      </c>
      <c r="H170" s="3">
        <v>73498</v>
      </c>
      <c r="I170" s="3">
        <v>320459</v>
      </c>
      <c r="J170" s="1">
        <v>2018</v>
      </c>
      <c r="K170" s="5">
        <v>0.46320001592641996</v>
      </c>
      <c r="L170" s="4">
        <v>4.1254639730258127E-2</v>
      </c>
      <c r="M170" s="35">
        <v>443122.65716</v>
      </c>
      <c r="N170" s="31">
        <v>756733</v>
      </c>
      <c r="O170" s="35">
        <v>585.57332263823571</v>
      </c>
      <c r="P170" s="6">
        <v>97.125406186858513</v>
      </c>
    </row>
    <row r="171" spans="1:16" x14ac:dyDescent="0.2">
      <c r="A171" s="7" t="s">
        <v>169</v>
      </c>
      <c r="B171" s="7" t="s">
        <v>170</v>
      </c>
      <c r="C171" s="7" t="s">
        <v>22</v>
      </c>
      <c r="D171" s="3">
        <v>28511</v>
      </c>
      <c r="E171" s="3">
        <v>34441</v>
      </c>
      <c r="F171" s="3">
        <v>38114</v>
      </c>
      <c r="G171" s="3">
        <v>41154</v>
      </c>
      <c r="H171" s="3">
        <v>41076</v>
      </c>
      <c r="I171" s="3">
        <v>183296</v>
      </c>
      <c r="J171" s="1">
        <v>2017</v>
      </c>
      <c r="K171" s="5">
        <v>0.44070709550699733</v>
      </c>
      <c r="L171" s="4">
        <v>-1.8953200174952618E-3</v>
      </c>
      <c r="M171" s="35">
        <v>266055.31433999998</v>
      </c>
      <c r="N171" s="31">
        <v>311364</v>
      </c>
      <c r="O171" s="35">
        <v>854.48322330134499</v>
      </c>
      <c r="P171" s="6">
        <v>131.92276563764597</v>
      </c>
    </row>
    <row r="172" spans="1:16" x14ac:dyDescent="0.2">
      <c r="A172" s="7" t="s">
        <v>109</v>
      </c>
      <c r="B172" s="7" t="s">
        <v>110</v>
      </c>
      <c r="C172" s="7" t="s">
        <v>11</v>
      </c>
      <c r="D172" s="3">
        <v>76843</v>
      </c>
      <c r="E172" s="3">
        <v>97424</v>
      </c>
      <c r="F172" s="3">
        <v>105643</v>
      </c>
      <c r="G172" s="3">
        <v>110784</v>
      </c>
      <c r="H172" s="3">
        <v>110133</v>
      </c>
      <c r="I172" s="3">
        <v>500827</v>
      </c>
      <c r="J172" s="1">
        <v>2017</v>
      </c>
      <c r="K172" s="5">
        <v>0.43322098304334811</v>
      </c>
      <c r="L172" s="4">
        <v>-5.8762998266897746E-3</v>
      </c>
      <c r="M172" s="35">
        <v>645730.12939000002</v>
      </c>
      <c r="N172" s="31">
        <v>938976</v>
      </c>
      <c r="O172" s="35">
        <v>687.69609594920428</v>
      </c>
      <c r="P172" s="6">
        <v>117.29053777732338</v>
      </c>
    </row>
    <row r="173" spans="1:16" x14ac:dyDescent="0.2">
      <c r="A173" s="7" t="s">
        <v>318</v>
      </c>
      <c r="B173" s="7" t="s">
        <v>319</v>
      </c>
      <c r="C173" s="7" t="s">
        <v>22</v>
      </c>
      <c r="D173" s="3">
        <v>34133</v>
      </c>
      <c r="E173" s="3">
        <v>43015</v>
      </c>
      <c r="F173" s="3">
        <v>46230</v>
      </c>
      <c r="G173" s="3">
        <v>49201</v>
      </c>
      <c r="H173" s="3">
        <v>48910</v>
      </c>
      <c r="I173" s="3">
        <v>221489</v>
      </c>
      <c r="J173" s="1">
        <v>2017</v>
      </c>
      <c r="K173" s="5">
        <v>0.43292414964989895</v>
      </c>
      <c r="L173" s="4">
        <v>-5.9145139326436452E-3</v>
      </c>
      <c r="M173" s="35">
        <v>279521.16009000002</v>
      </c>
      <c r="N173" s="31">
        <v>313375</v>
      </c>
      <c r="O173" s="35">
        <v>891.97019573992827</v>
      </c>
      <c r="P173" s="6">
        <v>156.07499002792184</v>
      </c>
    </row>
    <row r="174" spans="1:16" x14ac:dyDescent="0.2">
      <c r="A174" s="7" t="s">
        <v>149</v>
      </c>
      <c r="B174" s="7" t="s">
        <v>150</v>
      </c>
      <c r="C174" s="7" t="s">
        <v>2</v>
      </c>
      <c r="D174" s="3">
        <v>12379</v>
      </c>
      <c r="E174" s="3">
        <v>15068</v>
      </c>
      <c r="F174" s="3">
        <v>16313</v>
      </c>
      <c r="G174" s="3">
        <v>17715</v>
      </c>
      <c r="H174" s="3">
        <v>17696</v>
      </c>
      <c r="I174" s="3">
        <v>79171</v>
      </c>
      <c r="J174" s="1">
        <v>2017</v>
      </c>
      <c r="K174" s="5">
        <v>0.42951773164229745</v>
      </c>
      <c r="L174" s="4">
        <v>-1.0725373976855771E-3</v>
      </c>
      <c r="M174" s="35">
        <v>146883.79662000001</v>
      </c>
      <c r="N174" s="31">
        <v>226791</v>
      </c>
      <c r="O174" s="35">
        <v>647.66148841885263</v>
      </c>
      <c r="P174" s="6">
        <v>78.027787698806392</v>
      </c>
    </row>
    <row r="175" spans="1:16" x14ac:dyDescent="0.2">
      <c r="A175" s="7" t="s">
        <v>209</v>
      </c>
      <c r="B175" s="7" t="s">
        <v>210</v>
      </c>
      <c r="C175" s="7" t="s">
        <v>39</v>
      </c>
      <c r="D175" s="3">
        <v>40613</v>
      </c>
      <c r="E175" s="3">
        <v>48953</v>
      </c>
      <c r="F175" s="3">
        <v>52068</v>
      </c>
      <c r="G175" s="3">
        <v>55669</v>
      </c>
      <c r="H175" s="3">
        <v>58018</v>
      </c>
      <c r="I175" s="3">
        <v>255321</v>
      </c>
      <c r="J175" s="1">
        <v>2018</v>
      </c>
      <c r="K175" s="5">
        <v>0.42855735848127446</v>
      </c>
      <c r="L175" s="4">
        <v>4.2195836102678332E-2</v>
      </c>
      <c r="M175" s="35">
        <v>369094.07259999996</v>
      </c>
      <c r="N175" s="31">
        <v>292760</v>
      </c>
      <c r="O175" s="35">
        <v>1260.7394200027325</v>
      </c>
      <c r="P175" s="6">
        <v>198.17598032518103</v>
      </c>
    </row>
    <row r="176" spans="1:16" x14ac:dyDescent="0.2">
      <c r="A176" s="7" t="s">
        <v>165</v>
      </c>
      <c r="B176" s="7" t="s">
        <v>166</v>
      </c>
      <c r="C176" s="7" t="s">
        <v>39</v>
      </c>
      <c r="D176" s="3">
        <v>23840</v>
      </c>
      <c r="E176" s="3">
        <v>27885</v>
      </c>
      <c r="F176" s="3">
        <v>31348</v>
      </c>
      <c r="G176" s="3">
        <v>33000</v>
      </c>
      <c r="H176" s="3">
        <v>34040</v>
      </c>
      <c r="I176" s="3">
        <v>150113</v>
      </c>
      <c r="J176" s="1">
        <v>2018</v>
      </c>
      <c r="K176" s="5">
        <v>0.42785234899328861</v>
      </c>
      <c r="L176" s="4">
        <v>3.1515151515151517E-2</v>
      </c>
      <c r="M176" s="35">
        <v>215990.06262000001</v>
      </c>
      <c r="N176" s="31">
        <v>411956</v>
      </c>
      <c r="O176" s="35">
        <v>524.30371840682017</v>
      </c>
      <c r="P176" s="6">
        <v>82.630183806037536</v>
      </c>
    </row>
    <row r="177" spans="1:16" x14ac:dyDescent="0.2">
      <c r="A177" s="7" t="s">
        <v>322</v>
      </c>
      <c r="B177" s="7" t="s">
        <v>323</v>
      </c>
      <c r="C177" s="7" t="s">
        <v>2</v>
      </c>
      <c r="D177" s="3">
        <v>6784</v>
      </c>
      <c r="E177" s="3">
        <v>8168</v>
      </c>
      <c r="F177" s="3">
        <v>8998</v>
      </c>
      <c r="G177" s="3">
        <v>9185</v>
      </c>
      <c r="H177" s="3">
        <v>9672</v>
      </c>
      <c r="I177" s="3">
        <v>42807</v>
      </c>
      <c r="J177" s="1">
        <v>2018</v>
      </c>
      <c r="K177" s="5">
        <v>0.4257075471698113</v>
      </c>
      <c r="L177" s="4">
        <v>5.3021230266739251E-2</v>
      </c>
      <c r="M177" s="35">
        <v>87704.945510000005</v>
      </c>
      <c r="N177" s="31">
        <v>185696</v>
      </c>
      <c r="O177" s="35">
        <v>472.30390266887815</v>
      </c>
      <c r="P177" s="6">
        <v>52.085128381871442</v>
      </c>
    </row>
    <row r="178" spans="1:16" x14ac:dyDescent="0.2">
      <c r="A178" s="7" t="s">
        <v>67</v>
      </c>
      <c r="B178" s="7" t="s">
        <v>68</v>
      </c>
      <c r="C178" s="7" t="s">
        <v>39</v>
      </c>
      <c r="D178" s="3">
        <v>21860</v>
      </c>
      <c r="E178" s="3">
        <v>26928</v>
      </c>
      <c r="F178" s="3">
        <v>29227</v>
      </c>
      <c r="G178" s="3">
        <v>30121</v>
      </c>
      <c r="H178" s="3">
        <v>31055</v>
      </c>
      <c r="I178" s="3">
        <v>139191</v>
      </c>
      <c r="J178" s="1">
        <v>2018</v>
      </c>
      <c r="K178" s="5">
        <v>0.42063129002744737</v>
      </c>
      <c r="L178" s="4">
        <v>3.1008266657813487E-2</v>
      </c>
      <c r="M178" s="35">
        <v>197955.35172000004</v>
      </c>
      <c r="N178" s="31">
        <v>333712</v>
      </c>
      <c r="O178" s="35">
        <v>593.19218883348526</v>
      </c>
      <c r="P178" s="6">
        <v>93.059284652634602</v>
      </c>
    </row>
    <row r="179" spans="1:16" x14ac:dyDescent="0.2">
      <c r="A179" s="7" t="s">
        <v>187</v>
      </c>
      <c r="B179" s="7" t="s">
        <v>188</v>
      </c>
      <c r="C179" s="7" t="s">
        <v>73</v>
      </c>
      <c r="D179" s="3">
        <v>8422</v>
      </c>
      <c r="E179" s="3">
        <v>10118</v>
      </c>
      <c r="F179" s="3">
        <v>11224</v>
      </c>
      <c r="G179" s="3">
        <v>11735</v>
      </c>
      <c r="H179" s="3">
        <v>11963</v>
      </c>
      <c r="I179" s="3">
        <v>53462</v>
      </c>
      <c r="J179" s="1">
        <v>2018</v>
      </c>
      <c r="K179" s="5">
        <v>0.42044644977440038</v>
      </c>
      <c r="L179" s="4">
        <v>1.9429058372390284E-2</v>
      </c>
      <c r="M179" s="35">
        <v>91171.25576</v>
      </c>
      <c r="N179" s="31">
        <v>163803</v>
      </c>
      <c r="O179" s="35">
        <v>556.59087904372939</v>
      </c>
      <c r="P179" s="6">
        <v>73.032850436194707</v>
      </c>
    </row>
    <row r="180" spans="1:16" x14ac:dyDescent="0.2">
      <c r="A180" s="7" t="s">
        <v>286</v>
      </c>
      <c r="B180" s="7" t="s">
        <v>287</v>
      </c>
      <c r="C180" s="7" t="s">
        <v>2</v>
      </c>
      <c r="D180" s="3">
        <v>8661</v>
      </c>
      <c r="E180" s="3">
        <v>10720</v>
      </c>
      <c r="F180" s="3">
        <v>11800</v>
      </c>
      <c r="G180" s="3">
        <v>12776</v>
      </c>
      <c r="H180" s="3">
        <v>12279</v>
      </c>
      <c r="I180" s="3">
        <v>56236</v>
      </c>
      <c r="J180" s="1">
        <v>2017</v>
      </c>
      <c r="K180" s="5">
        <v>0.41773467267059233</v>
      </c>
      <c r="L180" s="4">
        <v>-3.8901064495929866E-2</v>
      </c>
      <c r="M180" s="35">
        <v>91525.546829999992</v>
      </c>
      <c r="N180" s="31">
        <v>228175</v>
      </c>
      <c r="O180" s="35">
        <v>401.11995981154814</v>
      </c>
      <c r="P180" s="6">
        <v>53.813958584419858</v>
      </c>
    </row>
    <row r="181" spans="1:16" x14ac:dyDescent="0.2">
      <c r="A181" s="7" t="s">
        <v>136</v>
      </c>
      <c r="B181" s="7" t="s">
        <v>137</v>
      </c>
      <c r="C181" s="7" t="s">
        <v>39</v>
      </c>
      <c r="D181" s="3">
        <v>7503</v>
      </c>
      <c r="E181" s="3">
        <v>9411</v>
      </c>
      <c r="F181" s="3">
        <v>10143</v>
      </c>
      <c r="G181" s="3">
        <v>10413</v>
      </c>
      <c r="H181" s="3">
        <v>10545</v>
      </c>
      <c r="I181" s="3">
        <v>48015</v>
      </c>
      <c r="J181" s="1">
        <v>2018</v>
      </c>
      <c r="K181" s="5">
        <v>0.40543782487005198</v>
      </c>
      <c r="L181" s="4">
        <v>1.2676462114664363E-2</v>
      </c>
      <c r="M181" s="35">
        <v>81217.986169999989</v>
      </c>
      <c r="N181" s="31">
        <v>94260</v>
      </c>
      <c r="O181" s="35">
        <v>861.6378757691491</v>
      </c>
      <c r="P181" s="6">
        <v>111.87141947803947</v>
      </c>
    </row>
    <row r="182" spans="1:16" x14ac:dyDescent="0.2">
      <c r="A182" s="7" t="s">
        <v>43</v>
      </c>
      <c r="B182" s="7" t="s">
        <v>44</v>
      </c>
      <c r="C182" s="7" t="s">
        <v>2</v>
      </c>
      <c r="D182" s="3">
        <v>18623</v>
      </c>
      <c r="E182" s="3">
        <v>23017</v>
      </c>
      <c r="F182" s="3">
        <v>24685</v>
      </c>
      <c r="G182" s="3">
        <v>26371</v>
      </c>
      <c r="H182" s="3">
        <v>26173</v>
      </c>
      <c r="I182" s="3">
        <v>118869</v>
      </c>
      <c r="J182" s="1">
        <v>2017</v>
      </c>
      <c r="K182" s="5">
        <v>0.40541266176233687</v>
      </c>
      <c r="L182" s="4">
        <v>-7.5082476963330928E-3</v>
      </c>
      <c r="M182" s="35">
        <v>138145.17749</v>
      </c>
      <c r="N182" s="31">
        <v>146263</v>
      </c>
      <c r="O182" s="35">
        <v>944.49845476983239</v>
      </c>
      <c r="P182" s="6">
        <v>178.94477755823416</v>
      </c>
    </row>
    <row r="183" spans="1:16" x14ac:dyDescent="0.2">
      <c r="A183" s="7" t="s">
        <v>390</v>
      </c>
      <c r="B183" s="7" t="s">
        <v>385</v>
      </c>
      <c r="C183" s="7" t="s">
        <v>86</v>
      </c>
      <c r="D183" s="3">
        <v>7766</v>
      </c>
      <c r="E183" s="3">
        <v>9182</v>
      </c>
      <c r="F183" s="3">
        <v>9688</v>
      </c>
      <c r="G183" s="3">
        <v>10351</v>
      </c>
      <c r="H183" s="3">
        <v>10860</v>
      </c>
      <c r="I183" s="3">
        <v>47847</v>
      </c>
      <c r="J183" s="1">
        <v>2018</v>
      </c>
      <c r="K183" s="5">
        <v>0.3984032964202936</v>
      </c>
      <c r="L183" s="4">
        <v>4.9173992850932276E-2</v>
      </c>
      <c r="M183" s="35">
        <v>59856.361510000002</v>
      </c>
      <c r="N183" s="31">
        <v>236002</v>
      </c>
      <c r="O183" s="35">
        <v>253.62650108897384</v>
      </c>
      <c r="P183" s="6">
        <v>46.016559181701844</v>
      </c>
    </row>
    <row r="184" spans="1:16" x14ac:dyDescent="0.2">
      <c r="A184" s="7" t="s">
        <v>117</v>
      </c>
      <c r="B184" s="7" t="s">
        <v>118</v>
      </c>
      <c r="C184" s="7" t="s">
        <v>51</v>
      </c>
      <c r="D184" s="3">
        <v>21263</v>
      </c>
      <c r="E184" s="3">
        <v>25976</v>
      </c>
      <c r="F184" s="3">
        <v>29652</v>
      </c>
      <c r="G184" s="3">
        <v>30054</v>
      </c>
      <c r="H184" s="3">
        <v>29711</v>
      </c>
      <c r="I184" s="3">
        <v>136656</v>
      </c>
      <c r="J184" s="1">
        <v>2017</v>
      </c>
      <c r="K184" s="5">
        <v>0.39730988101396791</v>
      </c>
      <c r="L184" s="4">
        <v>-1.141279031077394E-2</v>
      </c>
      <c r="M184" s="35">
        <v>181294.86817</v>
      </c>
      <c r="N184" s="31">
        <v>218308</v>
      </c>
      <c r="O184" s="35">
        <v>830.4545329076351</v>
      </c>
      <c r="P184" s="6">
        <v>136.09670740421788</v>
      </c>
    </row>
    <row r="185" spans="1:16" x14ac:dyDescent="0.2">
      <c r="A185" s="7" t="s">
        <v>272</v>
      </c>
      <c r="B185" s="7" t="s">
        <v>273</v>
      </c>
      <c r="C185" s="7" t="s">
        <v>11</v>
      </c>
      <c r="D185" s="3">
        <v>72929</v>
      </c>
      <c r="E185" s="3">
        <v>87423</v>
      </c>
      <c r="F185" s="3">
        <v>94169</v>
      </c>
      <c r="G185" s="3">
        <v>101128</v>
      </c>
      <c r="H185" s="3">
        <v>101874</v>
      </c>
      <c r="I185" s="3">
        <v>457523</v>
      </c>
      <c r="J185" s="1">
        <v>2018</v>
      </c>
      <c r="K185" s="5">
        <v>0.39689286840625815</v>
      </c>
      <c r="L185" s="4">
        <v>7.3767898109326794E-3</v>
      </c>
      <c r="M185" s="35">
        <v>560908.33733999997</v>
      </c>
      <c r="N185" s="31">
        <v>1019702</v>
      </c>
      <c r="O185" s="35">
        <v>550.07084161843352</v>
      </c>
      <c r="P185" s="6">
        <v>99.905658712055086</v>
      </c>
    </row>
    <row r="186" spans="1:16" x14ac:dyDescent="0.2">
      <c r="A186" s="7" t="s">
        <v>171</v>
      </c>
      <c r="B186" s="7" t="s">
        <v>172</v>
      </c>
      <c r="C186" s="7" t="s">
        <v>51</v>
      </c>
      <c r="D186" s="3">
        <v>12675</v>
      </c>
      <c r="E186" s="3">
        <v>14508</v>
      </c>
      <c r="F186" s="3">
        <v>15384</v>
      </c>
      <c r="G186" s="3">
        <v>16772</v>
      </c>
      <c r="H186" s="3">
        <v>17626</v>
      </c>
      <c r="I186" s="3">
        <v>76965</v>
      </c>
      <c r="J186" s="1">
        <v>2018</v>
      </c>
      <c r="K186" s="5">
        <v>0.39061143984220908</v>
      </c>
      <c r="L186" s="4">
        <v>5.091819699499165E-2</v>
      </c>
      <c r="M186" s="35">
        <v>121386.54753000001</v>
      </c>
      <c r="N186" s="31">
        <v>178351</v>
      </c>
      <c r="O186" s="35">
        <v>680.60480473896985</v>
      </c>
      <c r="P186" s="6">
        <v>98.827592780528292</v>
      </c>
    </row>
    <row r="187" spans="1:16" x14ac:dyDescent="0.2">
      <c r="A187" s="7" t="s">
        <v>250</v>
      </c>
      <c r="B187" s="7" t="s">
        <v>251</v>
      </c>
      <c r="C187" s="7" t="s">
        <v>73</v>
      </c>
      <c r="D187" s="3">
        <v>25921</v>
      </c>
      <c r="E187" s="3">
        <v>30008</v>
      </c>
      <c r="F187" s="3">
        <v>33555</v>
      </c>
      <c r="G187" s="3">
        <v>35262</v>
      </c>
      <c r="H187" s="3">
        <v>35840</v>
      </c>
      <c r="I187" s="3">
        <v>160586</v>
      </c>
      <c r="J187" s="1">
        <v>2018</v>
      </c>
      <c r="K187" s="5">
        <v>0.38266270591412366</v>
      </c>
      <c r="L187" s="4">
        <v>1.6391583007203222E-2</v>
      </c>
      <c r="M187" s="35">
        <v>235578.94855999996</v>
      </c>
      <c r="N187" s="31">
        <v>305472</v>
      </c>
      <c r="O187" s="35">
        <v>771.19653703121719</v>
      </c>
      <c r="P187" s="6">
        <v>117.32662895453592</v>
      </c>
    </row>
    <row r="188" spans="1:16" x14ac:dyDescent="0.2">
      <c r="A188" s="7" t="s">
        <v>316</v>
      </c>
      <c r="B188" s="7" t="s">
        <v>317</v>
      </c>
      <c r="C188" s="7" t="s">
        <v>39</v>
      </c>
      <c r="D188" s="3">
        <v>7587</v>
      </c>
      <c r="E188" s="3">
        <v>9387</v>
      </c>
      <c r="F188" s="3">
        <v>9225</v>
      </c>
      <c r="G188" s="3">
        <v>9878</v>
      </c>
      <c r="H188" s="3">
        <v>10407</v>
      </c>
      <c r="I188" s="3">
        <v>46484</v>
      </c>
      <c r="J188" s="1">
        <v>2018</v>
      </c>
      <c r="K188" s="5">
        <v>0.37168841439304073</v>
      </c>
      <c r="L188" s="4">
        <v>5.3553350880745088E-2</v>
      </c>
      <c r="M188" s="35">
        <v>70868.082079999993</v>
      </c>
      <c r="N188" s="31">
        <v>128225</v>
      </c>
      <c r="O188" s="35">
        <v>552.68537399103138</v>
      </c>
      <c r="P188" s="6">
        <v>81.162019886917534</v>
      </c>
    </row>
    <row r="189" spans="1:16" x14ac:dyDescent="0.2">
      <c r="A189" s="7" t="s">
        <v>198</v>
      </c>
      <c r="B189" s="7" t="s">
        <v>176</v>
      </c>
      <c r="C189" s="7" t="s">
        <v>51</v>
      </c>
      <c r="D189" s="3">
        <v>88914</v>
      </c>
      <c r="E189" s="3">
        <v>106414</v>
      </c>
      <c r="F189" s="3">
        <v>114923</v>
      </c>
      <c r="G189" s="3">
        <v>120572</v>
      </c>
      <c r="H189" s="3">
        <v>119967</v>
      </c>
      <c r="I189" s="3">
        <v>550790</v>
      </c>
      <c r="J189" s="1">
        <v>2017</v>
      </c>
      <c r="K189" s="5">
        <v>0.3492475875565153</v>
      </c>
      <c r="L189" s="4">
        <v>-5.0177487310486676E-3</v>
      </c>
      <c r="M189" s="35">
        <v>813198.51854999992</v>
      </c>
      <c r="N189" s="31">
        <v>1319731</v>
      </c>
      <c r="O189" s="35">
        <v>616.18505479525743</v>
      </c>
      <c r="P189" s="6">
        <v>90.902615760332978</v>
      </c>
    </row>
    <row r="190" spans="1:16" x14ac:dyDescent="0.2">
      <c r="A190" s="7" t="s">
        <v>41</v>
      </c>
      <c r="B190" s="7" t="s">
        <v>42</v>
      </c>
      <c r="C190" s="7" t="s">
        <v>2</v>
      </c>
      <c r="D190" s="3">
        <v>16421</v>
      </c>
      <c r="E190" s="3">
        <v>20218</v>
      </c>
      <c r="F190" s="3">
        <v>21829</v>
      </c>
      <c r="G190" s="3">
        <v>23250</v>
      </c>
      <c r="H190" s="3">
        <v>22084</v>
      </c>
      <c r="I190" s="3">
        <v>103802</v>
      </c>
      <c r="J190" s="1">
        <v>2017</v>
      </c>
      <c r="K190" s="5">
        <v>0.34486328481822059</v>
      </c>
      <c r="L190" s="4">
        <v>-5.0150537634408604E-2</v>
      </c>
      <c r="M190" s="35">
        <v>147755.78725999995</v>
      </c>
      <c r="N190" s="31">
        <v>228443</v>
      </c>
      <c r="O190" s="35">
        <v>646.7949871959305</v>
      </c>
      <c r="P190" s="6">
        <v>96.671817477445146</v>
      </c>
    </row>
    <row r="191" spans="1:16" x14ac:dyDescent="0.2">
      <c r="A191" s="7" t="s">
        <v>175</v>
      </c>
      <c r="B191" s="7" t="s">
        <v>176</v>
      </c>
      <c r="C191" s="7" t="s">
        <v>51</v>
      </c>
      <c r="D191" s="3">
        <v>57347</v>
      </c>
      <c r="E191" s="3">
        <v>68571</v>
      </c>
      <c r="F191" s="3">
        <v>74618</v>
      </c>
      <c r="G191" s="3">
        <v>76585</v>
      </c>
      <c r="H191" s="3">
        <v>76864</v>
      </c>
      <c r="I191" s="3">
        <v>353985</v>
      </c>
      <c r="J191" s="1">
        <v>2018</v>
      </c>
      <c r="K191" s="5">
        <v>0.34033166512633617</v>
      </c>
      <c r="L191" s="4">
        <v>3.6430110334921984E-3</v>
      </c>
      <c r="M191" s="35">
        <v>471010.12581000006</v>
      </c>
      <c r="N191" s="31">
        <v>575038</v>
      </c>
      <c r="O191" s="35">
        <v>819.09391346311031</v>
      </c>
      <c r="P191" s="6">
        <v>133.66768804844202</v>
      </c>
    </row>
    <row r="192" spans="1:16" x14ac:dyDescent="0.2">
      <c r="A192" s="7" t="s">
        <v>368</v>
      </c>
      <c r="B192" s="7" t="s">
        <v>369</v>
      </c>
      <c r="C192" s="7" t="s">
        <v>2</v>
      </c>
      <c r="D192" s="3">
        <v>9737</v>
      </c>
      <c r="E192" s="3">
        <v>11225</v>
      </c>
      <c r="F192" s="3">
        <v>12620</v>
      </c>
      <c r="G192" s="3">
        <v>13464</v>
      </c>
      <c r="H192" s="3">
        <v>13031</v>
      </c>
      <c r="I192" s="3">
        <v>60077</v>
      </c>
      <c r="J192" s="1">
        <v>2017</v>
      </c>
      <c r="K192" s="5">
        <v>0.33829721680188968</v>
      </c>
      <c r="L192" s="4">
        <v>-3.2159833630421866E-2</v>
      </c>
      <c r="M192" s="35">
        <v>98915.64525999999</v>
      </c>
      <c r="N192" s="31">
        <v>308060</v>
      </c>
      <c r="O192" s="35">
        <v>321.09214198532749</v>
      </c>
      <c r="P192" s="6">
        <v>42.300201259494898</v>
      </c>
    </row>
    <row r="193" spans="1:16" x14ac:dyDescent="0.2">
      <c r="A193" s="7" t="s">
        <v>119</v>
      </c>
      <c r="B193" s="7" t="s">
        <v>120</v>
      </c>
      <c r="C193" s="7" t="s">
        <v>11</v>
      </c>
      <c r="D193" s="3">
        <v>56914</v>
      </c>
      <c r="E193" s="3">
        <v>67655</v>
      </c>
      <c r="F193" s="3">
        <v>72783</v>
      </c>
      <c r="G193" s="3">
        <v>76024</v>
      </c>
      <c r="H193" s="3">
        <v>75582</v>
      </c>
      <c r="I193" s="3">
        <v>348958</v>
      </c>
      <c r="J193" s="1">
        <v>2017</v>
      </c>
      <c r="K193" s="5">
        <v>0.32800365463682046</v>
      </c>
      <c r="L193" s="4">
        <v>-5.8139534883720929E-3</v>
      </c>
      <c r="M193" s="35">
        <v>482863.81388999999</v>
      </c>
      <c r="N193" s="31">
        <v>579008</v>
      </c>
      <c r="O193" s="35">
        <v>833.95015939330722</v>
      </c>
      <c r="P193" s="6">
        <v>130.53705648281198</v>
      </c>
    </row>
    <row r="194" spans="1:16" x14ac:dyDescent="0.2">
      <c r="A194" s="7" t="s">
        <v>3</v>
      </c>
      <c r="B194" s="7" t="s">
        <v>140</v>
      </c>
      <c r="C194" s="7" t="s">
        <v>73</v>
      </c>
      <c r="D194" s="3">
        <v>12674</v>
      </c>
      <c r="E194" s="3">
        <v>15874</v>
      </c>
      <c r="F194" s="3">
        <v>18111</v>
      </c>
      <c r="G194" s="3">
        <v>18506</v>
      </c>
      <c r="H194" s="3">
        <v>16794</v>
      </c>
      <c r="I194" s="3">
        <v>81959</v>
      </c>
      <c r="J194" s="1">
        <v>2017</v>
      </c>
      <c r="K194" s="5">
        <v>0.32507495660407132</v>
      </c>
      <c r="L194" s="4">
        <v>-9.2510537123095218E-2</v>
      </c>
      <c r="M194" s="35">
        <v>117148.88066</v>
      </c>
      <c r="N194" s="31">
        <v>159840</v>
      </c>
      <c r="O194" s="35">
        <v>732.91341754254245</v>
      </c>
      <c r="P194" s="6">
        <v>105.06756756756756</v>
      </c>
    </row>
    <row r="195" spans="1:16" x14ac:dyDescent="0.2">
      <c r="A195" s="7" t="s">
        <v>189</v>
      </c>
      <c r="B195" s="7" t="s">
        <v>150</v>
      </c>
      <c r="C195" s="7" t="s">
        <v>2</v>
      </c>
      <c r="D195" s="3">
        <v>32064</v>
      </c>
      <c r="E195" s="3">
        <v>37651</v>
      </c>
      <c r="F195" s="3">
        <v>39674</v>
      </c>
      <c r="G195" s="3">
        <v>42823</v>
      </c>
      <c r="H195" s="3">
        <v>42383</v>
      </c>
      <c r="I195" s="3">
        <v>194595</v>
      </c>
      <c r="J195" s="1">
        <v>2017</v>
      </c>
      <c r="K195" s="5">
        <v>0.32182509980039919</v>
      </c>
      <c r="L195" s="4">
        <v>-1.0274852298998202E-2</v>
      </c>
      <c r="M195" s="35">
        <v>348138.08407000004</v>
      </c>
      <c r="N195" s="31">
        <v>566556</v>
      </c>
      <c r="O195" s="35">
        <v>614.4813294184512</v>
      </c>
      <c r="P195" s="6">
        <v>74.808139001263783</v>
      </c>
    </row>
    <row r="196" spans="1:16" x14ac:dyDescent="0.2">
      <c r="A196" s="7" t="s">
        <v>312</v>
      </c>
      <c r="B196" s="7" t="s">
        <v>313</v>
      </c>
      <c r="C196" s="7" t="s">
        <v>2</v>
      </c>
      <c r="D196" s="3">
        <v>9317</v>
      </c>
      <c r="E196" s="3">
        <v>10724</v>
      </c>
      <c r="F196" s="3">
        <v>11228</v>
      </c>
      <c r="G196" s="3">
        <v>12147</v>
      </c>
      <c r="H196" s="3">
        <v>12030</v>
      </c>
      <c r="I196" s="3">
        <v>55446</v>
      </c>
      <c r="J196" s="1">
        <v>2017</v>
      </c>
      <c r="K196" s="5">
        <v>0.29118815069228293</v>
      </c>
      <c r="L196" s="4">
        <v>-9.6320079031859719E-3</v>
      </c>
      <c r="M196" s="35">
        <v>82793.099400000006</v>
      </c>
      <c r="N196" s="31">
        <v>226860</v>
      </c>
      <c r="O196" s="35">
        <v>364.95239090187789</v>
      </c>
      <c r="P196" s="6">
        <v>53.028299391695313</v>
      </c>
    </row>
    <row r="197" spans="1:16" x14ac:dyDescent="0.2">
      <c r="D197">
        <f>SUM(D2:D196)</f>
        <v>4563192</v>
      </c>
      <c r="E197" s="31">
        <f t="shared" ref="E197:H197" si="0">SUM(E2:E196)</f>
        <v>5694806</v>
      </c>
      <c r="F197" s="31">
        <f t="shared" si="0"/>
        <v>6439642</v>
      </c>
      <c r="G197" s="31">
        <f t="shared" si="0"/>
        <v>7066255</v>
      </c>
      <c r="H197" s="31">
        <f t="shared" si="0"/>
        <v>7344657</v>
      </c>
      <c r="I197" s="30"/>
      <c r="K197" s="5">
        <f>(H197-D197)/D197</f>
        <v>0.60954371413694619</v>
      </c>
    </row>
    <row r="200" spans="1:16" x14ac:dyDescent="0.2">
      <c r="H200" s="5"/>
    </row>
    <row r="201" spans="1:16" x14ac:dyDescent="0.2">
      <c r="H201" s="5"/>
    </row>
  </sheetData>
  <autoFilter ref="A1:T1"/>
  <sortState ref="A2:P196">
    <sortCondition descending="1" ref="K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B181" workbookViewId="0">
      <selection activeCell="K197" sqref="K197"/>
    </sheetView>
  </sheetViews>
  <sheetFormatPr defaultRowHeight="12.75" x14ac:dyDescent="0.2"/>
  <cols>
    <col min="1" max="1" width="55.7109375" customWidth="1"/>
    <col min="2" max="3" width="33.5703125" customWidth="1"/>
    <col min="4" max="4" width="11.5703125" customWidth="1"/>
    <col min="13" max="13" width="14" style="11" bestFit="1" customWidth="1"/>
    <col min="15" max="15" width="11.42578125" customWidth="1"/>
  </cols>
  <sheetData>
    <row r="1" spans="1:19" ht="76.5" x14ac:dyDescent="0.2">
      <c r="A1" s="9" t="s">
        <v>0</v>
      </c>
      <c r="B1" s="9" t="s">
        <v>412</v>
      </c>
      <c r="C1" s="9" t="s">
        <v>406</v>
      </c>
      <c r="D1" s="9" t="s">
        <v>395</v>
      </c>
      <c r="E1" s="9" t="s">
        <v>396</v>
      </c>
      <c r="F1" s="9" t="s">
        <v>397</v>
      </c>
      <c r="G1" s="9" t="s">
        <v>398</v>
      </c>
      <c r="H1" s="9" t="s">
        <v>399</v>
      </c>
      <c r="I1" s="9" t="s">
        <v>400</v>
      </c>
      <c r="J1" s="9" t="s">
        <v>401</v>
      </c>
      <c r="K1" s="9" t="s">
        <v>404</v>
      </c>
      <c r="L1" s="9" t="s">
        <v>405</v>
      </c>
      <c r="M1" s="17" t="s">
        <v>410</v>
      </c>
      <c r="N1" s="12" t="s">
        <v>394</v>
      </c>
      <c r="O1" s="12" t="s">
        <v>393</v>
      </c>
      <c r="P1" s="16" t="s">
        <v>402</v>
      </c>
      <c r="R1" s="14" t="s">
        <v>391</v>
      </c>
      <c r="S1" s="14" t="s">
        <v>411</v>
      </c>
    </row>
    <row r="2" spans="1:19" x14ac:dyDescent="0.2">
      <c r="A2" s="2" t="s">
        <v>207</v>
      </c>
      <c r="B2" s="2" t="s">
        <v>208</v>
      </c>
      <c r="C2" s="2" t="s">
        <v>86</v>
      </c>
      <c r="D2" s="31">
        <v>19905</v>
      </c>
      <c r="E2">
        <v>27238</v>
      </c>
      <c r="F2">
        <v>34576</v>
      </c>
      <c r="G2">
        <v>40769</v>
      </c>
      <c r="H2">
        <v>45509</v>
      </c>
      <c r="I2">
        <v>167997</v>
      </c>
      <c r="J2">
        <v>2018</v>
      </c>
      <c r="K2" s="5">
        <v>1.2863099723687517</v>
      </c>
      <c r="L2" s="5">
        <v>0.11626480904608893</v>
      </c>
      <c r="M2" s="11">
        <v>174762.56021999998</v>
      </c>
      <c r="N2">
        <v>225745</v>
      </c>
      <c r="O2" s="11">
        <v>774.15916286074992</v>
      </c>
      <c r="P2" s="6">
        <v>201.59471970586281</v>
      </c>
      <c r="R2" s="13">
        <v>2018</v>
      </c>
      <c r="S2">
        <v>194</v>
      </c>
    </row>
    <row r="3" spans="1:19" x14ac:dyDescent="0.2">
      <c r="A3" s="7" t="s">
        <v>258</v>
      </c>
      <c r="B3" s="7" t="s">
        <v>259</v>
      </c>
      <c r="C3" s="7" t="s">
        <v>86</v>
      </c>
      <c r="D3" s="31">
        <v>15860</v>
      </c>
      <c r="E3" s="31">
        <v>20461</v>
      </c>
      <c r="F3" s="31">
        <v>24128</v>
      </c>
      <c r="G3" s="31">
        <v>27927</v>
      </c>
      <c r="H3" s="31">
        <v>33525</v>
      </c>
      <c r="I3" s="31">
        <v>121901</v>
      </c>
      <c r="J3" s="31">
        <v>2018</v>
      </c>
      <c r="K3" s="5">
        <v>1.1138083228247162</v>
      </c>
      <c r="L3" s="5">
        <v>0.20045117628101836</v>
      </c>
      <c r="M3" s="35">
        <v>138345.96927999999</v>
      </c>
      <c r="N3" s="31">
        <v>202664</v>
      </c>
      <c r="O3" s="11">
        <v>682.63711996210475</v>
      </c>
      <c r="P3" s="6">
        <v>165.42158449453282</v>
      </c>
      <c r="R3" s="13">
        <v>2017</v>
      </c>
      <c r="S3">
        <v>1</v>
      </c>
    </row>
    <row r="4" spans="1:19" x14ac:dyDescent="0.2">
      <c r="A4" s="2" t="s">
        <v>163</v>
      </c>
      <c r="B4" s="2" t="s">
        <v>164</v>
      </c>
      <c r="C4" s="2" t="s">
        <v>2</v>
      </c>
      <c r="D4" s="31">
        <v>24957</v>
      </c>
      <c r="E4" s="31">
        <v>32693</v>
      </c>
      <c r="F4" s="31">
        <v>39664</v>
      </c>
      <c r="G4" s="31">
        <v>46458</v>
      </c>
      <c r="H4" s="31">
        <v>52737</v>
      </c>
      <c r="I4" s="31">
        <v>196509</v>
      </c>
      <c r="J4" s="31">
        <v>2018</v>
      </c>
      <c r="K4" s="5">
        <v>1.1131145570381056</v>
      </c>
      <c r="L4" s="5">
        <v>0.13515433294588661</v>
      </c>
      <c r="M4" s="35">
        <v>301100.05623999995</v>
      </c>
      <c r="N4" s="31">
        <v>296928</v>
      </c>
      <c r="O4" s="11">
        <v>1014.0507336458668</v>
      </c>
      <c r="P4" s="6">
        <v>177.60871322340768</v>
      </c>
      <c r="R4" s="13">
        <v>2016</v>
      </c>
      <c r="S4">
        <v>0</v>
      </c>
    </row>
    <row r="5" spans="1:19" x14ac:dyDescent="0.2">
      <c r="A5" s="7" t="s">
        <v>244</v>
      </c>
      <c r="B5" s="7" t="s">
        <v>245</v>
      </c>
      <c r="C5" s="7" t="s">
        <v>86</v>
      </c>
      <c r="D5" s="31">
        <v>31151</v>
      </c>
      <c r="E5" s="31">
        <v>41347</v>
      </c>
      <c r="F5" s="31">
        <v>49095</v>
      </c>
      <c r="G5" s="31">
        <v>58438</v>
      </c>
      <c r="H5" s="31">
        <v>64403</v>
      </c>
      <c r="I5" s="31">
        <v>244434</v>
      </c>
      <c r="J5" s="31">
        <v>2018</v>
      </c>
      <c r="K5" s="5">
        <v>1.0674456678758306</v>
      </c>
      <c r="L5" s="5">
        <v>0.10207399294979294</v>
      </c>
      <c r="M5" s="35">
        <v>252879.54626999999</v>
      </c>
      <c r="N5" s="31">
        <v>408038</v>
      </c>
      <c r="O5" s="11">
        <v>619.74508812904685</v>
      </c>
      <c r="P5" s="6">
        <v>157.83578980389083</v>
      </c>
      <c r="R5" s="13">
        <v>2015</v>
      </c>
      <c r="S5">
        <v>0</v>
      </c>
    </row>
    <row r="6" spans="1:19" x14ac:dyDescent="0.2">
      <c r="A6" s="33" t="s">
        <v>376</v>
      </c>
      <c r="B6" s="33" t="s">
        <v>377</v>
      </c>
      <c r="C6" s="33" t="s">
        <v>86</v>
      </c>
      <c r="D6" s="31">
        <v>18112</v>
      </c>
      <c r="E6" s="31">
        <v>24464</v>
      </c>
      <c r="F6" s="31">
        <v>28726</v>
      </c>
      <c r="G6" s="31">
        <v>32871</v>
      </c>
      <c r="H6" s="31">
        <v>37170</v>
      </c>
      <c r="I6" s="31">
        <v>141343</v>
      </c>
      <c r="J6" s="31">
        <v>2018</v>
      </c>
      <c r="K6" s="5">
        <v>1.0522305653710247</v>
      </c>
      <c r="L6" s="5">
        <v>0.13078397371543304</v>
      </c>
      <c r="M6" s="35">
        <v>134114.44607999999</v>
      </c>
      <c r="N6" s="31">
        <v>258526</v>
      </c>
      <c r="O6" s="11">
        <v>518.7657956259718</v>
      </c>
      <c r="P6" s="6">
        <v>143.77664142097893</v>
      </c>
      <c r="R6" s="13">
        <v>2014</v>
      </c>
      <c r="S6">
        <v>0</v>
      </c>
    </row>
    <row r="7" spans="1:19" x14ac:dyDescent="0.2">
      <c r="A7" s="7" t="s">
        <v>256</v>
      </c>
      <c r="B7" s="7" t="s">
        <v>257</v>
      </c>
      <c r="C7" s="7" t="s">
        <v>14</v>
      </c>
      <c r="D7" s="31">
        <v>76965</v>
      </c>
      <c r="E7" s="31">
        <v>98636</v>
      </c>
      <c r="F7" s="31">
        <v>118441</v>
      </c>
      <c r="G7" s="31">
        <v>138064</v>
      </c>
      <c r="H7" s="31">
        <v>154933</v>
      </c>
      <c r="I7" s="31">
        <v>587039</v>
      </c>
      <c r="J7" s="31">
        <v>2018</v>
      </c>
      <c r="K7" s="5">
        <v>1.0130318976157995</v>
      </c>
      <c r="L7" s="5">
        <v>0.12218246610267702</v>
      </c>
      <c r="M7" s="35">
        <v>581060.24794999999</v>
      </c>
      <c r="N7" s="31">
        <v>284203</v>
      </c>
      <c r="O7" s="11">
        <v>2044.5253848481543</v>
      </c>
      <c r="P7" s="6">
        <v>545.14906598452512</v>
      </c>
    </row>
    <row r="8" spans="1:19" x14ac:dyDescent="0.2">
      <c r="A8" s="7" t="s">
        <v>274</v>
      </c>
      <c r="B8" s="7" t="s">
        <v>275</v>
      </c>
      <c r="C8" s="7" t="s">
        <v>51</v>
      </c>
      <c r="D8" s="31">
        <v>29030</v>
      </c>
      <c r="E8" s="31">
        <v>39000</v>
      </c>
      <c r="F8" s="31">
        <v>47014</v>
      </c>
      <c r="G8" s="31">
        <v>54710</v>
      </c>
      <c r="H8" s="31">
        <v>58012</v>
      </c>
      <c r="I8" s="31">
        <v>227766</v>
      </c>
      <c r="J8" s="31">
        <v>2018</v>
      </c>
      <c r="K8" s="5">
        <v>0.9983465380640717</v>
      </c>
      <c r="L8" s="5">
        <v>6.0354596965819775E-2</v>
      </c>
      <c r="M8" s="35">
        <v>314244.29960000003</v>
      </c>
      <c r="N8" s="31">
        <v>218499</v>
      </c>
      <c r="O8" s="11">
        <v>1438.1955963185187</v>
      </c>
      <c r="P8" s="6">
        <v>265.50235927853214</v>
      </c>
    </row>
    <row r="9" spans="1:19" x14ac:dyDescent="0.2">
      <c r="A9" s="33" t="s">
        <v>298</v>
      </c>
      <c r="B9" s="33" t="s">
        <v>299</v>
      </c>
      <c r="C9" s="33" t="s">
        <v>86</v>
      </c>
      <c r="D9" s="31">
        <v>24406</v>
      </c>
      <c r="E9" s="31">
        <v>30544</v>
      </c>
      <c r="F9" s="31">
        <v>37871</v>
      </c>
      <c r="G9" s="31">
        <v>43032</v>
      </c>
      <c r="H9" s="31">
        <v>48460</v>
      </c>
      <c r="I9" s="31">
        <v>184313</v>
      </c>
      <c r="J9" s="31">
        <v>2018</v>
      </c>
      <c r="K9" s="5">
        <v>0.98557731705318363</v>
      </c>
      <c r="L9" s="5">
        <v>0.12613868748838075</v>
      </c>
      <c r="M9" s="35">
        <v>260753.40236000001</v>
      </c>
      <c r="N9" s="31">
        <v>321720</v>
      </c>
      <c r="O9" s="11">
        <v>810.49795586224047</v>
      </c>
      <c r="P9" s="6">
        <v>150.62787517095612</v>
      </c>
    </row>
    <row r="10" spans="1:19" x14ac:dyDescent="0.2">
      <c r="A10" s="2" t="s">
        <v>201</v>
      </c>
      <c r="B10" s="2" t="s">
        <v>202</v>
      </c>
      <c r="C10" s="2" t="s">
        <v>22</v>
      </c>
      <c r="D10" s="31">
        <v>29898</v>
      </c>
      <c r="E10" s="31">
        <v>38682</v>
      </c>
      <c r="F10" s="31">
        <v>46665</v>
      </c>
      <c r="G10" s="31">
        <v>53193</v>
      </c>
      <c r="H10" s="31">
        <v>59312</v>
      </c>
      <c r="I10" s="31">
        <v>227750</v>
      </c>
      <c r="J10" s="31">
        <v>2018</v>
      </c>
      <c r="K10" s="5">
        <v>0.98381162619573215</v>
      </c>
      <c r="L10" s="5">
        <v>0.11503393303630177</v>
      </c>
      <c r="M10" s="35">
        <v>280931.97577999998</v>
      </c>
      <c r="N10" s="31">
        <v>176202</v>
      </c>
      <c r="O10" s="11">
        <v>1594.374500743465</v>
      </c>
      <c r="P10" s="6">
        <v>336.61365932282268</v>
      </c>
    </row>
    <row r="11" spans="1:19" x14ac:dyDescent="0.2">
      <c r="A11" s="7" t="s">
        <v>320</v>
      </c>
      <c r="B11" s="7" t="s">
        <v>321</v>
      </c>
      <c r="C11" s="7" t="s">
        <v>2</v>
      </c>
      <c r="D11" s="31">
        <v>22299</v>
      </c>
      <c r="E11" s="31">
        <v>29100</v>
      </c>
      <c r="F11" s="31">
        <v>35671</v>
      </c>
      <c r="G11" s="31">
        <v>41380</v>
      </c>
      <c r="H11" s="31">
        <v>44031</v>
      </c>
      <c r="I11" s="31">
        <v>172481</v>
      </c>
      <c r="J11" s="31">
        <v>2018</v>
      </c>
      <c r="K11" s="5">
        <v>0.97457285080048428</v>
      </c>
      <c r="L11" s="5">
        <v>6.4064765587240211E-2</v>
      </c>
      <c r="M11" s="35">
        <v>265860.20660999999</v>
      </c>
      <c r="N11" s="31">
        <v>204773</v>
      </c>
      <c r="O11" s="11">
        <v>1298.3167048878515</v>
      </c>
      <c r="P11" s="6">
        <v>215.02346500759379</v>
      </c>
    </row>
    <row r="12" spans="1:19" x14ac:dyDescent="0.2">
      <c r="A12" s="7" t="s">
        <v>300</v>
      </c>
      <c r="B12" s="7" t="s">
        <v>301</v>
      </c>
      <c r="C12" s="7" t="s">
        <v>86</v>
      </c>
      <c r="D12" s="31">
        <v>16169</v>
      </c>
      <c r="E12" s="31">
        <v>20631</v>
      </c>
      <c r="F12" s="31">
        <v>23754</v>
      </c>
      <c r="G12" s="31">
        <v>27915</v>
      </c>
      <c r="H12" s="31">
        <v>31872</v>
      </c>
      <c r="I12" s="31">
        <v>120341</v>
      </c>
      <c r="J12" s="31">
        <v>2018</v>
      </c>
      <c r="K12" s="5">
        <v>0.97117941740367375</v>
      </c>
      <c r="L12" s="5">
        <v>0.14175174637291779</v>
      </c>
      <c r="M12" s="35">
        <v>134657.13569999998</v>
      </c>
      <c r="N12" s="31">
        <v>211527</v>
      </c>
      <c r="O12" s="11">
        <v>636.59549702874801</v>
      </c>
      <c r="P12" s="6">
        <v>150.67580025245005</v>
      </c>
    </row>
    <row r="13" spans="1:19" x14ac:dyDescent="0.2">
      <c r="A13" s="7" t="s">
        <v>93</v>
      </c>
      <c r="B13" s="7" t="s">
        <v>94</v>
      </c>
      <c r="C13" s="7" t="s">
        <v>11</v>
      </c>
      <c r="D13" s="31">
        <v>34370</v>
      </c>
      <c r="E13" s="31">
        <v>46856</v>
      </c>
      <c r="F13" s="31">
        <v>53633</v>
      </c>
      <c r="G13" s="31">
        <v>60538</v>
      </c>
      <c r="H13" s="31">
        <v>66689</v>
      </c>
      <c r="I13" s="31">
        <v>262086</v>
      </c>
      <c r="J13" s="31">
        <v>2018</v>
      </c>
      <c r="K13" s="5">
        <v>0.94032586558044806</v>
      </c>
      <c r="L13" s="5">
        <v>0.10160560309227262</v>
      </c>
      <c r="M13" s="35">
        <v>339924.91524</v>
      </c>
      <c r="N13" s="31">
        <v>240125</v>
      </c>
      <c r="O13" s="11">
        <v>1415.6165132326912</v>
      </c>
      <c r="P13" s="6">
        <v>277.72618427902137</v>
      </c>
    </row>
    <row r="14" spans="1:19" x14ac:dyDescent="0.2">
      <c r="A14" s="7" t="s">
        <v>173</v>
      </c>
      <c r="B14" s="7" t="s">
        <v>174</v>
      </c>
      <c r="C14" s="7" t="s">
        <v>86</v>
      </c>
      <c r="D14" s="31">
        <v>21452</v>
      </c>
      <c r="E14" s="31">
        <v>27242</v>
      </c>
      <c r="F14" s="31">
        <v>31797</v>
      </c>
      <c r="G14" s="31">
        <v>36627</v>
      </c>
      <c r="H14" s="31">
        <v>41529</v>
      </c>
      <c r="I14" s="31">
        <v>158647</v>
      </c>
      <c r="J14" s="31">
        <v>2018</v>
      </c>
      <c r="K14" s="5">
        <v>0.93590341226925233</v>
      </c>
      <c r="L14" s="5">
        <v>0.13383569497911377</v>
      </c>
      <c r="M14" s="35">
        <v>244515.41862000001</v>
      </c>
      <c r="N14" s="31">
        <v>325217</v>
      </c>
      <c r="O14" s="11">
        <v>751.85312766552795</v>
      </c>
      <c r="P14" s="6">
        <v>127.69627663990504</v>
      </c>
    </row>
    <row r="15" spans="1:19" x14ac:dyDescent="0.2">
      <c r="A15" s="7" t="s">
        <v>126</v>
      </c>
      <c r="B15" s="7" t="s">
        <v>127</v>
      </c>
      <c r="C15" s="7" t="s">
        <v>86</v>
      </c>
      <c r="D15" s="31">
        <v>26067</v>
      </c>
      <c r="E15" s="31">
        <v>34134</v>
      </c>
      <c r="F15" s="31">
        <v>41120</v>
      </c>
      <c r="G15" s="31">
        <v>45753</v>
      </c>
      <c r="H15" s="31">
        <v>50222</v>
      </c>
      <c r="I15" s="31">
        <v>197296</v>
      </c>
      <c r="J15" s="31">
        <v>2018</v>
      </c>
      <c r="K15" s="5">
        <v>0.92665055434073729</v>
      </c>
      <c r="L15" s="5">
        <v>9.7676655082726813E-2</v>
      </c>
      <c r="M15" s="35">
        <v>350558.60482000001</v>
      </c>
      <c r="N15" s="31">
        <v>388566</v>
      </c>
      <c r="O15" s="11">
        <v>902.18548411338111</v>
      </c>
      <c r="P15" s="6">
        <v>129.24959981058558</v>
      </c>
    </row>
    <row r="16" spans="1:19" x14ac:dyDescent="0.2">
      <c r="A16" s="2" t="s">
        <v>123</v>
      </c>
      <c r="B16" s="2" t="s">
        <v>124</v>
      </c>
      <c r="C16" s="2" t="s">
        <v>39</v>
      </c>
      <c r="D16" s="31">
        <v>9856</v>
      </c>
      <c r="E16" s="31">
        <v>12356</v>
      </c>
      <c r="F16" s="31">
        <v>14051</v>
      </c>
      <c r="G16" s="31">
        <v>16500</v>
      </c>
      <c r="H16" s="31">
        <v>18971</v>
      </c>
      <c r="I16" s="31">
        <v>71734</v>
      </c>
      <c r="J16" s="31">
        <v>2018</v>
      </c>
      <c r="K16" s="5">
        <v>0.92481737012987009</v>
      </c>
      <c r="L16" s="5">
        <v>0.14975757575757576</v>
      </c>
      <c r="M16" s="35">
        <v>113412.21724</v>
      </c>
      <c r="N16" s="31">
        <v>79995</v>
      </c>
      <c r="O16" s="11">
        <v>1417.7413243327708</v>
      </c>
      <c r="P16" s="6">
        <v>237.15232202012626</v>
      </c>
    </row>
    <row r="17" spans="1:16" x14ac:dyDescent="0.2">
      <c r="A17" s="7" t="s">
        <v>196</v>
      </c>
      <c r="B17" s="7" t="s">
        <v>197</v>
      </c>
      <c r="C17" s="7" t="s">
        <v>86</v>
      </c>
      <c r="D17" s="31">
        <v>18585</v>
      </c>
      <c r="E17" s="31">
        <v>24040</v>
      </c>
      <c r="F17" s="31">
        <v>30060</v>
      </c>
      <c r="G17" s="31">
        <v>33830</v>
      </c>
      <c r="H17" s="31">
        <v>35727</v>
      </c>
      <c r="I17" s="31">
        <v>142242</v>
      </c>
      <c r="J17" s="31">
        <v>2018</v>
      </c>
      <c r="K17" s="5">
        <v>0.92235673930589179</v>
      </c>
      <c r="L17" s="5">
        <v>5.6074490097546559E-2</v>
      </c>
      <c r="M17" s="35">
        <v>205046.25466999999</v>
      </c>
      <c r="N17" s="31">
        <v>270607</v>
      </c>
      <c r="O17" s="11">
        <v>757.72709009744756</v>
      </c>
      <c r="P17" s="6">
        <v>132.02540954225131</v>
      </c>
    </row>
    <row r="18" spans="1:16" x14ac:dyDescent="0.2">
      <c r="A18" s="7" t="s">
        <v>78</v>
      </c>
      <c r="B18" s="7" t="s">
        <v>79</v>
      </c>
      <c r="C18" s="7" t="s">
        <v>6</v>
      </c>
      <c r="D18" s="31">
        <v>50750</v>
      </c>
      <c r="E18" s="31">
        <v>65243</v>
      </c>
      <c r="F18" s="31">
        <v>76231</v>
      </c>
      <c r="G18" s="31">
        <v>87083</v>
      </c>
      <c r="H18" s="31">
        <v>97286</v>
      </c>
      <c r="I18" s="31">
        <v>376593</v>
      </c>
      <c r="J18" s="31">
        <v>2018</v>
      </c>
      <c r="K18" s="5">
        <v>0.91696551724137931</v>
      </c>
      <c r="L18" s="5">
        <v>0.11716408483860226</v>
      </c>
      <c r="M18" s="35">
        <v>559694.99154999992</v>
      </c>
      <c r="N18" s="31">
        <v>650200</v>
      </c>
      <c r="O18" s="11">
        <v>860.80435489080276</v>
      </c>
      <c r="P18" s="6">
        <v>149.62473085204553</v>
      </c>
    </row>
    <row r="19" spans="1:16" x14ac:dyDescent="0.2">
      <c r="A19" s="2" t="s">
        <v>284</v>
      </c>
      <c r="B19" s="2" t="s">
        <v>285</v>
      </c>
      <c r="C19" s="2" t="s">
        <v>39</v>
      </c>
      <c r="D19" s="31">
        <v>49008</v>
      </c>
      <c r="E19" s="31">
        <v>60815</v>
      </c>
      <c r="F19" s="31">
        <v>71638</v>
      </c>
      <c r="G19" s="31">
        <v>81957</v>
      </c>
      <c r="H19" s="31">
        <v>93484</v>
      </c>
      <c r="I19" s="31">
        <v>356902</v>
      </c>
      <c r="J19" s="31">
        <v>2018</v>
      </c>
      <c r="K19" s="5">
        <v>0.9075253019915116</v>
      </c>
      <c r="L19" s="5">
        <v>0.140646924606806</v>
      </c>
      <c r="M19" s="35">
        <v>598681.38560000004</v>
      </c>
      <c r="N19" s="31">
        <v>559330</v>
      </c>
      <c r="O19" s="11">
        <v>1070.3545055691632</v>
      </c>
      <c r="P19" s="6">
        <v>167.13568018879732</v>
      </c>
    </row>
    <row r="20" spans="1:16" x14ac:dyDescent="0.2">
      <c r="A20" s="33" t="s">
        <v>181</v>
      </c>
      <c r="B20" s="33" t="s">
        <v>182</v>
      </c>
      <c r="C20" s="33" t="s">
        <v>39</v>
      </c>
      <c r="D20" s="31">
        <v>45037</v>
      </c>
      <c r="E20" s="31">
        <v>58834</v>
      </c>
      <c r="F20" s="31">
        <v>68498</v>
      </c>
      <c r="G20" s="31">
        <v>75532</v>
      </c>
      <c r="H20" s="31">
        <v>85883</v>
      </c>
      <c r="I20" s="31">
        <v>333784</v>
      </c>
      <c r="J20" s="31">
        <v>2018</v>
      </c>
      <c r="K20" s="5">
        <v>0.90694318005195729</v>
      </c>
      <c r="L20" s="5">
        <v>0.13704125403802361</v>
      </c>
      <c r="M20" s="35">
        <v>421572.95669000002</v>
      </c>
      <c r="N20" s="31">
        <v>238150</v>
      </c>
      <c r="O20" s="11">
        <v>1770.199272265379</v>
      </c>
      <c r="P20" s="6">
        <v>360.62565609909717</v>
      </c>
    </row>
    <row r="21" spans="1:16" x14ac:dyDescent="0.2">
      <c r="A21" s="7" t="s">
        <v>84</v>
      </c>
      <c r="B21" s="7" t="s">
        <v>85</v>
      </c>
      <c r="C21" s="7" t="s">
        <v>86</v>
      </c>
      <c r="D21" s="31">
        <v>29446</v>
      </c>
      <c r="E21" s="31">
        <v>36586</v>
      </c>
      <c r="F21" s="31">
        <v>43648</v>
      </c>
      <c r="G21" s="31">
        <v>50663</v>
      </c>
      <c r="H21" s="31">
        <v>56017</v>
      </c>
      <c r="I21" s="31">
        <v>216360</v>
      </c>
      <c r="J21" s="31">
        <v>2018</v>
      </c>
      <c r="K21" s="5">
        <v>0.9023636487128982</v>
      </c>
      <c r="L21" s="5">
        <v>0.10567870043226812</v>
      </c>
      <c r="M21" s="35">
        <v>298589.52201000002</v>
      </c>
      <c r="N21" s="31">
        <v>342799</v>
      </c>
      <c r="O21" s="11">
        <v>871.03381868091799</v>
      </c>
      <c r="P21" s="6">
        <v>163.41062838573043</v>
      </c>
    </row>
    <row r="22" spans="1:16" x14ac:dyDescent="0.2">
      <c r="A22" s="7" t="s">
        <v>348</v>
      </c>
      <c r="B22" s="7" t="s">
        <v>349</v>
      </c>
      <c r="C22" s="7" t="s">
        <v>51</v>
      </c>
      <c r="D22" s="31">
        <v>48815</v>
      </c>
      <c r="E22" s="31">
        <v>63112</v>
      </c>
      <c r="F22" s="31">
        <v>75134</v>
      </c>
      <c r="G22" s="31">
        <v>86303</v>
      </c>
      <c r="H22" s="31">
        <v>92798</v>
      </c>
      <c r="I22" s="31">
        <v>366162</v>
      </c>
      <c r="J22" s="31">
        <v>2018</v>
      </c>
      <c r="K22" s="5">
        <v>0.90101403257195534</v>
      </c>
      <c r="L22" s="5">
        <v>7.5258102267592095E-2</v>
      </c>
      <c r="M22" s="35">
        <v>504111.36692000006</v>
      </c>
      <c r="N22" s="31">
        <v>293612</v>
      </c>
      <c r="O22" s="11">
        <v>1716.9303942618151</v>
      </c>
      <c r="P22" s="6">
        <v>316.05656444559486</v>
      </c>
    </row>
    <row r="23" spans="1:16" x14ac:dyDescent="0.2">
      <c r="A23" s="2" t="s">
        <v>143</v>
      </c>
      <c r="B23" s="2" t="s">
        <v>144</v>
      </c>
      <c r="C23" s="2" t="s">
        <v>39</v>
      </c>
      <c r="D23" s="31">
        <v>43936</v>
      </c>
      <c r="E23" s="31">
        <v>56117</v>
      </c>
      <c r="F23" s="31">
        <v>65851</v>
      </c>
      <c r="G23" s="31">
        <v>75365</v>
      </c>
      <c r="H23" s="31">
        <v>83079</v>
      </c>
      <c r="I23" s="31">
        <v>324348</v>
      </c>
      <c r="J23" s="31">
        <v>2018</v>
      </c>
      <c r="K23" s="5">
        <v>0.89090950473415875</v>
      </c>
      <c r="L23" s="5">
        <v>0.10235520467060306</v>
      </c>
      <c r="M23" s="35">
        <v>479167.43409</v>
      </c>
      <c r="N23" s="31">
        <v>397380</v>
      </c>
      <c r="O23" s="11">
        <v>1205.8166845085309</v>
      </c>
      <c r="P23" s="6">
        <v>209.06688811716745</v>
      </c>
    </row>
    <row r="24" spans="1:16" x14ac:dyDescent="0.2">
      <c r="A24" s="7" t="s">
        <v>141</v>
      </c>
      <c r="B24" s="7" t="s">
        <v>142</v>
      </c>
      <c r="C24" s="7" t="s">
        <v>22</v>
      </c>
      <c r="D24" s="31">
        <v>111237</v>
      </c>
      <c r="E24" s="31">
        <v>144590</v>
      </c>
      <c r="F24" s="31">
        <v>166910</v>
      </c>
      <c r="G24" s="31">
        <v>188701</v>
      </c>
      <c r="H24" s="31">
        <v>210173</v>
      </c>
      <c r="I24" s="31">
        <v>821611</v>
      </c>
      <c r="J24" s="31">
        <v>2018</v>
      </c>
      <c r="K24" s="5">
        <v>0.88941629134190958</v>
      </c>
      <c r="L24" s="5">
        <v>0.1137884801882343</v>
      </c>
      <c r="M24" s="35">
        <v>1073235.6721699999</v>
      </c>
      <c r="N24" s="31">
        <v>539854</v>
      </c>
      <c r="O24" s="11">
        <v>1988.0109662427249</v>
      </c>
      <c r="P24" s="6">
        <v>389.31451836978147</v>
      </c>
    </row>
    <row r="25" spans="1:16" x14ac:dyDescent="0.2">
      <c r="A25" s="7" t="s">
        <v>159</v>
      </c>
      <c r="B25" s="7" t="s">
        <v>160</v>
      </c>
      <c r="C25" s="7" t="s">
        <v>22</v>
      </c>
      <c r="D25" s="31">
        <v>55419</v>
      </c>
      <c r="E25" s="31">
        <v>71590</v>
      </c>
      <c r="F25" s="31">
        <v>82829</v>
      </c>
      <c r="G25" s="31">
        <v>95102</v>
      </c>
      <c r="H25" s="31">
        <v>104603</v>
      </c>
      <c r="I25" s="31">
        <v>409543</v>
      </c>
      <c r="J25" s="31">
        <v>2018</v>
      </c>
      <c r="K25" s="5">
        <v>0.88749345892203035</v>
      </c>
      <c r="L25" s="5">
        <v>9.9903261761056544E-2</v>
      </c>
      <c r="M25" s="35">
        <v>618330.75153000001</v>
      </c>
      <c r="N25" s="31">
        <v>336993</v>
      </c>
      <c r="O25" s="11">
        <v>1834.8474642796734</v>
      </c>
      <c r="P25" s="6">
        <v>310.40110625443259</v>
      </c>
    </row>
    <row r="26" spans="1:16" x14ac:dyDescent="0.2">
      <c r="A26" s="2" t="s">
        <v>134</v>
      </c>
      <c r="B26" s="2" t="s">
        <v>135</v>
      </c>
      <c r="C26" s="2" t="s">
        <v>2</v>
      </c>
      <c r="D26" s="31">
        <v>30939</v>
      </c>
      <c r="E26" s="31">
        <v>38828</v>
      </c>
      <c r="F26" s="31">
        <v>45654</v>
      </c>
      <c r="G26" s="31">
        <v>51096</v>
      </c>
      <c r="H26" s="31">
        <v>58393</v>
      </c>
      <c r="I26" s="31">
        <v>224910</v>
      </c>
      <c r="J26" s="31">
        <v>2018</v>
      </c>
      <c r="K26" s="5">
        <v>0.88735899673551177</v>
      </c>
      <c r="L26" s="5">
        <v>0.14280961327696884</v>
      </c>
      <c r="M26" s="35">
        <v>402562.50816999999</v>
      </c>
      <c r="N26" s="31">
        <v>562746</v>
      </c>
      <c r="O26" s="11">
        <v>715.35383311476221</v>
      </c>
      <c r="P26" s="6">
        <v>103.76439814765453</v>
      </c>
    </row>
    <row r="27" spans="1:16" x14ac:dyDescent="0.2">
      <c r="A27" s="33" t="s">
        <v>147</v>
      </c>
      <c r="B27" s="7" t="s">
        <v>148</v>
      </c>
      <c r="C27" s="7" t="s">
        <v>2</v>
      </c>
      <c r="D27" s="31">
        <v>24772</v>
      </c>
      <c r="E27" s="31">
        <v>31852</v>
      </c>
      <c r="F27" s="31">
        <v>37629</v>
      </c>
      <c r="G27" s="31">
        <v>41239</v>
      </c>
      <c r="H27" s="31">
        <v>46621</v>
      </c>
      <c r="I27" s="31">
        <v>182113</v>
      </c>
      <c r="J27" s="31">
        <v>2018</v>
      </c>
      <c r="K27" s="5">
        <v>0.8820038753431293</v>
      </c>
      <c r="L27" s="5">
        <v>0.13050752928053541</v>
      </c>
      <c r="M27" s="35">
        <v>282857.12253000005</v>
      </c>
      <c r="N27" s="31">
        <v>144805</v>
      </c>
      <c r="O27" s="11">
        <v>1953.3657161700221</v>
      </c>
      <c r="P27" s="6">
        <v>321.95711474051308</v>
      </c>
    </row>
    <row r="28" spans="1:16" x14ac:dyDescent="0.2">
      <c r="A28" s="33" t="s">
        <v>239</v>
      </c>
      <c r="B28" s="33" t="s">
        <v>240</v>
      </c>
      <c r="C28" s="33" t="s">
        <v>2</v>
      </c>
      <c r="D28" s="31">
        <v>57353</v>
      </c>
      <c r="E28" s="31">
        <v>75216</v>
      </c>
      <c r="F28" s="31">
        <v>88831</v>
      </c>
      <c r="G28" s="31">
        <v>99108</v>
      </c>
      <c r="H28" s="31">
        <v>107851</v>
      </c>
      <c r="I28" s="31">
        <v>428359</v>
      </c>
      <c r="J28" s="31">
        <v>2018</v>
      </c>
      <c r="K28" s="5">
        <v>0.88047704566456853</v>
      </c>
      <c r="L28" s="5">
        <v>8.8216894700730519E-2</v>
      </c>
      <c r="M28" s="35">
        <v>643752.66710000008</v>
      </c>
      <c r="N28" s="31">
        <v>518044</v>
      </c>
      <c r="O28" s="11">
        <v>1242.6602124529963</v>
      </c>
      <c r="P28" s="6">
        <v>208.18887970905948</v>
      </c>
    </row>
    <row r="29" spans="1:16" x14ac:dyDescent="0.2">
      <c r="A29" s="7" t="s">
        <v>225</v>
      </c>
      <c r="B29" s="7" t="s">
        <v>226</v>
      </c>
      <c r="C29" s="7" t="s">
        <v>11</v>
      </c>
      <c r="D29" s="31">
        <v>75092</v>
      </c>
      <c r="E29" s="31">
        <v>99303</v>
      </c>
      <c r="F29" s="31">
        <v>115786</v>
      </c>
      <c r="G29" s="31">
        <v>133518</v>
      </c>
      <c r="H29" s="31">
        <v>140986</v>
      </c>
      <c r="I29" s="31">
        <v>564685</v>
      </c>
      <c r="J29" s="31">
        <v>2018</v>
      </c>
      <c r="K29" s="5">
        <v>0.87751025408831829</v>
      </c>
      <c r="L29" s="5">
        <v>5.5932533441183957E-2</v>
      </c>
      <c r="M29" s="35">
        <v>884229.66636999999</v>
      </c>
      <c r="N29" s="31">
        <v>803865</v>
      </c>
      <c r="O29" s="11">
        <v>1099.9728391831961</v>
      </c>
      <c r="P29" s="6">
        <v>175.38517039552661</v>
      </c>
    </row>
    <row r="30" spans="1:16" x14ac:dyDescent="0.2">
      <c r="A30" s="7" t="s">
        <v>304</v>
      </c>
      <c r="B30" s="7" t="s">
        <v>305</v>
      </c>
      <c r="C30" s="7" t="s">
        <v>2</v>
      </c>
      <c r="D30" s="31">
        <v>45592</v>
      </c>
      <c r="E30" s="31">
        <v>58428</v>
      </c>
      <c r="F30" s="31">
        <v>68316</v>
      </c>
      <c r="G30" s="31">
        <v>78513</v>
      </c>
      <c r="H30" s="31">
        <v>85582</v>
      </c>
      <c r="I30" s="31">
        <v>336431</v>
      </c>
      <c r="J30" s="31">
        <v>2018</v>
      </c>
      <c r="K30" s="5">
        <v>0.87712756623969113</v>
      </c>
      <c r="L30" s="5">
        <v>9.0036044986180633E-2</v>
      </c>
      <c r="M30" s="35">
        <v>600642.62926999992</v>
      </c>
      <c r="N30" s="31">
        <v>549821</v>
      </c>
      <c r="O30" s="11">
        <v>1092.4330450637569</v>
      </c>
      <c r="P30" s="6">
        <v>155.65429476138598</v>
      </c>
    </row>
    <row r="31" spans="1:16" x14ac:dyDescent="0.2">
      <c r="A31" s="7" t="s">
        <v>310</v>
      </c>
      <c r="B31" s="7" t="s">
        <v>311</v>
      </c>
      <c r="C31" s="7" t="s">
        <v>2</v>
      </c>
      <c r="D31" s="31">
        <v>7063</v>
      </c>
      <c r="E31" s="31">
        <v>8767</v>
      </c>
      <c r="F31" s="31">
        <v>10812</v>
      </c>
      <c r="G31" s="31">
        <v>12125</v>
      </c>
      <c r="H31" s="31">
        <v>13185</v>
      </c>
      <c r="I31" s="31">
        <v>51952</v>
      </c>
      <c r="J31" s="31">
        <v>2018</v>
      </c>
      <c r="K31" s="5">
        <v>0.86677049412430973</v>
      </c>
      <c r="L31" s="5">
        <v>8.742268041237114E-2</v>
      </c>
      <c r="M31" s="35">
        <v>82679.482739999992</v>
      </c>
      <c r="N31" s="31">
        <v>97124</v>
      </c>
      <c r="O31" s="11">
        <v>851.27757032247428</v>
      </c>
      <c r="P31" s="6">
        <v>135.75429348049917</v>
      </c>
    </row>
    <row r="32" spans="1:16" x14ac:dyDescent="0.2">
      <c r="A32" s="7" t="s">
        <v>358</v>
      </c>
      <c r="B32" s="7" t="s">
        <v>359</v>
      </c>
      <c r="C32" s="7" t="s">
        <v>14</v>
      </c>
      <c r="D32" s="31">
        <v>36097</v>
      </c>
      <c r="E32" s="31">
        <v>45050</v>
      </c>
      <c r="F32" s="31">
        <v>55019</v>
      </c>
      <c r="G32" s="31">
        <v>63510</v>
      </c>
      <c r="H32" s="31">
        <v>67256</v>
      </c>
      <c r="I32" s="31">
        <v>266932</v>
      </c>
      <c r="J32" s="31">
        <v>2018</v>
      </c>
      <c r="K32" s="5">
        <v>0.86320192813807239</v>
      </c>
      <c r="L32" s="5">
        <v>5.8982837348449065E-2</v>
      </c>
      <c r="M32" s="35">
        <v>345499.25521999999</v>
      </c>
      <c r="N32" s="31">
        <v>157790</v>
      </c>
      <c r="O32" s="11">
        <v>2189.6143939413146</v>
      </c>
      <c r="P32" s="6">
        <v>426.23740414474935</v>
      </c>
    </row>
    <row r="33" spans="1:16" x14ac:dyDescent="0.2">
      <c r="A33" s="7" t="s">
        <v>190</v>
      </c>
      <c r="B33" s="7" t="s">
        <v>191</v>
      </c>
      <c r="C33" s="7" t="s">
        <v>22</v>
      </c>
      <c r="D33" s="31">
        <v>67835</v>
      </c>
      <c r="E33" s="31">
        <v>88258</v>
      </c>
      <c r="F33" s="31">
        <v>103116</v>
      </c>
      <c r="G33" s="31">
        <v>117785</v>
      </c>
      <c r="H33" s="31">
        <v>126350</v>
      </c>
      <c r="I33" s="31">
        <v>503344</v>
      </c>
      <c r="J33" s="31">
        <v>2018</v>
      </c>
      <c r="K33" s="5">
        <v>0.86260779833419321</v>
      </c>
      <c r="L33" s="5">
        <v>7.2717239037228848E-2</v>
      </c>
      <c r="M33" s="35">
        <v>646369.36048000003</v>
      </c>
      <c r="N33" s="31">
        <v>384139</v>
      </c>
      <c r="O33" s="11">
        <v>1682.6444606769946</v>
      </c>
      <c r="P33" s="6">
        <v>328.91739708803323</v>
      </c>
    </row>
    <row r="34" spans="1:16" x14ac:dyDescent="0.2">
      <c r="A34" s="7" t="s">
        <v>113</v>
      </c>
      <c r="B34" s="7" t="s">
        <v>114</v>
      </c>
      <c r="C34" s="7" t="s">
        <v>6</v>
      </c>
      <c r="D34" s="31">
        <v>30880</v>
      </c>
      <c r="E34" s="31">
        <v>40971</v>
      </c>
      <c r="F34" s="31">
        <v>49116</v>
      </c>
      <c r="G34" s="31">
        <v>53180</v>
      </c>
      <c r="H34" s="31">
        <v>57452</v>
      </c>
      <c r="I34" s="31">
        <v>231599</v>
      </c>
      <c r="J34" s="31">
        <v>2018</v>
      </c>
      <c r="K34" s="5">
        <v>0.8604922279792746</v>
      </c>
      <c r="L34" s="5">
        <v>8.0330951485520871E-2</v>
      </c>
      <c r="M34" s="35">
        <v>402531.87729000003</v>
      </c>
      <c r="N34" s="31">
        <v>280599</v>
      </c>
      <c r="O34" s="11">
        <v>1434.5449459549038</v>
      </c>
      <c r="P34" s="6">
        <v>204.74770045509786</v>
      </c>
    </row>
    <row r="35" spans="1:16" x14ac:dyDescent="0.2">
      <c r="A35" s="7" t="s">
        <v>157</v>
      </c>
      <c r="B35" s="7" t="s">
        <v>158</v>
      </c>
      <c r="C35" s="7" t="s">
        <v>51</v>
      </c>
      <c r="D35" s="31">
        <v>19345</v>
      </c>
      <c r="E35" s="31">
        <v>25487</v>
      </c>
      <c r="F35" s="31">
        <v>29727</v>
      </c>
      <c r="G35" s="31">
        <v>33552</v>
      </c>
      <c r="H35" s="31">
        <v>35984</v>
      </c>
      <c r="I35" s="31">
        <v>144095</v>
      </c>
      <c r="J35" s="31">
        <v>2018</v>
      </c>
      <c r="K35" s="5">
        <v>0.86011889377100026</v>
      </c>
      <c r="L35" s="5">
        <v>7.248450166905103E-2</v>
      </c>
      <c r="M35" s="35">
        <v>217311.80765999999</v>
      </c>
      <c r="N35" s="31">
        <v>148602</v>
      </c>
      <c r="O35" s="11">
        <v>1462.374716760205</v>
      </c>
      <c r="P35" s="6">
        <v>242.15017294518242</v>
      </c>
    </row>
    <row r="36" spans="1:16" x14ac:dyDescent="0.2">
      <c r="A36" s="7" t="s">
        <v>241</v>
      </c>
      <c r="B36" s="7" t="s">
        <v>242</v>
      </c>
      <c r="C36" s="7" t="s">
        <v>22</v>
      </c>
      <c r="D36" s="31">
        <v>50336</v>
      </c>
      <c r="E36" s="31">
        <v>62906</v>
      </c>
      <c r="F36" s="31">
        <v>73253</v>
      </c>
      <c r="G36" s="31">
        <v>85315</v>
      </c>
      <c r="H36" s="31">
        <v>93569</v>
      </c>
      <c r="I36" s="31">
        <v>365379</v>
      </c>
      <c r="J36" s="31">
        <v>2018</v>
      </c>
      <c r="K36" s="5">
        <v>0.85888827082008901</v>
      </c>
      <c r="L36" s="5">
        <v>9.6747348063060429E-2</v>
      </c>
      <c r="M36" s="35">
        <v>492588.92782000004</v>
      </c>
      <c r="N36" s="31">
        <v>325063</v>
      </c>
      <c r="O36" s="11">
        <v>1515.3644918677305</v>
      </c>
      <c r="P36" s="6">
        <v>287.848816998551</v>
      </c>
    </row>
    <row r="37" spans="1:16" x14ac:dyDescent="0.2">
      <c r="A37" s="7" t="s">
        <v>97</v>
      </c>
      <c r="B37" s="7" t="s">
        <v>98</v>
      </c>
      <c r="C37" s="7" t="s">
        <v>39</v>
      </c>
      <c r="D37" s="31">
        <v>22713</v>
      </c>
      <c r="E37" s="31">
        <v>28991</v>
      </c>
      <c r="F37" s="31">
        <v>34379</v>
      </c>
      <c r="G37" s="31">
        <v>38783</v>
      </c>
      <c r="H37" s="31">
        <v>42142</v>
      </c>
      <c r="I37" s="31">
        <v>167008</v>
      </c>
      <c r="J37" s="31">
        <v>2018</v>
      </c>
      <c r="K37" s="5">
        <v>0.8554131994892793</v>
      </c>
      <c r="L37" s="5">
        <v>8.6610112678235304E-2</v>
      </c>
      <c r="M37" s="35">
        <v>218308.32167999999</v>
      </c>
      <c r="N37" s="31">
        <v>117990</v>
      </c>
      <c r="O37" s="11">
        <v>1850.2273216374267</v>
      </c>
      <c r="P37" s="6">
        <v>357.16586151368762</v>
      </c>
    </row>
    <row r="38" spans="1:16" x14ac:dyDescent="0.2">
      <c r="A38" s="7" t="s">
        <v>37</v>
      </c>
      <c r="B38" s="7" t="s">
        <v>38</v>
      </c>
      <c r="C38" s="7" t="s">
        <v>39</v>
      </c>
      <c r="D38" s="31">
        <v>33492</v>
      </c>
      <c r="E38" s="31">
        <v>40804</v>
      </c>
      <c r="F38" s="31">
        <v>47792</v>
      </c>
      <c r="G38" s="31">
        <v>55504</v>
      </c>
      <c r="H38" s="31">
        <v>62081</v>
      </c>
      <c r="I38" s="31">
        <v>239673</v>
      </c>
      <c r="J38" s="31">
        <v>2018</v>
      </c>
      <c r="K38" s="5">
        <v>0.853606831482145</v>
      </c>
      <c r="L38" s="5">
        <v>0.11849596425482849</v>
      </c>
      <c r="M38" s="35">
        <v>311677.20065000001</v>
      </c>
      <c r="N38" s="31">
        <v>195334</v>
      </c>
      <c r="O38" s="11">
        <v>1595.6116224006062</v>
      </c>
      <c r="P38" s="6">
        <v>317.81973440363686</v>
      </c>
    </row>
    <row r="39" spans="1:16" x14ac:dyDescent="0.2">
      <c r="A39" s="7" t="s">
        <v>155</v>
      </c>
      <c r="B39" s="7" t="s">
        <v>156</v>
      </c>
      <c r="C39" s="7" t="s">
        <v>6</v>
      </c>
      <c r="D39" s="31">
        <v>59608</v>
      </c>
      <c r="E39" s="31">
        <v>77296</v>
      </c>
      <c r="F39" s="31">
        <v>90182</v>
      </c>
      <c r="G39" s="31">
        <v>100389</v>
      </c>
      <c r="H39" s="31">
        <v>110422</v>
      </c>
      <c r="I39" s="31">
        <v>437897</v>
      </c>
      <c r="J39" s="31">
        <v>2018</v>
      </c>
      <c r="K39" s="5">
        <v>0.85246946718561267</v>
      </c>
      <c r="L39" s="5">
        <v>9.9941228620665609E-2</v>
      </c>
      <c r="M39" s="35">
        <v>592772.24208</v>
      </c>
      <c r="N39" s="31">
        <v>601672</v>
      </c>
      <c r="O39" s="11">
        <v>985.20828969937111</v>
      </c>
      <c r="P39" s="6">
        <v>183.52524298953583</v>
      </c>
    </row>
    <row r="40" spans="1:16" x14ac:dyDescent="0.2">
      <c r="A40" s="7" t="s">
        <v>354</v>
      </c>
      <c r="B40" s="7" t="s">
        <v>355</v>
      </c>
      <c r="C40" s="7" t="s">
        <v>86</v>
      </c>
      <c r="D40" s="31">
        <v>19884</v>
      </c>
      <c r="E40" s="31">
        <v>24549</v>
      </c>
      <c r="F40" s="31">
        <v>28493</v>
      </c>
      <c r="G40" s="31">
        <v>32822</v>
      </c>
      <c r="H40" s="31">
        <v>36800</v>
      </c>
      <c r="I40" s="31">
        <v>142548</v>
      </c>
      <c r="J40" s="31">
        <v>2018</v>
      </c>
      <c r="K40" s="5">
        <v>0.85073425870046271</v>
      </c>
      <c r="L40" s="5">
        <v>0.12119919566144659</v>
      </c>
      <c r="M40" s="35">
        <v>272568.41797000001</v>
      </c>
      <c r="N40" s="31">
        <v>314227</v>
      </c>
      <c r="O40" s="11">
        <v>867.42519888488255</v>
      </c>
      <c r="P40" s="6">
        <v>117.11278788901018</v>
      </c>
    </row>
    <row r="41" spans="1:16" x14ac:dyDescent="0.2">
      <c r="A41" s="7" t="s">
        <v>286</v>
      </c>
      <c r="B41" s="7" t="s">
        <v>287</v>
      </c>
      <c r="C41" s="7" t="s">
        <v>2</v>
      </c>
      <c r="D41" s="31">
        <v>19107</v>
      </c>
      <c r="E41" s="31">
        <v>25237</v>
      </c>
      <c r="F41" s="31">
        <v>29630</v>
      </c>
      <c r="G41" s="31">
        <v>33937</v>
      </c>
      <c r="H41" s="31">
        <v>35352</v>
      </c>
      <c r="I41" s="31">
        <v>143263</v>
      </c>
      <c r="J41" s="31">
        <v>2018</v>
      </c>
      <c r="K41" s="5">
        <v>0.8502119642016015</v>
      </c>
      <c r="L41" s="5">
        <v>4.1694905265639272E-2</v>
      </c>
      <c r="M41" s="35">
        <v>210447.31949999998</v>
      </c>
      <c r="N41" s="31">
        <v>228175</v>
      </c>
      <c r="O41" s="11">
        <v>922.30664840582881</v>
      </c>
      <c r="P41" s="6">
        <v>154.93371315875973</v>
      </c>
    </row>
    <row r="42" spans="1:16" x14ac:dyDescent="0.2">
      <c r="A42" s="7" t="s">
        <v>372</v>
      </c>
      <c r="B42" s="7" t="s">
        <v>373</v>
      </c>
      <c r="C42" s="7" t="s">
        <v>86</v>
      </c>
      <c r="D42" s="31">
        <v>36464</v>
      </c>
      <c r="E42" s="31">
        <v>47661</v>
      </c>
      <c r="F42" s="31">
        <v>55578</v>
      </c>
      <c r="G42" s="31">
        <v>61060</v>
      </c>
      <c r="H42" s="31">
        <v>67280</v>
      </c>
      <c r="I42" s="31">
        <v>268043</v>
      </c>
      <c r="J42" s="31">
        <v>2018</v>
      </c>
      <c r="K42" s="5">
        <v>0.84510750329091711</v>
      </c>
      <c r="L42" s="5">
        <v>0.1018670160497871</v>
      </c>
      <c r="M42" s="35">
        <v>266310.6556</v>
      </c>
      <c r="N42" s="31">
        <v>332231</v>
      </c>
      <c r="O42" s="11">
        <v>801.58280112331477</v>
      </c>
      <c r="P42" s="6">
        <v>202.50969957649949</v>
      </c>
    </row>
    <row r="43" spans="1:16" x14ac:dyDescent="0.2">
      <c r="A43" s="7" t="s">
        <v>388</v>
      </c>
      <c r="B43" s="7" t="s">
        <v>389</v>
      </c>
      <c r="C43" s="7" t="s">
        <v>86</v>
      </c>
      <c r="D43" s="31">
        <v>19866</v>
      </c>
      <c r="E43" s="31">
        <v>25577</v>
      </c>
      <c r="F43" s="31">
        <v>31695</v>
      </c>
      <c r="G43" s="31">
        <v>35269</v>
      </c>
      <c r="H43" s="31">
        <v>36535</v>
      </c>
      <c r="I43" s="31">
        <v>148942</v>
      </c>
      <c r="J43" s="31">
        <v>2018</v>
      </c>
      <c r="K43" s="5">
        <v>0.8390717809322461</v>
      </c>
      <c r="L43" s="5">
        <v>3.5895545663330405E-2</v>
      </c>
      <c r="M43" s="35">
        <v>259284.28902999999</v>
      </c>
      <c r="N43" s="31">
        <v>322576</v>
      </c>
      <c r="O43" s="11">
        <v>803.79287061033676</v>
      </c>
      <c r="P43" s="6">
        <v>113.26013094588562</v>
      </c>
    </row>
    <row r="44" spans="1:16" x14ac:dyDescent="0.2">
      <c r="A44" s="7" t="s">
        <v>71</v>
      </c>
      <c r="B44" s="7" t="s">
        <v>72</v>
      </c>
      <c r="C44" s="7" t="s">
        <v>73</v>
      </c>
      <c r="D44" s="31">
        <v>58412</v>
      </c>
      <c r="E44" s="31">
        <v>75956</v>
      </c>
      <c r="F44" s="31">
        <v>87495</v>
      </c>
      <c r="G44" s="31">
        <v>97814</v>
      </c>
      <c r="H44" s="31">
        <v>107406</v>
      </c>
      <c r="I44" s="31">
        <v>427083</v>
      </c>
      <c r="J44" s="31">
        <v>2018</v>
      </c>
      <c r="K44" s="5">
        <v>0.83876600698486614</v>
      </c>
      <c r="L44" s="5">
        <v>9.8063671867012897E-2</v>
      </c>
      <c r="M44" s="35">
        <v>552604.30473999993</v>
      </c>
      <c r="N44" s="31">
        <v>261675</v>
      </c>
      <c r="O44" s="11">
        <v>2111.7963303334286</v>
      </c>
      <c r="P44" s="6">
        <v>410.45571797076525</v>
      </c>
    </row>
    <row r="45" spans="1:16" x14ac:dyDescent="0.2">
      <c r="A45" s="7" t="s">
        <v>366</v>
      </c>
      <c r="B45" s="7" t="s">
        <v>367</v>
      </c>
      <c r="C45" s="7" t="s">
        <v>86</v>
      </c>
      <c r="D45" s="31">
        <v>40195</v>
      </c>
      <c r="E45" s="31">
        <v>47791</v>
      </c>
      <c r="F45" s="31">
        <v>56971</v>
      </c>
      <c r="G45" s="31">
        <v>67225</v>
      </c>
      <c r="H45" s="31">
        <v>73845</v>
      </c>
      <c r="I45" s="31">
        <v>286027</v>
      </c>
      <c r="J45" s="31">
        <v>2018</v>
      </c>
      <c r="K45" s="5">
        <v>0.83716880208981215</v>
      </c>
      <c r="L45" s="5">
        <v>9.8475269616957975E-2</v>
      </c>
      <c r="M45" s="35">
        <v>322865.20079999999</v>
      </c>
      <c r="N45" s="31">
        <v>441903</v>
      </c>
      <c r="O45" s="11">
        <v>730.62459589547939</v>
      </c>
      <c r="P45" s="6">
        <v>167.10680850774946</v>
      </c>
    </row>
    <row r="46" spans="1:16" x14ac:dyDescent="0.2">
      <c r="A46" s="7" t="s">
        <v>260</v>
      </c>
      <c r="B46" s="7" t="s">
        <v>261</v>
      </c>
      <c r="C46" s="7" t="s">
        <v>39</v>
      </c>
      <c r="D46" s="31">
        <v>30919</v>
      </c>
      <c r="E46" s="31">
        <v>39607</v>
      </c>
      <c r="F46" s="31">
        <v>44871</v>
      </c>
      <c r="G46" s="31">
        <v>51995</v>
      </c>
      <c r="H46" s="31">
        <v>56770</v>
      </c>
      <c r="I46" s="31">
        <v>224162</v>
      </c>
      <c r="J46" s="31">
        <v>2018</v>
      </c>
      <c r="K46" s="5">
        <v>0.83608784242698664</v>
      </c>
      <c r="L46" s="5">
        <v>9.1835753437830556E-2</v>
      </c>
      <c r="M46" s="35">
        <v>334365.81934000005</v>
      </c>
      <c r="N46" s="31">
        <v>167977</v>
      </c>
      <c r="O46" s="11">
        <v>1990.5452492900818</v>
      </c>
      <c r="P46" s="6">
        <v>337.96293540187048</v>
      </c>
    </row>
    <row r="47" spans="1:16" x14ac:dyDescent="0.2">
      <c r="A47" s="2" t="s">
        <v>221</v>
      </c>
      <c r="B47" s="2" t="s">
        <v>222</v>
      </c>
      <c r="C47" s="2" t="s">
        <v>11</v>
      </c>
      <c r="D47" s="31">
        <v>68212</v>
      </c>
      <c r="E47" s="31">
        <v>88842</v>
      </c>
      <c r="F47" s="31">
        <v>104219</v>
      </c>
      <c r="G47" s="31">
        <v>117245</v>
      </c>
      <c r="H47" s="31">
        <v>125222</v>
      </c>
      <c r="I47" s="31">
        <v>503740</v>
      </c>
      <c r="J47" s="31">
        <v>2018</v>
      </c>
      <c r="K47" s="5">
        <v>0.83577669618248984</v>
      </c>
      <c r="L47" s="5">
        <v>6.8037016503902079E-2</v>
      </c>
      <c r="M47" s="35">
        <v>716715.80208000005</v>
      </c>
      <c r="N47" s="31">
        <v>579500</v>
      </c>
      <c r="O47" s="11">
        <v>1236.7830924590164</v>
      </c>
      <c r="P47" s="6">
        <v>216.08628127696289</v>
      </c>
    </row>
    <row r="48" spans="1:16" x14ac:dyDescent="0.2">
      <c r="A48" s="7" t="s">
        <v>364</v>
      </c>
      <c r="B48" s="7" t="s">
        <v>365</v>
      </c>
      <c r="C48" s="7" t="s">
        <v>86</v>
      </c>
      <c r="D48" s="31">
        <v>28079</v>
      </c>
      <c r="E48" s="31">
        <v>35274</v>
      </c>
      <c r="F48" s="31">
        <v>41385</v>
      </c>
      <c r="G48" s="31">
        <v>47342</v>
      </c>
      <c r="H48" s="31">
        <v>51286</v>
      </c>
      <c r="I48" s="31">
        <v>203366</v>
      </c>
      <c r="J48" s="31">
        <v>2018</v>
      </c>
      <c r="K48" s="5">
        <v>0.82648954734855229</v>
      </c>
      <c r="L48" s="5">
        <v>8.3308689958176668E-2</v>
      </c>
      <c r="M48" s="35">
        <v>247495.14075000002</v>
      </c>
      <c r="N48" s="31">
        <v>316839</v>
      </c>
      <c r="O48" s="11">
        <v>781.1384985749861</v>
      </c>
      <c r="P48" s="6">
        <v>161.86769936781772</v>
      </c>
    </row>
    <row r="49" spans="1:16" x14ac:dyDescent="0.2">
      <c r="A49" s="2" t="s">
        <v>82</v>
      </c>
      <c r="B49" s="2" t="s">
        <v>83</v>
      </c>
      <c r="C49" s="2" t="s">
        <v>6</v>
      </c>
      <c r="D49" s="31">
        <v>114396</v>
      </c>
      <c r="E49" s="31">
        <v>147095</v>
      </c>
      <c r="F49" s="31">
        <v>171426</v>
      </c>
      <c r="G49" s="31">
        <v>193562</v>
      </c>
      <c r="H49" s="31">
        <v>208414</v>
      </c>
      <c r="I49" s="31">
        <v>834893</v>
      </c>
      <c r="J49" s="31">
        <v>2018</v>
      </c>
      <c r="K49" s="5">
        <v>0.82186440085317669</v>
      </c>
      <c r="L49" s="5">
        <v>7.6729936661121503E-2</v>
      </c>
      <c r="M49" s="35">
        <v>1107638.02251</v>
      </c>
      <c r="N49" s="31">
        <v>979581</v>
      </c>
      <c r="O49" s="11">
        <v>1130.7263233055767</v>
      </c>
      <c r="P49" s="6">
        <v>212.75831197215953</v>
      </c>
    </row>
    <row r="50" spans="1:16" x14ac:dyDescent="0.2">
      <c r="A50" s="33" t="s">
        <v>115</v>
      </c>
      <c r="B50" s="33" t="s">
        <v>116</v>
      </c>
      <c r="C50" s="33" t="s">
        <v>6</v>
      </c>
      <c r="D50" s="31">
        <v>20478</v>
      </c>
      <c r="E50" s="31">
        <v>25634</v>
      </c>
      <c r="F50" s="31">
        <v>30155</v>
      </c>
      <c r="G50" s="31">
        <v>34378</v>
      </c>
      <c r="H50" s="31">
        <v>37259</v>
      </c>
      <c r="I50" s="31">
        <v>147904</v>
      </c>
      <c r="J50" s="31">
        <v>2018</v>
      </c>
      <c r="K50" s="5">
        <v>0.81946479148354334</v>
      </c>
      <c r="L50" s="5">
        <v>8.3803595322590033E-2</v>
      </c>
      <c r="M50" s="35">
        <v>271870.54224999994</v>
      </c>
      <c r="N50" s="31">
        <v>185788</v>
      </c>
      <c r="O50" s="11">
        <v>1463.3374720111092</v>
      </c>
      <c r="P50" s="6">
        <v>200.54578336598706</v>
      </c>
    </row>
    <row r="51" spans="1:16" x14ac:dyDescent="0.2">
      <c r="A51" s="7" t="s">
        <v>236</v>
      </c>
      <c r="B51" s="7" t="s">
        <v>237</v>
      </c>
      <c r="C51" s="7" t="s">
        <v>86</v>
      </c>
      <c r="D51" s="31">
        <v>30122</v>
      </c>
      <c r="E51" s="31">
        <v>37036</v>
      </c>
      <c r="F51" s="31">
        <v>43180</v>
      </c>
      <c r="G51" s="31">
        <v>50065</v>
      </c>
      <c r="H51" s="31">
        <v>54793</v>
      </c>
      <c r="I51" s="31">
        <v>215196</v>
      </c>
      <c r="J51" s="31">
        <v>2018</v>
      </c>
      <c r="K51" s="5">
        <v>0.81903592058960228</v>
      </c>
      <c r="L51" s="5">
        <v>9.4437231598921409E-2</v>
      </c>
      <c r="M51" s="35">
        <v>275302.20721000002</v>
      </c>
      <c r="N51" s="31">
        <v>408558</v>
      </c>
      <c r="O51" s="11">
        <v>673.8387382207668</v>
      </c>
      <c r="P51" s="6">
        <v>134.11314917343435</v>
      </c>
    </row>
    <row r="52" spans="1:16" x14ac:dyDescent="0.2">
      <c r="A52" s="7" t="s">
        <v>153</v>
      </c>
      <c r="B52" s="7" t="s">
        <v>154</v>
      </c>
      <c r="C52" s="7" t="s">
        <v>51</v>
      </c>
      <c r="D52" s="31">
        <v>26669</v>
      </c>
      <c r="E52" s="31">
        <v>33202</v>
      </c>
      <c r="F52" s="31">
        <v>37713</v>
      </c>
      <c r="G52" s="31">
        <v>44372</v>
      </c>
      <c r="H52" s="31">
        <v>48487</v>
      </c>
      <c r="I52" s="31">
        <v>190443</v>
      </c>
      <c r="J52" s="31">
        <v>2018</v>
      </c>
      <c r="K52" s="5">
        <v>0.81810341595110425</v>
      </c>
      <c r="L52" s="5">
        <v>9.2738664022356435E-2</v>
      </c>
      <c r="M52" s="35">
        <v>261164.54431</v>
      </c>
      <c r="N52" s="31">
        <v>192658</v>
      </c>
      <c r="O52" s="11">
        <v>1355.5862944180881</v>
      </c>
      <c r="P52" s="6">
        <v>251.67395073134779</v>
      </c>
    </row>
    <row r="53" spans="1:16" x14ac:dyDescent="0.2">
      <c r="A53" s="33" t="s">
        <v>49</v>
      </c>
      <c r="B53" s="7" t="s">
        <v>50</v>
      </c>
      <c r="C53" s="7" t="s">
        <v>51</v>
      </c>
      <c r="D53" s="31">
        <v>35220</v>
      </c>
      <c r="E53" s="31">
        <v>44160</v>
      </c>
      <c r="F53" s="31">
        <v>50764</v>
      </c>
      <c r="G53" s="31">
        <v>58436</v>
      </c>
      <c r="H53" s="31">
        <v>63993</v>
      </c>
      <c r="I53" s="31">
        <v>252573</v>
      </c>
      <c r="J53" s="31">
        <v>2018</v>
      </c>
      <c r="K53" s="5">
        <v>0.81695059625212951</v>
      </c>
      <c r="L53" s="5">
        <v>9.5095489082072701E-2</v>
      </c>
      <c r="M53" s="35">
        <v>527213.20105999999</v>
      </c>
      <c r="N53" s="31">
        <v>283582</v>
      </c>
      <c r="O53" s="11">
        <v>1859.1208224076281</v>
      </c>
      <c r="P53" s="6">
        <v>225.65959757671502</v>
      </c>
    </row>
    <row r="54" spans="1:16" x14ac:dyDescent="0.2">
      <c r="A54" s="7" t="s">
        <v>223</v>
      </c>
      <c r="B54" s="7" t="s">
        <v>224</v>
      </c>
      <c r="C54" s="7" t="s">
        <v>51</v>
      </c>
      <c r="D54" s="31">
        <v>24577</v>
      </c>
      <c r="E54" s="31">
        <v>30748</v>
      </c>
      <c r="F54" s="31">
        <v>36023</v>
      </c>
      <c r="G54" s="31">
        <v>40534</v>
      </c>
      <c r="H54" s="31">
        <v>44647</v>
      </c>
      <c r="I54" s="31">
        <v>176529</v>
      </c>
      <c r="J54" s="31">
        <v>2018</v>
      </c>
      <c r="K54" s="5">
        <v>0.81661716238759818</v>
      </c>
      <c r="L54" s="5">
        <v>0.1014703705531159</v>
      </c>
      <c r="M54" s="35">
        <v>236794.15431000001</v>
      </c>
      <c r="N54" s="31">
        <v>290788</v>
      </c>
      <c r="O54" s="11">
        <v>814.31886566845958</v>
      </c>
      <c r="P54" s="6">
        <v>153.53797268112851</v>
      </c>
    </row>
    <row r="55" spans="1:16" x14ac:dyDescent="0.2">
      <c r="A55" s="33" t="s">
        <v>205</v>
      </c>
      <c r="B55" s="33" t="s">
        <v>206</v>
      </c>
      <c r="C55" s="33" t="s">
        <v>73</v>
      </c>
      <c r="D55" s="31">
        <v>28594</v>
      </c>
      <c r="E55" s="31">
        <v>36171</v>
      </c>
      <c r="F55" s="31">
        <v>42398</v>
      </c>
      <c r="G55" s="31">
        <v>46856</v>
      </c>
      <c r="H55" s="31">
        <v>51740</v>
      </c>
      <c r="I55" s="31">
        <v>205759</v>
      </c>
      <c r="J55" s="31">
        <v>2018</v>
      </c>
      <c r="K55" s="5">
        <v>0.8094705182905505</v>
      </c>
      <c r="L55" s="5">
        <v>0.10423424961584429</v>
      </c>
      <c r="M55" s="35">
        <v>269318.55570999999</v>
      </c>
      <c r="N55" s="31">
        <v>179909</v>
      </c>
      <c r="O55" s="11">
        <v>1496.9710003946439</v>
      </c>
      <c r="P55" s="6">
        <v>287.58983708430372</v>
      </c>
    </row>
    <row r="56" spans="1:16" x14ac:dyDescent="0.2">
      <c r="A56" s="7" t="s">
        <v>130</v>
      </c>
      <c r="B56" s="7" t="s">
        <v>131</v>
      </c>
      <c r="C56" s="7" t="s">
        <v>6</v>
      </c>
      <c r="D56" s="31">
        <v>40570</v>
      </c>
      <c r="E56" s="31">
        <v>51791</v>
      </c>
      <c r="F56" s="31">
        <v>61030</v>
      </c>
      <c r="G56" s="31">
        <v>69932</v>
      </c>
      <c r="H56" s="31">
        <v>73372</v>
      </c>
      <c r="I56" s="31">
        <v>296695</v>
      </c>
      <c r="J56" s="31">
        <v>2018</v>
      </c>
      <c r="K56" s="5">
        <v>0.80852846931229971</v>
      </c>
      <c r="L56" s="5">
        <v>4.9190642338271466E-2</v>
      </c>
      <c r="M56" s="35">
        <v>413292.67544000002</v>
      </c>
      <c r="N56" s="31">
        <v>176325</v>
      </c>
      <c r="O56" s="11">
        <v>2343.9255660853537</v>
      </c>
      <c r="P56" s="6">
        <v>416.11796398695589</v>
      </c>
    </row>
    <row r="57" spans="1:16" x14ac:dyDescent="0.2">
      <c r="A57" s="7" t="s">
        <v>99</v>
      </c>
      <c r="B57" s="7" t="s">
        <v>100</v>
      </c>
      <c r="C57" s="7" t="s">
        <v>6</v>
      </c>
      <c r="D57" s="31">
        <v>61130</v>
      </c>
      <c r="E57" s="31">
        <v>78158</v>
      </c>
      <c r="F57" s="31">
        <v>88548</v>
      </c>
      <c r="G57" s="31">
        <v>102389</v>
      </c>
      <c r="H57" s="31">
        <v>110500</v>
      </c>
      <c r="I57" s="31">
        <v>440725</v>
      </c>
      <c r="J57" s="31">
        <v>2018</v>
      </c>
      <c r="K57" s="5">
        <v>0.80762309831506629</v>
      </c>
      <c r="L57" s="5">
        <v>7.9217494066745456E-2</v>
      </c>
      <c r="M57" s="35">
        <v>604497.34918000002</v>
      </c>
      <c r="N57" s="31">
        <v>409919</v>
      </c>
      <c r="O57" s="11">
        <v>1474.6751167425759</v>
      </c>
      <c r="P57" s="6">
        <v>269.56545073538916</v>
      </c>
    </row>
    <row r="58" spans="1:16" x14ac:dyDescent="0.2">
      <c r="A58" s="7" t="s">
        <v>232</v>
      </c>
      <c r="B58" s="7" t="s">
        <v>233</v>
      </c>
      <c r="C58" s="7" t="s">
        <v>39</v>
      </c>
      <c r="D58" s="31">
        <v>68535</v>
      </c>
      <c r="E58" s="31">
        <v>87545</v>
      </c>
      <c r="F58" s="31">
        <v>101401</v>
      </c>
      <c r="G58" s="31">
        <v>113509</v>
      </c>
      <c r="H58" s="31">
        <v>123883</v>
      </c>
      <c r="I58" s="31">
        <v>494873</v>
      </c>
      <c r="J58" s="31">
        <v>2018</v>
      </c>
      <c r="K58" s="5">
        <v>0.80758736412052234</v>
      </c>
      <c r="L58" s="5">
        <v>9.1393633984970357E-2</v>
      </c>
      <c r="M58" s="35">
        <v>670266.85927999998</v>
      </c>
      <c r="N58" s="31">
        <v>251744</v>
      </c>
      <c r="O58" s="11">
        <v>2662.4938798144149</v>
      </c>
      <c r="P58" s="6">
        <v>492.09911656285749</v>
      </c>
    </row>
    <row r="59" spans="1:16" x14ac:dyDescent="0.2">
      <c r="A59" s="2" t="s">
        <v>9</v>
      </c>
      <c r="B59" s="2" t="s">
        <v>10</v>
      </c>
      <c r="C59" s="2" t="s">
        <v>11</v>
      </c>
      <c r="D59" s="31">
        <v>91705</v>
      </c>
      <c r="E59" s="31">
        <v>122008</v>
      </c>
      <c r="F59" s="31">
        <v>143211</v>
      </c>
      <c r="G59" s="31">
        <v>158902</v>
      </c>
      <c r="H59" s="31">
        <v>165653</v>
      </c>
      <c r="I59" s="31">
        <v>681479</v>
      </c>
      <c r="J59" s="31">
        <v>2018</v>
      </c>
      <c r="K59" s="5">
        <v>0.80636824600621559</v>
      </c>
      <c r="L59" s="5">
        <v>4.2485305408364905E-2</v>
      </c>
      <c r="M59" s="35">
        <v>773690.24726999993</v>
      </c>
      <c r="N59" s="31">
        <v>652099</v>
      </c>
      <c r="O59" s="11">
        <v>1186.4613306721831</v>
      </c>
      <c r="P59" s="6">
        <v>254.03044629726469</v>
      </c>
    </row>
    <row r="60" spans="1:16" x14ac:dyDescent="0.2">
      <c r="A60" s="7" t="s">
        <v>332</v>
      </c>
      <c r="B60" s="7" t="s">
        <v>333</v>
      </c>
      <c r="C60" s="7" t="s">
        <v>2</v>
      </c>
      <c r="D60" s="31">
        <v>29455</v>
      </c>
      <c r="E60" s="31">
        <v>35954</v>
      </c>
      <c r="F60" s="31">
        <v>40242</v>
      </c>
      <c r="G60" s="31">
        <v>46610</v>
      </c>
      <c r="H60" s="31">
        <v>53172</v>
      </c>
      <c r="I60" s="31">
        <v>205433</v>
      </c>
      <c r="J60" s="31">
        <v>2018</v>
      </c>
      <c r="K60" s="5">
        <v>0.80519436428450175</v>
      </c>
      <c r="L60" s="5">
        <v>0.1407852392190517</v>
      </c>
      <c r="M60" s="35">
        <v>284464.65334000002</v>
      </c>
      <c r="N60" s="31">
        <v>189155</v>
      </c>
      <c r="O60" s="11">
        <v>1503.8706528508367</v>
      </c>
      <c r="P60" s="6">
        <v>281.10279929158628</v>
      </c>
    </row>
    <row r="61" spans="1:16" x14ac:dyDescent="0.2">
      <c r="A61" s="7" t="s">
        <v>374</v>
      </c>
      <c r="B61" s="7" t="s">
        <v>375</v>
      </c>
      <c r="C61" s="7" t="s">
        <v>86</v>
      </c>
      <c r="D61" s="31">
        <v>29890</v>
      </c>
      <c r="E61" s="31">
        <v>37653</v>
      </c>
      <c r="F61" s="31">
        <v>42328</v>
      </c>
      <c r="G61" s="31">
        <v>48839</v>
      </c>
      <c r="H61" s="31">
        <v>53838</v>
      </c>
      <c r="I61" s="31">
        <v>212548</v>
      </c>
      <c r="J61" s="31">
        <v>2018</v>
      </c>
      <c r="K61" s="5">
        <v>0.80120441619270655</v>
      </c>
      <c r="L61" s="5">
        <v>0.10235672311062879</v>
      </c>
      <c r="M61" s="35">
        <v>326315.66631</v>
      </c>
      <c r="N61" s="31">
        <v>427497</v>
      </c>
      <c r="O61" s="11">
        <v>763.31685674987193</v>
      </c>
      <c r="P61" s="6">
        <v>125.93772587877811</v>
      </c>
    </row>
    <row r="62" spans="1:16" x14ac:dyDescent="0.2">
      <c r="A62" s="33" t="s">
        <v>334</v>
      </c>
      <c r="B62" s="33" t="s">
        <v>335</v>
      </c>
      <c r="C62" s="33" t="s">
        <v>22</v>
      </c>
      <c r="D62" s="31">
        <v>32848</v>
      </c>
      <c r="E62" s="31">
        <v>41742</v>
      </c>
      <c r="F62" s="31">
        <v>50920</v>
      </c>
      <c r="G62" s="31">
        <v>57508</v>
      </c>
      <c r="H62" s="31">
        <v>59129</v>
      </c>
      <c r="I62" s="31">
        <v>242147</v>
      </c>
      <c r="J62" s="31">
        <v>2018</v>
      </c>
      <c r="K62" s="5">
        <v>0.80007915245981487</v>
      </c>
      <c r="L62" s="5">
        <v>2.8187382625026083E-2</v>
      </c>
      <c r="M62" s="35">
        <v>284663.92669999995</v>
      </c>
      <c r="N62" s="31">
        <v>210743</v>
      </c>
      <c r="O62" s="11">
        <v>1350.7633786175577</v>
      </c>
      <c r="P62" s="6">
        <v>280.57396924215749</v>
      </c>
    </row>
    <row r="63" spans="1:16" x14ac:dyDescent="0.2">
      <c r="A63" s="7" t="s">
        <v>238</v>
      </c>
      <c r="B63" s="7" t="s">
        <v>140</v>
      </c>
      <c r="C63" s="7" t="s">
        <v>73</v>
      </c>
      <c r="D63" s="31">
        <v>14024</v>
      </c>
      <c r="E63" s="31">
        <v>18385</v>
      </c>
      <c r="F63" s="31">
        <v>20359</v>
      </c>
      <c r="G63" s="31">
        <v>21492</v>
      </c>
      <c r="H63" s="31">
        <v>25160</v>
      </c>
      <c r="I63" s="31">
        <v>99420</v>
      </c>
      <c r="J63" s="31">
        <v>2018</v>
      </c>
      <c r="K63" s="5">
        <v>0.79406731317741019</v>
      </c>
      <c r="L63" s="5">
        <v>0.1706681555927787</v>
      </c>
      <c r="M63" s="35">
        <v>155234.23293</v>
      </c>
      <c r="N63" s="31">
        <v>142383</v>
      </c>
      <c r="O63" s="11">
        <v>1090.2581974673942</v>
      </c>
      <c r="P63" s="6">
        <v>176.70648883644819</v>
      </c>
    </row>
    <row r="64" spans="1:16" x14ac:dyDescent="0.2">
      <c r="A64" s="7" t="s">
        <v>330</v>
      </c>
      <c r="B64" s="7" t="s">
        <v>331</v>
      </c>
      <c r="C64" s="7" t="s">
        <v>51</v>
      </c>
      <c r="D64" s="31">
        <v>38021</v>
      </c>
      <c r="E64" s="31">
        <v>48658</v>
      </c>
      <c r="F64" s="31">
        <v>54593</v>
      </c>
      <c r="G64" s="31">
        <v>61278</v>
      </c>
      <c r="H64" s="31">
        <v>68205</v>
      </c>
      <c r="I64" s="31">
        <v>270755</v>
      </c>
      <c r="J64" s="31">
        <v>2018</v>
      </c>
      <c r="K64" s="5">
        <v>0.79387706793614055</v>
      </c>
      <c r="L64" s="5">
        <v>0.11304220111622441</v>
      </c>
      <c r="M64" s="35">
        <v>391015.16773999995</v>
      </c>
      <c r="N64" s="31">
        <v>320021</v>
      </c>
      <c r="O64" s="11">
        <v>1221.8422157920886</v>
      </c>
      <c r="P64" s="6">
        <v>213.1266385643442</v>
      </c>
    </row>
    <row r="65" spans="1:16" x14ac:dyDescent="0.2">
      <c r="A65" s="7" t="s">
        <v>302</v>
      </c>
      <c r="B65" s="7" t="s">
        <v>303</v>
      </c>
      <c r="C65" s="7" t="s">
        <v>14</v>
      </c>
      <c r="D65" s="31">
        <v>78986</v>
      </c>
      <c r="E65" s="31">
        <v>97385</v>
      </c>
      <c r="F65" s="31">
        <v>113227</v>
      </c>
      <c r="G65" s="31">
        <v>128950</v>
      </c>
      <c r="H65" s="31">
        <v>141600</v>
      </c>
      <c r="I65" s="31">
        <v>560148</v>
      </c>
      <c r="J65" s="31">
        <v>2018</v>
      </c>
      <c r="K65" s="5">
        <v>0.79272276099561945</v>
      </c>
      <c r="L65" s="5">
        <v>9.8100038774718887E-2</v>
      </c>
      <c r="M65" s="35">
        <v>655508.11199</v>
      </c>
      <c r="N65" s="31">
        <v>298179</v>
      </c>
      <c r="O65" s="11">
        <v>2198.3711528645545</v>
      </c>
      <c r="P65" s="6">
        <v>474.8825369995875</v>
      </c>
    </row>
    <row r="66" spans="1:16" x14ac:dyDescent="0.2">
      <c r="A66" s="7" t="s">
        <v>356</v>
      </c>
      <c r="B66" s="7" t="s">
        <v>357</v>
      </c>
      <c r="C66" s="7" t="s">
        <v>86</v>
      </c>
      <c r="D66" s="31">
        <v>25295</v>
      </c>
      <c r="E66" s="31">
        <v>31119</v>
      </c>
      <c r="F66" s="31">
        <v>37236</v>
      </c>
      <c r="G66" s="31">
        <v>41688</v>
      </c>
      <c r="H66" s="31">
        <v>45310</v>
      </c>
      <c r="I66" s="31">
        <v>180648</v>
      </c>
      <c r="J66" s="31">
        <v>2018</v>
      </c>
      <c r="K66" s="5">
        <v>0.79126309547341367</v>
      </c>
      <c r="L66" s="5">
        <v>8.6883515639992318E-2</v>
      </c>
      <c r="M66" s="35">
        <v>190336.89167000001</v>
      </c>
      <c r="N66" s="31">
        <v>321251</v>
      </c>
      <c r="O66" s="11">
        <v>592.48653442323916</v>
      </c>
      <c r="P66" s="6">
        <v>141.04236251404663</v>
      </c>
    </row>
    <row r="67" spans="1:16" x14ac:dyDescent="0.2">
      <c r="A67" s="7" t="s">
        <v>306</v>
      </c>
      <c r="B67" s="7" t="s">
        <v>307</v>
      </c>
      <c r="C67" s="7" t="s">
        <v>51</v>
      </c>
      <c r="D67" s="31">
        <v>58321</v>
      </c>
      <c r="E67" s="31">
        <v>74755</v>
      </c>
      <c r="F67" s="31">
        <v>85890</v>
      </c>
      <c r="G67" s="31">
        <v>95680</v>
      </c>
      <c r="H67" s="31">
        <v>104250</v>
      </c>
      <c r="I67" s="31">
        <v>418896</v>
      </c>
      <c r="J67" s="31">
        <v>2018</v>
      </c>
      <c r="K67" s="5">
        <v>0.78752079010990894</v>
      </c>
      <c r="L67" s="5">
        <v>8.956939799331104E-2</v>
      </c>
      <c r="M67" s="35">
        <v>533600.67541000003</v>
      </c>
      <c r="N67" s="31">
        <v>522817</v>
      </c>
      <c r="O67" s="11">
        <v>1020.6260993999814</v>
      </c>
      <c r="P67" s="6">
        <v>199.40055506993843</v>
      </c>
    </row>
    <row r="68" spans="1:16" x14ac:dyDescent="0.2">
      <c r="A68" s="2" t="s">
        <v>31</v>
      </c>
      <c r="B68" s="7" t="s">
        <v>32</v>
      </c>
      <c r="C68" s="7" t="s">
        <v>14</v>
      </c>
      <c r="D68" s="31">
        <v>135667</v>
      </c>
      <c r="E68" s="31">
        <v>167995</v>
      </c>
      <c r="F68" s="31">
        <v>194361</v>
      </c>
      <c r="G68" s="31">
        <v>224253</v>
      </c>
      <c r="H68" s="31">
        <v>242183</v>
      </c>
      <c r="I68" s="31">
        <v>964459</v>
      </c>
      <c r="J68" s="31">
        <v>2018</v>
      </c>
      <c r="K68" s="5">
        <v>0.78512829206807844</v>
      </c>
      <c r="L68" s="5">
        <v>7.9954337288687324E-2</v>
      </c>
      <c r="M68" s="35">
        <v>942624.2260100001</v>
      </c>
      <c r="N68" s="31">
        <v>530164</v>
      </c>
      <c r="O68" s="11">
        <v>1777.9861062048728</v>
      </c>
      <c r="P68" s="6">
        <v>456.80770478568894</v>
      </c>
    </row>
    <row r="69" spans="1:16" x14ac:dyDescent="0.2">
      <c r="A69" s="7" t="s">
        <v>288</v>
      </c>
      <c r="B69" s="7" t="s">
        <v>289</v>
      </c>
      <c r="C69" s="7" t="s">
        <v>86</v>
      </c>
      <c r="D69" s="31">
        <v>39663</v>
      </c>
      <c r="E69" s="31">
        <v>48303</v>
      </c>
      <c r="F69" s="31">
        <v>57344</v>
      </c>
      <c r="G69" s="31">
        <v>64846</v>
      </c>
      <c r="H69" s="31">
        <v>70793</v>
      </c>
      <c r="I69" s="31">
        <v>280949</v>
      </c>
      <c r="J69" s="31">
        <v>2018</v>
      </c>
      <c r="K69" s="5">
        <v>0.78486246627839551</v>
      </c>
      <c r="L69" s="5">
        <v>9.1709588872096973E-2</v>
      </c>
      <c r="M69" s="35">
        <v>332395.79420999996</v>
      </c>
      <c r="N69" s="31">
        <v>413072</v>
      </c>
      <c r="O69" s="11">
        <v>804.6921461875894</v>
      </c>
      <c r="P69" s="6">
        <v>171.38174458690011</v>
      </c>
    </row>
    <row r="70" spans="1:16" x14ac:dyDescent="0.2">
      <c r="A70" s="7" t="s">
        <v>203</v>
      </c>
      <c r="B70" s="7" t="s">
        <v>204</v>
      </c>
      <c r="C70" s="7" t="s">
        <v>39</v>
      </c>
      <c r="D70" s="31">
        <v>26658</v>
      </c>
      <c r="E70" s="31">
        <v>33508</v>
      </c>
      <c r="F70" s="31">
        <v>38495</v>
      </c>
      <c r="G70" s="31">
        <v>43908</v>
      </c>
      <c r="H70" s="31">
        <v>47392</v>
      </c>
      <c r="I70" s="31">
        <v>189961</v>
      </c>
      <c r="J70" s="31">
        <v>2018</v>
      </c>
      <c r="K70" s="5">
        <v>0.77777777777777779</v>
      </c>
      <c r="L70" s="5">
        <v>7.9347727065682785E-2</v>
      </c>
      <c r="M70" s="35">
        <v>247455.62129000004</v>
      </c>
      <c r="N70" s="31">
        <v>104793</v>
      </c>
      <c r="O70" s="11">
        <v>2361.3754858626053</v>
      </c>
      <c r="P70" s="6">
        <v>452.24394759191932</v>
      </c>
    </row>
    <row r="71" spans="1:16" x14ac:dyDescent="0.2">
      <c r="A71" s="7" t="s">
        <v>167</v>
      </c>
      <c r="B71" s="7" t="s">
        <v>168</v>
      </c>
      <c r="C71" s="7" t="s">
        <v>73</v>
      </c>
      <c r="D71" s="31">
        <v>29924</v>
      </c>
      <c r="E71" s="31">
        <v>37377</v>
      </c>
      <c r="F71" s="31">
        <v>42140</v>
      </c>
      <c r="G71" s="31">
        <v>46523</v>
      </c>
      <c r="H71" s="31">
        <v>53186</v>
      </c>
      <c r="I71" s="31">
        <v>209150</v>
      </c>
      <c r="J71" s="31">
        <v>2018</v>
      </c>
      <c r="K71" s="5">
        <v>0.77736933565031408</v>
      </c>
      <c r="L71" s="5">
        <v>0.14321948283644648</v>
      </c>
      <c r="M71" s="35">
        <v>252962.74267999997</v>
      </c>
      <c r="N71" s="31">
        <v>194710</v>
      </c>
      <c r="O71" s="11">
        <v>1299.1769435570848</v>
      </c>
      <c r="P71" s="6">
        <v>273.15494838477741</v>
      </c>
    </row>
    <row r="72" spans="1:16" x14ac:dyDescent="0.2">
      <c r="A72" s="7" t="s">
        <v>62</v>
      </c>
      <c r="B72" s="7" t="s">
        <v>63</v>
      </c>
      <c r="C72" s="7" t="s">
        <v>22</v>
      </c>
      <c r="D72" s="31">
        <v>38317</v>
      </c>
      <c r="E72" s="31">
        <v>48892</v>
      </c>
      <c r="F72" s="31">
        <v>55656</v>
      </c>
      <c r="G72" s="31">
        <v>62189</v>
      </c>
      <c r="H72" s="31">
        <v>68022</v>
      </c>
      <c r="I72" s="31">
        <v>273076</v>
      </c>
      <c r="J72" s="31">
        <v>2018</v>
      </c>
      <c r="K72" s="5">
        <v>0.77524336456403165</v>
      </c>
      <c r="L72" s="5">
        <v>9.3794722539355835E-2</v>
      </c>
      <c r="M72" s="35">
        <v>352964.78035000002</v>
      </c>
      <c r="N72" s="31">
        <v>178089</v>
      </c>
      <c r="O72" s="11">
        <v>1981.9572256006829</v>
      </c>
      <c r="P72" s="6">
        <v>381.95508987079495</v>
      </c>
    </row>
    <row r="73" spans="1:16" x14ac:dyDescent="0.2">
      <c r="A73" s="2" t="s">
        <v>128</v>
      </c>
      <c r="B73" s="2" t="s">
        <v>129</v>
      </c>
      <c r="C73" s="2" t="s">
        <v>51</v>
      </c>
      <c r="D73" s="31">
        <v>13602</v>
      </c>
      <c r="E73" s="31">
        <v>17071</v>
      </c>
      <c r="F73" s="31">
        <v>19794</v>
      </c>
      <c r="G73" s="31">
        <v>22013</v>
      </c>
      <c r="H73" s="31">
        <v>24120</v>
      </c>
      <c r="I73" s="31">
        <v>96600</v>
      </c>
      <c r="J73" s="31">
        <v>2018</v>
      </c>
      <c r="K73" s="5">
        <v>0.77326863696515213</v>
      </c>
      <c r="L73" s="5">
        <v>9.5716167719075096E-2</v>
      </c>
      <c r="M73" s="35">
        <v>163234.09561999998</v>
      </c>
      <c r="N73" s="31">
        <v>116908</v>
      </c>
      <c r="O73" s="11">
        <v>1396.2611251582439</v>
      </c>
      <c r="P73" s="6">
        <v>206.31607759947991</v>
      </c>
    </row>
    <row r="74" spans="1:16" x14ac:dyDescent="0.2">
      <c r="A74" s="2" t="s">
        <v>4</v>
      </c>
      <c r="B74" s="2" t="s">
        <v>5</v>
      </c>
      <c r="C74" s="2" t="s">
        <v>6</v>
      </c>
      <c r="D74" s="31">
        <v>53162</v>
      </c>
      <c r="E74" s="31">
        <v>67730</v>
      </c>
      <c r="F74" s="31">
        <v>81830</v>
      </c>
      <c r="G74" s="31">
        <v>88690</v>
      </c>
      <c r="H74" s="31">
        <v>94139</v>
      </c>
      <c r="I74" s="31">
        <v>385551</v>
      </c>
      <c r="J74" s="31">
        <v>2018</v>
      </c>
      <c r="K74" s="5">
        <v>0.77079492870847599</v>
      </c>
      <c r="L74" s="5">
        <v>6.1438719134062465E-2</v>
      </c>
      <c r="M74" s="35">
        <v>513280.59386999992</v>
      </c>
      <c r="N74" s="31">
        <v>240073</v>
      </c>
      <c r="O74" s="11">
        <v>2138.0188270651006</v>
      </c>
      <c r="P74" s="6">
        <v>392.12656150420918</v>
      </c>
    </row>
    <row r="75" spans="1:16" x14ac:dyDescent="0.2">
      <c r="A75" s="7" t="s">
        <v>69</v>
      </c>
      <c r="B75" s="7" t="s">
        <v>70</v>
      </c>
      <c r="C75" s="7" t="s">
        <v>51</v>
      </c>
      <c r="D75" s="31">
        <v>22818</v>
      </c>
      <c r="E75" s="31">
        <v>29309</v>
      </c>
      <c r="F75" s="31">
        <v>33718</v>
      </c>
      <c r="G75" s="31">
        <v>35554</v>
      </c>
      <c r="H75" s="31">
        <v>40381</v>
      </c>
      <c r="I75" s="31">
        <v>161780</v>
      </c>
      <c r="J75" s="31">
        <v>2018</v>
      </c>
      <c r="K75" s="5">
        <v>0.76969936015426421</v>
      </c>
      <c r="L75" s="5">
        <v>0.13576531473251954</v>
      </c>
      <c r="M75" s="35">
        <v>232340.66343000002</v>
      </c>
      <c r="N75" s="31">
        <v>187775</v>
      </c>
      <c r="O75" s="11">
        <v>1237.3354463054186</v>
      </c>
      <c r="P75" s="6">
        <v>215.04992677406472</v>
      </c>
    </row>
    <row r="76" spans="1:16" x14ac:dyDescent="0.2">
      <c r="A76" s="7" t="s">
        <v>107</v>
      </c>
      <c r="B76" s="7" t="s">
        <v>108</v>
      </c>
      <c r="C76" s="7" t="s">
        <v>6</v>
      </c>
      <c r="D76" s="31">
        <v>23012</v>
      </c>
      <c r="E76" s="31">
        <v>29347</v>
      </c>
      <c r="F76" s="31">
        <v>32673</v>
      </c>
      <c r="G76" s="31">
        <v>35831</v>
      </c>
      <c r="H76" s="31">
        <v>40719</v>
      </c>
      <c r="I76" s="31">
        <v>161582</v>
      </c>
      <c r="J76" s="31">
        <v>2018</v>
      </c>
      <c r="K76" s="5">
        <v>0.76946810359812268</v>
      </c>
      <c r="L76" s="5">
        <v>0.13641818537021017</v>
      </c>
      <c r="M76" s="35">
        <v>294812.84698999999</v>
      </c>
      <c r="N76" s="31">
        <v>188633</v>
      </c>
      <c r="O76" s="11">
        <v>1562.8911536687642</v>
      </c>
      <c r="P76" s="6">
        <v>215.86360817036254</v>
      </c>
    </row>
    <row r="77" spans="1:16" x14ac:dyDescent="0.2">
      <c r="A77" s="33" t="s">
        <v>74</v>
      </c>
      <c r="B77" s="7" t="s">
        <v>75</v>
      </c>
      <c r="C77" s="7" t="s">
        <v>6</v>
      </c>
      <c r="D77" s="31">
        <v>20047</v>
      </c>
      <c r="E77" s="31">
        <v>25476</v>
      </c>
      <c r="F77" s="31">
        <v>29503</v>
      </c>
      <c r="G77" s="31">
        <v>32417</v>
      </c>
      <c r="H77" s="31">
        <v>35420</v>
      </c>
      <c r="I77" s="31">
        <v>142863</v>
      </c>
      <c r="J77" s="31">
        <v>2018</v>
      </c>
      <c r="K77" s="5">
        <v>0.7668479074175687</v>
      </c>
      <c r="L77" s="5">
        <v>9.2636579572446559E-2</v>
      </c>
      <c r="M77" s="35">
        <v>243521.94613000005</v>
      </c>
      <c r="N77" s="31">
        <v>178304</v>
      </c>
      <c r="O77" s="11">
        <v>1365.7682728934856</v>
      </c>
      <c r="P77" s="6">
        <v>198.64949748743717</v>
      </c>
    </row>
    <row r="78" spans="1:16" x14ac:dyDescent="0.2">
      <c r="A78" s="7" t="s">
        <v>322</v>
      </c>
      <c r="B78" s="7" t="s">
        <v>323</v>
      </c>
      <c r="C78" s="7" t="s">
        <v>2</v>
      </c>
      <c r="D78" s="31">
        <v>13791</v>
      </c>
      <c r="E78" s="31">
        <v>17218</v>
      </c>
      <c r="F78" s="31">
        <v>19489</v>
      </c>
      <c r="G78" s="31">
        <v>22121</v>
      </c>
      <c r="H78" s="31">
        <v>24345</v>
      </c>
      <c r="I78" s="31">
        <v>96964</v>
      </c>
      <c r="J78" s="31">
        <v>2018</v>
      </c>
      <c r="K78" s="5">
        <v>0.76528170546008267</v>
      </c>
      <c r="L78" s="5">
        <v>0.1005379503639076</v>
      </c>
      <c r="M78" s="35">
        <v>161267.35463000002</v>
      </c>
      <c r="N78" s="31">
        <v>185696</v>
      </c>
      <c r="O78" s="11">
        <v>868.4481875215406</v>
      </c>
      <c r="P78" s="6">
        <v>131.10136998104429</v>
      </c>
    </row>
    <row r="79" spans="1:16" x14ac:dyDescent="0.2">
      <c r="A79" s="2" t="s">
        <v>15</v>
      </c>
      <c r="B79" s="2" t="s">
        <v>13</v>
      </c>
      <c r="C79" s="2" t="s">
        <v>14</v>
      </c>
      <c r="D79" s="31">
        <v>68449</v>
      </c>
      <c r="E79" s="31">
        <v>87523</v>
      </c>
      <c r="F79" s="31">
        <v>98771</v>
      </c>
      <c r="G79" s="31">
        <v>110348</v>
      </c>
      <c r="H79" s="31">
        <v>120798</v>
      </c>
      <c r="I79" s="31">
        <v>485889</v>
      </c>
      <c r="J79" s="31">
        <v>2018</v>
      </c>
      <c r="K79" s="5">
        <v>0.76478838259141846</v>
      </c>
      <c r="L79" s="5">
        <v>9.4700402363432051E-2</v>
      </c>
      <c r="M79" s="35">
        <v>565794.77856000001</v>
      </c>
      <c r="N79" s="31">
        <v>262686</v>
      </c>
      <c r="O79" s="11">
        <v>2153.8825006281263</v>
      </c>
      <c r="P79" s="6">
        <v>459.85701560037461</v>
      </c>
    </row>
    <row r="80" spans="1:16" x14ac:dyDescent="0.2">
      <c r="A80" s="2" t="s">
        <v>16</v>
      </c>
      <c r="B80" s="2" t="s">
        <v>17</v>
      </c>
      <c r="C80" s="2" t="s">
        <v>14</v>
      </c>
      <c r="D80" s="31">
        <v>56408</v>
      </c>
      <c r="E80" s="31">
        <v>70915</v>
      </c>
      <c r="F80" s="31">
        <v>82383</v>
      </c>
      <c r="G80" s="31">
        <v>94617</v>
      </c>
      <c r="H80" s="31">
        <v>99311</v>
      </c>
      <c r="I80" s="31">
        <v>403634</v>
      </c>
      <c r="J80" s="31">
        <v>2018</v>
      </c>
      <c r="K80" s="5">
        <v>0.76058360516238832</v>
      </c>
      <c r="L80" s="5">
        <v>4.9610535104685202E-2</v>
      </c>
      <c r="M80" s="35">
        <v>447473.19189000002</v>
      </c>
      <c r="N80" s="31">
        <v>220101</v>
      </c>
      <c r="O80" s="11">
        <v>2033.0357058350485</v>
      </c>
      <c r="P80" s="6">
        <v>451.20649156523598</v>
      </c>
    </row>
    <row r="81" spans="1:16" x14ac:dyDescent="0.2">
      <c r="A81" s="7" t="s">
        <v>290</v>
      </c>
      <c r="B81" s="7" t="s">
        <v>291</v>
      </c>
      <c r="C81" s="7" t="s">
        <v>86</v>
      </c>
      <c r="D81" s="31">
        <v>29690</v>
      </c>
      <c r="E81" s="31">
        <v>36989</v>
      </c>
      <c r="F81" s="31">
        <v>42902</v>
      </c>
      <c r="G81" s="31">
        <v>49102</v>
      </c>
      <c r="H81" s="31">
        <v>52230</v>
      </c>
      <c r="I81" s="31">
        <v>210913</v>
      </c>
      <c r="J81" s="31">
        <v>2018</v>
      </c>
      <c r="K81" s="5">
        <v>0.75917817446951841</v>
      </c>
      <c r="L81" s="5">
        <v>6.3704126104842981E-2</v>
      </c>
      <c r="M81" s="35">
        <v>284624.00988000003</v>
      </c>
      <c r="N81" s="31">
        <v>242843</v>
      </c>
      <c r="O81" s="11">
        <v>1172.0494717986519</v>
      </c>
      <c r="P81" s="6">
        <v>215.07723096815636</v>
      </c>
    </row>
    <row r="82" spans="1:16" x14ac:dyDescent="0.2">
      <c r="A82" s="2" t="s">
        <v>27</v>
      </c>
      <c r="B82" s="7" t="s">
        <v>28</v>
      </c>
      <c r="C82" s="7" t="s">
        <v>2</v>
      </c>
      <c r="D82" s="31">
        <v>31967</v>
      </c>
      <c r="E82" s="31">
        <v>40815</v>
      </c>
      <c r="F82" s="31">
        <v>46941</v>
      </c>
      <c r="G82" s="31">
        <v>52859</v>
      </c>
      <c r="H82" s="31">
        <v>56187</v>
      </c>
      <c r="I82" s="31">
        <v>228769</v>
      </c>
      <c r="J82" s="31">
        <v>2018</v>
      </c>
      <c r="K82" s="5">
        <v>0.75765633309350267</v>
      </c>
      <c r="L82" s="5">
        <v>6.2959950055808844E-2</v>
      </c>
      <c r="M82" s="35">
        <v>416703.80981999997</v>
      </c>
      <c r="N82" s="31">
        <v>289916</v>
      </c>
      <c r="O82" s="11">
        <v>1437.3260179500267</v>
      </c>
      <c r="P82" s="6">
        <v>193.80441231253189</v>
      </c>
    </row>
    <row r="83" spans="1:16" x14ac:dyDescent="0.2">
      <c r="A83" s="7" t="s">
        <v>243</v>
      </c>
      <c r="B83" s="7" t="s">
        <v>168</v>
      </c>
      <c r="C83" s="7" t="s">
        <v>73</v>
      </c>
      <c r="D83" s="31">
        <v>43740</v>
      </c>
      <c r="E83" s="31">
        <v>55902</v>
      </c>
      <c r="F83" s="31">
        <v>63837</v>
      </c>
      <c r="G83" s="31">
        <v>71462</v>
      </c>
      <c r="H83" s="31">
        <v>76859</v>
      </c>
      <c r="I83" s="31">
        <v>311800</v>
      </c>
      <c r="J83" s="31">
        <v>2018</v>
      </c>
      <c r="K83" s="5">
        <v>0.75717878372199365</v>
      </c>
      <c r="L83" s="5">
        <v>7.5522655397274069E-2</v>
      </c>
      <c r="M83" s="35">
        <v>322530.26835000003</v>
      </c>
      <c r="N83" s="31">
        <v>249997</v>
      </c>
      <c r="O83" s="11">
        <v>1290.1365550386606</v>
      </c>
      <c r="P83" s="6">
        <v>307.43968927627128</v>
      </c>
    </row>
    <row r="84" spans="1:16" x14ac:dyDescent="0.2">
      <c r="A84" s="7" t="s">
        <v>145</v>
      </c>
      <c r="B84" s="7" t="s">
        <v>146</v>
      </c>
      <c r="C84" s="7" t="s">
        <v>11</v>
      </c>
      <c r="D84" s="31">
        <v>62876</v>
      </c>
      <c r="E84" s="31">
        <v>81643</v>
      </c>
      <c r="F84" s="31">
        <v>93930</v>
      </c>
      <c r="G84" s="31">
        <v>103981</v>
      </c>
      <c r="H84" s="31">
        <v>110279</v>
      </c>
      <c r="I84" s="31">
        <v>452709</v>
      </c>
      <c r="J84" s="31">
        <v>2018</v>
      </c>
      <c r="K84" s="5">
        <v>0.7539124626248489</v>
      </c>
      <c r="L84" s="5">
        <v>6.056875775382041E-2</v>
      </c>
      <c r="M84" s="35">
        <v>641992.53446</v>
      </c>
      <c r="N84" s="31">
        <v>493576</v>
      </c>
      <c r="O84" s="11">
        <v>1300.6964164789213</v>
      </c>
      <c r="P84" s="6">
        <v>223.42861079144851</v>
      </c>
    </row>
    <row r="85" spans="1:16" x14ac:dyDescent="0.2">
      <c r="A85" s="7" t="s">
        <v>378</v>
      </c>
      <c r="B85" s="7" t="s">
        <v>379</v>
      </c>
      <c r="C85" s="7" t="s">
        <v>86</v>
      </c>
      <c r="D85" s="31">
        <v>15908</v>
      </c>
      <c r="E85" s="31">
        <v>20900</v>
      </c>
      <c r="F85" s="31">
        <v>24155</v>
      </c>
      <c r="G85" s="31">
        <v>26173</v>
      </c>
      <c r="H85" s="31">
        <v>27901</v>
      </c>
      <c r="I85" s="31">
        <v>115037</v>
      </c>
      <c r="J85" s="31">
        <v>2018</v>
      </c>
      <c r="K85" s="5">
        <v>0.75389741010812172</v>
      </c>
      <c r="L85" s="5">
        <v>6.6022236656095981E-2</v>
      </c>
      <c r="M85" s="35">
        <v>123362.23233</v>
      </c>
      <c r="N85" s="31">
        <v>222217</v>
      </c>
      <c r="O85" s="11">
        <v>555.14309134764665</v>
      </c>
      <c r="P85" s="6">
        <v>125.5574506000891</v>
      </c>
    </row>
    <row r="86" spans="1:16" x14ac:dyDescent="0.2">
      <c r="A86" s="7" t="s">
        <v>177</v>
      </c>
      <c r="B86" s="7" t="s">
        <v>178</v>
      </c>
      <c r="C86" s="7" t="s">
        <v>22</v>
      </c>
      <c r="D86" s="31">
        <v>43618</v>
      </c>
      <c r="E86" s="31">
        <v>54074</v>
      </c>
      <c r="F86" s="31">
        <v>61326</v>
      </c>
      <c r="G86" s="31">
        <v>68511</v>
      </c>
      <c r="H86" s="31">
        <v>76416</v>
      </c>
      <c r="I86" s="31">
        <v>303945</v>
      </c>
      <c r="J86" s="31">
        <v>2018</v>
      </c>
      <c r="K86" s="5">
        <v>0.75193727360264107</v>
      </c>
      <c r="L86" s="5">
        <v>0.11538293120812716</v>
      </c>
      <c r="M86" s="35">
        <v>377397.76189000002</v>
      </c>
      <c r="N86" s="31">
        <v>174185</v>
      </c>
      <c r="O86" s="11">
        <v>2166.6490334414557</v>
      </c>
      <c r="P86" s="6">
        <v>438.70597353388638</v>
      </c>
    </row>
    <row r="87" spans="1:16" x14ac:dyDescent="0.2">
      <c r="A87" s="7" t="s">
        <v>254</v>
      </c>
      <c r="B87" s="7" t="s">
        <v>255</v>
      </c>
      <c r="C87" s="7" t="s">
        <v>51</v>
      </c>
      <c r="D87" s="31">
        <v>17096</v>
      </c>
      <c r="E87" s="31">
        <v>20746</v>
      </c>
      <c r="F87" s="31">
        <v>23952</v>
      </c>
      <c r="G87" s="31">
        <v>27391</v>
      </c>
      <c r="H87" s="31">
        <v>29927</v>
      </c>
      <c r="I87" s="31">
        <v>119112</v>
      </c>
      <c r="J87" s="31">
        <v>2018</v>
      </c>
      <c r="K87" s="5">
        <v>0.75052643893308379</v>
      </c>
      <c r="L87" s="5">
        <v>9.2585155708079292E-2</v>
      </c>
      <c r="M87" s="35">
        <v>209088.6237</v>
      </c>
      <c r="N87" s="31">
        <v>143186</v>
      </c>
      <c r="O87" s="11">
        <v>1460.2588500272373</v>
      </c>
      <c r="P87" s="6">
        <v>209.00786389730837</v>
      </c>
    </row>
    <row r="88" spans="1:16" x14ac:dyDescent="0.2">
      <c r="A88" s="7" t="s">
        <v>294</v>
      </c>
      <c r="B88" s="7" t="s">
        <v>295</v>
      </c>
      <c r="C88" s="7" t="s">
        <v>73</v>
      </c>
      <c r="D88" s="31">
        <v>38198</v>
      </c>
      <c r="E88" s="31">
        <v>48208</v>
      </c>
      <c r="F88" s="31">
        <v>56736</v>
      </c>
      <c r="G88" s="31">
        <v>64731</v>
      </c>
      <c r="H88" s="31">
        <v>66846</v>
      </c>
      <c r="I88" s="31">
        <v>274719</v>
      </c>
      <c r="J88" s="31">
        <v>2018</v>
      </c>
      <c r="K88" s="5">
        <v>0.74998691030944031</v>
      </c>
      <c r="L88" s="5">
        <v>3.2673680307735091E-2</v>
      </c>
      <c r="M88" s="35">
        <v>331424.30450999999</v>
      </c>
      <c r="N88" s="31">
        <v>221262</v>
      </c>
      <c r="O88" s="11">
        <v>1497.8817171949997</v>
      </c>
      <c r="P88" s="6">
        <v>302.11242780052606</v>
      </c>
    </row>
    <row r="89" spans="1:16" x14ac:dyDescent="0.2">
      <c r="A89" s="7" t="s">
        <v>105</v>
      </c>
      <c r="B89" s="7" t="s">
        <v>106</v>
      </c>
      <c r="C89" s="7" t="s">
        <v>22</v>
      </c>
      <c r="D89" s="31">
        <v>69284</v>
      </c>
      <c r="E89" s="31">
        <v>88901</v>
      </c>
      <c r="F89" s="31">
        <v>101745</v>
      </c>
      <c r="G89" s="31">
        <v>114446</v>
      </c>
      <c r="H89" s="31">
        <v>120968</v>
      </c>
      <c r="I89" s="31">
        <v>495344</v>
      </c>
      <c r="J89" s="31">
        <v>2018</v>
      </c>
      <c r="K89" s="5">
        <v>0.7459730962415565</v>
      </c>
      <c r="L89" s="5">
        <v>5.6987574926166053E-2</v>
      </c>
      <c r="M89" s="35">
        <v>526208.56703999988</v>
      </c>
      <c r="N89" s="31">
        <v>277144</v>
      </c>
      <c r="O89" s="11">
        <v>1898.6828761943245</v>
      </c>
      <c r="P89" s="6">
        <v>436.48067430649775</v>
      </c>
    </row>
    <row r="90" spans="1:16" x14ac:dyDescent="0.2">
      <c r="A90" s="33" t="s">
        <v>165</v>
      </c>
      <c r="B90" s="33" t="s">
        <v>166</v>
      </c>
      <c r="C90" s="33" t="s">
        <v>39</v>
      </c>
      <c r="D90" s="31">
        <v>39245</v>
      </c>
      <c r="E90" s="31">
        <v>47265</v>
      </c>
      <c r="F90" s="31">
        <v>54640</v>
      </c>
      <c r="G90" s="31">
        <v>60785</v>
      </c>
      <c r="H90" s="31">
        <v>68436</v>
      </c>
      <c r="I90" s="31">
        <v>270371</v>
      </c>
      <c r="J90" s="31">
        <v>2018</v>
      </c>
      <c r="K90" s="5">
        <v>0.74381449866225002</v>
      </c>
      <c r="L90" s="5">
        <v>0.12586986921115406</v>
      </c>
      <c r="M90" s="35">
        <v>436394.82305000001</v>
      </c>
      <c r="N90" s="31">
        <v>411956</v>
      </c>
      <c r="O90" s="11">
        <v>1059.3238672333937</v>
      </c>
      <c r="P90" s="6">
        <v>166.12453757197372</v>
      </c>
    </row>
    <row r="91" spans="1:16" x14ac:dyDescent="0.2">
      <c r="A91" s="2" t="s">
        <v>20</v>
      </c>
      <c r="B91" s="2" t="s">
        <v>21</v>
      </c>
      <c r="C91" s="2" t="s">
        <v>22</v>
      </c>
      <c r="D91" s="31">
        <v>20905</v>
      </c>
      <c r="E91" s="31">
        <v>26959</v>
      </c>
      <c r="F91" s="31">
        <v>30990</v>
      </c>
      <c r="G91" s="31">
        <v>34528</v>
      </c>
      <c r="H91" s="31">
        <v>36345</v>
      </c>
      <c r="I91" s="31">
        <v>149727</v>
      </c>
      <c r="J91" s="31">
        <v>2018</v>
      </c>
      <c r="K91" s="5">
        <v>0.73857928725185362</v>
      </c>
      <c r="L91" s="5">
        <v>5.2623957367933273E-2</v>
      </c>
      <c r="M91" s="35">
        <v>185333.10577000002</v>
      </c>
      <c r="N91" s="31">
        <v>107934</v>
      </c>
      <c r="O91" s="11">
        <v>1717.096612466878</v>
      </c>
      <c r="P91" s="6">
        <v>336.73355939740952</v>
      </c>
    </row>
    <row r="92" spans="1:16" x14ac:dyDescent="0.2">
      <c r="A92" s="7" t="s">
        <v>328</v>
      </c>
      <c r="B92" s="7" t="s">
        <v>329</v>
      </c>
      <c r="C92" s="7" t="s">
        <v>2</v>
      </c>
      <c r="D92" s="31">
        <v>27857</v>
      </c>
      <c r="E92" s="31">
        <v>34766</v>
      </c>
      <c r="F92" s="31">
        <v>41900</v>
      </c>
      <c r="G92" s="31">
        <v>47166</v>
      </c>
      <c r="H92" s="31">
        <v>48354</v>
      </c>
      <c r="I92" s="31">
        <v>200043</v>
      </c>
      <c r="J92" s="31">
        <v>2018</v>
      </c>
      <c r="K92" s="5">
        <v>0.73579351688983019</v>
      </c>
      <c r="L92" s="5">
        <v>2.5187635160921002E-2</v>
      </c>
      <c r="M92" s="35">
        <v>295163.94715999998</v>
      </c>
      <c r="N92" s="31">
        <v>232733</v>
      </c>
      <c r="O92" s="11">
        <v>1268.2513745794538</v>
      </c>
      <c r="P92" s="6">
        <v>207.76598075906728</v>
      </c>
    </row>
    <row r="93" spans="1:16" x14ac:dyDescent="0.2">
      <c r="A93" s="7" t="s">
        <v>33</v>
      </c>
      <c r="B93" s="7" t="s">
        <v>34</v>
      </c>
      <c r="C93" s="7" t="s">
        <v>14</v>
      </c>
      <c r="D93" s="31">
        <v>30431</v>
      </c>
      <c r="E93" s="31">
        <v>38085</v>
      </c>
      <c r="F93" s="31">
        <v>42694</v>
      </c>
      <c r="G93" s="31">
        <v>47830</v>
      </c>
      <c r="H93" s="31">
        <v>52801</v>
      </c>
      <c r="I93" s="31">
        <v>211841</v>
      </c>
      <c r="J93" s="31">
        <v>2018</v>
      </c>
      <c r="K93" s="5">
        <v>0.73510564884492791</v>
      </c>
      <c r="L93" s="5">
        <v>0.10393058749738658</v>
      </c>
      <c r="M93" s="35">
        <v>211657.20989999999</v>
      </c>
      <c r="N93" s="31">
        <v>108595</v>
      </c>
      <c r="O93" s="11">
        <v>1949.0511524471658</v>
      </c>
      <c r="P93" s="6">
        <v>486.21943920069981</v>
      </c>
    </row>
    <row r="94" spans="1:16" x14ac:dyDescent="0.2">
      <c r="A94" s="7" t="s">
        <v>340</v>
      </c>
      <c r="B94" s="7" t="s">
        <v>341</v>
      </c>
      <c r="C94" s="7" t="s">
        <v>86</v>
      </c>
      <c r="D94" s="31">
        <v>15786</v>
      </c>
      <c r="E94" s="31">
        <v>19800</v>
      </c>
      <c r="F94" s="31">
        <v>22819</v>
      </c>
      <c r="G94" s="31">
        <v>25913</v>
      </c>
      <c r="H94" s="31">
        <v>27375</v>
      </c>
      <c r="I94" s="31">
        <v>111693</v>
      </c>
      <c r="J94" s="31">
        <v>2018</v>
      </c>
      <c r="K94" s="5">
        <v>0.73413150893196499</v>
      </c>
      <c r="L94" s="5">
        <v>5.6419557750935823E-2</v>
      </c>
      <c r="M94" s="35">
        <v>218472.14069999999</v>
      </c>
      <c r="N94" s="31">
        <v>292129</v>
      </c>
      <c r="O94" s="11">
        <v>747.86187163889917</v>
      </c>
      <c r="P94" s="6">
        <v>93.708601337080538</v>
      </c>
    </row>
    <row r="95" spans="1:16" x14ac:dyDescent="0.2">
      <c r="A95" s="7" t="s">
        <v>43</v>
      </c>
      <c r="B95" s="7" t="s">
        <v>44</v>
      </c>
      <c r="C95" s="7" t="s">
        <v>2</v>
      </c>
      <c r="D95" s="31">
        <v>31542</v>
      </c>
      <c r="E95" s="31">
        <v>40426</v>
      </c>
      <c r="F95" s="31">
        <v>44683</v>
      </c>
      <c r="G95" s="31">
        <v>50794</v>
      </c>
      <c r="H95" s="31">
        <v>54664</v>
      </c>
      <c r="I95" s="31">
        <v>222109</v>
      </c>
      <c r="J95" s="31">
        <v>2018</v>
      </c>
      <c r="K95" s="5">
        <v>0.73305434024475302</v>
      </c>
      <c r="L95" s="5">
        <v>7.6190101193054291E-2</v>
      </c>
      <c r="M95" s="35">
        <v>265967.90638</v>
      </c>
      <c r="N95" s="31">
        <v>146263</v>
      </c>
      <c r="O95" s="11">
        <v>1818.4223377067337</v>
      </c>
      <c r="P95" s="6">
        <v>373.7377190403588</v>
      </c>
    </row>
    <row r="96" spans="1:16" x14ac:dyDescent="0.2">
      <c r="A96" s="7" t="s">
        <v>103</v>
      </c>
      <c r="B96" s="7" t="s">
        <v>104</v>
      </c>
      <c r="C96" s="7" t="s">
        <v>39</v>
      </c>
      <c r="D96" s="31">
        <v>24784</v>
      </c>
      <c r="E96" s="31">
        <v>30979</v>
      </c>
      <c r="F96" s="31">
        <v>36503</v>
      </c>
      <c r="G96" s="31">
        <v>40601</v>
      </c>
      <c r="H96" s="31">
        <v>42932</v>
      </c>
      <c r="I96" s="31">
        <v>175799</v>
      </c>
      <c r="J96" s="31">
        <v>2018</v>
      </c>
      <c r="K96" s="5">
        <v>0.73224661071659136</v>
      </c>
      <c r="L96" s="5">
        <v>5.7412379005443215E-2</v>
      </c>
      <c r="M96" s="35">
        <v>223963.25802000001</v>
      </c>
      <c r="N96" s="31">
        <v>133967</v>
      </c>
      <c r="O96" s="11">
        <v>1671.7793040077033</v>
      </c>
      <c r="P96" s="6">
        <v>320.46698067434517</v>
      </c>
    </row>
    <row r="97" spans="1:16" x14ac:dyDescent="0.2">
      <c r="A97" s="7" t="s">
        <v>161</v>
      </c>
      <c r="B97" s="7" t="s">
        <v>162</v>
      </c>
      <c r="C97" s="7" t="s">
        <v>2</v>
      </c>
      <c r="D97" s="31">
        <v>53818</v>
      </c>
      <c r="E97" s="31">
        <v>69189</v>
      </c>
      <c r="F97" s="31">
        <v>79158</v>
      </c>
      <c r="G97" s="31">
        <v>89239</v>
      </c>
      <c r="H97" s="31">
        <v>93198</v>
      </c>
      <c r="I97" s="31">
        <v>384602</v>
      </c>
      <c r="J97" s="31">
        <v>2018</v>
      </c>
      <c r="K97" s="5">
        <v>0.73172544501839532</v>
      </c>
      <c r="L97" s="5">
        <v>4.4364011250686362E-2</v>
      </c>
      <c r="M97" s="35">
        <v>426518.30366999999</v>
      </c>
      <c r="N97" s="31">
        <v>321053</v>
      </c>
      <c r="O97" s="11">
        <v>1328.4981098759395</v>
      </c>
      <c r="P97" s="6">
        <v>290.28851934104341</v>
      </c>
    </row>
    <row r="98" spans="1:16" x14ac:dyDescent="0.2">
      <c r="A98" s="33" t="s">
        <v>276</v>
      </c>
      <c r="B98" s="33" t="s">
        <v>277</v>
      </c>
      <c r="C98" s="33" t="s">
        <v>22</v>
      </c>
      <c r="D98" s="31">
        <v>43500</v>
      </c>
      <c r="E98" s="31">
        <v>56272</v>
      </c>
      <c r="F98" s="31">
        <v>64775</v>
      </c>
      <c r="G98" s="31">
        <v>71480</v>
      </c>
      <c r="H98" s="31">
        <v>75102</v>
      </c>
      <c r="I98" s="31">
        <v>311129</v>
      </c>
      <c r="J98" s="31">
        <v>2018</v>
      </c>
      <c r="K98" s="5">
        <v>0.72648275862068967</v>
      </c>
      <c r="L98" s="5">
        <v>5.0671516508114155E-2</v>
      </c>
      <c r="M98" s="35">
        <v>407240.16011000006</v>
      </c>
      <c r="N98" s="31">
        <v>166098</v>
      </c>
      <c r="O98" s="11">
        <v>2451.8065245216681</v>
      </c>
      <c r="P98" s="6">
        <v>452.15475201387136</v>
      </c>
    </row>
    <row r="99" spans="1:16" x14ac:dyDescent="0.2">
      <c r="A99" s="2" t="s">
        <v>12</v>
      </c>
      <c r="B99" s="2" t="s">
        <v>13</v>
      </c>
      <c r="C99" s="2" t="s">
        <v>14</v>
      </c>
      <c r="D99" s="31">
        <v>95900</v>
      </c>
      <c r="E99" s="31">
        <v>119287</v>
      </c>
      <c r="F99" s="31">
        <v>139695</v>
      </c>
      <c r="G99" s="31">
        <v>153743</v>
      </c>
      <c r="H99" s="31">
        <v>165437</v>
      </c>
      <c r="I99" s="31">
        <v>674062</v>
      </c>
      <c r="J99" s="31">
        <v>2018</v>
      </c>
      <c r="K99" s="5">
        <v>0.72509906152241921</v>
      </c>
      <c r="L99" s="5">
        <v>7.6061999570712163E-2</v>
      </c>
      <c r="M99" s="35">
        <v>746578.08390000009</v>
      </c>
      <c r="N99" s="31">
        <v>292701</v>
      </c>
      <c r="O99" s="11">
        <v>2550.6509506287989</v>
      </c>
      <c r="P99" s="6">
        <v>565.20818172811164</v>
      </c>
    </row>
    <row r="100" spans="1:16" x14ac:dyDescent="0.2">
      <c r="A100" s="7" t="s">
        <v>132</v>
      </c>
      <c r="B100" s="7" t="s">
        <v>133</v>
      </c>
      <c r="C100" s="7" t="s">
        <v>51</v>
      </c>
      <c r="D100" s="31">
        <v>22023</v>
      </c>
      <c r="E100" s="31">
        <v>27369</v>
      </c>
      <c r="F100" s="31">
        <v>29991</v>
      </c>
      <c r="G100" s="31">
        <v>33149</v>
      </c>
      <c r="H100" s="31">
        <v>37964</v>
      </c>
      <c r="I100" s="31">
        <v>150496</v>
      </c>
      <c r="J100" s="31">
        <v>2018</v>
      </c>
      <c r="K100" s="5">
        <v>0.72383417336421019</v>
      </c>
      <c r="L100" s="5">
        <v>0.14525325047512747</v>
      </c>
      <c r="M100" s="35">
        <v>219239.36642000003</v>
      </c>
      <c r="N100" s="31">
        <v>133617</v>
      </c>
      <c r="O100" s="11">
        <v>1640.8044367108978</v>
      </c>
      <c r="P100" s="6">
        <v>284.12552294992406</v>
      </c>
    </row>
    <row r="101" spans="1:16" x14ac:dyDescent="0.2">
      <c r="A101" s="7" t="s">
        <v>56</v>
      </c>
      <c r="B101" s="7" t="s">
        <v>57</v>
      </c>
      <c r="C101" s="7" t="s">
        <v>39</v>
      </c>
      <c r="D101" s="31">
        <v>19206</v>
      </c>
      <c r="E101" s="31">
        <v>24007</v>
      </c>
      <c r="F101" s="31">
        <v>27873</v>
      </c>
      <c r="G101" s="31">
        <v>30354</v>
      </c>
      <c r="H101" s="31">
        <v>33060</v>
      </c>
      <c r="I101" s="31">
        <v>134500</v>
      </c>
      <c r="J101" s="31">
        <v>2018</v>
      </c>
      <c r="K101" s="5">
        <v>0.72133708216182446</v>
      </c>
      <c r="L101" s="5">
        <v>8.9148052974896225E-2</v>
      </c>
      <c r="M101" s="35">
        <v>224081.02828000003</v>
      </c>
      <c r="N101" s="31">
        <v>153259</v>
      </c>
      <c r="O101" s="11">
        <v>1462.1068144774533</v>
      </c>
      <c r="P101" s="6">
        <v>215.71326969378634</v>
      </c>
    </row>
    <row r="102" spans="1:16" x14ac:dyDescent="0.2">
      <c r="A102" s="7" t="s">
        <v>138</v>
      </c>
      <c r="B102" s="7" t="s">
        <v>139</v>
      </c>
      <c r="C102" s="7" t="s">
        <v>51</v>
      </c>
      <c r="D102" s="31">
        <v>45018</v>
      </c>
      <c r="E102" s="31">
        <v>56665</v>
      </c>
      <c r="F102" s="31">
        <v>63516</v>
      </c>
      <c r="G102" s="31">
        <v>70917</v>
      </c>
      <c r="H102" s="31">
        <v>77437</v>
      </c>
      <c r="I102" s="31">
        <v>313553</v>
      </c>
      <c r="J102" s="31">
        <v>2018</v>
      </c>
      <c r="K102" s="5">
        <v>0.72013416855480028</v>
      </c>
      <c r="L102" s="5">
        <v>9.1938463273968166E-2</v>
      </c>
      <c r="M102" s="35">
        <v>396287.36437999993</v>
      </c>
      <c r="N102" s="31">
        <v>313589</v>
      </c>
      <c r="O102" s="11">
        <v>1263.7157693031322</v>
      </c>
      <c r="P102" s="6">
        <v>246.93787090746167</v>
      </c>
    </row>
    <row r="103" spans="1:16" x14ac:dyDescent="0.2">
      <c r="A103" s="7" t="s">
        <v>211</v>
      </c>
      <c r="B103" s="7" t="s">
        <v>212</v>
      </c>
      <c r="C103" s="7" t="s">
        <v>73</v>
      </c>
      <c r="D103" s="31">
        <v>27532</v>
      </c>
      <c r="E103" s="31">
        <v>34969</v>
      </c>
      <c r="F103" s="31">
        <v>38068</v>
      </c>
      <c r="G103" s="31">
        <v>42413</v>
      </c>
      <c r="H103" s="31">
        <v>47352</v>
      </c>
      <c r="I103" s="31">
        <v>190334</v>
      </c>
      <c r="J103" s="31">
        <v>2018</v>
      </c>
      <c r="K103" s="5">
        <v>0.7198895830306552</v>
      </c>
      <c r="L103" s="5">
        <v>0.11645014500271143</v>
      </c>
      <c r="M103" s="35">
        <v>234632.99343000003</v>
      </c>
      <c r="N103" s="31">
        <v>169792</v>
      </c>
      <c r="O103" s="11">
        <v>1381.8848557647007</v>
      </c>
      <c r="P103" s="6">
        <v>278.88239728609119</v>
      </c>
    </row>
    <row r="104" spans="1:16" x14ac:dyDescent="0.2">
      <c r="A104" s="7" t="s">
        <v>380</v>
      </c>
      <c r="B104" s="7" t="s">
        <v>381</v>
      </c>
      <c r="C104" s="7" t="s">
        <v>14</v>
      </c>
      <c r="D104" s="31">
        <v>67769</v>
      </c>
      <c r="E104" s="31">
        <v>85844</v>
      </c>
      <c r="F104" s="31">
        <v>99090</v>
      </c>
      <c r="G104" s="31">
        <v>109536</v>
      </c>
      <c r="H104" s="31">
        <v>116552</v>
      </c>
      <c r="I104" s="31">
        <v>478791</v>
      </c>
      <c r="J104" s="31">
        <v>2018</v>
      </c>
      <c r="K104" s="5">
        <v>0.7198424058197701</v>
      </c>
      <c r="L104" s="5">
        <v>6.4052001168565589E-2</v>
      </c>
      <c r="M104" s="35">
        <v>575154.32056999998</v>
      </c>
      <c r="N104" s="31">
        <v>298193</v>
      </c>
      <c r="O104" s="11">
        <v>1928.7988670760212</v>
      </c>
      <c r="P104" s="6">
        <v>390.86095247037991</v>
      </c>
    </row>
    <row r="105" spans="1:16" x14ac:dyDescent="0.2">
      <c r="A105" s="7" t="s">
        <v>292</v>
      </c>
      <c r="B105" s="7" t="s">
        <v>293</v>
      </c>
      <c r="C105" s="7" t="s">
        <v>39</v>
      </c>
      <c r="D105" s="31">
        <v>95246</v>
      </c>
      <c r="E105" s="31">
        <v>119722</v>
      </c>
      <c r="F105" s="31">
        <v>135369</v>
      </c>
      <c r="G105" s="31">
        <v>152434</v>
      </c>
      <c r="H105" s="31">
        <v>163446</v>
      </c>
      <c r="I105" s="31">
        <v>666217</v>
      </c>
      <c r="J105" s="31">
        <v>2018</v>
      </c>
      <c r="K105" s="5">
        <v>0.71604056863280352</v>
      </c>
      <c r="L105" s="5">
        <v>7.2241101066691155E-2</v>
      </c>
      <c r="M105" s="35">
        <v>871198.46843999997</v>
      </c>
      <c r="N105" s="31">
        <v>692623</v>
      </c>
      <c r="O105" s="11">
        <v>1257.8249183755088</v>
      </c>
      <c r="P105" s="6">
        <v>235.98119034453086</v>
      </c>
    </row>
    <row r="106" spans="1:16" x14ac:dyDescent="0.2">
      <c r="A106" s="7" t="s">
        <v>266</v>
      </c>
      <c r="B106" s="7" t="s">
        <v>267</v>
      </c>
      <c r="C106" s="7" t="s">
        <v>22</v>
      </c>
      <c r="D106" s="31">
        <v>53267</v>
      </c>
      <c r="E106" s="31">
        <v>67710</v>
      </c>
      <c r="F106" s="31">
        <v>77998</v>
      </c>
      <c r="G106" s="31">
        <v>87853</v>
      </c>
      <c r="H106" s="31">
        <v>91317</v>
      </c>
      <c r="I106" s="31">
        <v>378145</v>
      </c>
      <c r="J106" s="31">
        <v>2018</v>
      </c>
      <c r="K106" s="5">
        <v>0.71432594289147122</v>
      </c>
      <c r="L106" s="5">
        <v>3.9429501553731802E-2</v>
      </c>
      <c r="M106" s="35">
        <v>495728.51100999996</v>
      </c>
      <c r="N106" s="31">
        <v>257232</v>
      </c>
      <c r="O106" s="11">
        <v>1927.1650145005285</v>
      </c>
      <c r="P106" s="6">
        <v>354.99860048516513</v>
      </c>
    </row>
    <row r="107" spans="1:16" x14ac:dyDescent="0.2">
      <c r="A107" s="7" t="s">
        <v>64</v>
      </c>
      <c r="B107" s="7" t="s">
        <v>65</v>
      </c>
      <c r="C107" s="7" t="s">
        <v>2</v>
      </c>
      <c r="D107" s="31">
        <v>17127</v>
      </c>
      <c r="E107" s="31">
        <v>21724</v>
      </c>
      <c r="F107" s="31">
        <v>24524</v>
      </c>
      <c r="G107" s="31">
        <v>27921</v>
      </c>
      <c r="H107" s="31">
        <v>29341</v>
      </c>
      <c r="I107" s="31">
        <v>120637</v>
      </c>
      <c r="J107" s="31">
        <v>2018</v>
      </c>
      <c r="K107" s="5">
        <v>0.71314299059963804</v>
      </c>
      <c r="L107" s="5">
        <v>5.0857777300239965E-2</v>
      </c>
      <c r="M107" s="35">
        <v>179105.33137</v>
      </c>
      <c r="N107" s="31">
        <v>134545</v>
      </c>
      <c r="O107" s="11">
        <v>1331.1927709688209</v>
      </c>
      <c r="P107" s="6">
        <v>218.07573674235385</v>
      </c>
    </row>
    <row r="108" spans="1:16" x14ac:dyDescent="0.2">
      <c r="A108" s="7" t="s">
        <v>230</v>
      </c>
      <c r="B108" s="7" t="s">
        <v>231</v>
      </c>
      <c r="C108" s="7" t="s">
        <v>39</v>
      </c>
      <c r="D108" s="31">
        <v>40647</v>
      </c>
      <c r="E108" s="31">
        <v>49405</v>
      </c>
      <c r="F108" s="31">
        <v>55287</v>
      </c>
      <c r="G108" s="31">
        <v>61859</v>
      </c>
      <c r="H108" s="31">
        <v>69576</v>
      </c>
      <c r="I108" s="31">
        <v>276774</v>
      </c>
      <c r="J108" s="31">
        <v>2018</v>
      </c>
      <c r="K108" s="5">
        <v>0.71171304155288218</v>
      </c>
      <c r="L108" s="5">
        <v>0.12475145088022761</v>
      </c>
      <c r="M108" s="35">
        <v>478586.18364999996</v>
      </c>
      <c r="N108" s="31">
        <v>389220</v>
      </c>
      <c r="O108" s="11">
        <v>1229.6032671753762</v>
      </c>
      <c r="P108" s="6">
        <v>178.75751503006012</v>
      </c>
    </row>
    <row r="109" spans="1:16" x14ac:dyDescent="0.2">
      <c r="A109" s="2" t="s">
        <v>7</v>
      </c>
      <c r="B109" s="2" t="s">
        <v>8</v>
      </c>
      <c r="C109" s="2" t="s">
        <v>6</v>
      </c>
      <c r="D109" s="31">
        <v>49398</v>
      </c>
      <c r="E109" s="31">
        <v>64660</v>
      </c>
      <c r="F109" s="31">
        <v>73272</v>
      </c>
      <c r="G109" s="31">
        <v>78454</v>
      </c>
      <c r="H109" s="31">
        <v>84377</v>
      </c>
      <c r="I109" s="31">
        <v>350161</v>
      </c>
      <c r="J109" s="31">
        <v>2018</v>
      </c>
      <c r="K109" s="5">
        <v>0.70810559131948658</v>
      </c>
      <c r="L109" s="5">
        <v>7.5496469268616001E-2</v>
      </c>
      <c r="M109" s="35">
        <v>522134.57228999998</v>
      </c>
      <c r="N109" s="31">
        <v>484688</v>
      </c>
      <c r="O109" s="11">
        <v>1077.2591281195325</v>
      </c>
      <c r="P109" s="6">
        <v>174.08518469613443</v>
      </c>
    </row>
    <row r="110" spans="1:16" x14ac:dyDescent="0.2">
      <c r="A110" s="33" t="s">
        <v>101</v>
      </c>
      <c r="B110" s="33" t="s">
        <v>102</v>
      </c>
      <c r="C110" s="33" t="s">
        <v>86</v>
      </c>
      <c r="D110" s="31">
        <v>29838</v>
      </c>
      <c r="E110" s="31">
        <v>37057</v>
      </c>
      <c r="F110" s="31">
        <v>41563</v>
      </c>
      <c r="G110" s="31">
        <v>45471</v>
      </c>
      <c r="H110" s="31">
        <v>50941</v>
      </c>
      <c r="I110" s="31">
        <v>204870</v>
      </c>
      <c r="J110" s="31">
        <v>2018</v>
      </c>
      <c r="K110" s="5">
        <v>0.70725249681614044</v>
      </c>
      <c r="L110" s="5">
        <v>0.12029645268412835</v>
      </c>
      <c r="M110" s="35">
        <v>250618.68637000001</v>
      </c>
      <c r="N110" s="31">
        <v>279983</v>
      </c>
      <c r="O110" s="11">
        <v>895.12108367293729</v>
      </c>
      <c r="P110" s="6">
        <v>181.94318940792834</v>
      </c>
    </row>
    <row r="111" spans="1:16" x14ac:dyDescent="0.2">
      <c r="A111" s="7" t="s">
        <v>272</v>
      </c>
      <c r="B111" s="7" t="s">
        <v>273</v>
      </c>
      <c r="C111" s="7" t="s">
        <v>11</v>
      </c>
      <c r="D111" s="31">
        <v>136108</v>
      </c>
      <c r="E111" s="31">
        <v>169606</v>
      </c>
      <c r="F111" s="31">
        <v>193237</v>
      </c>
      <c r="G111" s="31">
        <v>216305</v>
      </c>
      <c r="H111" s="31">
        <v>232338</v>
      </c>
      <c r="I111" s="31">
        <v>947594</v>
      </c>
      <c r="J111" s="31">
        <v>2018</v>
      </c>
      <c r="K111" s="5">
        <v>0.70701207864343019</v>
      </c>
      <c r="L111" s="5">
        <v>7.4122188576315848E-2</v>
      </c>
      <c r="M111" s="35">
        <v>1058203.3563099999</v>
      </c>
      <c r="N111" s="31">
        <v>1019702</v>
      </c>
      <c r="O111" s="11">
        <v>1037.7574588556265</v>
      </c>
      <c r="P111" s="6">
        <v>227.84892056698919</v>
      </c>
    </row>
    <row r="112" spans="1:16" x14ac:dyDescent="0.2">
      <c r="A112" s="7" t="s">
        <v>67</v>
      </c>
      <c r="B112" s="7" t="s">
        <v>68</v>
      </c>
      <c r="C112" s="7" t="s">
        <v>39</v>
      </c>
      <c r="D112" s="31">
        <v>38438</v>
      </c>
      <c r="E112" s="31">
        <v>48754</v>
      </c>
      <c r="F112" s="31">
        <v>54930</v>
      </c>
      <c r="G112" s="31">
        <v>58990</v>
      </c>
      <c r="H112" s="31">
        <v>65521</v>
      </c>
      <c r="I112" s="31">
        <v>266633</v>
      </c>
      <c r="J112" s="31">
        <v>2018</v>
      </c>
      <c r="K112" s="5">
        <v>0.70458920859566054</v>
      </c>
      <c r="L112" s="5">
        <v>0.11071368028479403</v>
      </c>
      <c r="M112" s="35">
        <v>399457.50455000007</v>
      </c>
      <c r="N112" s="31">
        <v>333712</v>
      </c>
      <c r="O112" s="11">
        <v>1197.0127072146045</v>
      </c>
      <c r="P112" s="6">
        <v>196.3399578079302</v>
      </c>
    </row>
    <row r="113" spans="1:16" x14ac:dyDescent="0.2">
      <c r="A113" s="7" t="s">
        <v>296</v>
      </c>
      <c r="B113" s="7" t="s">
        <v>297</v>
      </c>
      <c r="C113" s="7" t="s">
        <v>22</v>
      </c>
      <c r="D113" s="31">
        <v>26646</v>
      </c>
      <c r="E113" s="31">
        <v>33563</v>
      </c>
      <c r="F113" s="31">
        <v>38801</v>
      </c>
      <c r="G113" s="31">
        <v>43372</v>
      </c>
      <c r="H113" s="31">
        <v>45407</v>
      </c>
      <c r="I113" s="31">
        <v>187789</v>
      </c>
      <c r="J113" s="31">
        <v>2018</v>
      </c>
      <c r="K113" s="5">
        <v>0.70408316445245067</v>
      </c>
      <c r="L113" s="5">
        <v>4.6919671677580002E-2</v>
      </c>
      <c r="M113" s="35">
        <v>238598.7427</v>
      </c>
      <c r="N113" s="31">
        <v>184515</v>
      </c>
      <c r="O113" s="11">
        <v>1293.1129864780642</v>
      </c>
      <c r="P113" s="6">
        <v>246.08839389751512</v>
      </c>
    </row>
    <row r="114" spans="1:16" x14ac:dyDescent="0.2">
      <c r="A114" s="7" t="s">
        <v>125</v>
      </c>
      <c r="B114" s="7" t="s">
        <v>81</v>
      </c>
      <c r="C114" s="7" t="s">
        <v>22</v>
      </c>
      <c r="D114" s="31">
        <v>36113</v>
      </c>
      <c r="E114" s="31">
        <v>47567</v>
      </c>
      <c r="F114" s="31">
        <v>52985</v>
      </c>
      <c r="G114" s="31">
        <v>55805</v>
      </c>
      <c r="H114" s="31">
        <v>61527</v>
      </c>
      <c r="I114" s="31">
        <v>253997</v>
      </c>
      <c r="J114" s="31">
        <v>2018</v>
      </c>
      <c r="K114" s="5">
        <v>0.70373549691246917</v>
      </c>
      <c r="L114" s="5">
        <v>0.10253561508825373</v>
      </c>
      <c r="M114" s="35">
        <v>323139.60689</v>
      </c>
      <c r="N114" s="31">
        <v>155644</v>
      </c>
      <c r="O114" s="11">
        <v>2076.1456072190381</v>
      </c>
      <c r="P114" s="6">
        <v>395.30595461437639</v>
      </c>
    </row>
    <row r="115" spans="1:16" x14ac:dyDescent="0.2">
      <c r="A115" s="7" t="s">
        <v>229</v>
      </c>
      <c r="B115" s="7" t="s">
        <v>140</v>
      </c>
      <c r="C115" s="7" t="s">
        <v>73</v>
      </c>
      <c r="D115" s="31">
        <v>54072</v>
      </c>
      <c r="E115" s="31">
        <v>70103</v>
      </c>
      <c r="F115" s="31">
        <v>79938</v>
      </c>
      <c r="G115" s="31">
        <v>86083</v>
      </c>
      <c r="H115" s="31">
        <v>92095</v>
      </c>
      <c r="I115" s="31">
        <v>382291</v>
      </c>
      <c r="J115" s="31">
        <v>2018</v>
      </c>
      <c r="K115" s="5">
        <v>0.70319204024263948</v>
      </c>
      <c r="L115" s="5">
        <v>6.9839573434940697E-2</v>
      </c>
      <c r="M115" s="35">
        <v>522785.70637000003</v>
      </c>
      <c r="N115" s="31">
        <v>334603</v>
      </c>
      <c r="O115" s="11">
        <v>1562.405914979842</v>
      </c>
      <c r="P115" s="6">
        <v>275.23662370032548</v>
      </c>
    </row>
    <row r="116" spans="1:16" x14ac:dyDescent="0.2">
      <c r="A116" s="7" t="s">
        <v>314</v>
      </c>
      <c r="B116" s="7" t="s">
        <v>315</v>
      </c>
      <c r="C116" s="7" t="s">
        <v>11</v>
      </c>
      <c r="D116" s="31">
        <v>50199</v>
      </c>
      <c r="E116" s="31">
        <v>63039</v>
      </c>
      <c r="F116" s="31">
        <v>70842</v>
      </c>
      <c r="G116" s="31">
        <v>79053</v>
      </c>
      <c r="H116" s="31">
        <v>85494</v>
      </c>
      <c r="I116" s="31">
        <v>348627</v>
      </c>
      <c r="J116" s="31">
        <v>2018</v>
      </c>
      <c r="K116" s="5">
        <v>0.70310165541146241</v>
      </c>
      <c r="L116" s="5">
        <v>8.1476983795681385E-2</v>
      </c>
      <c r="M116" s="35">
        <v>527771.7509300001</v>
      </c>
      <c r="N116" s="31">
        <v>295870</v>
      </c>
      <c r="O116" s="11">
        <v>1783.796096021902</v>
      </c>
      <c r="P116" s="6">
        <v>288.95798830567475</v>
      </c>
    </row>
    <row r="117" spans="1:16" x14ac:dyDescent="0.2">
      <c r="A117" s="7" t="s">
        <v>54</v>
      </c>
      <c r="B117" s="7" t="s">
        <v>55</v>
      </c>
      <c r="C117" s="7" t="s">
        <v>39</v>
      </c>
      <c r="D117" s="31">
        <v>19177</v>
      </c>
      <c r="E117" s="31">
        <v>23566</v>
      </c>
      <c r="F117" s="31">
        <v>26617</v>
      </c>
      <c r="G117" s="31">
        <v>29947</v>
      </c>
      <c r="H117" s="31">
        <v>32599</v>
      </c>
      <c r="I117" s="31">
        <v>131906</v>
      </c>
      <c r="J117" s="31">
        <v>2018</v>
      </c>
      <c r="K117" s="5">
        <v>0.69990092298065387</v>
      </c>
      <c r="L117" s="5">
        <v>8.8556449727852538E-2</v>
      </c>
      <c r="M117" s="35">
        <v>189737.85420999999</v>
      </c>
      <c r="N117" s="31">
        <v>135660</v>
      </c>
      <c r="O117" s="11">
        <v>1398.6278505823382</v>
      </c>
      <c r="P117" s="6">
        <v>240.29927760577917</v>
      </c>
    </row>
    <row r="118" spans="1:16" x14ac:dyDescent="0.2">
      <c r="A118" s="7" t="s">
        <v>66</v>
      </c>
      <c r="B118" s="7" t="s">
        <v>21</v>
      </c>
      <c r="C118" s="7" t="s">
        <v>22</v>
      </c>
      <c r="D118" s="31">
        <v>38010</v>
      </c>
      <c r="E118" s="31">
        <v>47018</v>
      </c>
      <c r="F118" s="31">
        <v>53987</v>
      </c>
      <c r="G118" s="31">
        <v>58519</v>
      </c>
      <c r="H118" s="31">
        <v>64544</v>
      </c>
      <c r="I118" s="31">
        <v>262078</v>
      </c>
      <c r="J118" s="31">
        <v>2018</v>
      </c>
      <c r="K118" s="5">
        <v>0.69807945277558536</v>
      </c>
      <c r="L118" s="5">
        <v>0.10295801363659667</v>
      </c>
      <c r="M118" s="35">
        <v>379644.64066999999</v>
      </c>
      <c r="N118" s="31">
        <v>265473</v>
      </c>
      <c r="O118" s="11">
        <v>1430.0687477445917</v>
      </c>
      <c r="P118" s="6">
        <v>243.12830306660189</v>
      </c>
    </row>
    <row r="119" spans="1:16" x14ac:dyDescent="0.2">
      <c r="A119" s="7" t="s">
        <v>109</v>
      </c>
      <c r="B119" s="7" t="s">
        <v>110</v>
      </c>
      <c r="C119" s="7" t="s">
        <v>11</v>
      </c>
      <c r="D119" s="31">
        <v>150961</v>
      </c>
      <c r="E119" s="31">
        <v>192351</v>
      </c>
      <c r="F119" s="31">
        <v>219470</v>
      </c>
      <c r="G119" s="31">
        <v>242175</v>
      </c>
      <c r="H119" s="31">
        <v>256154</v>
      </c>
      <c r="I119" s="31">
        <v>1061111</v>
      </c>
      <c r="J119" s="31">
        <v>2018</v>
      </c>
      <c r="K119" s="5">
        <v>0.69682235809248749</v>
      </c>
      <c r="L119" s="5">
        <v>5.7722721172705688E-2</v>
      </c>
      <c r="M119" s="35">
        <v>1274358.17105</v>
      </c>
      <c r="N119" s="31">
        <v>938976</v>
      </c>
      <c r="O119" s="11">
        <v>1357.1786404018846</v>
      </c>
      <c r="P119" s="6">
        <v>272.8014347544559</v>
      </c>
    </row>
    <row r="120" spans="1:16" x14ac:dyDescent="0.2">
      <c r="A120" s="7" t="s">
        <v>52</v>
      </c>
      <c r="B120" s="7" t="s">
        <v>53</v>
      </c>
      <c r="C120" s="7" t="s">
        <v>14</v>
      </c>
      <c r="D120" s="31">
        <v>79786</v>
      </c>
      <c r="E120" s="31">
        <v>97013</v>
      </c>
      <c r="F120" s="31">
        <v>108402</v>
      </c>
      <c r="G120" s="31">
        <v>122650</v>
      </c>
      <c r="H120" s="31">
        <v>135349</v>
      </c>
      <c r="I120" s="31">
        <v>543200</v>
      </c>
      <c r="J120" s="31">
        <v>2018</v>
      </c>
      <c r="K120" s="5">
        <v>0.6964003709924047</v>
      </c>
      <c r="L120" s="5">
        <v>0.10353852425601305</v>
      </c>
      <c r="M120" s="35">
        <v>689090.54613000003</v>
      </c>
      <c r="N120" s="31">
        <v>326405</v>
      </c>
      <c r="O120" s="11">
        <v>2111.1519312816899</v>
      </c>
      <c r="P120" s="6">
        <v>414.66582926119395</v>
      </c>
    </row>
    <row r="121" spans="1:16" x14ac:dyDescent="0.2">
      <c r="A121" s="7" t="s">
        <v>352</v>
      </c>
      <c r="B121" s="7" t="s">
        <v>353</v>
      </c>
      <c r="C121" s="7" t="s">
        <v>2</v>
      </c>
      <c r="D121" s="31">
        <v>33855</v>
      </c>
      <c r="E121" s="31">
        <v>42381</v>
      </c>
      <c r="F121" s="31">
        <v>49295</v>
      </c>
      <c r="G121" s="31">
        <v>53866</v>
      </c>
      <c r="H121" s="31">
        <v>57366</v>
      </c>
      <c r="I121" s="31">
        <v>236763</v>
      </c>
      <c r="J121" s="31">
        <v>2018</v>
      </c>
      <c r="K121" s="5">
        <v>0.69446167478954368</v>
      </c>
      <c r="L121" s="5">
        <v>6.4976051683807962E-2</v>
      </c>
      <c r="M121" s="35">
        <v>326082.44684999995</v>
      </c>
      <c r="N121" s="31">
        <v>373563</v>
      </c>
      <c r="O121" s="11">
        <v>872.89813726198781</v>
      </c>
      <c r="P121" s="6">
        <v>153.56445900691449</v>
      </c>
    </row>
    <row r="122" spans="1:16" x14ac:dyDescent="0.2">
      <c r="A122" s="7" t="s">
        <v>213</v>
      </c>
      <c r="B122" s="7" t="s">
        <v>214</v>
      </c>
      <c r="C122" s="7" t="s">
        <v>22</v>
      </c>
      <c r="D122" s="31">
        <v>49884</v>
      </c>
      <c r="E122" s="31">
        <v>63034</v>
      </c>
      <c r="F122" s="31">
        <v>69881</v>
      </c>
      <c r="G122" s="31">
        <v>77314</v>
      </c>
      <c r="H122" s="31">
        <v>84455</v>
      </c>
      <c r="I122" s="31">
        <v>344568</v>
      </c>
      <c r="J122" s="31">
        <v>2018</v>
      </c>
      <c r="K122" s="5">
        <v>0.69302782455296286</v>
      </c>
      <c r="L122" s="5">
        <v>9.2363608143415168E-2</v>
      </c>
      <c r="M122" s="35">
        <v>337076.51483</v>
      </c>
      <c r="N122" s="31">
        <v>243088</v>
      </c>
      <c r="O122" s="11">
        <v>1386.6439924224971</v>
      </c>
      <c r="P122" s="6">
        <v>347.42562364246692</v>
      </c>
    </row>
    <row r="123" spans="1:16" x14ac:dyDescent="0.2">
      <c r="A123" s="7" t="s">
        <v>95</v>
      </c>
      <c r="B123" s="7" t="s">
        <v>96</v>
      </c>
      <c r="C123" s="7" t="s">
        <v>2</v>
      </c>
      <c r="D123" s="31">
        <v>72326</v>
      </c>
      <c r="E123" s="31">
        <v>89403</v>
      </c>
      <c r="F123" s="31">
        <v>102393</v>
      </c>
      <c r="G123" s="31">
        <v>113553</v>
      </c>
      <c r="H123" s="31">
        <v>122441</v>
      </c>
      <c r="I123" s="31">
        <v>500116</v>
      </c>
      <c r="J123" s="31">
        <v>2018</v>
      </c>
      <c r="K123" s="5">
        <v>0.69290434974974424</v>
      </c>
      <c r="L123" s="5">
        <v>7.8271820207304083E-2</v>
      </c>
      <c r="M123" s="35">
        <v>722051.63189999992</v>
      </c>
      <c r="N123" s="31">
        <v>756733</v>
      </c>
      <c r="O123" s="11">
        <v>954.16961054955959</v>
      </c>
      <c r="P123" s="6">
        <v>161.80211514497185</v>
      </c>
    </row>
    <row r="124" spans="1:16" x14ac:dyDescent="0.2">
      <c r="A124" s="7" t="s">
        <v>350</v>
      </c>
      <c r="B124" s="7" t="s">
        <v>351</v>
      </c>
      <c r="C124" s="7" t="s">
        <v>86</v>
      </c>
      <c r="D124" s="31">
        <v>17485</v>
      </c>
      <c r="E124" s="31">
        <v>20790</v>
      </c>
      <c r="F124" s="31">
        <v>24537</v>
      </c>
      <c r="G124" s="31">
        <v>27777</v>
      </c>
      <c r="H124" s="31">
        <v>29520</v>
      </c>
      <c r="I124" s="31">
        <v>120109</v>
      </c>
      <c r="J124" s="31">
        <v>2018</v>
      </c>
      <c r="K124" s="5">
        <v>0.68830426079496709</v>
      </c>
      <c r="L124" s="5">
        <v>6.2749756993195807E-2</v>
      </c>
      <c r="M124" s="35">
        <v>136818.55395</v>
      </c>
      <c r="N124" s="31">
        <v>219397</v>
      </c>
      <c r="O124" s="11">
        <v>623.61178115471034</v>
      </c>
      <c r="P124" s="6">
        <v>134.55060916967869</v>
      </c>
    </row>
    <row r="125" spans="1:16" x14ac:dyDescent="0.2">
      <c r="A125" s="33" t="s">
        <v>344</v>
      </c>
      <c r="B125" s="33" t="s">
        <v>345</v>
      </c>
      <c r="C125" s="33" t="s">
        <v>2</v>
      </c>
      <c r="D125" s="31">
        <v>37622</v>
      </c>
      <c r="E125" s="31">
        <v>47723</v>
      </c>
      <c r="F125" s="31">
        <v>52825</v>
      </c>
      <c r="G125" s="31">
        <v>57812</v>
      </c>
      <c r="H125" s="31">
        <v>63361</v>
      </c>
      <c r="I125" s="31">
        <v>259343</v>
      </c>
      <c r="J125" s="31">
        <v>2018</v>
      </c>
      <c r="K125" s="5">
        <v>0.68414757322843023</v>
      </c>
      <c r="L125" s="5">
        <v>9.5983532830554205E-2</v>
      </c>
      <c r="M125" s="35">
        <v>344380.30394999997</v>
      </c>
      <c r="N125" s="31">
        <v>464128</v>
      </c>
      <c r="O125" s="11">
        <v>741.99424285972827</v>
      </c>
      <c r="P125" s="6">
        <v>136.51621966354111</v>
      </c>
    </row>
    <row r="126" spans="1:16" x14ac:dyDescent="0.2">
      <c r="A126" s="33" t="s">
        <v>185</v>
      </c>
      <c r="B126" s="33" t="s">
        <v>186</v>
      </c>
      <c r="C126" s="33" t="s">
        <v>2</v>
      </c>
      <c r="D126" s="31">
        <v>14179</v>
      </c>
      <c r="E126" s="31">
        <v>17560</v>
      </c>
      <c r="F126" s="31">
        <v>19510</v>
      </c>
      <c r="G126" s="31">
        <v>21615</v>
      </c>
      <c r="H126" s="31">
        <v>23870</v>
      </c>
      <c r="I126" s="31">
        <v>96734</v>
      </c>
      <c r="J126" s="31">
        <v>2018</v>
      </c>
      <c r="K126" s="5">
        <v>0.68347556245151275</v>
      </c>
      <c r="L126" s="5">
        <v>0.10432569974554708</v>
      </c>
      <c r="M126" s="35">
        <v>204017.47367000001</v>
      </c>
      <c r="N126" s="31">
        <v>134225</v>
      </c>
      <c r="O126" s="11">
        <v>1519.9662780406036</v>
      </c>
      <c r="P126" s="6">
        <v>177.83572359843546</v>
      </c>
    </row>
    <row r="127" spans="1:16" x14ac:dyDescent="0.2">
      <c r="A127" s="7" t="s">
        <v>80</v>
      </c>
      <c r="B127" s="7" t="s">
        <v>81</v>
      </c>
      <c r="C127" s="7" t="s">
        <v>22</v>
      </c>
      <c r="D127" s="31">
        <v>26853</v>
      </c>
      <c r="E127" s="31">
        <v>35282</v>
      </c>
      <c r="F127" s="31">
        <v>39259</v>
      </c>
      <c r="G127" s="31">
        <v>42191</v>
      </c>
      <c r="H127" s="31">
        <v>45177</v>
      </c>
      <c r="I127" s="31">
        <v>188762</v>
      </c>
      <c r="J127" s="31">
        <v>2018</v>
      </c>
      <c r="K127" s="5">
        <v>0.68238185677577923</v>
      </c>
      <c r="L127" s="5">
        <v>7.0773387689317624E-2</v>
      </c>
      <c r="M127" s="35">
        <v>226664.77925000002</v>
      </c>
      <c r="N127" s="31">
        <v>125304</v>
      </c>
      <c r="O127" s="11">
        <v>1808.9189431303073</v>
      </c>
      <c r="P127" s="6">
        <v>360.53916874162041</v>
      </c>
    </row>
    <row r="128" spans="1:16" x14ac:dyDescent="0.2">
      <c r="A128" s="33" t="s">
        <v>45</v>
      </c>
      <c r="B128" s="33" t="s">
        <v>46</v>
      </c>
      <c r="C128" s="33" t="s">
        <v>22</v>
      </c>
      <c r="D128" s="31">
        <v>119075</v>
      </c>
      <c r="E128" s="31">
        <v>146443</v>
      </c>
      <c r="F128" s="31">
        <v>165344</v>
      </c>
      <c r="G128" s="31">
        <v>181937</v>
      </c>
      <c r="H128" s="31">
        <v>199674</v>
      </c>
      <c r="I128" s="31">
        <v>812473</v>
      </c>
      <c r="J128" s="31">
        <v>2018</v>
      </c>
      <c r="K128" s="5">
        <v>0.67687591853873608</v>
      </c>
      <c r="L128" s="5">
        <v>9.7489790421959252E-2</v>
      </c>
      <c r="M128" s="35">
        <v>984850.87676000013</v>
      </c>
      <c r="N128" s="31">
        <v>652933</v>
      </c>
      <c r="O128" s="11">
        <v>1508.3490599494899</v>
      </c>
      <c r="P128" s="6">
        <v>305.81085655036583</v>
      </c>
    </row>
    <row r="129" spans="1:16" x14ac:dyDescent="0.2">
      <c r="A129" s="7" t="s">
        <v>252</v>
      </c>
      <c r="B129" s="7" t="s">
        <v>253</v>
      </c>
      <c r="C129" s="7" t="s">
        <v>73</v>
      </c>
      <c r="D129" s="31">
        <v>68445</v>
      </c>
      <c r="E129" s="31">
        <v>85568</v>
      </c>
      <c r="F129" s="31">
        <v>95334</v>
      </c>
      <c r="G129" s="31">
        <v>106607</v>
      </c>
      <c r="H129" s="31">
        <v>114430</v>
      </c>
      <c r="I129" s="31">
        <v>470384</v>
      </c>
      <c r="J129" s="31">
        <v>2018</v>
      </c>
      <c r="K129" s="5">
        <v>0.67185331287895389</v>
      </c>
      <c r="L129" s="5">
        <v>7.3381672873263484E-2</v>
      </c>
      <c r="M129" s="35">
        <v>596254.71932999999</v>
      </c>
      <c r="N129" s="31">
        <v>376686</v>
      </c>
      <c r="O129" s="11">
        <v>1582.8958849811247</v>
      </c>
      <c r="P129" s="6">
        <v>303.78086788465725</v>
      </c>
    </row>
    <row r="130" spans="1:16" x14ac:dyDescent="0.2">
      <c r="A130" s="7" t="s">
        <v>121</v>
      </c>
      <c r="B130" s="7" t="s">
        <v>122</v>
      </c>
      <c r="C130" s="7" t="s">
        <v>73</v>
      </c>
      <c r="D130" s="31">
        <v>42835</v>
      </c>
      <c r="E130" s="31">
        <v>53278</v>
      </c>
      <c r="F130" s="31">
        <v>60652</v>
      </c>
      <c r="G130" s="31">
        <v>67211</v>
      </c>
      <c r="H130" s="31">
        <v>71601</v>
      </c>
      <c r="I130" s="31">
        <v>295577</v>
      </c>
      <c r="J130" s="31">
        <v>2018</v>
      </c>
      <c r="K130" s="5">
        <v>0.67155363604529006</v>
      </c>
      <c r="L130" s="5">
        <v>6.5316689232417319E-2</v>
      </c>
      <c r="M130" s="35">
        <v>421460.85916999995</v>
      </c>
      <c r="N130" s="31">
        <v>264123</v>
      </c>
      <c r="O130" s="11">
        <v>1595.6991976086897</v>
      </c>
      <c r="P130" s="6">
        <v>271.08960597903246</v>
      </c>
    </row>
    <row r="131" spans="1:16" x14ac:dyDescent="0.2">
      <c r="A131" s="2" t="s">
        <v>29</v>
      </c>
      <c r="B131" s="33" t="s">
        <v>30</v>
      </c>
      <c r="C131" s="33" t="s">
        <v>2</v>
      </c>
      <c r="D131" s="31">
        <v>31436</v>
      </c>
      <c r="E131" s="31">
        <v>39685</v>
      </c>
      <c r="F131" s="31">
        <v>45954</v>
      </c>
      <c r="G131" s="31">
        <v>50893</v>
      </c>
      <c r="H131" s="31">
        <v>52516</v>
      </c>
      <c r="I131" s="31">
        <v>220484</v>
      </c>
      <c r="J131" s="31">
        <v>2018</v>
      </c>
      <c r="K131" s="5">
        <v>0.67056877465326381</v>
      </c>
      <c r="L131" s="5">
        <v>3.1890436798773895E-2</v>
      </c>
      <c r="M131" s="35">
        <v>354646.99057999998</v>
      </c>
      <c r="N131" s="31">
        <v>207819</v>
      </c>
      <c r="O131" s="11">
        <v>1706.5186079232408</v>
      </c>
      <c r="P131" s="6">
        <v>252.70066740769613</v>
      </c>
    </row>
    <row r="132" spans="1:16" x14ac:dyDescent="0.2">
      <c r="A132" s="7" t="s">
        <v>370</v>
      </c>
      <c r="B132" s="7" t="s">
        <v>371</v>
      </c>
      <c r="C132" s="7" t="s">
        <v>73</v>
      </c>
      <c r="D132" s="31">
        <v>54367</v>
      </c>
      <c r="E132" s="31">
        <v>68358</v>
      </c>
      <c r="F132" s="31">
        <v>77758</v>
      </c>
      <c r="G132" s="31">
        <v>87232</v>
      </c>
      <c r="H132" s="31">
        <v>90813</v>
      </c>
      <c r="I132" s="31">
        <v>378528</v>
      </c>
      <c r="J132" s="31">
        <v>2018</v>
      </c>
      <c r="K132" s="5">
        <v>0.67036989350157261</v>
      </c>
      <c r="L132" s="5">
        <v>4.1051449009537784E-2</v>
      </c>
      <c r="M132" s="35">
        <v>437018.4068</v>
      </c>
      <c r="N132" s="31">
        <v>301032</v>
      </c>
      <c r="O132" s="11">
        <v>1451.7340575088363</v>
      </c>
      <c r="P132" s="6">
        <v>301.67224746870761</v>
      </c>
    </row>
    <row r="133" spans="1:16" x14ac:dyDescent="0.2">
      <c r="A133" s="7" t="s">
        <v>270</v>
      </c>
      <c r="B133" s="7" t="s">
        <v>271</v>
      </c>
      <c r="C133" s="7" t="s">
        <v>51</v>
      </c>
      <c r="D133" s="31">
        <v>52724</v>
      </c>
      <c r="E133" s="31">
        <v>66527</v>
      </c>
      <c r="F133" s="31">
        <v>74064</v>
      </c>
      <c r="G133" s="31">
        <v>80812</v>
      </c>
      <c r="H133" s="31">
        <v>88004</v>
      </c>
      <c r="I133" s="31">
        <v>362131</v>
      </c>
      <c r="J133" s="31">
        <v>2018</v>
      </c>
      <c r="K133" s="5">
        <v>0.66914498141263945</v>
      </c>
      <c r="L133" s="5">
        <v>8.8996683660842443E-2</v>
      </c>
      <c r="M133" s="35">
        <v>467511.04754</v>
      </c>
      <c r="N133" s="31">
        <v>288158</v>
      </c>
      <c r="O133" s="11">
        <v>1622.4121750567397</v>
      </c>
      <c r="P133" s="6">
        <v>305.40189757008307</v>
      </c>
    </row>
    <row r="134" spans="1:16" x14ac:dyDescent="0.2">
      <c r="A134" s="7" t="s">
        <v>117</v>
      </c>
      <c r="B134" s="7" t="s">
        <v>118</v>
      </c>
      <c r="C134" s="7" t="s">
        <v>51</v>
      </c>
      <c r="D134" s="31">
        <v>39764</v>
      </c>
      <c r="E134" s="31">
        <v>50240</v>
      </c>
      <c r="F134" s="31">
        <v>58823</v>
      </c>
      <c r="G134" s="31">
        <v>62982</v>
      </c>
      <c r="H134" s="31">
        <v>66333</v>
      </c>
      <c r="I134" s="31">
        <v>278142</v>
      </c>
      <c r="J134" s="31">
        <v>2018</v>
      </c>
      <c r="K134" s="5">
        <v>0.66816718639975858</v>
      </c>
      <c r="L134" s="5">
        <v>5.3205677812708393E-2</v>
      </c>
      <c r="M134" s="35">
        <v>356365.31303000002</v>
      </c>
      <c r="N134" s="31">
        <v>218308</v>
      </c>
      <c r="O134" s="11">
        <v>1632.3969484856259</v>
      </c>
      <c r="P134" s="6">
        <v>303.85052311413233</v>
      </c>
    </row>
    <row r="135" spans="1:16" x14ac:dyDescent="0.2">
      <c r="A135" s="33" t="s">
        <v>336</v>
      </c>
      <c r="B135" s="33" t="s">
        <v>337</v>
      </c>
      <c r="C135" s="33" t="s">
        <v>22</v>
      </c>
      <c r="D135" s="31">
        <v>22982</v>
      </c>
      <c r="E135" s="31">
        <v>29228</v>
      </c>
      <c r="F135" s="31">
        <v>33188</v>
      </c>
      <c r="G135" s="31">
        <v>36036</v>
      </c>
      <c r="H135" s="31">
        <v>38230</v>
      </c>
      <c r="I135" s="31">
        <v>159664</v>
      </c>
      <c r="J135" s="31">
        <v>2018</v>
      </c>
      <c r="K135" s="5">
        <v>0.66347576364111038</v>
      </c>
      <c r="L135" s="5">
        <v>6.088356088356088E-2</v>
      </c>
      <c r="M135" s="35">
        <v>265835.38108000002</v>
      </c>
      <c r="N135" s="31">
        <v>113817</v>
      </c>
      <c r="O135" s="11">
        <v>2335.638622349913</v>
      </c>
      <c r="P135" s="6">
        <v>335.89006914608535</v>
      </c>
    </row>
    <row r="136" spans="1:16" x14ac:dyDescent="0.2">
      <c r="A136" s="7" t="s">
        <v>111</v>
      </c>
      <c r="B136" s="7" t="s">
        <v>112</v>
      </c>
      <c r="C136" s="7" t="s">
        <v>6</v>
      </c>
      <c r="D136" s="31">
        <v>73096</v>
      </c>
      <c r="E136" s="31">
        <v>95064</v>
      </c>
      <c r="F136" s="31">
        <v>107134</v>
      </c>
      <c r="G136" s="31">
        <v>115964</v>
      </c>
      <c r="H136" s="31">
        <v>121512</v>
      </c>
      <c r="I136" s="31">
        <v>512770</v>
      </c>
      <c r="J136" s="31">
        <v>2018</v>
      </c>
      <c r="K136" s="5">
        <v>0.66236182554448941</v>
      </c>
      <c r="L136" s="5">
        <v>4.7842433858783763E-2</v>
      </c>
      <c r="M136" s="35">
        <v>724141.90515000001</v>
      </c>
      <c r="N136" s="31">
        <v>355323</v>
      </c>
      <c r="O136" s="11">
        <v>2037.9820758858841</v>
      </c>
      <c r="P136" s="6">
        <v>341.97617379117031</v>
      </c>
    </row>
    <row r="137" spans="1:16" x14ac:dyDescent="0.2">
      <c r="A137" s="7" t="s">
        <v>215</v>
      </c>
      <c r="B137" s="7" t="s">
        <v>216</v>
      </c>
      <c r="C137" s="7" t="s">
        <v>73</v>
      </c>
      <c r="D137" s="31">
        <v>21083</v>
      </c>
      <c r="E137" s="31">
        <v>27913</v>
      </c>
      <c r="F137" s="31">
        <v>31020</v>
      </c>
      <c r="G137" s="31">
        <v>33422</v>
      </c>
      <c r="H137" s="31">
        <v>34993</v>
      </c>
      <c r="I137" s="31">
        <v>148431</v>
      </c>
      <c r="J137" s="31">
        <v>2018</v>
      </c>
      <c r="K137" s="5">
        <v>0.65977327704785849</v>
      </c>
      <c r="L137" s="5">
        <v>4.7004966788343004E-2</v>
      </c>
      <c r="M137" s="35">
        <v>204438.47459999999</v>
      </c>
      <c r="N137" s="31">
        <v>120872</v>
      </c>
      <c r="O137" s="11">
        <v>1691.3633810973593</v>
      </c>
      <c r="P137" s="6">
        <v>289.50459990734004</v>
      </c>
    </row>
    <row r="138" spans="1:16" x14ac:dyDescent="0.2">
      <c r="A138" s="7" t="s">
        <v>362</v>
      </c>
      <c r="B138" s="7" t="s">
        <v>363</v>
      </c>
      <c r="C138" s="7" t="s">
        <v>6</v>
      </c>
      <c r="D138" s="31">
        <v>37434</v>
      </c>
      <c r="E138" s="31">
        <v>47113</v>
      </c>
      <c r="F138" s="31">
        <v>52181</v>
      </c>
      <c r="G138" s="31">
        <v>59548</v>
      </c>
      <c r="H138" s="31">
        <v>62110</v>
      </c>
      <c r="I138" s="31">
        <v>258386</v>
      </c>
      <c r="J138" s="31">
        <v>2018</v>
      </c>
      <c r="K138" s="5">
        <v>0.65918683549714163</v>
      </c>
      <c r="L138" s="5">
        <v>4.3024114999664138E-2</v>
      </c>
      <c r="M138" s="35">
        <v>348350.20297999994</v>
      </c>
      <c r="N138" s="31">
        <v>174233</v>
      </c>
      <c r="O138" s="11">
        <v>1999.3353898515202</v>
      </c>
      <c r="P138" s="6">
        <v>356.47667204260961</v>
      </c>
    </row>
    <row r="139" spans="1:16" x14ac:dyDescent="0.2">
      <c r="A139" s="2" t="s">
        <v>18</v>
      </c>
      <c r="B139" s="2" t="s">
        <v>19</v>
      </c>
      <c r="C139" s="2" t="s">
        <v>6</v>
      </c>
      <c r="D139" s="31">
        <v>50100</v>
      </c>
      <c r="E139" s="31">
        <v>62269</v>
      </c>
      <c r="F139" s="31">
        <v>68922</v>
      </c>
      <c r="G139" s="31">
        <v>77335</v>
      </c>
      <c r="H139" s="31">
        <v>83117</v>
      </c>
      <c r="I139" s="31">
        <v>341743</v>
      </c>
      <c r="J139" s="31">
        <v>2018</v>
      </c>
      <c r="K139" s="5">
        <v>0.65902195608782432</v>
      </c>
      <c r="L139" s="5">
        <v>7.476563005107649E-2</v>
      </c>
      <c r="M139" s="35">
        <v>408522.88614000008</v>
      </c>
      <c r="N139" s="31">
        <v>238597</v>
      </c>
      <c r="O139" s="11">
        <v>1712.187857097952</v>
      </c>
      <c r="P139" s="6">
        <v>348.35727188522907</v>
      </c>
    </row>
    <row r="140" spans="1:16" x14ac:dyDescent="0.2">
      <c r="A140" s="7" t="s">
        <v>312</v>
      </c>
      <c r="B140" s="7" t="s">
        <v>313</v>
      </c>
      <c r="C140" s="7" t="s">
        <v>2</v>
      </c>
      <c r="D140" s="31">
        <v>21006</v>
      </c>
      <c r="E140" s="31">
        <v>25624</v>
      </c>
      <c r="F140" s="31">
        <v>28267</v>
      </c>
      <c r="G140" s="31">
        <v>32296</v>
      </c>
      <c r="H140" s="31">
        <v>34819</v>
      </c>
      <c r="I140" s="31">
        <v>142012</v>
      </c>
      <c r="J140" s="31">
        <v>2018</v>
      </c>
      <c r="K140" s="5">
        <v>0.65757402646862806</v>
      </c>
      <c r="L140" s="5">
        <v>7.8121129551647267E-2</v>
      </c>
      <c r="M140" s="35">
        <v>198467.95855000004</v>
      </c>
      <c r="N140" s="31">
        <v>226860</v>
      </c>
      <c r="O140" s="11">
        <v>874.84774111787021</v>
      </c>
      <c r="P140" s="6">
        <v>153.48232390020277</v>
      </c>
    </row>
    <row r="141" spans="1:16" x14ac:dyDescent="0.2">
      <c r="A141" s="7" t="s">
        <v>346</v>
      </c>
      <c r="B141" s="7" t="s">
        <v>347</v>
      </c>
      <c r="C141" s="7" t="s">
        <v>86</v>
      </c>
      <c r="D141" s="31">
        <v>19038</v>
      </c>
      <c r="E141" s="31">
        <v>24346</v>
      </c>
      <c r="F141" s="31">
        <v>27334</v>
      </c>
      <c r="G141" s="31">
        <v>30050</v>
      </c>
      <c r="H141" s="31">
        <v>31556</v>
      </c>
      <c r="I141" s="31">
        <v>132324</v>
      </c>
      <c r="J141" s="31">
        <v>2018</v>
      </c>
      <c r="K141" s="5">
        <v>0.65752705116083621</v>
      </c>
      <c r="L141" s="5">
        <v>5.0116472545757074E-2</v>
      </c>
      <c r="M141" s="35">
        <v>254347.50240999999</v>
      </c>
      <c r="N141" s="31">
        <v>256925</v>
      </c>
      <c r="O141" s="11">
        <v>989.96789884207453</v>
      </c>
      <c r="P141" s="6">
        <v>122.82183516590445</v>
      </c>
    </row>
    <row r="142" spans="1:16" x14ac:dyDescent="0.2">
      <c r="A142" s="7" t="s">
        <v>382</v>
      </c>
      <c r="B142" s="7" t="s">
        <v>383</v>
      </c>
      <c r="C142" s="7" t="s">
        <v>22</v>
      </c>
      <c r="D142" s="31">
        <v>53616</v>
      </c>
      <c r="E142" s="31">
        <v>67687</v>
      </c>
      <c r="F142" s="31">
        <v>77334</v>
      </c>
      <c r="G142" s="31">
        <v>81825</v>
      </c>
      <c r="H142" s="31">
        <v>88810</v>
      </c>
      <c r="I142" s="31">
        <v>369272</v>
      </c>
      <c r="J142" s="31">
        <v>2018</v>
      </c>
      <c r="K142" s="5">
        <v>0.65640853476574157</v>
      </c>
      <c r="L142" s="5">
        <v>8.5365108463183625E-2</v>
      </c>
      <c r="M142" s="35">
        <v>427410.98865000007</v>
      </c>
      <c r="N142" s="31">
        <v>197943</v>
      </c>
      <c r="O142" s="11">
        <v>2159.2629628226309</v>
      </c>
      <c r="P142" s="6">
        <v>448.66451453196123</v>
      </c>
    </row>
    <row r="143" spans="1:16" x14ac:dyDescent="0.2">
      <c r="A143" s="33" t="s">
        <v>326</v>
      </c>
      <c r="B143" s="33" t="s">
        <v>327</v>
      </c>
      <c r="C143" s="33" t="s">
        <v>39</v>
      </c>
      <c r="D143" s="31">
        <v>10984</v>
      </c>
      <c r="E143" s="31">
        <v>13302</v>
      </c>
      <c r="F143" s="31">
        <v>14842</v>
      </c>
      <c r="G143" s="31">
        <v>16427</v>
      </c>
      <c r="H143" s="31">
        <v>18180</v>
      </c>
      <c r="I143" s="31">
        <v>73735</v>
      </c>
      <c r="J143" s="31">
        <v>2018</v>
      </c>
      <c r="K143" s="5">
        <v>0.6551347414420976</v>
      </c>
      <c r="L143" s="5">
        <v>0.10671455530529007</v>
      </c>
      <c r="M143" s="35">
        <v>119296.37764000001</v>
      </c>
      <c r="N143" s="31">
        <v>97612</v>
      </c>
      <c r="O143" s="11">
        <v>1222.1486870466747</v>
      </c>
      <c r="P143" s="6">
        <v>186.24759250911774</v>
      </c>
    </row>
    <row r="144" spans="1:16" x14ac:dyDescent="0.2">
      <c r="A144" s="7" t="s">
        <v>282</v>
      </c>
      <c r="B144" s="7" t="s">
        <v>283</v>
      </c>
      <c r="C144" s="7" t="s">
        <v>2</v>
      </c>
      <c r="D144" s="31">
        <v>26318</v>
      </c>
      <c r="E144" s="31">
        <v>33820</v>
      </c>
      <c r="F144" s="31">
        <v>37851</v>
      </c>
      <c r="G144" s="31">
        <v>40846</v>
      </c>
      <c r="H144" s="31">
        <v>43559</v>
      </c>
      <c r="I144" s="31">
        <v>182394</v>
      </c>
      <c r="J144" s="31">
        <v>2018</v>
      </c>
      <c r="K144" s="5">
        <v>0.65510297135040652</v>
      </c>
      <c r="L144" s="5">
        <v>6.6420212505508489E-2</v>
      </c>
      <c r="M144" s="35">
        <v>285329.17452</v>
      </c>
      <c r="N144" s="31">
        <v>216111</v>
      </c>
      <c r="O144" s="11">
        <v>1320.2899182364617</v>
      </c>
      <c r="P144" s="6">
        <v>201.5584583848115</v>
      </c>
    </row>
    <row r="145" spans="1:16" x14ac:dyDescent="0.2">
      <c r="A145" s="7" t="s">
        <v>40</v>
      </c>
      <c r="B145" s="7" t="s">
        <v>26</v>
      </c>
      <c r="C145" s="7" t="s">
        <v>22</v>
      </c>
      <c r="D145" s="31">
        <v>28187</v>
      </c>
      <c r="E145" s="31">
        <v>35589</v>
      </c>
      <c r="F145" s="31">
        <v>40318</v>
      </c>
      <c r="G145" s="31">
        <v>43937</v>
      </c>
      <c r="H145" s="31">
        <v>46652</v>
      </c>
      <c r="I145" s="31">
        <v>194683</v>
      </c>
      <c r="J145" s="31">
        <v>2018</v>
      </c>
      <c r="K145" s="5">
        <v>0.65508922552949944</v>
      </c>
      <c r="L145" s="5">
        <v>6.1793021826706422E-2</v>
      </c>
      <c r="M145" s="35">
        <v>282629.24326000002</v>
      </c>
      <c r="N145" s="31">
        <v>187819</v>
      </c>
      <c r="O145" s="11">
        <v>1504.7958047907828</v>
      </c>
      <c r="P145" s="6">
        <v>248.38807575378422</v>
      </c>
    </row>
    <row r="146" spans="1:16" x14ac:dyDescent="0.2">
      <c r="A146" s="7" t="s">
        <v>192</v>
      </c>
      <c r="B146" s="7" t="s">
        <v>193</v>
      </c>
      <c r="C146" s="7" t="s">
        <v>11</v>
      </c>
      <c r="D146" s="31">
        <v>25198</v>
      </c>
      <c r="E146" s="31">
        <v>32059</v>
      </c>
      <c r="F146" s="31">
        <v>35919</v>
      </c>
      <c r="G146" s="31">
        <v>38826</v>
      </c>
      <c r="H146" s="31">
        <v>41687</v>
      </c>
      <c r="I146" s="31">
        <v>173689</v>
      </c>
      <c r="J146" s="31">
        <v>2018</v>
      </c>
      <c r="K146" s="5">
        <v>0.65437733153424871</v>
      </c>
      <c r="L146" s="5">
        <v>7.3687735022922779E-2</v>
      </c>
      <c r="M146" s="35">
        <v>199492.45009</v>
      </c>
      <c r="N146" s="31">
        <v>210688</v>
      </c>
      <c r="O146" s="11">
        <v>946.86194795147333</v>
      </c>
      <c r="P146" s="6">
        <v>197.861292527339</v>
      </c>
    </row>
    <row r="147" spans="1:16" x14ac:dyDescent="0.2">
      <c r="A147" s="33" t="s">
        <v>219</v>
      </c>
      <c r="B147" s="33" t="s">
        <v>220</v>
      </c>
      <c r="C147" s="33" t="s">
        <v>86</v>
      </c>
      <c r="D147" s="31">
        <v>36078</v>
      </c>
      <c r="E147" s="31">
        <v>45118</v>
      </c>
      <c r="F147" s="31">
        <v>50646</v>
      </c>
      <c r="G147" s="31">
        <v>55443</v>
      </c>
      <c r="H147" s="31">
        <v>59661</v>
      </c>
      <c r="I147" s="31">
        <v>246946</v>
      </c>
      <c r="J147" s="31">
        <v>2018</v>
      </c>
      <c r="K147" s="5">
        <v>0.65366705471478459</v>
      </c>
      <c r="L147" s="5">
        <v>7.6078134300091985E-2</v>
      </c>
      <c r="M147" s="35">
        <v>319823.50838000001</v>
      </c>
      <c r="N147" s="31">
        <v>420472</v>
      </c>
      <c r="O147" s="11">
        <v>760.62974081508401</v>
      </c>
      <c r="P147" s="6">
        <v>141.8905420574973</v>
      </c>
    </row>
    <row r="148" spans="1:16" x14ac:dyDescent="0.2">
      <c r="A148" s="7" t="s">
        <v>58</v>
      </c>
      <c r="B148" s="7" t="s">
        <v>59</v>
      </c>
      <c r="C148" s="7" t="s">
        <v>51</v>
      </c>
      <c r="D148" s="31">
        <v>39135</v>
      </c>
      <c r="E148" s="31">
        <v>48118</v>
      </c>
      <c r="F148" s="31">
        <v>53931</v>
      </c>
      <c r="G148" s="31">
        <v>57968</v>
      </c>
      <c r="H148" s="31">
        <v>64086</v>
      </c>
      <c r="I148" s="31">
        <v>263238</v>
      </c>
      <c r="J148" s="31">
        <v>2018</v>
      </c>
      <c r="K148" s="5">
        <v>0.63756228440015328</v>
      </c>
      <c r="L148" s="5">
        <v>0.10554098813138284</v>
      </c>
      <c r="M148" s="35">
        <v>381421.55229000002</v>
      </c>
      <c r="N148" s="31">
        <v>312001</v>
      </c>
      <c r="O148" s="11">
        <v>1222.5010570158429</v>
      </c>
      <c r="P148" s="6">
        <v>205.40318781029549</v>
      </c>
    </row>
    <row r="149" spans="1:16" x14ac:dyDescent="0.2">
      <c r="A149" s="7" t="s">
        <v>234</v>
      </c>
      <c r="B149" s="7" t="s">
        <v>235</v>
      </c>
      <c r="C149" s="7" t="s">
        <v>22</v>
      </c>
      <c r="D149" s="31">
        <v>33886</v>
      </c>
      <c r="E149" s="31">
        <v>41955</v>
      </c>
      <c r="F149" s="31">
        <v>47379</v>
      </c>
      <c r="G149" s="31">
        <v>51586</v>
      </c>
      <c r="H149" s="31">
        <v>55489</v>
      </c>
      <c r="I149" s="31">
        <v>230295</v>
      </c>
      <c r="J149" s="31">
        <v>2018</v>
      </c>
      <c r="K149" s="5">
        <v>0.63751991973086231</v>
      </c>
      <c r="L149" s="5">
        <v>7.5660062807738529E-2</v>
      </c>
      <c r="M149" s="35">
        <v>337449.10373000009</v>
      </c>
      <c r="N149" s="31">
        <v>218855</v>
      </c>
      <c r="O149" s="11">
        <v>1541.8843696968315</v>
      </c>
      <c r="P149" s="6">
        <v>253.54229969614585</v>
      </c>
    </row>
    <row r="150" spans="1:16" x14ac:dyDescent="0.2">
      <c r="A150" s="7" t="s">
        <v>248</v>
      </c>
      <c r="B150" s="7" t="s">
        <v>249</v>
      </c>
      <c r="C150" s="7" t="s">
        <v>6</v>
      </c>
      <c r="D150" s="31">
        <v>31895</v>
      </c>
      <c r="E150" s="31">
        <v>39606</v>
      </c>
      <c r="F150" s="31">
        <v>44072</v>
      </c>
      <c r="G150" s="31">
        <v>48487</v>
      </c>
      <c r="H150" s="31">
        <v>52070</v>
      </c>
      <c r="I150" s="31">
        <v>216130</v>
      </c>
      <c r="J150" s="31">
        <v>2018</v>
      </c>
      <c r="K150" s="5">
        <v>0.63254428593823486</v>
      </c>
      <c r="L150" s="5">
        <v>7.3896095860746178E-2</v>
      </c>
      <c r="M150" s="35">
        <v>334509.63615999999</v>
      </c>
      <c r="N150" s="31">
        <v>316110</v>
      </c>
      <c r="O150" s="11">
        <v>1058.2064349751668</v>
      </c>
      <c r="P150" s="6">
        <v>164.72114137483788</v>
      </c>
    </row>
    <row r="151" spans="1:16" x14ac:dyDescent="0.2">
      <c r="A151" s="7" t="s">
        <v>35</v>
      </c>
      <c r="B151" s="7" t="s">
        <v>36</v>
      </c>
      <c r="C151" s="7" t="s">
        <v>22</v>
      </c>
      <c r="D151" s="31">
        <v>51685</v>
      </c>
      <c r="E151" s="31">
        <v>64569</v>
      </c>
      <c r="F151" s="31">
        <v>74468</v>
      </c>
      <c r="G151" s="31">
        <v>79841</v>
      </c>
      <c r="H151" s="31">
        <v>84308</v>
      </c>
      <c r="I151" s="31">
        <v>354871</v>
      </c>
      <c r="J151" s="31">
        <v>2018</v>
      </c>
      <c r="K151" s="5">
        <v>0.63118893295927248</v>
      </c>
      <c r="L151" s="5">
        <v>5.5948698037349233E-2</v>
      </c>
      <c r="M151" s="35">
        <v>459662.70869999996</v>
      </c>
      <c r="N151" s="31">
        <v>248754</v>
      </c>
      <c r="O151" s="11">
        <v>1847.8605718903011</v>
      </c>
      <c r="P151" s="6">
        <v>338.92118317695389</v>
      </c>
    </row>
    <row r="152" spans="1:16" x14ac:dyDescent="0.2">
      <c r="A152" s="7" t="s">
        <v>246</v>
      </c>
      <c r="B152" s="7" t="s">
        <v>247</v>
      </c>
      <c r="C152" s="7" t="s">
        <v>2</v>
      </c>
      <c r="D152" s="31">
        <v>24441</v>
      </c>
      <c r="E152" s="31">
        <v>32182</v>
      </c>
      <c r="F152" s="31">
        <v>36622</v>
      </c>
      <c r="G152" s="31">
        <v>39478</v>
      </c>
      <c r="H152" s="31">
        <v>39793</v>
      </c>
      <c r="I152" s="31">
        <v>172516</v>
      </c>
      <c r="J152" s="31">
        <v>2018</v>
      </c>
      <c r="K152" s="5">
        <v>0.62812487214107438</v>
      </c>
      <c r="L152" s="5">
        <v>7.9791276153807177E-3</v>
      </c>
      <c r="M152" s="35">
        <v>236722.99780000001</v>
      </c>
      <c r="N152" s="31">
        <v>170825</v>
      </c>
      <c r="O152" s="11">
        <v>1385.7631950826869</v>
      </c>
      <c r="P152" s="6">
        <v>232.94599736572516</v>
      </c>
    </row>
    <row r="153" spans="1:16" x14ac:dyDescent="0.2">
      <c r="A153" s="2" t="s">
        <v>25</v>
      </c>
      <c r="B153" s="2" t="s">
        <v>26</v>
      </c>
      <c r="C153" s="2" t="s">
        <v>22</v>
      </c>
      <c r="D153" s="31">
        <v>34234</v>
      </c>
      <c r="E153" s="31">
        <v>43939</v>
      </c>
      <c r="F153" s="31">
        <v>49133</v>
      </c>
      <c r="G153" s="31">
        <v>53076</v>
      </c>
      <c r="H153" s="31">
        <v>55547</v>
      </c>
      <c r="I153" s="31">
        <v>235929</v>
      </c>
      <c r="J153" s="31">
        <v>2018</v>
      </c>
      <c r="K153" s="5">
        <v>0.62256820704562721</v>
      </c>
      <c r="L153" s="5">
        <v>4.6555882131283442E-2</v>
      </c>
      <c r="M153" s="35">
        <v>297167.90483999997</v>
      </c>
      <c r="N153" s="31">
        <v>209395</v>
      </c>
      <c r="O153" s="11">
        <v>1419.1738333771102</v>
      </c>
      <c r="P153" s="6">
        <v>265.27376489409966</v>
      </c>
    </row>
    <row r="154" spans="1:16" x14ac:dyDescent="0.2">
      <c r="A154" s="7" t="s">
        <v>342</v>
      </c>
      <c r="B154" s="7" t="s">
        <v>343</v>
      </c>
      <c r="C154" s="7" t="s">
        <v>86</v>
      </c>
      <c r="D154" s="31">
        <v>36150</v>
      </c>
      <c r="E154" s="31">
        <v>44922</v>
      </c>
      <c r="F154" s="31">
        <v>51723</v>
      </c>
      <c r="G154" s="31">
        <v>55480</v>
      </c>
      <c r="H154" s="31">
        <v>58482</v>
      </c>
      <c r="I154" s="31">
        <v>246757</v>
      </c>
      <c r="J154" s="31">
        <v>2018</v>
      </c>
      <c r="K154" s="5">
        <v>0.61775933609958511</v>
      </c>
      <c r="L154" s="5">
        <v>5.410958904109589E-2</v>
      </c>
      <c r="M154" s="35">
        <v>236917.95681999999</v>
      </c>
      <c r="N154" s="31">
        <v>334675</v>
      </c>
      <c r="O154" s="11">
        <v>707.90455462762384</v>
      </c>
      <c r="P154" s="6">
        <v>174.74266079031898</v>
      </c>
    </row>
    <row r="155" spans="1:16" x14ac:dyDescent="0.2">
      <c r="A155" s="7" t="s">
        <v>217</v>
      </c>
      <c r="B155" s="7" t="s">
        <v>218</v>
      </c>
      <c r="C155" s="7" t="s">
        <v>22</v>
      </c>
      <c r="D155" s="31">
        <v>61972</v>
      </c>
      <c r="E155" s="31">
        <v>74645</v>
      </c>
      <c r="F155" s="31">
        <v>84713</v>
      </c>
      <c r="G155" s="31">
        <v>93867</v>
      </c>
      <c r="H155" s="31">
        <v>100099</v>
      </c>
      <c r="I155" s="31">
        <v>415296</v>
      </c>
      <c r="J155" s="31">
        <v>2018</v>
      </c>
      <c r="K155" s="5">
        <v>0.61522945846511323</v>
      </c>
      <c r="L155" s="5">
        <v>6.6391809688175818E-2</v>
      </c>
      <c r="M155" s="35">
        <v>557103.25687000004</v>
      </c>
      <c r="N155" s="31">
        <v>349523</v>
      </c>
      <c r="O155" s="11">
        <v>1593.8958433922805</v>
      </c>
      <c r="P155" s="6">
        <v>286.38744803632375</v>
      </c>
    </row>
    <row r="156" spans="1:16" x14ac:dyDescent="0.2">
      <c r="A156" s="7" t="s">
        <v>119</v>
      </c>
      <c r="B156" s="7" t="s">
        <v>120</v>
      </c>
      <c r="C156" s="7" t="s">
        <v>11</v>
      </c>
      <c r="D156" s="31">
        <v>103889</v>
      </c>
      <c r="E156" s="31">
        <v>132336</v>
      </c>
      <c r="F156" s="31">
        <v>148666</v>
      </c>
      <c r="G156" s="31">
        <v>162436</v>
      </c>
      <c r="H156" s="31">
        <v>167301</v>
      </c>
      <c r="I156" s="31">
        <v>714628</v>
      </c>
      <c r="J156" s="31">
        <v>2018</v>
      </c>
      <c r="K156" s="5">
        <v>0.61038223488531029</v>
      </c>
      <c r="L156" s="5">
        <v>2.9950257332118497E-2</v>
      </c>
      <c r="M156" s="35">
        <v>1140313.4884899999</v>
      </c>
      <c r="N156" s="31">
        <v>579008</v>
      </c>
      <c r="O156" s="11">
        <v>1969.4261365818777</v>
      </c>
      <c r="P156" s="6">
        <v>288.94419420802473</v>
      </c>
    </row>
    <row r="157" spans="1:16" x14ac:dyDescent="0.2">
      <c r="A157" s="7" t="s">
        <v>280</v>
      </c>
      <c r="B157" s="7" t="s">
        <v>281</v>
      </c>
      <c r="C157" s="7" t="s">
        <v>2</v>
      </c>
      <c r="D157" s="31">
        <v>46820</v>
      </c>
      <c r="E157" s="31">
        <v>59066</v>
      </c>
      <c r="F157" s="31">
        <v>67835</v>
      </c>
      <c r="G157" s="31">
        <v>73176</v>
      </c>
      <c r="H157" s="31">
        <v>75299</v>
      </c>
      <c r="I157" s="31">
        <v>322196</v>
      </c>
      <c r="J157" s="31">
        <v>2018</v>
      </c>
      <c r="K157" s="5">
        <v>0.60826569841947886</v>
      </c>
      <c r="L157" s="5">
        <v>2.9012244451732807E-2</v>
      </c>
      <c r="M157" s="35">
        <v>420324.73548000003</v>
      </c>
      <c r="N157" s="31">
        <v>300896</v>
      </c>
      <c r="O157" s="11">
        <v>1396.910346033181</v>
      </c>
      <c r="P157" s="6">
        <v>250.24925555673721</v>
      </c>
    </row>
    <row r="158" spans="1:16" x14ac:dyDescent="0.2">
      <c r="A158" s="7" t="s">
        <v>136</v>
      </c>
      <c r="B158" s="7" t="s">
        <v>137</v>
      </c>
      <c r="C158" s="7" t="s">
        <v>39</v>
      </c>
      <c r="D158" s="31">
        <v>11846</v>
      </c>
      <c r="E158" s="31">
        <v>14685</v>
      </c>
      <c r="F158" s="31">
        <v>16439</v>
      </c>
      <c r="G158" s="31">
        <v>18137</v>
      </c>
      <c r="H158" s="31">
        <v>19026</v>
      </c>
      <c r="I158" s="31">
        <v>80133</v>
      </c>
      <c r="J158" s="31">
        <v>2018</v>
      </c>
      <c r="K158" s="5">
        <v>0.60611176768529462</v>
      </c>
      <c r="L158" s="5">
        <v>4.901582400617522E-2</v>
      </c>
      <c r="M158" s="35">
        <v>131489.91482000001</v>
      </c>
      <c r="N158" s="31">
        <v>94260</v>
      </c>
      <c r="O158" s="11">
        <v>1394.9704521536178</v>
      </c>
      <c r="P158" s="6">
        <v>201.84595798854232</v>
      </c>
    </row>
    <row r="159" spans="1:16" x14ac:dyDescent="0.2">
      <c r="A159" s="7" t="s">
        <v>41</v>
      </c>
      <c r="B159" s="7" t="s">
        <v>42</v>
      </c>
      <c r="C159" s="7" t="s">
        <v>2</v>
      </c>
      <c r="D159" s="31">
        <v>32353</v>
      </c>
      <c r="E159" s="31">
        <v>40365</v>
      </c>
      <c r="F159" s="31">
        <v>45921</v>
      </c>
      <c r="G159" s="31">
        <v>50990</v>
      </c>
      <c r="H159" s="31">
        <v>51838</v>
      </c>
      <c r="I159" s="31">
        <v>221467</v>
      </c>
      <c r="J159" s="31">
        <v>2018</v>
      </c>
      <c r="K159" s="5">
        <v>0.6022625413408339</v>
      </c>
      <c r="L159" s="5">
        <v>1.6630711904294961E-2</v>
      </c>
      <c r="M159" s="35">
        <v>328581.08942999993</v>
      </c>
      <c r="N159" s="31">
        <v>228443</v>
      </c>
      <c r="O159" s="11">
        <v>1438.3504394093929</v>
      </c>
      <c r="P159" s="6">
        <v>226.91874997264088</v>
      </c>
    </row>
    <row r="160" spans="1:16" x14ac:dyDescent="0.2">
      <c r="A160" s="7" t="s">
        <v>183</v>
      </c>
      <c r="B160" s="7" t="s">
        <v>184</v>
      </c>
      <c r="C160" s="7" t="s">
        <v>2</v>
      </c>
      <c r="D160" s="31">
        <v>71495</v>
      </c>
      <c r="E160" s="31">
        <v>87507</v>
      </c>
      <c r="F160" s="31">
        <v>97431</v>
      </c>
      <c r="G160" s="31">
        <v>106254</v>
      </c>
      <c r="H160" s="31">
        <v>114468</v>
      </c>
      <c r="I160" s="31">
        <v>477155</v>
      </c>
      <c r="J160" s="31">
        <v>2018</v>
      </c>
      <c r="K160" s="5">
        <v>0.60106301139939855</v>
      </c>
      <c r="L160" s="5">
        <v>7.73053249760009E-2</v>
      </c>
      <c r="M160" s="35">
        <v>678662.81492999988</v>
      </c>
      <c r="N160" s="31">
        <v>496688</v>
      </c>
      <c r="O160" s="11">
        <v>1366.3765078479848</v>
      </c>
      <c r="P160" s="6">
        <v>230.46258415745902</v>
      </c>
    </row>
    <row r="161" spans="1:16" x14ac:dyDescent="0.2">
      <c r="A161" s="7" t="s">
        <v>227</v>
      </c>
      <c r="B161" s="7" t="s">
        <v>228</v>
      </c>
      <c r="C161" s="7" t="s">
        <v>22</v>
      </c>
      <c r="D161" s="31">
        <v>34233</v>
      </c>
      <c r="E161" s="31">
        <v>41496</v>
      </c>
      <c r="F161" s="31">
        <v>47782</v>
      </c>
      <c r="G161" s="31">
        <v>51588</v>
      </c>
      <c r="H161" s="31">
        <v>54775</v>
      </c>
      <c r="I161" s="31">
        <v>229874</v>
      </c>
      <c r="J161" s="31">
        <v>2018</v>
      </c>
      <c r="K161" s="5">
        <v>0.60006426547483427</v>
      </c>
      <c r="L161" s="5">
        <v>6.1777932852601379E-2</v>
      </c>
      <c r="M161" s="35">
        <v>345876.24014999997</v>
      </c>
      <c r="N161" s="31">
        <v>132128</v>
      </c>
      <c r="O161" s="11">
        <v>2617.7361357925647</v>
      </c>
      <c r="P161" s="6">
        <v>414.56012351659001</v>
      </c>
    </row>
    <row r="162" spans="1:16" x14ac:dyDescent="0.2">
      <c r="A162" s="7" t="s">
        <v>87</v>
      </c>
      <c r="B162" s="7" t="s">
        <v>88</v>
      </c>
      <c r="C162" s="7" t="s">
        <v>22</v>
      </c>
      <c r="D162" s="31">
        <v>37087</v>
      </c>
      <c r="E162" s="31">
        <v>45815</v>
      </c>
      <c r="F162" s="31">
        <v>51079</v>
      </c>
      <c r="G162" s="31">
        <v>56065</v>
      </c>
      <c r="H162" s="31">
        <v>59339</v>
      </c>
      <c r="I162" s="31">
        <v>249385</v>
      </c>
      <c r="J162" s="31">
        <v>2018</v>
      </c>
      <c r="K162" s="5">
        <v>0.59999460727478626</v>
      </c>
      <c r="L162" s="5">
        <v>5.8396504057790066E-2</v>
      </c>
      <c r="M162" s="35">
        <v>324853.71074000001</v>
      </c>
      <c r="N162" s="31">
        <v>205347</v>
      </c>
      <c r="O162" s="11">
        <v>1581.9744663423376</v>
      </c>
      <c r="P162" s="6">
        <v>288.96940301051393</v>
      </c>
    </row>
    <row r="163" spans="1:16" x14ac:dyDescent="0.2">
      <c r="A163" s="7" t="s">
        <v>151</v>
      </c>
      <c r="B163" s="7" t="s">
        <v>152</v>
      </c>
      <c r="C163" s="7" t="s">
        <v>73</v>
      </c>
      <c r="D163" s="31">
        <v>23058</v>
      </c>
      <c r="E163" s="31">
        <v>28163</v>
      </c>
      <c r="F163" s="31">
        <v>31526</v>
      </c>
      <c r="G163" s="31">
        <v>34410</v>
      </c>
      <c r="H163" s="31">
        <v>36874</v>
      </c>
      <c r="I163" s="31">
        <v>154031</v>
      </c>
      <c r="J163" s="31">
        <v>2018</v>
      </c>
      <c r="K163" s="5">
        <v>0.59918466475843524</v>
      </c>
      <c r="L163" s="5">
        <v>7.1607090961929673E-2</v>
      </c>
      <c r="M163" s="35">
        <v>207426.06253999998</v>
      </c>
      <c r="N163" s="31">
        <v>144302</v>
      </c>
      <c r="O163" s="11">
        <v>1437.4441278707154</v>
      </c>
      <c r="P163" s="6">
        <v>255.53353383875483</v>
      </c>
    </row>
    <row r="164" spans="1:16" x14ac:dyDescent="0.2">
      <c r="A164" s="7" t="s">
        <v>318</v>
      </c>
      <c r="B164" s="7" t="s">
        <v>319</v>
      </c>
      <c r="C164" s="7" t="s">
        <v>22</v>
      </c>
      <c r="D164" s="31">
        <v>57306</v>
      </c>
      <c r="E164" s="31">
        <v>73899</v>
      </c>
      <c r="F164" s="31">
        <v>81383</v>
      </c>
      <c r="G164" s="31">
        <v>88641</v>
      </c>
      <c r="H164" s="31">
        <v>91614</v>
      </c>
      <c r="I164" s="31">
        <v>392843</v>
      </c>
      <c r="J164" s="31">
        <v>2018</v>
      </c>
      <c r="K164" s="5">
        <v>0.59868076641189405</v>
      </c>
      <c r="L164" s="5">
        <v>3.3539784072833111E-2</v>
      </c>
      <c r="M164" s="35">
        <v>473062.40511000005</v>
      </c>
      <c r="N164" s="31">
        <v>313375</v>
      </c>
      <c r="O164" s="11">
        <v>1509.5728922536898</v>
      </c>
      <c r="P164" s="6">
        <v>292.34623055444752</v>
      </c>
    </row>
    <row r="165" spans="1:16" x14ac:dyDescent="0.2">
      <c r="A165" s="7" t="s">
        <v>368</v>
      </c>
      <c r="B165" s="7" t="s">
        <v>369</v>
      </c>
      <c r="C165" s="7" t="s">
        <v>2</v>
      </c>
      <c r="D165" s="31">
        <v>23173</v>
      </c>
      <c r="E165" s="31">
        <v>28659</v>
      </c>
      <c r="F165" s="31">
        <v>32395</v>
      </c>
      <c r="G165" s="31">
        <v>35501</v>
      </c>
      <c r="H165" s="31">
        <v>37016</v>
      </c>
      <c r="I165" s="31">
        <v>156744</v>
      </c>
      <c r="J165" s="31">
        <v>2018</v>
      </c>
      <c r="K165" s="5">
        <v>0.5973762568506451</v>
      </c>
      <c r="L165" s="5">
        <v>4.2674854229458326E-2</v>
      </c>
      <c r="M165" s="35">
        <v>259705.07089</v>
      </c>
      <c r="N165" s="31">
        <v>308060</v>
      </c>
      <c r="O165" s="11">
        <v>843.03405469713687</v>
      </c>
      <c r="P165" s="6">
        <v>120.15841069921444</v>
      </c>
    </row>
    <row r="166" spans="1:16" x14ac:dyDescent="0.2">
      <c r="A166" s="7" t="s">
        <v>194</v>
      </c>
      <c r="B166" s="7" t="s">
        <v>195</v>
      </c>
      <c r="C166" s="7" t="s">
        <v>2</v>
      </c>
      <c r="D166" s="31">
        <v>23936</v>
      </c>
      <c r="E166" s="31">
        <v>29329</v>
      </c>
      <c r="F166" s="31">
        <v>33026</v>
      </c>
      <c r="G166" s="31">
        <v>36346</v>
      </c>
      <c r="H166" s="31">
        <v>38212</v>
      </c>
      <c r="I166" s="31">
        <v>160849</v>
      </c>
      <c r="J166" s="31">
        <v>2018</v>
      </c>
      <c r="K166" s="5">
        <v>0.59642379679144386</v>
      </c>
      <c r="L166" s="5">
        <v>5.1339899851427943E-2</v>
      </c>
      <c r="M166" s="35">
        <v>268346.54900999996</v>
      </c>
      <c r="N166" s="31">
        <v>242758</v>
      </c>
      <c r="O166" s="11">
        <v>1105.407644691421</v>
      </c>
      <c r="P166" s="6">
        <v>157.4077888267328</v>
      </c>
    </row>
    <row r="167" spans="1:16" x14ac:dyDescent="0.2">
      <c r="A167" s="7" t="s">
        <v>262</v>
      </c>
      <c r="B167" s="7" t="s">
        <v>263</v>
      </c>
      <c r="C167" s="7" t="s">
        <v>2</v>
      </c>
      <c r="D167" s="31">
        <v>38630</v>
      </c>
      <c r="E167" s="31">
        <v>47536</v>
      </c>
      <c r="F167" s="31">
        <v>53424</v>
      </c>
      <c r="G167" s="31">
        <v>57633</v>
      </c>
      <c r="H167" s="31">
        <v>61436</v>
      </c>
      <c r="I167" s="31">
        <v>258659</v>
      </c>
      <c r="J167" s="31">
        <v>2018</v>
      </c>
      <c r="K167" s="5">
        <v>0.59037017861765462</v>
      </c>
      <c r="L167" s="5">
        <v>6.598650078947825E-2</v>
      </c>
      <c r="M167" s="35">
        <v>350893.19705999992</v>
      </c>
      <c r="N167" s="31">
        <v>271696</v>
      </c>
      <c r="O167" s="11">
        <v>1291.491950783228</v>
      </c>
      <c r="P167" s="6">
        <v>226.12036982509863</v>
      </c>
    </row>
    <row r="168" spans="1:16" x14ac:dyDescent="0.2">
      <c r="A168" s="7" t="s">
        <v>199</v>
      </c>
      <c r="B168" s="7" t="s">
        <v>200</v>
      </c>
      <c r="C168" s="7" t="s">
        <v>73</v>
      </c>
      <c r="D168" s="31">
        <v>48251</v>
      </c>
      <c r="E168" s="31">
        <v>60822</v>
      </c>
      <c r="F168" s="31">
        <v>67354</v>
      </c>
      <c r="G168" s="31">
        <v>71701</v>
      </c>
      <c r="H168" s="31">
        <v>76570</v>
      </c>
      <c r="I168" s="31">
        <v>324698</v>
      </c>
      <c r="J168" s="31">
        <v>2018</v>
      </c>
      <c r="K168" s="5">
        <v>0.58691011585252117</v>
      </c>
      <c r="L168" s="5">
        <v>6.7907002691733734E-2</v>
      </c>
      <c r="M168" s="35">
        <v>537712.29600999993</v>
      </c>
      <c r="N168" s="31">
        <v>360816</v>
      </c>
      <c r="O168" s="11">
        <v>1490.2673274189613</v>
      </c>
      <c r="P168" s="6">
        <v>212.21342734246818</v>
      </c>
    </row>
    <row r="169" spans="1:16" x14ac:dyDescent="0.2">
      <c r="A169" s="7" t="s">
        <v>91</v>
      </c>
      <c r="B169" s="7" t="s">
        <v>92</v>
      </c>
      <c r="C169" s="7" t="s">
        <v>73</v>
      </c>
      <c r="D169" s="31">
        <v>108753</v>
      </c>
      <c r="E169" s="31">
        <v>136088</v>
      </c>
      <c r="F169" s="31">
        <v>150580</v>
      </c>
      <c r="G169" s="31">
        <v>160361</v>
      </c>
      <c r="H169" s="31">
        <v>172101</v>
      </c>
      <c r="I169" s="31">
        <v>727883</v>
      </c>
      <c r="J169" s="31">
        <v>2018</v>
      </c>
      <c r="K169" s="5">
        <v>0.58249427601997184</v>
      </c>
      <c r="L169" s="5">
        <v>7.3209820342851437E-2</v>
      </c>
      <c r="M169" s="35">
        <v>846407.31368999986</v>
      </c>
      <c r="N169" s="31">
        <v>609458</v>
      </c>
      <c r="O169" s="11">
        <v>1388.7869446130824</v>
      </c>
      <c r="P169" s="6">
        <v>282.38369173921745</v>
      </c>
    </row>
    <row r="170" spans="1:16" x14ac:dyDescent="0.2">
      <c r="A170" s="7" t="s">
        <v>308</v>
      </c>
      <c r="B170" s="7" t="s">
        <v>309</v>
      </c>
      <c r="C170" s="7" t="s">
        <v>2</v>
      </c>
      <c r="D170" s="31">
        <v>33116</v>
      </c>
      <c r="E170" s="31">
        <v>40532</v>
      </c>
      <c r="F170" s="31">
        <v>43146</v>
      </c>
      <c r="G170" s="31">
        <v>48448</v>
      </c>
      <c r="H170" s="31">
        <v>52342</v>
      </c>
      <c r="I170" s="31">
        <v>217584</v>
      </c>
      <c r="J170" s="31">
        <v>2018</v>
      </c>
      <c r="K170" s="5">
        <v>0.58056528566251964</v>
      </c>
      <c r="L170" s="5">
        <v>8.0374834874504628E-2</v>
      </c>
      <c r="M170" s="35">
        <v>326485.21163999999</v>
      </c>
      <c r="N170" s="31">
        <v>197739</v>
      </c>
      <c r="O170" s="11">
        <v>1651.0916492952831</v>
      </c>
      <c r="P170" s="6">
        <v>264.70246132528229</v>
      </c>
    </row>
    <row r="171" spans="1:16" x14ac:dyDescent="0.2">
      <c r="A171" s="7" t="s">
        <v>179</v>
      </c>
      <c r="B171" s="7" t="s">
        <v>180</v>
      </c>
      <c r="C171" s="7" t="s">
        <v>22</v>
      </c>
      <c r="D171" s="31">
        <v>48487</v>
      </c>
      <c r="E171" s="31">
        <v>59818</v>
      </c>
      <c r="F171" s="31">
        <v>65282</v>
      </c>
      <c r="G171" s="31">
        <v>72829</v>
      </c>
      <c r="H171" s="31">
        <v>76625</v>
      </c>
      <c r="I171" s="31">
        <v>323041</v>
      </c>
      <c r="J171" s="31">
        <v>2018</v>
      </c>
      <c r="K171" s="5">
        <v>0.5803204982778889</v>
      </c>
      <c r="L171" s="5">
        <v>5.2122094220708785E-2</v>
      </c>
      <c r="M171" s="35">
        <v>507581.53042999998</v>
      </c>
      <c r="N171" s="31">
        <v>235151</v>
      </c>
      <c r="O171" s="11">
        <v>2158.5344328963088</v>
      </c>
      <c r="P171" s="6">
        <v>325.85445096980237</v>
      </c>
    </row>
    <row r="172" spans="1:16" x14ac:dyDescent="0.2">
      <c r="A172" s="7" t="s">
        <v>198</v>
      </c>
      <c r="B172" s="7" t="s">
        <v>176</v>
      </c>
      <c r="C172" s="7" t="s">
        <v>51</v>
      </c>
      <c r="D172" s="31">
        <v>158806</v>
      </c>
      <c r="E172" s="31">
        <v>194574</v>
      </c>
      <c r="F172" s="31">
        <v>217581</v>
      </c>
      <c r="G172" s="31">
        <v>235147</v>
      </c>
      <c r="H172" s="31">
        <v>250932</v>
      </c>
      <c r="I172" s="31">
        <v>1057040</v>
      </c>
      <c r="J172" s="31">
        <v>2018</v>
      </c>
      <c r="K172" s="5">
        <v>0.58011662027883082</v>
      </c>
      <c r="L172" s="5">
        <v>6.7128221920755959E-2</v>
      </c>
      <c r="M172" s="35">
        <v>1561810.6484399999</v>
      </c>
      <c r="N172" s="31">
        <v>1319731</v>
      </c>
      <c r="O172" s="11">
        <v>1183.431054086022</v>
      </c>
      <c r="P172" s="6">
        <v>190.13874797212463</v>
      </c>
    </row>
    <row r="173" spans="1:16" x14ac:dyDescent="0.2">
      <c r="A173" s="7" t="s">
        <v>60</v>
      </c>
      <c r="B173" s="7" t="s">
        <v>61</v>
      </c>
      <c r="C173" s="7" t="s">
        <v>22</v>
      </c>
      <c r="D173" s="31">
        <v>69820</v>
      </c>
      <c r="E173" s="31">
        <v>88534</v>
      </c>
      <c r="F173" s="31">
        <v>98108</v>
      </c>
      <c r="G173" s="31">
        <v>104249</v>
      </c>
      <c r="H173" s="31">
        <v>110115</v>
      </c>
      <c r="I173" s="31">
        <v>470826</v>
      </c>
      <c r="J173" s="31">
        <v>2018</v>
      </c>
      <c r="K173" s="5">
        <v>0.57712689773703807</v>
      </c>
      <c r="L173" s="5">
        <v>5.6269124883691929E-2</v>
      </c>
      <c r="M173" s="35">
        <v>690307.01647000003</v>
      </c>
      <c r="N173" s="31">
        <v>329538</v>
      </c>
      <c r="O173" s="11">
        <v>2094.7721248232374</v>
      </c>
      <c r="P173" s="6">
        <v>334.14962766054293</v>
      </c>
    </row>
    <row r="174" spans="1:16" x14ac:dyDescent="0.2">
      <c r="A174" s="7" t="s">
        <v>338</v>
      </c>
      <c r="B174" s="7" t="s">
        <v>339</v>
      </c>
      <c r="C174" s="7" t="s">
        <v>86</v>
      </c>
      <c r="D174" s="31">
        <v>28815</v>
      </c>
      <c r="E174" s="31">
        <v>35675</v>
      </c>
      <c r="F174" s="31">
        <v>39122</v>
      </c>
      <c r="G174" s="31">
        <v>42471</v>
      </c>
      <c r="H174" s="31">
        <v>45366</v>
      </c>
      <c r="I174" s="31">
        <v>191449</v>
      </c>
      <c r="J174" s="31">
        <v>2018</v>
      </c>
      <c r="K174" s="5">
        <v>0.57438833940655909</v>
      </c>
      <c r="L174" s="5">
        <v>6.8164159073249977E-2</v>
      </c>
      <c r="M174" s="35">
        <v>344717.15619999997</v>
      </c>
      <c r="N174" s="31">
        <v>350880</v>
      </c>
      <c r="O174" s="11">
        <v>982.43603568171443</v>
      </c>
      <c r="P174" s="6">
        <v>129.29206566347472</v>
      </c>
    </row>
    <row r="175" spans="1:16" x14ac:dyDescent="0.2">
      <c r="A175" s="7" t="s">
        <v>76</v>
      </c>
      <c r="B175" s="7" t="s">
        <v>77</v>
      </c>
      <c r="C175" s="7" t="s">
        <v>6</v>
      </c>
      <c r="D175" s="31">
        <v>45368</v>
      </c>
      <c r="E175" s="31">
        <v>56874</v>
      </c>
      <c r="F175" s="31">
        <v>64320</v>
      </c>
      <c r="G175" s="31">
        <v>68692</v>
      </c>
      <c r="H175" s="31">
        <v>71337</v>
      </c>
      <c r="I175" s="31">
        <v>306591</v>
      </c>
      <c r="J175" s="31">
        <v>2018</v>
      </c>
      <c r="K175" s="5">
        <v>0.57240786457414916</v>
      </c>
      <c r="L175" s="5">
        <v>3.8505211669481162E-2</v>
      </c>
      <c r="M175" s="35">
        <v>440818.91522999998</v>
      </c>
      <c r="N175" s="31">
        <v>252089</v>
      </c>
      <c r="O175" s="11">
        <v>1748.6638259900274</v>
      </c>
      <c r="P175" s="6">
        <v>282.98339078658728</v>
      </c>
    </row>
    <row r="176" spans="1:16" x14ac:dyDescent="0.2">
      <c r="A176" s="33" t="s">
        <v>324</v>
      </c>
      <c r="B176" s="33" t="s">
        <v>325</v>
      </c>
      <c r="C176" s="33" t="s">
        <v>73</v>
      </c>
      <c r="D176" s="31">
        <v>115914</v>
      </c>
      <c r="E176" s="31">
        <v>143453</v>
      </c>
      <c r="F176" s="31">
        <v>159730</v>
      </c>
      <c r="G176" s="31">
        <v>175595</v>
      </c>
      <c r="H176" s="31">
        <v>182235</v>
      </c>
      <c r="I176" s="31">
        <v>776927</v>
      </c>
      <c r="J176" s="31">
        <v>2018</v>
      </c>
      <c r="K176" s="5">
        <v>0.57215694394119776</v>
      </c>
      <c r="L176" s="5">
        <v>3.7814288561747206E-2</v>
      </c>
      <c r="M176" s="35">
        <v>1072872.6752899999</v>
      </c>
      <c r="N176" s="31">
        <v>888880</v>
      </c>
      <c r="O176" s="11">
        <v>1206.9938296395464</v>
      </c>
      <c r="P176" s="6">
        <v>205.01642516425164</v>
      </c>
    </row>
    <row r="177" spans="1:16" x14ac:dyDescent="0.2">
      <c r="A177" s="7" t="s">
        <v>149</v>
      </c>
      <c r="B177" s="7" t="s">
        <v>150</v>
      </c>
      <c r="C177" s="7" t="s">
        <v>2</v>
      </c>
      <c r="D177" s="31">
        <v>25163</v>
      </c>
      <c r="E177" s="31">
        <v>30737</v>
      </c>
      <c r="F177" s="31">
        <v>34022</v>
      </c>
      <c r="G177" s="31">
        <v>37513</v>
      </c>
      <c r="H177" s="31">
        <v>39544</v>
      </c>
      <c r="I177" s="31">
        <v>166979</v>
      </c>
      <c r="J177" s="31">
        <v>2018</v>
      </c>
      <c r="K177" s="5">
        <v>0.57151373047728804</v>
      </c>
      <c r="L177" s="5">
        <v>5.4141231039906167E-2</v>
      </c>
      <c r="M177" s="35">
        <v>260193.38131999999</v>
      </c>
      <c r="N177" s="31">
        <v>226791</v>
      </c>
      <c r="O177" s="11">
        <v>1147.2826581301726</v>
      </c>
      <c r="P177" s="6">
        <v>174.36318019674502</v>
      </c>
    </row>
    <row r="178" spans="1:16" x14ac:dyDescent="0.2">
      <c r="A178" s="7" t="s">
        <v>209</v>
      </c>
      <c r="B178" s="7" t="s">
        <v>210</v>
      </c>
      <c r="C178" s="7" t="s">
        <v>39</v>
      </c>
      <c r="D178" s="31">
        <v>59417</v>
      </c>
      <c r="E178" s="31">
        <v>72912</v>
      </c>
      <c r="F178" s="31">
        <v>78424</v>
      </c>
      <c r="G178" s="31">
        <v>85391</v>
      </c>
      <c r="H178" s="31">
        <v>93228</v>
      </c>
      <c r="I178" s="31">
        <v>389372</v>
      </c>
      <c r="J178" s="31">
        <v>2018</v>
      </c>
      <c r="K178" s="5">
        <v>0.56904589595570287</v>
      </c>
      <c r="L178" s="5">
        <v>9.1777822018713914E-2</v>
      </c>
      <c r="M178" s="35">
        <v>566983.21846999996</v>
      </c>
      <c r="N178" s="31">
        <v>292760</v>
      </c>
      <c r="O178" s="11">
        <v>1936.6826700027325</v>
      </c>
      <c r="P178" s="6">
        <v>318.44514277906814</v>
      </c>
    </row>
    <row r="179" spans="1:16" x14ac:dyDescent="0.2">
      <c r="A179" s="2" t="s">
        <v>23</v>
      </c>
      <c r="B179" s="2" t="s">
        <v>24</v>
      </c>
      <c r="C179" s="2" t="s">
        <v>2</v>
      </c>
      <c r="D179" s="31">
        <v>22394</v>
      </c>
      <c r="E179" s="31">
        <v>27278</v>
      </c>
      <c r="F179" s="31">
        <v>29688</v>
      </c>
      <c r="G179" s="31">
        <v>31522</v>
      </c>
      <c r="H179" s="31">
        <v>35088</v>
      </c>
      <c r="I179" s="31">
        <v>145970</v>
      </c>
      <c r="J179" s="31">
        <v>2018</v>
      </c>
      <c r="K179" s="5">
        <v>0.56684826292756985</v>
      </c>
      <c r="L179" s="5">
        <v>0.11312733963580991</v>
      </c>
      <c r="M179" s="35">
        <v>219962.14679999999</v>
      </c>
      <c r="N179" s="31">
        <v>114358</v>
      </c>
      <c r="O179" s="11">
        <v>1923.4522009828784</v>
      </c>
      <c r="P179" s="6">
        <v>306.825932597632</v>
      </c>
    </row>
    <row r="180" spans="1:16" x14ac:dyDescent="0.2">
      <c r="A180" s="33" t="s">
        <v>278</v>
      </c>
      <c r="B180" s="33" t="s">
        <v>279</v>
      </c>
      <c r="C180" s="33" t="s">
        <v>6</v>
      </c>
      <c r="D180" s="31">
        <v>21615</v>
      </c>
      <c r="E180" s="31">
        <v>27107</v>
      </c>
      <c r="F180" s="31">
        <v>30397</v>
      </c>
      <c r="G180" s="31">
        <v>31620</v>
      </c>
      <c r="H180" s="31">
        <v>33744</v>
      </c>
      <c r="I180" s="31">
        <v>144483</v>
      </c>
      <c r="J180" s="31">
        <v>2018</v>
      </c>
      <c r="K180" s="5">
        <v>0.56113809854267871</v>
      </c>
      <c r="L180" s="5">
        <v>6.7172675521821629E-2</v>
      </c>
      <c r="M180" s="35">
        <v>261281.32796000002</v>
      </c>
      <c r="N180" s="31">
        <v>235847</v>
      </c>
      <c r="O180" s="11">
        <v>1107.8424909369212</v>
      </c>
      <c r="P180" s="6">
        <v>143.07580762104246</v>
      </c>
    </row>
    <row r="181" spans="1:16" x14ac:dyDescent="0.2">
      <c r="A181" s="7" t="s">
        <v>89</v>
      </c>
      <c r="B181" s="7" t="s">
        <v>90</v>
      </c>
      <c r="C181" s="7" t="s">
        <v>6</v>
      </c>
      <c r="D181" s="31">
        <v>45310</v>
      </c>
      <c r="E181" s="31">
        <v>54542</v>
      </c>
      <c r="F181" s="31">
        <v>60078</v>
      </c>
      <c r="G181" s="31">
        <v>66343</v>
      </c>
      <c r="H181" s="31">
        <v>70540</v>
      </c>
      <c r="I181" s="31">
        <v>296813</v>
      </c>
      <c r="J181" s="31">
        <v>2018</v>
      </c>
      <c r="K181" s="5">
        <v>0.55683072169499004</v>
      </c>
      <c r="L181" s="5">
        <v>6.3262137678428768E-2</v>
      </c>
      <c r="M181" s="35">
        <v>377429.25511000003</v>
      </c>
      <c r="N181" s="31">
        <v>230189</v>
      </c>
      <c r="O181" s="11">
        <v>1639.6493972778892</v>
      </c>
      <c r="P181" s="6">
        <v>306.44383528318036</v>
      </c>
    </row>
    <row r="182" spans="1:16" x14ac:dyDescent="0.2">
      <c r="A182" s="7" t="s">
        <v>187</v>
      </c>
      <c r="B182" s="7" t="s">
        <v>188</v>
      </c>
      <c r="C182" s="7" t="s">
        <v>73</v>
      </c>
      <c r="D182" s="31">
        <v>19405</v>
      </c>
      <c r="E182" s="31">
        <v>23501</v>
      </c>
      <c r="F182" s="31">
        <v>26705</v>
      </c>
      <c r="G182" s="31">
        <v>28943</v>
      </c>
      <c r="H182" s="31">
        <v>30203</v>
      </c>
      <c r="I182" s="31">
        <v>128757</v>
      </c>
      <c r="J182" s="31">
        <v>2018</v>
      </c>
      <c r="K182" s="5">
        <v>0.55645452203040457</v>
      </c>
      <c r="L182" s="5">
        <v>4.353384237985005E-2</v>
      </c>
      <c r="M182" s="35">
        <v>190978.902</v>
      </c>
      <c r="N182" s="31">
        <v>163803</v>
      </c>
      <c r="O182" s="11">
        <v>1165.9060090474534</v>
      </c>
      <c r="P182" s="6">
        <v>184.38612235429144</v>
      </c>
    </row>
    <row r="183" spans="1:16" x14ac:dyDescent="0.2">
      <c r="A183" s="7" t="s">
        <v>47</v>
      </c>
      <c r="B183" s="7" t="s">
        <v>48</v>
      </c>
      <c r="C183" s="7" t="s">
        <v>6</v>
      </c>
      <c r="D183" s="31">
        <v>63426</v>
      </c>
      <c r="E183" s="31">
        <v>75888</v>
      </c>
      <c r="F183" s="31">
        <v>84896</v>
      </c>
      <c r="G183" s="31">
        <v>90013</v>
      </c>
      <c r="H183" s="31">
        <v>98246</v>
      </c>
      <c r="I183" s="31">
        <v>412469</v>
      </c>
      <c r="J183" s="31">
        <v>2018</v>
      </c>
      <c r="K183" s="5">
        <v>0.54898622016207865</v>
      </c>
      <c r="L183" s="5">
        <v>9.1464566229322433E-2</v>
      </c>
      <c r="M183" s="35">
        <v>593744.17476000008</v>
      </c>
      <c r="N183" s="31">
        <v>393124</v>
      </c>
      <c r="O183" s="11">
        <v>1510.3228873332591</v>
      </c>
      <c r="P183" s="6">
        <v>249.91096956685422</v>
      </c>
    </row>
    <row r="184" spans="1:16" x14ac:dyDescent="0.2">
      <c r="A184" s="7" t="s">
        <v>169</v>
      </c>
      <c r="B184" s="7" t="s">
        <v>170</v>
      </c>
      <c r="C184" s="7" t="s">
        <v>22</v>
      </c>
      <c r="D184" s="31">
        <v>59478</v>
      </c>
      <c r="E184" s="31">
        <v>71588</v>
      </c>
      <c r="F184" s="31">
        <v>78568</v>
      </c>
      <c r="G184" s="31">
        <v>85234</v>
      </c>
      <c r="H184" s="31">
        <v>91958</v>
      </c>
      <c r="I184" s="31">
        <v>386826</v>
      </c>
      <c r="J184" s="31">
        <v>2018</v>
      </c>
      <c r="K184" s="5">
        <v>0.54608426645146102</v>
      </c>
      <c r="L184" s="5">
        <v>7.8888706384776033E-2</v>
      </c>
      <c r="M184" s="35">
        <v>483678.33463</v>
      </c>
      <c r="N184" s="31">
        <v>311364</v>
      </c>
      <c r="O184" s="11">
        <v>1553.4176546742719</v>
      </c>
      <c r="P184" s="6">
        <v>295.33921712208223</v>
      </c>
    </row>
    <row r="185" spans="1:16" x14ac:dyDescent="0.2">
      <c r="A185" s="7" t="s">
        <v>386</v>
      </c>
      <c r="B185" s="7" t="s">
        <v>387</v>
      </c>
      <c r="C185" s="7" t="s">
        <v>86</v>
      </c>
      <c r="D185" s="31">
        <v>29863</v>
      </c>
      <c r="E185" s="31">
        <v>36663</v>
      </c>
      <c r="F185" s="31">
        <v>40462</v>
      </c>
      <c r="G185" s="31">
        <v>43734</v>
      </c>
      <c r="H185" s="31">
        <v>46033</v>
      </c>
      <c r="I185" s="31">
        <v>196755</v>
      </c>
      <c r="J185" s="31">
        <v>2018</v>
      </c>
      <c r="K185" s="5">
        <v>0.54147272544620428</v>
      </c>
      <c r="L185" s="5">
        <v>5.2567796222618556E-2</v>
      </c>
      <c r="M185" s="35">
        <v>291836.22164</v>
      </c>
      <c r="N185" s="31">
        <v>334508</v>
      </c>
      <c r="O185" s="11">
        <v>872.43420677532379</v>
      </c>
      <c r="P185" s="6">
        <v>137.61404809451494</v>
      </c>
    </row>
    <row r="186" spans="1:16" x14ac:dyDescent="0.2">
      <c r="A186" s="7" t="s">
        <v>175</v>
      </c>
      <c r="B186" s="7" t="s">
        <v>176</v>
      </c>
      <c r="C186" s="7" t="s">
        <v>51</v>
      </c>
      <c r="D186" s="31">
        <v>81034</v>
      </c>
      <c r="E186" s="31">
        <v>100019</v>
      </c>
      <c r="F186" s="31">
        <v>111859</v>
      </c>
      <c r="G186" s="31">
        <v>118044</v>
      </c>
      <c r="H186" s="31">
        <v>124596</v>
      </c>
      <c r="I186" s="31">
        <v>535552</v>
      </c>
      <c r="J186" s="31">
        <v>2018</v>
      </c>
      <c r="K186" s="5">
        <v>0.53757681960658488</v>
      </c>
      <c r="L186" s="5">
        <v>5.550472705093016E-2</v>
      </c>
      <c r="M186" s="35">
        <v>857841.78236999991</v>
      </c>
      <c r="N186" s="31">
        <v>575038</v>
      </c>
      <c r="O186" s="11">
        <v>1491.800163415287</v>
      </c>
      <c r="P186" s="6">
        <v>216.67437630208786</v>
      </c>
    </row>
    <row r="187" spans="1:16" x14ac:dyDescent="0.2">
      <c r="A187" s="7" t="s">
        <v>189</v>
      </c>
      <c r="B187" s="7" t="s">
        <v>150</v>
      </c>
      <c r="C187" s="7" t="s">
        <v>2</v>
      </c>
      <c r="D187" s="31">
        <v>63673</v>
      </c>
      <c r="E187" s="31">
        <v>77985</v>
      </c>
      <c r="F187" s="31">
        <v>85815</v>
      </c>
      <c r="G187" s="31">
        <v>94198</v>
      </c>
      <c r="H187" s="31">
        <v>97343</v>
      </c>
      <c r="I187" s="31">
        <v>419014</v>
      </c>
      <c r="J187" s="31">
        <v>2018</v>
      </c>
      <c r="K187" s="5">
        <v>0.52879556483909973</v>
      </c>
      <c r="L187" s="5">
        <v>3.3387120745663391E-2</v>
      </c>
      <c r="M187" s="35">
        <v>671368.26465000003</v>
      </c>
      <c r="N187" s="31">
        <v>566556</v>
      </c>
      <c r="O187" s="11">
        <v>1184.9989491771335</v>
      </c>
      <c r="P187" s="6">
        <v>171.81531922704903</v>
      </c>
    </row>
    <row r="188" spans="1:16" x14ac:dyDescent="0.2">
      <c r="A188" s="7" t="s">
        <v>384</v>
      </c>
      <c r="B188" s="7" t="s">
        <v>385</v>
      </c>
      <c r="C188" s="7" t="s">
        <v>86</v>
      </c>
      <c r="D188" s="31">
        <v>20292</v>
      </c>
      <c r="E188" s="31">
        <v>24673</v>
      </c>
      <c r="F188" s="31">
        <v>27401</v>
      </c>
      <c r="G188" s="31">
        <v>30149</v>
      </c>
      <c r="H188" s="31">
        <v>30937</v>
      </c>
      <c r="I188" s="31">
        <v>133452</v>
      </c>
      <c r="J188" s="31">
        <v>2018</v>
      </c>
      <c r="K188" s="5">
        <v>0.52459097181155134</v>
      </c>
      <c r="L188" s="5">
        <v>2.6136853626985968E-2</v>
      </c>
      <c r="M188" s="35">
        <v>161313.10504999998</v>
      </c>
      <c r="N188" s="31">
        <v>254136</v>
      </c>
      <c r="O188" s="11">
        <v>634.7510980341234</v>
      </c>
      <c r="P188" s="6">
        <v>121.73403217175057</v>
      </c>
    </row>
    <row r="189" spans="1:16" x14ac:dyDescent="0.2">
      <c r="A189" s="7" t="s">
        <v>171</v>
      </c>
      <c r="B189" s="7" t="s">
        <v>172</v>
      </c>
      <c r="C189" s="7" t="s">
        <v>51</v>
      </c>
      <c r="D189" s="31">
        <v>20031</v>
      </c>
      <c r="E189" s="31">
        <v>23634</v>
      </c>
      <c r="F189" s="31">
        <v>25532</v>
      </c>
      <c r="G189" s="31">
        <v>28086</v>
      </c>
      <c r="H189" s="31">
        <v>30511</v>
      </c>
      <c r="I189" s="31">
        <v>127794</v>
      </c>
      <c r="J189" s="31">
        <v>2018</v>
      </c>
      <c r="K189" s="5">
        <v>0.52318905696170936</v>
      </c>
      <c r="L189" s="5">
        <v>8.6341949725842054E-2</v>
      </c>
      <c r="M189" s="35">
        <v>198424.88829</v>
      </c>
      <c r="N189" s="31">
        <v>178351</v>
      </c>
      <c r="O189" s="11">
        <v>1112.5527094885927</v>
      </c>
      <c r="P189" s="6">
        <v>171.07277223004078</v>
      </c>
    </row>
    <row r="190" spans="1:16" x14ac:dyDescent="0.2">
      <c r="A190" s="7" t="s">
        <v>360</v>
      </c>
      <c r="B190" s="7" t="s">
        <v>361</v>
      </c>
      <c r="C190" s="7" t="s">
        <v>86</v>
      </c>
      <c r="D190" s="31">
        <v>37537</v>
      </c>
      <c r="E190" s="31">
        <v>45432</v>
      </c>
      <c r="F190" s="31">
        <v>49926</v>
      </c>
      <c r="G190" s="31">
        <v>54284</v>
      </c>
      <c r="H190" s="31">
        <v>56580</v>
      </c>
      <c r="I190" s="31">
        <v>243759</v>
      </c>
      <c r="J190" s="31">
        <v>2018</v>
      </c>
      <c r="K190" s="5">
        <v>0.50731278471907715</v>
      </c>
      <c r="L190" s="5">
        <v>4.2296072507552872E-2</v>
      </c>
      <c r="M190" s="35">
        <v>329534.20422000001</v>
      </c>
      <c r="N190" s="31">
        <v>299593</v>
      </c>
      <c r="O190" s="11">
        <v>1099.9395987890239</v>
      </c>
      <c r="P190" s="6">
        <v>188.85621493159053</v>
      </c>
    </row>
    <row r="191" spans="1:16" x14ac:dyDescent="0.2">
      <c r="A191" s="7" t="s">
        <v>250</v>
      </c>
      <c r="B191" s="7" t="s">
        <v>251</v>
      </c>
      <c r="C191" s="7" t="s">
        <v>73</v>
      </c>
      <c r="D191" s="31">
        <v>47194</v>
      </c>
      <c r="E191" s="31">
        <v>55120</v>
      </c>
      <c r="F191" s="31">
        <v>62291</v>
      </c>
      <c r="G191" s="31">
        <v>66713</v>
      </c>
      <c r="H191" s="31">
        <v>69406</v>
      </c>
      <c r="I191" s="31">
        <v>300724</v>
      </c>
      <c r="J191" s="31">
        <v>2018</v>
      </c>
      <c r="K191" s="5">
        <v>0.47065304911641309</v>
      </c>
      <c r="L191" s="5">
        <v>4.0366944973243599E-2</v>
      </c>
      <c r="M191" s="35">
        <v>419394.55321999989</v>
      </c>
      <c r="N191" s="31">
        <v>305472</v>
      </c>
      <c r="O191" s="11">
        <v>1372.9394288838253</v>
      </c>
      <c r="P191" s="6">
        <v>227.20904043578463</v>
      </c>
    </row>
    <row r="192" spans="1:16" x14ac:dyDescent="0.2">
      <c r="A192" s="7" t="s">
        <v>268</v>
      </c>
      <c r="B192" s="7" t="s">
        <v>269</v>
      </c>
      <c r="C192" s="7" t="s">
        <v>51</v>
      </c>
      <c r="D192" s="31">
        <v>27378</v>
      </c>
      <c r="E192" s="31">
        <v>31908</v>
      </c>
      <c r="F192" s="31">
        <v>34823</v>
      </c>
      <c r="G192" s="31">
        <v>38347</v>
      </c>
      <c r="H192" s="31">
        <v>40149</v>
      </c>
      <c r="I192" s="31">
        <v>172605</v>
      </c>
      <c r="J192" s="31">
        <v>2018</v>
      </c>
      <c r="K192" s="5">
        <v>0.46646942800788954</v>
      </c>
      <c r="L192" s="5">
        <v>4.6991942003285783E-2</v>
      </c>
      <c r="M192" s="35">
        <v>262571.64166999998</v>
      </c>
      <c r="N192" s="31">
        <v>188681</v>
      </c>
      <c r="O192" s="11">
        <v>1391.6167588151429</v>
      </c>
      <c r="P192" s="6">
        <v>212.787721074194</v>
      </c>
    </row>
    <row r="193" spans="1:16" x14ac:dyDescent="0.2">
      <c r="A193" s="7" t="s">
        <v>264</v>
      </c>
      <c r="B193" s="7" t="s">
        <v>265</v>
      </c>
      <c r="C193" s="7" t="s">
        <v>73</v>
      </c>
      <c r="D193" s="31">
        <v>70816</v>
      </c>
      <c r="E193" s="31">
        <v>84929</v>
      </c>
      <c r="F193" s="31">
        <v>93033</v>
      </c>
      <c r="G193" s="31">
        <v>99522</v>
      </c>
      <c r="H193" s="31">
        <v>103493</v>
      </c>
      <c r="I193" s="31">
        <v>451793</v>
      </c>
      <c r="J193" s="31">
        <v>2018</v>
      </c>
      <c r="K193" s="5">
        <v>0.46143526886579306</v>
      </c>
      <c r="L193" s="5">
        <v>3.9900725467735779E-2</v>
      </c>
      <c r="M193" s="35">
        <v>668252.06868999999</v>
      </c>
      <c r="N193" s="31">
        <v>322255</v>
      </c>
      <c r="O193" s="11">
        <v>2073.6747876371196</v>
      </c>
      <c r="P193" s="6">
        <v>321.15250345223501</v>
      </c>
    </row>
    <row r="194" spans="1:16" x14ac:dyDescent="0.2">
      <c r="A194" s="7" t="s">
        <v>316</v>
      </c>
      <c r="B194" s="7" t="s">
        <v>317</v>
      </c>
      <c r="C194" s="7" t="s">
        <v>39</v>
      </c>
      <c r="D194" s="31">
        <v>13685</v>
      </c>
      <c r="E194" s="31">
        <v>16899</v>
      </c>
      <c r="F194" s="31">
        <v>16553</v>
      </c>
      <c r="G194" s="31">
        <v>18225</v>
      </c>
      <c r="H194" s="31">
        <v>19718</v>
      </c>
      <c r="I194" s="31">
        <v>85080</v>
      </c>
      <c r="J194" s="31">
        <v>2018</v>
      </c>
      <c r="K194" s="5">
        <v>0.44084764340518817</v>
      </c>
      <c r="L194" s="5">
        <v>8.1920438957475999E-2</v>
      </c>
      <c r="M194" s="35">
        <v>117848.41561</v>
      </c>
      <c r="N194" s="31">
        <v>128225</v>
      </c>
      <c r="O194" s="11">
        <v>919.07518510430884</v>
      </c>
      <c r="P194" s="6">
        <v>153.77656463248195</v>
      </c>
    </row>
    <row r="195" spans="1:16" x14ac:dyDescent="0.2">
      <c r="A195" s="7" t="s">
        <v>390</v>
      </c>
      <c r="B195" s="7" t="s">
        <v>385</v>
      </c>
      <c r="C195" s="7" t="s">
        <v>86</v>
      </c>
      <c r="D195" s="31">
        <v>20311</v>
      </c>
      <c r="E195" s="31">
        <v>24963</v>
      </c>
      <c r="F195" s="31">
        <v>26124</v>
      </c>
      <c r="G195" s="31">
        <v>27378</v>
      </c>
      <c r="H195" s="31">
        <v>28340</v>
      </c>
      <c r="I195" s="31">
        <v>127116</v>
      </c>
      <c r="J195" s="31">
        <v>2018</v>
      </c>
      <c r="K195" s="5">
        <v>0.39530303776278863</v>
      </c>
      <c r="L195" s="5">
        <v>3.5137701804368468E-2</v>
      </c>
      <c r="M195" s="35">
        <v>141035.67739999999</v>
      </c>
      <c r="N195" s="31">
        <v>236002</v>
      </c>
      <c r="O195" s="11">
        <v>597.60373810391434</v>
      </c>
      <c r="P195" s="6">
        <v>120.08372810399912</v>
      </c>
    </row>
    <row r="196" spans="1:16" x14ac:dyDescent="0.2">
      <c r="A196" s="7" t="s">
        <v>3</v>
      </c>
      <c r="B196" s="7" t="s">
        <v>140</v>
      </c>
      <c r="C196" s="7" t="s">
        <v>73</v>
      </c>
      <c r="D196" s="31">
        <v>22875</v>
      </c>
      <c r="E196" s="31">
        <v>28182</v>
      </c>
      <c r="F196" s="31">
        <v>31381</v>
      </c>
      <c r="G196" s="31">
        <v>32607</v>
      </c>
      <c r="H196" s="31">
        <v>31614</v>
      </c>
      <c r="I196" s="31">
        <v>146659</v>
      </c>
      <c r="J196" s="31">
        <v>2017</v>
      </c>
      <c r="K196" s="5">
        <v>0.38203278688524589</v>
      </c>
      <c r="L196" s="5">
        <v>-3.0453583586346492E-2</v>
      </c>
      <c r="M196" s="35">
        <v>206527.58317999999</v>
      </c>
      <c r="N196" s="31">
        <v>159840</v>
      </c>
      <c r="O196" s="11">
        <v>1292.0894843593594</v>
      </c>
      <c r="P196" s="6">
        <v>197.78528528528528</v>
      </c>
    </row>
    <row r="197" spans="1:16" x14ac:dyDescent="0.2">
      <c r="D197">
        <f>SUM(D2:D196)</f>
        <v>8289486</v>
      </c>
      <c r="E197" s="31">
        <f t="shared" ref="E197:H197" si="0">SUM(E2:E196)</f>
        <v>10444269</v>
      </c>
      <c r="F197" s="31">
        <f t="shared" si="0"/>
        <v>11935630</v>
      </c>
      <c r="G197" s="31">
        <f t="shared" si="0"/>
        <v>13271398</v>
      </c>
      <c r="H197" s="31">
        <f t="shared" si="0"/>
        <v>14294070</v>
      </c>
      <c r="K197">
        <f>(H197-D197)/D197</f>
        <v>0.72436143809157771</v>
      </c>
    </row>
  </sheetData>
  <autoFilter ref="A1:S196"/>
  <sortState ref="A2:P196">
    <sortCondition descending="1"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D55" workbookViewId="0">
      <selection activeCell="B98" sqref="B98"/>
    </sheetView>
  </sheetViews>
  <sheetFormatPr defaultRowHeight="12.75" x14ac:dyDescent="0.2"/>
  <cols>
    <col min="1" max="1" width="23.42578125" bestFit="1" customWidth="1"/>
    <col min="2" max="6" width="30.5703125" customWidth="1"/>
  </cols>
  <sheetData>
    <row r="1" spans="1:4" x14ac:dyDescent="0.2">
      <c r="A1" t="s">
        <v>418</v>
      </c>
    </row>
    <row r="3" spans="1:4" x14ac:dyDescent="0.2">
      <c r="A3" s="32" t="s">
        <v>413</v>
      </c>
      <c r="B3" s="31" t="s">
        <v>415</v>
      </c>
      <c r="C3" s="31" t="s">
        <v>416</v>
      </c>
      <c r="D3" t="s">
        <v>417</v>
      </c>
    </row>
    <row r="4" spans="1:4" x14ac:dyDescent="0.2">
      <c r="A4" s="33" t="s">
        <v>39</v>
      </c>
      <c r="B4" s="29">
        <v>2964620.7946799998</v>
      </c>
      <c r="C4" s="6">
        <v>4975947</v>
      </c>
      <c r="D4" s="11">
        <f>(B4/C4)*1000</f>
        <v>595.79026759730357</v>
      </c>
    </row>
    <row r="5" spans="1:4" x14ac:dyDescent="0.2">
      <c r="A5" s="33" t="s">
        <v>6</v>
      </c>
      <c r="B5" s="29">
        <v>4402390.2719000001</v>
      </c>
      <c r="C5" s="6">
        <v>6571294</v>
      </c>
      <c r="D5" s="11">
        <f t="shared" ref="D5:D14" si="0">(B5/C5)*1000</f>
        <v>669.94267368040448</v>
      </c>
    </row>
    <row r="6" spans="1:4" x14ac:dyDescent="0.2">
      <c r="A6" s="33" t="s">
        <v>86</v>
      </c>
      <c r="B6" s="29">
        <v>4008748.0322800009</v>
      </c>
      <c r="C6" s="6">
        <v>9997323</v>
      </c>
      <c r="D6" s="11">
        <f t="shared" si="0"/>
        <v>400.98214614852407</v>
      </c>
    </row>
    <row r="7" spans="1:4" x14ac:dyDescent="0.2">
      <c r="A7" s="33" t="s">
        <v>14</v>
      </c>
      <c r="B7" s="29">
        <v>2230633.9638499999</v>
      </c>
      <c r="C7" s="6">
        <v>2779017</v>
      </c>
      <c r="D7" s="11">
        <f t="shared" si="0"/>
        <v>802.67013978323985</v>
      </c>
    </row>
    <row r="8" spans="1:4" x14ac:dyDescent="0.2">
      <c r="A8" s="33" t="s">
        <v>22</v>
      </c>
      <c r="B8" s="29">
        <v>5755378.7212300003</v>
      </c>
      <c r="C8" s="6">
        <v>7813642</v>
      </c>
      <c r="D8" s="11">
        <f t="shared" si="0"/>
        <v>736.58080588155951</v>
      </c>
    </row>
    <row r="9" spans="1:4" x14ac:dyDescent="0.2">
      <c r="A9" s="33" t="s">
        <v>2</v>
      </c>
      <c r="B9" s="29">
        <v>5214652.4023500001</v>
      </c>
      <c r="C9" s="6">
        <v>9606026</v>
      </c>
      <c r="D9" s="11">
        <f t="shared" si="0"/>
        <v>542.85220572482319</v>
      </c>
    </row>
    <row r="10" spans="1:4" x14ac:dyDescent="0.2">
      <c r="A10" s="33" t="s">
        <v>11</v>
      </c>
      <c r="B10" s="29">
        <v>3566681.1270699999</v>
      </c>
      <c r="C10" s="6">
        <v>5813409</v>
      </c>
      <c r="D10" s="11">
        <f t="shared" si="0"/>
        <v>613.52661185029297</v>
      </c>
    </row>
    <row r="11" spans="1:4" x14ac:dyDescent="0.2">
      <c r="A11" s="33" t="s">
        <v>51</v>
      </c>
      <c r="B11" s="29">
        <v>3847015.3542800001</v>
      </c>
      <c r="C11" s="6">
        <v>6245922</v>
      </c>
      <c r="D11" s="11">
        <f t="shared" si="0"/>
        <v>615.92433499489755</v>
      </c>
    </row>
    <row r="12" spans="1:4" x14ac:dyDescent="0.2">
      <c r="A12" s="33" t="s">
        <v>73</v>
      </c>
      <c r="B12" s="29">
        <v>3806735.6283499994</v>
      </c>
      <c r="C12" s="6">
        <v>5771870</v>
      </c>
      <c r="D12" s="11">
        <f t="shared" si="0"/>
        <v>659.53246146396214</v>
      </c>
    </row>
    <row r="13" spans="1:4" x14ac:dyDescent="0.2">
      <c r="A13" s="33" t="s">
        <v>414</v>
      </c>
      <c r="B13" s="34"/>
      <c r="C13" s="34"/>
      <c r="D13" s="11"/>
    </row>
    <row r="14" spans="1:4" x14ac:dyDescent="0.2">
      <c r="A14" s="33" t="s">
        <v>1</v>
      </c>
      <c r="B14" s="29">
        <v>35796856.295989998</v>
      </c>
      <c r="C14" s="34">
        <v>59574450</v>
      </c>
      <c r="D14" s="11">
        <f t="shared" si="0"/>
        <v>600.8759845200417</v>
      </c>
    </row>
    <row r="17" spans="1:4" x14ac:dyDescent="0.2">
      <c r="A17" s="7" t="s">
        <v>419</v>
      </c>
    </row>
    <row r="20" spans="1:4" x14ac:dyDescent="0.2">
      <c r="A20" s="32" t="s">
        <v>413</v>
      </c>
      <c r="B20" s="31" t="s">
        <v>420</v>
      </c>
      <c r="C20" s="31" t="s">
        <v>416</v>
      </c>
      <c r="D20" t="s">
        <v>417</v>
      </c>
    </row>
    <row r="21" spans="1:4" x14ac:dyDescent="0.2">
      <c r="A21" s="33" t="s">
        <v>39</v>
      </c>
      <c r="B21" s="29">
        <v>4189324.0679199998</v>
      </c>
      <c r="C21" s="6">
        <v>4975947</v>
      </c>
      <c r="D21" s="11">
        <f>(B21/C21)*1000</f>
        <v>841.91492954406465</v>
      </c>
    </row>
    <row r="22" spans="1:4" x14ac:dyDescent="0.2">
      <c r="A22" s="33" t="s">
        <v>6</v>
      </c>
      <c r="B22" s="29">
        <v>4612455.6911700005</v>
      </c>
      <c r="C22" s="6">
        <v>6571294</v>
      </c>
      <c r="D22" s="11">
        <f t="shared" ref="D22:D31" si="1">(B22/C22)*1000</f>
        <v>701.90980515709703</v>
      </c>
    </row>
    <row r="23" spans="1:4" x14ac:dyDescent="0.2">
      <c r="A23" s="33" t="s">
        <v>86</v>
      </c>
      <c r="B23" s="29">
        <v>3771770.0466499995</v>
      </c>
      <c r="C23" s="6">
        <v>9997323</v>
      </c>
      <c r="D23" s="11">
        <f t="shared" si="1"/>
        <v>377.27800198613164</v>
      </c>
    </row>
    <row r="24" spans="1:4" x14ac:dyDescent="0.2">
      <c r="A24" s="33" t="s">
        <v>14</v>
      </c>
      <c r="B24" s="29">
        <v>3529806.0082700001</v>
      </c>
      <c r="C24" s="6">
        <v>2779017</v>
      </c>
      <c r="D24" s="11">
        <f t="shared" si="1"/>
        <v>1270.1635176287157</v>
      </c>
    </row>
    <row r="25" spans="1:4" x14ac:dyDescent="0.2">
      <c r="A25" s="33" t="s">
        <v>22</v>
      </c>
      <c r="B25" s="29">
        <v>7928207.765180002</v>
      </c>
      <c r="C25" s="6">
        <v>7813642</v>
      </c>
      <c r="D25" s="11">
        <f t="shared" si="1"/>
        <v>1014.662274670378</v>
      </c>
    </row>
    <row r="26" spans="1:4" x14ac:dyDescent="0.2">
      <c r="A26" s="33" t="s">
        <v>2</v>
      </c>
      <c r="B26" s="29">
        <v>6060662.3352099983</v>
      </c>
      <c r="C26" s="6">
        <v>9606026</v>
      </c>
      <c r="D26" s="11">
        <f t="shared" si="1"/>
        <v>630.92295765283143</v>
      </c>
    </row>
    <row r="27" spans="1:4" x14ac:dyDescent="0.2">
      <c r="A27" s="33" t="s">
        <v>11</v>
      </c>
      <c r="B27" s="29">
        <v>3990011.2552200002</v>
      </c>
      <c r="C27" s="6">
        <v>5813409</v>
      </c>
      <c r="D27" s="11">
        <f t="shared" si="1"/>
        <v>686.34621359343555</v>
      </c>
    </row>
    <row r="28" spans="1:4" x14ac:dyDescent="0.2">
      <c r="A28" s="33" t="s">
        <v>51</v>
      </c>
      <c r="B28" s="29">
        <v>4444576.8499100003</v>
      </c>
      <c r="C28" s="6">
        <v>6245922</v>
      </c>
      <c r="D28" s="11">
        <f t="shared" si="1"/>
        <v>711.59659853421169</v>
      </c>
    </row>
    <row r="29" spans="1:4" x14ac:dyDescent="0.2">
      <c r="A29" s="33" t="s">
        <v>73</v>
      </c>
      <c r="B29" s="29">
        <v>4643501.3948900001</v>
      </c>
      <c r="C29" s="6">
        <v>5771870</v>
      </c>
      <c r="D29" s="11">
        <f t="shared" si="1"/>
        <v>804.50554064627238</v>
      </c>
    </row>
    <row r="30" spans="1:4" x14ac:dyDescent="0.2">
      <c r="A30" s="33" t="s">
        <v>414</v>
      </c>
      <c r="B30" s="29"/>
      <c r="C30" s="6"/>
      <c r="D30" s="11"/>
    </row>
    <row r="31" spans="1:4" x14ac:dyDescent="0.2">
      <c r="A31" s="33" t="s">
        <v>1</v>
      </c>
      <c r="B31" s="29">
        <v>43170315.414420009</v>
      </c>
      <c r="C31" s="6">
        <v>59574450</v>
      </c>
      <c r="D31" s="11">
        <f t="shared" si="1"/>
        <v>724.6448001520788</v>
      </c>
    </row>
    <row r="35" spans="1:4" x14ac:dyDescent="0.2">
      <c r="A35" t="s">
        <v>431</v>
      </c>
    </row>
    <row r="38" spans="1:4" x14ac:dyDescent="0.2">
      <c r="A38" s="32" t="s">
        <v>413</v>
      </c>
      <c r="B38" s="31" t="s">
        <v>430</v>
      </c>
      <c r="C38" s="31" t="s">
        <v>416</v>
      </c>
      <c r="D38" t="s">
        <v>417</v>
      </c>
    </row>
    <row r="39" spans="1:4" x14ac:dyDescent="0.2">
      <c r="A39" s="33" t="s">
        <v>39</v>
      </c>
      <c r="B39" s="29">
        <v>7153944.8625999987</v>
      </c>
      <c r="C39" s="6">
        <v>4975947</v>
      </c>
      <c r="D39" s="11">
        <f>(B39/C39)*1000</f>
        <v>1437.705197141368</v>
      </c>
    </row>
    <row r="40" spans="1:4" x14ac:dyDescent="0.2">
      <c r="A40" s="33" t="s">
        <v>6</v>
      </c>
      <c r="B40" s="29">
        <v>9014845.9630699996</v>
      </c>
      <c r="C40" s="6">
        <v>6571294</v>
      </c>
      <c r="D40" s="11">
        <f t="shared" ref="D40:D49" si="2">(B40/C40)*1000</f>
        <v>1371.8524788375012</v>
      </c>
    </row>
    <row r="41" spans="1:4" x14ac:dyDescent="0.2">
      <c r="A41" s="33" t="s">
        <v>86</v>
      </c>
      <c r="B41" s="29">
        <v>7780518.078929998</v>
      </c>
      <c r="C41" s="6">
        <v>9997323</v>
      </c>
      <c r="D41" s="11">
        <f t="shared" si="2"/>
        <v>778.26014813465554</v>
      </c>
    </row>
    <row r="42" spans="1:4" x14ac:dyDescent="0.2">
      <c r="A42" s="33" t="s">
        <v>14</v>
      </c>
      <c r="B42" s="29">
        <v>5760439.972120001</v>
      </c>
      <c r="C42" s="6">
        <v>2779017</v>
      </c>
      <c r="D42" s="11">
        <f t="shared" si="2"/>
        <v>2072.8336574119558</v>
      </c>
    </row>
    <row r="43" spans="1:4" x14ac:dyDescent="0.2">
      <c r="A43" s="33" t="s">
        <v>22</v>
      </c>
      <c r="B43" s="29">
        <v>13683586.486409999</v>
      </c>
      <c r="C43" s="6">
        <v>7813642</v>
      </c>
      <c r="D43" s="11">
        <f t="shared" si="2"/>
        <v>1751.2430805519373</v>
      </c>
    </row>
    <row r="44" spans="1:4" x14ac:dyDescent="0.2">
      <c r="A44" s="33" t="s">
        <v>2</v>
      </c>
      <c r="B44" s="29">
        <v>11275314.737559998</v>
      </c>
      <c r="C44" s="6">
        <v>9606026</v>
      </c>
      <c r="D44" s="11">
        <f t="shared" si="2"/>
        <v>1173.7751633776547</v>
      </c>
    </row>
    <row r="45" spans="1:4" x14ac:dyDescent="0.2">
      <c r="A45" s="33" t="s">
        <v>11</v>
      </c>
      <c r="B45" s="29">
        <v>7556692.3822900001</v>
      </c>
      <c r="C45" s="6">
        <v>5813409</v>
      </c>
      <c r="D45" s="11">
        <f t="shared" si="2"/>
        <v>1299.8728254437283</v>
      </c>
    </row>
    <row r="46" spans="1:4" x14ac:dyDescent="0.2">
      <c r="A46" s="33" t="s">
        <v>51</v>
      </c>
      <c r="B46" s="29">
        <v>8291592.204189999</v>
      </c>
      <c r="C46" s="6">
        <v>6245922</v>
      </c>
      <c r="D46" s="11">
        <f t="shared" si="2"/>
        <v>1327.520933529109</v>
      </c>
    </row>
    <row r="47" spans="1:4" x14ac:dyDescent="0.2">
      <c r="A47" s="33" t="s">
        <v>73</v>
      </c>
      <c r="B47" s="29">
        <v>8450237.02324</v>
      </c>
      <c r="C47" s="6">
        <v>5771870</v>
      </c>
      <c r="D47" s="11">
        <f t="shared" si="2"/>
        <v>1464.0380021102346</v>
      </c>
    </row>
    <row r="48" spans="1:4" x14ac:dyDescent="0.2">
      <c r="A48" s="33" t="s">
        <v>414</v>
      </c>
      <c r="B48" s="29"/>
      <c r="C48" s="6"/>
      <c r="D48" s="11"/>
    </row>
    <row r="49" spans="1:8" x14ac:dyDescent="0.2">
      <c r="A49" s="33" t="s">
        <v>1</v>
      </c>
      <c r="B49" s="29">
        <v>78967171.710409984</v>
      </c>
      <c r="C49" s="6">
        <v>59574450</v>
      </c>
      <c r="D49" s="11">
        <f t="shared" si="2"/>
        <v>1325.52078467212</v>
      </c>
    </row>
    <row r="52" spans="1:8" x14ac:dyDescent="0.2">
      <c r="A52" s="7" t="s">
        <v>421</v>
      </c>
    </row>
    <row r="54" spans="1:8" x14ac:dyDescent="0.2">
      <c r="A54" s="32" t="s">
        <v>413</v>
      </c>
      <c r="B54" s="31" t="s">
        <v>422</v>
      </c>
      <c r="C54" s="31" t="s">
        <v>423</v>
      </c>
      <c r="D54" s="31" t="s">
        <v>424</v>
      </c>
      <c r="E54" s="31" t="s">
        <v>425</v>
      </c>
      <c r="F54" s="31" t="s">
        <v>426</v>
      </c>
      <c r="G54" t="s">
        <v>427</v>
      </c>
      <c r="H54" t="s">
        <v>428</v>
      </c>
    </row>
    <row r="55" spans="1:8" x14ac:dyDescent="0.2">
      <c r="A55" s="33" t="s">
        <v>39</v>
      </c>
      <c r="B55" s="34">
        <v>281658</v>
      </c>
      <c r="C55" s="34">
        <v>359593</v>
      </c>
      <c r="D55" s="34">
        <v>420776</v>
      </c>
      <c r="E55" s="34">
        <v>487051</v>
      </c>
      <c r="F55" s="34">
        <v>568114</v>
      </c>
      <c r="G55" s="5">
        <f>(F55-B55)/B55</f>
        <v>1.0170348436756633</v>
      </c>
      <c r="H55" s="5">
        <f>(F55-E55)/E55</f>
        <v>0.16643636908660489</v>
      </c>
    </row>
    <row r="56" spans="1:8" x14ac:dyDescent="0.2">
      <c r="A56" s="33" t="s">
        <v>6</v>
      </c>
      <c r="B56" s="34">
        <v>415445</v>
      </c>
      <c r="C56" s="34">
        <v>529766</v>
      </c>
      <c r="D56" s="34">
        <v>607770</v>
      </c>
      <c r="E56" s="34">
        <v>685578</v>
      </c>
      <c r="F56" s="34">
        <v>766152</v>
      </c>
      <c r="G56" s="5">
        <f t="shared" ref="G56:G63" si="3">(F56-B56)/B56</f>
        <v>0.84417191204611919</v>
      </c>
      <c r="H56" s="5">
        <f t="shared" ref="H56:H63" si="4">(F56-E56)/E56</f>
        <v>0.11752710851281692</v>
      </c>
    </row>
    <row r="57" spans="1:8" x14ac:dyDescent="0.2">
      <c r="A57" s="33" t="s">
        <v>86</v>
      </c>
      <c r="B57" s="34">
        <v>424687</v>
      </c>
      <c r="C57" s="34">
        <v>534856</v>
      </c>
      <c r="D57" s="34">
        <v>623220</v>
      </c>
      <c r="E57" s="34">
        <v>707780</v>
      </c>
      <c r="F57" s="34">
        <v>793415</v>
      </c>
      <c r="G57" s="5">
        <f t="shared" si="3"/>
        <v>0.8682347234551564</v>
      </c>
      <c r="H57" s="5">
        <f t="shared" si="4"/>
        <v>0.12099098589957331</v>
      </c>
    </row>
    <row r="58" spans="1:8" x14ac:dyDescent="0.2">
      <c r="A58" s="33" t="s">
        <v>14</v>
      </c>
      <c r="B58" s="34">
        <v>285700</v>
      </c>
      <c r="C58" s="34">
        <v>372622</v>
      </c>
      <c r="D58" s="34">
        <v>450754</v>
      </c>
      <c r="E58" s="34">
        <v>520448</v>
      </c>
      <c r="F58" s="34">
        <v>586074</v>
      </c>
      <c r="G58" s="5">
        <f t="shared" si="3"/>
        <v>1.0513615680784039</v>
      </c>
      <c r="H58" s="5">
        <f t="shared" si="4"/>
        <v>0.12609521028037382</v>
      </c>
    </row>
    <row r="59" spans="1:8" x14ac:dyDescent="0.2">
      <c r="A59" s="33" t="s">
        <v>22</v>
      </c>
      <c r="B59" s="34">
        <v>663737</v>
      </c>
      <c r="C59" s="34">
        <v>840157</v>
      </c>
      <c r="D59" s="34">
        <v>958554</v>
      </c>
      <c r="E59" s="34">
        <v>1059031</v>
      </c>
      <c r="F59" s="34">
        <v>1188033</v>
      </c>
      <c r="G59" s="5">
        <f t="shared" si="3"/>
        <v>0.78991528270986855</v>
      </c>
      <c r="H59" s="5">
        <f t="shared" si="4"/>
        <v>0.12181135396414269</v>
      </c>
    </row>
    <row r="60" spans="1:8" x14ac:dyDescent="0.2">
      <c r="A60" s="33" t="s">
        <v>2</v>
      </c>
      <c r="B60" s="34">
        <v>500528</v>
      </c>
      <c r="C60" s="34">
        <v>635505</v>
      </c>
      <c r="D60" s="34">
        <v>734380</v>
      </c>
      <c r="E60" s="34">
        <v>835299</v>
      </c>
      <c r="F60" s="34">
        <v>925353</v>
      </c>
      <c r="G60" s="5">
        <f t="shared" si="3"/>
        <v>0.84875371607582395</v>
      </c>
      <c r="H60" s="5">
        <f t="shared" si="4"/>
        <v>0.10781049660061846</v>
      </c>
    </row>
    <row r="61" spans="1:8" x14ac:dyDescent="0.2">
      <c r="A61" s="33" t="s">
        <v>11</v>
      </c>
      <c r="B61" s="34">
        <v>355623</v>
      </c>
      <c r="C61" s="34">
        <v>473471</v>
      </c>
      <c r="D61" s="34">
        <v>564277</v>
      </c>
      <c r="E61" s="34">
        <v>657248</v>
      </c>
      <c r="F61" s="34">
        <v>731169</v>
      </c>
      <c r="G61" s="5">
        <f t="shared" si="3"/>
        <v>1.0560228106731004</v>
      </c>
      <c r="H61" s="5">
        <f t="shared" si="4"/>
        <v>0.11247048298359219</v>
      </c>
    </row>
    <row r="62" spans="1:8" x14ac:dyDescent="0.2">
      <c r="A62" s="33" t="s">
        <v>51</v>
      </c>
      <c r="B62" s="34">
        <v>351595</v>
      </c>
      <c r="C62" s="34">
        <v>445457</v>
      </c>
      <c r="D62" s="34">
        <v>512774</v>
      </c>
      <c r="E62" s="34">
        <v>572676</v>
      </c>
      <c r="F62" s="34">
        <v>649156</v>
      </c>
      <c r="G62" s="5">
        <f t="shared" si="3"/>
        <v>0.84631749598259365</v>
      </c>
      <c r="H62" s="5">
        <f t="shared" si="4"/>
        <v>0.13354846370373474</v>
      </c>
    </row>
    <row r="63" spans="1:8" x14ac:dyDescent="0.2">
      <c r="A63" s="33" t="s">
        <v>73</v>
      </c>
      <c r="B63" s="34">
        <v>447321</v>
      </c>
      <c r="C63" s="34">
        <v>558036</v>
      </c>
      <c r="D63" s="34">
        <v>623483</v>
      </c>
      <c r="E63" s="34">
        <v>680032</v>
      </c>
      <c r="F63" s="34">
        <v>741947</v>
      </c>
      <c r="G63" s="5">
        <f t="shared" si="3"/>
        <v>0.65864558113748295</v>
      </c>
      <c r="H63" s="5">
        <f t="shared" si="4"/>
        <v>9.104718601477578E-2</v>
      </c>
    </row>
    <row r="64" spans="1:8" x14ac:dyDescent="0.2">
      <c r="A64" s="33" t="s">
        <v>1</v>
      </c>
      <c r="B64" s="34">
        <v>3726294</v>
      </c>
      <c r="C64" s="34">
        <v>4749463</v>
      </c>
      <c r="D64" s="34">
        <v>5495988</v>
      </c>
      <c r="E64" s="34">
        <v>6205143</v>
      </c>
      <c r="F64" s="34">
        <v>6949413</v>
      </c>
      <c r="G64" s="5">
        <f t="shared" ref="G64" si="5">(F64-B64)/B64</f>
        <v>0.86496637141352772</v>
      </c>
      <c r="H64" s="5">
        <f t="shared" ref="H64" si="6">(F64-E64)/E64</f>
        <v>0.11994405286066735</v>
      </c>
    </row>
    <row r="65" spans="1:8" x14ac:dyDescent="0.2">
      <c r="G65" s="5"/>
      <c r="H65" s="5"/>
    </row>
    <row r="66" spans="1:8" x14ac:dyDescent="0.2">
      <c r="H66" s="5"/>
    </row>
    <row r="68" spans="1:8" x14ac:dyDescent="0.2">
      <c r="A68" s="7" t="s">
        <v>429</v>
      </c>
    </row>
    <row r="71" spans="1:8" x14ac:dyDescent="0.2">
      <c r="A71" s="32" t="s">
        <v>413</v>
      </c>
      <c r="B71" s="31" t="s">
        <v>422</v>
      </c>
      <c r="C71" s="31" t="s">
        <v>423</v>
      </c>
      <c r="D71" s="31" t="s">
        <v>424</v>
      </c>
      <c r="E71" s="31" t="s">
        <v>425</v>
      </c>
      <c r="F71" s="31" t="s">
        <v>426</v>
      </c>
      <c r="G71" t="s">
        <v>427</v>
      </c>
      <c r="H71" t="s">
        <v>428</v>
      </c>
    </row>
    <row r="72" spans="1:8" x14ac:dyDescent="0.2">
      <c r="A72" s="33" t="s">
        <v>39</v>
      </c>
      <c r="B72" s="34">
        <v>421171</v>
      </c>
      <c r="C72" s="34">
        <v>520480</v>
      </c>
      <c r="D72" s="34">
        <v>583677</v>
      </c>
      <c r="E72" s="34">
        <v>639152</v>
      </c>
      <c r="F72" s="34">
        <v>671293</v>
      </c>
      <c r="G72" s="5">
        <f>(F72-B72)/B72</f>
        <v>0.59387279750980004</v>
      </c>
      <c r="H72" s="5">
        <f>(F72-E72)/E72</f>
        <v>5.0286942699076277E-2</v>
      </c>
    </row>
    <row r="73" spans="1:8" x14ac:dyDescent="0.2">
      <c r="A73" s="33" t="s">
        <v>6</v>
      </c>
      <c r="B73" s="34">
        <v>476230</v>
      </c>
      <c r="C73" s="34">
        <v>602098</v>
      </c>
      <c r="D73" s="34">
        <v>688196</v>
      </c>
      <c r="E73" s="34">
        <v>748729</v>
      </c>
      <c r="F73" s="34">
        <v>775884</v>
      </c>
      <c r="G73" s="5">
        <f t="shared" ref="G73:G81" si="7">(F73-B73)/B73</f>
        <v>0.62922117464250471</v>
      </c>
      <c r="H73" s="5">
        <f t="shared" ref="H73:H81" si="8">(F73-E73)/E73</f>
        <v>3.6268129056040301E-2</v>
      </c>
    </row>
    <row r="74" spans="1:8" x14ac:dyDescent="0.2">
      <c r="A74" s="33" t="s">
        <v>86</v>
      </c>
      <c r="B74" s="34">
        <v>402715</v>
      </c>
      <c r="C74" s="34">
        <v>504122</v>
      </c>
      <c r="D74" s="34">
        <v>584479</v>
      </c>
      <c r="E74" s="34">
        <v>652626</v>
      </c>
      <c r="F74" s="34">
        <v>686421</v>
      </c>
      <c r="G74" s="5">
        <f t="shared" si="7"/>
        <v>0.70448331946910348</v>
      </c>
      <c r="H74" s="5">
        <f t="shared" si="8"/>
        <v>5.1783103952340238E-2</v>
      </c>
    </row>
    <row r="75" spans="1:8" x14ac:dyDescent="0.2">
      <c r="A75" s="33" t="s">
        <v>14</v>
      </c>
      <c r="B75" s="34">
        <v>440758</v>
      </c>
      <c r="C75" s="34">
        <v>535111</v>
      </c>
      <c r="D75" s="34">
        <v>601329</v>
      </c>
      <c r="E75" s="34">
        <v>673053</v>
      </c>
      <c r="F75" s="34">
        <v>710146</v>
      </c>
      <c r="G75" s="5">
        <f t="shared" si="7"/>
        <v>0.61119253649394911</v>
      </c>
      <c r="H75" s="5">
        <f t="shared" si="8"/>
        <v>5.5111558822262138E-2</v>
      </c>
    </row>
    <row r="76" spans="1:8" x14ac:dyDescent="0.2">
      <c r="A76" s="33" t="s">
        <v>22</v>
      </c>
      <c r="B76" s="34">
        <v>842281</v>
      </c>
      <c r="C76" s="34">
        <v>1062088</v>
      </c>
      <c r="D76" s="34">
        <v>1206621</v>
      </c>
      <c r="E76" s="34">
        <v>1335492</v>
      </c>
      <c r="F76" s="34">
        <v>1387618</v>
      </c>
      <c r="G76" s="5">
        <f t="shared" si="7"/>
        <v>0.64745257224133035</v>
      </c>
      <c r="H76" s="5">
        <f t="shared" si="8"/>
        <v>3.9031308311843128E-2</v>
      </c>
    </row>
    <row r="77" spans="1:8" x14ac:dyDescent="0.2">
      <c r="A77" s="33" t="s">
        <v>2</v>
      </c>
      <c r="B77" s="34">
        <v>579047</v>
      </c>
      <c r="C77" s="34">
        <v>722080</v>
      </c>
      <c r="D77" s="34">
        <v>814184</v>
      </c>
      <c r="E77" s="34">
        <v>887207</v>
      </c>
      <c r="F77" s="34">
        <v>917971</v>
      </c>
      <c r="G77" s="5">
        <f t="shared" si="7"/>
        <v>0.58531345469366047</v>
      </c>
      <c r="H77" s="5">
        <f t="shared" si="8"/>
        <v>3.4675109641831049E-2</v>
      </c>
    </row>
    <row r="78" spans="1:8" x14ac:dyDescent="0.2">
      <c r="A78" s="33" t="s">
        <v>11</v>
      </c>
      <c r="B78" s="34">
        <v>442987</v>
      </c>
      <c r="C78" s="34">
        <v>554572</v>
      </c>
      <c r="D78" s="34">
        <v>614636</v>
      </c>
      <c r="E78" s="34">
        <v>655731</v>
      </c>
      <c r="F78" s="34">
        <v>660634</v>
      </c>
      <c r="G78" s="5">
        <f t="shared" si="7"/>
        <v>0.49131690094743186</v>
      </c>
      <c r="H78" s="5">
        <f t="shared" si="8"/>
        <v>7.4771514538736162E-3</v>
      </c>
    </row>
    <row r="79" spans="1:8" x14ac:dyDescent="0.2">
      <c r="A79" s="33" t="s">
        <v>51</v>
      </c>
      <c r="B79" s="34">
        <v>467832</v>
      </c>
      <c r="C79" s="34">
        <v>579845</v>
      </c>
      <c r="D79" s="34">
        <v>651668</v>
      </c>
      <c r="E79" s="34">
        <v>712599</v>
      </c>
      <c r="F79" s="34">
        <v>741660</v>
      </c>
      <c r="G79" s="5">
        <f t="shared" si="7"/>
        <v>0.58531267634535478</v>
      </c>
      <c r="H79" s="5">
        <f t="shared" si="8"/>
        <v>4.0781701910892379E-2</v>
      </c>
    </row>
    <row r="80" spans="1:8" x14ac:dyDescent="0.2">
      <c r="A80" s="33" t="s">
        <v>73</v>
      </c>
      <c r="B80" s="34">
        <v>490171</v>
      </c>
      <c r="C80" s="34">
        <v>614410</v>
      </c>
      <c r="D80" s="34">
        <v>694852</v>
      </c>
      <c r="E80" s="34">
        <v>761666</v>
      </c>
      <c r="F80" s="34">
        <v>793030</v>
      </c>
      <c r="G80" s="5">
        <f t="shared" si="7"/>
        <v>0.61786396992070114</v>
      </c>
      <c r="H80" s="5">
        <f t="shared" si="8"/>
        <v>4.1178154204073704E-2</v>
      </c>
    </row>
    <row r="81" spans="1:8" x14ac:dyDescent="0.2">
      <c r="A81" s="33" t="s">
        <v>1</v>
      </c>
      <c r="B81" s="34">
        <v>4563192</v>
      </c>
      <c r="C81" s="34">
        <v>5694806</v>
      </c>
      <c r="D81" s="34">
        <v>6439642</v>
      </c>
      <c r="E81" s="34">
        <v>7066255</v>
      </c>
      <c r="F81" s="34">
        <v>7344657</v>
      </c>
      <c r="G81" s="5">
        <f t="shared" si="7"/>
        <v>0.60954371413694619</v>
      </c>
      <c r="H81" s="5">
        <f t="shared" si="8"/>
        <v>3.9398804600173642E-2</v>
      </c>
    </row>
    <row r="82" spans="1:8" x14ac:dyDescent="0.2">
      <c r="G82" s="5"/>
      <c r="H82" s="5"/>
    </row>
    <row r="85" spans="1:8" x14ac:dyDescent="0.2">
      <c r="A85" s="7" t="s">
        <v>432</v>
      </c>
    </row>
    <row r="88" spans="1:8" x14ac:dyDescent="0.2">
      <c r="A88" s="32" t="s">
        <v>413</v>
      </c>
      <c r="B88" s="31" t="s">
        <v>422</v>
      </c>
      <c r="C88" s="31" t="s">
        <v>423</v>
      </c>
      <c r="D88" s="31" t="s">
        <v>424</v>
      </c>
      <c r="E88" s="31" t="s">
        <v>425</v>
      </c>
      <c r="F88" s="31" t="s">
        <v>426</v>
      </c>
      <c r="G88" t="s">
        <v>427</v>
      </c>
      <c r="H88" t="s">
        <v>428</v>
      </c>
    </row>
    <row r="89" spans="1:8" x14ac:dyDescent="0.2">
      <c r="A89" s="33" t="s">
        <v>39</v>
      </c>
      <c r="B89" s="34">
        <v>702829</v>
      </c>
      <c r="C89" s="34">
        <v>880073</v>
      </c>
      <c r="D89" s="34">
        <v>1004453</v>
      </c>
      <c r="E89" s="34">
        <v>1126203</v>
      </c>
      <c r="F89" s="34">
        <v>1239407</v>
      </c>
      <c r="G89" s="5">
        <f>(F89-B89)/B89</f>
        <v>0.76345455295669362</v>
      </c>
      <c r="H89" s="5">
        <f>(F89-E89)/E89</f>
        <v>0.10051829021943647</v>
      </c>
    </row>
    <row r="90" spans="1:8" x14ac:dyDescent="0.2">
      <c r="A90" s="33" t="s">
        <v>6</v>
      </c>
      <c r="B90" s="34">
        <v>891675</v>
      </c>
      <c r="C90" s="34">
        <v>1131864</v>
      </c>
      <c r="D90" s="34">
        <v>1295966</v>
      </c>
      <c r="E90" s="34">
        <v>1434307</v>
      </c>
      <c r="F90" s="34">
        <v>1542036</v>
      </c>
      <c r="G90" s="5">
        <f t="shared" ref="G90:G98" si="9">(F90-B90)/B90</f>
        <v>0.72937000588779544</v>
      </c>
      <c r="H90" s="5">
        <f t="shared" ref="H90:H98" si="10">(F90-E90)/E90</f>
        <v>7.5108745896101739E-2</v>
      </c>
    </row>
    <row r="91" spans="1:8" x14ac:dyDescent="0.2">
      <c r="A91" s="33" t="s">
        <v>86</v>
      </c>
      <c r="B91" s="34">
        <v>827402</v>
      </c>
      <c r="C91" s="34">
        <v>1038978</v>
      </c>
      <c r="D91" s="34">
        <v>1207699</v>
      </c>
      <c r="E91" s="34">
        <v>1360406</v>
      </c>
      <c r="F91" s="34">
        <v>1479836</v>
      </c>
      <c r="G91" s="5">
        <f t="shared" si="9"/>
        <v>0.78853326436242599</v>
      </c>
      <c r="H91" s="5">
        <f t="shared" si="10"/>
        <v>8.7789968582908343E-2</v>
      </c>
    </row>
    <row r="92" spans="1:8" x14ac:dyDescent="0.2">
      <c r="A92" s="33" t="s">
        <v>14</v>
      </c>
      <c r="B92" s="34">
        <v>726458</v>
      </c>
      <c r="C92" s="34">
        <v>907733</v>
      </c>
      <c r="D92" s="34">
        <v>1052083</v>
      </c>
      <c r="E92" s="34">
        <v>1193501</v>
      </c>
      <c r="F92" s="34">
        <v>1296220</v>
      </c>
      <c r="G92" s="5">
        <f t="shared" si="9"/>
        <v>0.78430136360257574</v>
      </c>
      <c r="H92" s="5">
        <f t="shared" si="10"/>
        <v>8.6065281889164735E-2</v>
      </c>
    </row>
    <row r="93" spans="1:8" x14ac:dyDescent="0.2">
      <c r="A93" s="33" t="s">
        <v>22</v>
      </c>
      <c r="B93" s="34">
        <v>1506018</v>
      </c>
      <c r="C93" s="34">
        <v>1902245</v>
      </c>
      <c r="D93" s="34">
        <v>2165175</v>
      </c>
      <c r="E93" s="34">
        <v>2394523</v>
      </c>
      <c r="F93" s="34">
        <v>2575651</v>
      </c>
      <c r="G93" s="5">
        <f t="shared" si="9"/>
        <v>0.71023918704822919</v>
      </c>
      <c r="H93" s="5">
        <f t="shared" si="10"/>
        <v>7.5642622768710088E-2</v>
      </c>
    </row>
    <row r="94" spans="1:8" x14ac:dyDescent="0.2">
      <c r="A94" s="33" t="s">
        <v>2</v>
      </c>
      <c r="B94" s="34">
        <v>1079575</v>
      </c>
      <c r="C94" s="34">
        <v>1357585</v>
      </c>
      <c r="D94" s="34">
        <v>1548564</v>
      </c>
      <c r="E94" s="34">
        <v>1722506</v>
      </c>
      <c r="F94" s="34">
        <v>1843324</v>
      </c>
      <c r="G94" s="5">
        <f t="shared" si="9"/>
        <v>0.70745339601231971</v>
      </c>
      <c r="H94" s="5">
        <f t="shared" si="10"/>
        <v>7.0140829698125864E-2</v>
      </c>
    </row>
    <row r="95" spans="1:8" x14ac:dyDescent="0.2">
      <c r="A95" s="33" t="s">
        <v>11</v>
      </c>
      <c r="B95" s="34">
        <v>798610</v>
      </c>
      <c r="C95" s="34">
        <v>1028043</v>
      </c>
      <c r="D95" s="34">
        <v>1178913</v>
      </c>
      <c r="E95" s="34">
        <v>1312979</v>
      </c>
      <c r="F95" s="34">
        <v>1391803</v>
      </c>
      <c r="G95" s="5">
        <f t="shared" si="9"/>
        <v>0.74278183343559434</v>
      </c>
      <c r="H95" s="5">
        <f t="shared" si="10"/>
        <v>6.003447122916665E-2</v>
      </c>
    </row>
    <row r="96" spans="1:8" x14ac:dyDescent="0.2">
      <c r="A96" s="33" t="s">
        <v>51</v>
      </c>
      <c r="B96" s="34">
        <v>819427</v>
      </c>
      <c r="C96" s="34">
        <v>1025302</v>
      </c>
      <c r="D96" s="34">
        <v>1164442</v>
      </c>
      <c r="E96" s="34">
        <v>1285275</v>
      </c>
      <c r="F96" s="34">
        <v>1390816</v>
      </c>
      <c r="G96" s="5">
        <f t="shared" si="9"/>
        <v>0.69730311546971235</v>
      </c>
      <c r="H96" s="5">
        <f t="shared" si="10"/>
        <v>8.2115500573807162E-2</v>
      </c>
    </row>
    <row r="97" spans="1:8" x14ac:dyDescent="0.2">
      <c r="A97" s="33" t="s">
        <v>73</v>
      </c>
      <c r="B97" s="34">
        <v>937492</v>
      </c>
      <c r="C97" s="34">
        <v>1172446</v>
      </c>
      <c r="D97" s="34">
        <v>1318335</v>
      </c>
      <c r="E97" s="34">
        <v>1441698</v>
      </c>
      <c r="F97" s="34">
        <v>1534977</v>
      </c>
      <c r="G97" s="5">
        <f t="shared" si="9"/>
        <v>0.63732277182098618</v>
      </c>
      <c r="H97" s="5">
        <f t="shared" si="10"/>
        <v>6.4700790318083262E-2</v>
      </c>
    </row>
    <row r="98" spans="1:8" x14ac:dyDescent="0.2">
      <c r="A98" s="33" t="s">
        <v>1</v>
      </c>
      <c r="B98" s="34">
        <v>8289486</v>
      </c>
      <c r="C98" s="34">
        <v>10444269</v>
      </c>
      <c r="D98" s="34">
        <v>11935630</v>
      </c>
      <c r="E98" s="34">
        <v>13271398</v>
      </c>
      <c r="F98" s="34">
        <v>14294070</v>
      </c>
      <c r="G98" s="5">
        <f t="shared" si="9"/>
        <v>0.72436143809157771</v>
      </c>
      <c r="H98" s="5">
        <f t="shared" si="10"/>
        <v>7.7058347583276454E-2</v>
      </c>
    </row>
    <row r="99" spans="1:8" x14ac:dyDescent="0.2">
      <c r="G99" s="5"/>
      <c r="H9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80" sqref="A80:E101"/>
    </sheetView>
  </sheetViews>
  <sheetFormatPr defaultRowHeight="12.75" x14ac:dyDescent="0.2"/>
  <cols>
    <col min="1" max="1" width="26.42578125" customWidth="1"/>
    <col min="2" max="2" width="12.85546875" bestFit="1" customWidth="1"/>
    <col min="3" max="4" width="14" bestFit="1" customWidth="1"/>
    <col min="5" max="5" width="19" customWidth="1"/>
    <col min="6" max="6" width="14" bestFit="1" customWidth="1"/>
    <col min="7" max="7" width="14" style="31" customWidth="1"/>
    <col min="8" max="8" width="9.85546875" customWidth="1"/>
  </cols>
  <sheetData>
    <row r="1" spans="1:8" s="31" customFormat="1" x14ac:dyDescent="0.2">
      <c r="A1" s="36" t="s">
        <v>712</v>
      </c>
      <c r="B1" s="36"/>
      <c r="C1" s="36"/>
      <c r="D1" s="36"/>
      <c r="E1" s="36"/>
    </row>
    <row r="2" spans="1:8" x14ac:dyDescent="0.2">
      <c r="A2" s="25"/>
      <c r="B2" s="25">
        <v>2014</v>
      </c>
      <c r="C2" s="25">
        <v>2015</v>
      </c>
      <c r="D2" s="25">
        <v>2016</v>
      </c>
      <c r="E2" s="25">
        <v>2017</v>
      </c>
      <c r="F2" s="25">
        <v>2018</v>
      </c>
      <c r="G2" s="25" t="s">
        <v>713</v>
      </c>
      <c r="H2" s="25" t="s">
        <v>714</v>
      </c>
    </row>
    <row r="3" spans="1:8" x14ac:dyDescent="0.2">
      <c r="A3" s="25" t="s">
        <v>39</v>
      </c>
      <c r="B3" s="23">
        <v>702829</v>
      </c>
      <c r="C3" s="23">
        <v>880073</v>
      </c>
      <c r="D3" s="23">
        <v>1004453</v>
      </c>
      <c r="E3" s="23">
        <v>1126203</v>
      </c>
      <c r="F3" s="23">
        <v>1239407</v>
      </c>
      <c r="G3" s="23">
        <f>(F3-B3)</f>
        <v>536578</v>
      </c>
      <c r="H3" s="26">
        <f t="shared" ref="H3:H11" si="0">(F3-B3)/B3</f>
        <v>0.76345455295669362</v>
      </c>
    </row>
    <row r="4" spans="1:8" x14ac:dyDescent="0.2">
      <c r="A4" s="25" t="s">
        <v>6</v>
      </c>
      <c r="B4" s="23">
        <v>891675</v>
      </c>
      <c r="C4" s="23">
        <v>1131864</v>
      </c>
      <c r="D4" s="23">
        <v>1295966</v>
      </c>
      <c r="E4" s="23">
        <v>1434307</v>
      </c>
      <c r="F4" s="23">
        <v>1542036</v>
      </c>
      <c r="G4" s="23">
        <f t="shared" ref="G4:G13" si="1">(F4-B4)</f>
        <v>650361</v>
      </c>
      <c r="H4" s="26">
        <f t="shared" si="0"/>
        <v>0.72937000588779544</v>
      </c>
    </row>
    <row r="5" spans="1:8" x14ac:dyDescent="0.2">
      <c r="A5" s="25" t="s">
        <v>86</v>
      </c>
      <c r="B5" s="23">
        <v>827402</v>
      </c>
      <c r="C5" s="23">
        <v>1038978</v>
      </c>
      <c r="D5" s="23">
        <v>1207699</v>
      </c>
      <c r="E5" s="23">
        <v>1360406</v>
      </c>
      <c r="F5" s="23">
        <v>1479836</v>
      </c>
      <c r="G5" s="23">
        <f t="shared" si="1"/>
        <v>652434</v>
      </c>
      <c r="H5" s="26">
        <f t="shared" si="0"/>
        <v>0.78853326436242599</v>
      </c>
    </row>
    <row r="6" spans="1:8" x14ac:dyDescent="0.2">
      <c r="A6" s="25" t="s">
        <v>14</v>
      </c>
      <c r="B6" s="23">
        <v>726458</v>
      </c>
      <c r="C6" s="23">
        <v>907733</v>
      </c>
      <c r="D6" s="23">
        <v>1052083</v>
      </c>
      <c r="E6" s="23">
        <v>1193501</v>
      </c>
      <c r="F6" s="23">
        <v>1296220</v>
      </c>
      <c r="G6" s="23">
        <f t="shared" si="1"/>
        <v>569762</v>
      </c>
      <c r="H6" s="26">
        <f t="shared" si="0"/>
        <v>0.78430136360257574</v>
      </c>
    </row>
    <row r="7" spans="1:8" x14ac:dyDescent="0.2">
      <c r="A7" s="25" t="s">
        <v>22</v>
      </c>
      <c r="B7" s="23">
        <v>1506018</v>
      </c>
      <c r="C7" s="23">
        <v>1902245</v>
      </c>
      <c r="D7" s="23">
        <v>2165175</v>
      </c>
      <c r="E7" s="23">
        <v>2394523</v>
      </c>
      <c r="F7" s="23">
        <v>2575651</v>
      </c>
      <c r="G7" s="23">
        <f t="shared" si="1"/>
        <v>1069633</v>
      </c>
      <c r="H7" s="26">
        <f t="shared" si="0"/>
        <v>0.71023918704822919</v>
      </c>
    </row>
    <row r="8" spans="1:8" x14ac:dyDescent="0.2">
      <c r="A8" s="25" t="s">
        <v>2</v>
      </c>
      <c r="B8" s="23">
        <v>1079575</v>
      </c>
      <c r="C8" s="23">
        <v>1357585</v>
      </c>
      <c r="D8" s="23">
        <v>1548564</v>
      </c>
      <c r="E8" s="23">
        <v>1722506</v>
      </c>
      <c r="F8" s="23">
        <v>1843324</v>
      </c>
      <c r="G8" s="23">
        <f t="shared" si="1"/>
        <v>763749</v>
      </c>
      <c r="H8" s="26">
        <f t="shared" si="0"/>
        <v>0.70745339601231971</v>
      </c>
    </row>
    <row r="9" spans="1:8" x14ac:dyDescent="0.2">
      <c r="A9" s="25" t="s">
        <v>11</v>
      </c>
      <c r="B9" s="23">
        <v>798610</v>
      </c>
      <c r="C9" s="23">
        <v>1028043</v>
      </c>
      <c r="D9" s="23">
        <v>1178913</v>
      </c>
      <c r="E9" s="23">
        <v>1312979</v>
      </c>
      <c r="F9" s="23">
        <v>1391803</v>
      </c>
      <c r="G9" s="23">
        <f t="shared" si="1"/>
        <v>593193</v>
      </c>
      <c r="H9" s="26">
        <f t="shared" si="0"/>
        <v>0.74278183343559434</v>
      </c>
    </row>
    <row r="10" spans="1:8" x14ac:dyDescent="0.2">
      <c r="A10" s="25" t="s">
        <v>51</v>
      </c>
      <c r="B10" s="23">
        <v>819427</v>
      </c>
      <c r="C10" s="23">
        <v>1025302</v>
      </c>
      <c r="D10" s="23">
        <v>1164442</v>
      </c>
      <c r="E10" s="23">
        <v>1285275</v>
      </c>
      <c r="F10" s="23">
        <v>1390816</v>
      </c>
      <c r="G10" s="23">
        <f t="shared" si="1"/>
        <v>571389</v>
      </c>
      <c r="H10" s="26">
        <f t="shared" si="0"/>
        <v>0.69730311546971235</v>
      </c>
    </row>
    <row r="11" spans="1:8" x14ac:dyDescent="0.2">
      <c r="A11" s="25" t="s">
        <v>73</v>
      </c>
      <c r="B11" s="23">
        <v>937492</v>
      </c>
      <c r="C11" s="23">
        <v>1172446</v>
      </c>
      <c r="D11" s="23">
        <v>1318335</v>
      </c>
      <c r="E11" s="23">
        <v>1441698</v>
      </c>
      <c r="F11" s="23">
        <v>1534977</v>
      </c>
      <c r="G11" s="23">
        <f t="shared" si="1"/>
        <v>597485</v>
      </c>
      <c r="H11" s="26">
        <f t="shared" si="0"/>
        <v>0.63732277182098618</v>
      </c>
    </row>
    <row r="12" spans="1:8" x14ac:dyDescent="0.2">
      <c r="A12" s="25"/>
      <c r="B12" s="23"/>
      <c r="C12" s="23"/>
      <c r="D12" s="23"/>
      <c r="E12" s="23"/>
      <c r="F12" s="23"/>
      <c r="G12" s="23"/>
      <c r="H12" s="26"/>
    </row>
    <row r="13" spans="1:8" x14ac:dyDescent="0.2">
      <c r="A13" s="25" t="s">
        <v>715</v>
      </c>
      <c r="B13" s="23">
        <v>8289486</v>
      </c>
      <c r="C13" s="23">
        <v>10444269</v>
      </c>
      <c r="D13" s="23">
        <v>11935630</v>
      </c>
      <c r="E13" s="23">
        <v>13271398</v>
      </c>
      <c r="F13" s="23">
        <v>14294070.724361438</v>
      </c>
      <c r="G13" s="23">
        <f t="shared" si="1"/>
        <v>6004584.7243614383</v>
      </c>
      <c r="H13" s="26">
        <f>(F13-B13)/B13</f>
        <v>0.72436152547473254</v>
      </c>
    </row>
    <row r="22" spans="1:7" x14ac:dyDescent="0.2">
      <c r="A22" s="25" t="s">
        <v>717</v>
      </c>
      <c r="B22" s="25"/>
      <c r="C22" s="25"/>
      <c r="D22" s="25"/>
      <c r="E22" s="25"/>
    </row>
    <row r="23" spans="1:7" ht="38.25" x14ac:dyDescent="0.2">
      <c r="A23" s="22" t="s">
        <v>0</v>
      </c>
      <c r="B23" s="22" t="s">
        <v>395</v>
      </c>
      <c r="C23" s="22" t="s">
        <v>399</v>
      </c>
      <c r="D23" s="28" t="s">
        <v>716</v>
      </c>
      <c r="E23" s="22" t="s">
        <v>404</v>
      </c>
      <c r="G23"/>
    </row>
    <row r="24" spans="1:7" x14ac:dyDescent="0.2">
      <c r="A24" s="20" t="s">
        <v>207</v>
      </c>
      <c r="B24" s="23">
        <f>((VLOOKUP(A24,pregabalin!A:H,4,FALSE))+(VLOOKUP(A24,gabapentin!A:H,4,FALSE)))</f>
        <v>19905</v>
      </c>
      <c r="C24" s="23">
        <f>(VLOOKUP(A24,pregabalin!A:P,8,FALSE)+VLOOKUP(A24,gabapentin!A:P,8,FALSE))</f>
        <v>45509</v>
      </c>
      <c r="D24" s="24">
        <f>C24-B24</f>
        <v>25604</v>
      </c>
      <c r="E24" s="26">
        <f t="shared" ref="E24:E33" si="2">(C24-B24)/B24</f>
        <v>1.2863099723687517</v>
      </c>
      <c r="G24"/>
    </row>
    <row r="25" spans="1:7" x14ac:dyDescent="0.2">
      <c r="A25" s="20" t="s">
        <v>258</v>
      </c>
      <c r="B25" s="23">
        <f>((VLOOKUP(A25,pregabalin!A:H,4,FALSE))+(VLOOKUP(A25,gabapentin!A:H,4,FALSE)))</f>
        <v>15860</v>
      </c>
      <c r="C25" s="23">
        <f>(VLOOKUP(A25,pregabalin!A:P,8,FALSE)+VLOOKUP(A25,gabapentin!A:P,8,FALSE))</f>
        <v>33525</v>
      </c>
      <c r="D25" s="24">
        <f t="shared" ref="D25:D33" si="3">C25-B25</f>
        <v>17665</v>
      </c>
      <c r="E25" s="26">
        <f t="shared" si="2"/>
        <v>1.1138083228247162</v>
      </c>
      <c r="G25"/>
    </row>
    <row r="26" spans="1:7" x14ac:dyDescent="0.2">
      <c r="A26" s="20" t="s">
        <v>163</v>
      </c>
      <c r="B26" s="23">
        <f>((VLOOKUP(A26,pregabalin!A:H,4,FALSE))+(VLOOKUP(A26,gabapentin!A:H,4,FALSE)))</f>
        <v>24957</v>
      </c>
      <c r="C26" s="23">
        <f>(VLOOKUP(A26,pregabalin!A:P,8,FALSE)+VLOOKUP(A26,gabapentin!A:P,8,FALSE))</f>
        <v>52737</v>
      </c>
      <c r="D26" s="24">
        <f t="shared" si="3"/>
        <v>27780</v>
      </c>
      <c r="E26" s="26">
        <f t="shared" si="2"/>
        <v>1.1131145570381056</v>
      </c>
      <c r="G26"/>
    </row>
    <row r="27" spans="1:7" x14ac:dyDescent="0.2">
      <c r="A27" s="20" t="s">
        <v>244</v>
      </c>
      <c r="B27" s="23">
        <f>((VLOOKUP(A27,pregabalin!A:H,4,FALSE))+(VLOOKUP(A27,gabapentin!A:H,4,FALSE)))</f>
        <v>31151</v>
      </c>
      <c r="C27" s="23">
        <f>(VLOOKUP(A27,pregabalin!A:P,8,FALSE)+VLOOKUP(A27,gabapentin!A:P,8,FALSE))</f>
        <v>64403</v>
      </c>
      <c r="D27" s="24">
        <f t="shared" si="3"/>
        <v>33252</v>
      </c>
      <c r="E27" s="26">
        <f t="shared" si="2"/>
        <v>1.0674456678758306</v>
      </c>
      <c r="G27"/>
    </row>
    <row r="28" spans="1:7" x14ac:dyDescent="0.2">
      <c r="A28" s="20" t="s">
        <v>376</v>
      </c>
      <c r="B28" s="23">
        <f>((VLOOKUP(A28,pregabalin!A:H,4,FALSE))+(VLOOKUP(A28,gabapentin!A:H,4,FALSE)))</f>
        <v>18112</v>
      </c>
      <c r="C28" s="23">
        <f>(VLOOKUP(A28,pregabalin!A:P,8,FALSE)+VLOOKUP(A28,gabapentin!A:P,8,FALSE))</f>
        <v>37170</v>
      </c>
      <c r="D28" s="24">
        <f t="shared" si="3"/>
        <v>19058</v>
      </c>
      <c r="E28" s="26">
        <f t="shared" si="2"/>
        <v>1.0522305653710247</v>
      </c>
      <c r="G28"/>
    </row>
    <row r="29" spans="1:7" x14ac:dyDescent="0.2">
      <c r="A29" s="20" t="s">
        <v>256</v>
      </c>
      <c r="B29" s="23">
        <f>((VLOOKUP(A29,pregabalin!A:H,4,FALSE))+(VLOOKUP(A29,gabapentin!A:H,4,FALSE)))</f>
        <v>76965</v>
      </c>
      <c r="C29" s="23">
        <f>(VLOOKUP(A29,pregabalin!A:P,8,FALSE)+VLOOKUP(A29,gabapentin!A:P,8,FALSE))</f>
        <v>154933</v>
      </c>
      <c r="D29" s="24">
        <f t="shared" si="3"/>
        <v>77968</v>
      </c>
      <c r="E29" s="26">
        <f t="shared" si="2"/>
        <v>1.0130318976157995</v>
      </c>
      <c r="G29"/>
    </row>
    <row r="30" spans="1:7" x14ac:dyDescent="0.2">
      <c r="A30" s="20" t="s">
        <v>274</v>
      </c>
      <c r="B30" s="23">
        <f>((VLOOKUP(A30,pregabalin!A:H,4,FALSE))+(VLOOKUP(A30,gabapentin!A:H,4,FALSE)))</f>
        <v>29030</v>
      </c>
      <c r="C30" s="23">
        <f>(VLOOKUP(A30,pregabalin!A:P,8,FALSE)+VLOOKUP(A30,gabapentin!A:P,8,FALSE))</f>
        <v>58012</v>
      </c>
      <c r="D30" s="24">
        <f t="shared" si="3"/>
        <v>28982</v>
      </c>
      <c r="E30" s="26">
        <f t="shared" si="2"/>
        <v>0.9983465380640717</v>
      </c>
      <c r="G30"/>
    </row>
    <row r="31" spans="1:7" x14ac:dyDescent="0.2">
      <c r="A31" s="20" t="s">
        <v>298</v>
      </c>
      <c r="B31" s="23">
        <f>((VLOOKUP(A31,pregabalin!A:H,4,FALSE))+(VLOOKUP(A31,gabapentin!A:H,4,FALSE)))</f>
        <v>24406</v>
      </c>
      <c r="C31" s="23">
        <f>(VLOOKUP(A31,pregabalin!A:P,8,FALSE)+VLOOKUP(A31,gabapentin!A:P,8,FALSE))</f>
        <v>48460</v>
      </c>
      <c r="D31" s="24">
        <f t="shared" si="3"/>
        <v>24054</v>
      </c>
      <c r="E31" s="26">
        <f t="shared" si="2"/>
        <v>0.98557731705318363</v>
      </c>
      <c r="G31"/>
    </row>
    <row r="32" spans="1:7" x14ac:dyDescent="0.2">
      <c r="A32" s="20" t="s">
        <v>201</v>
      </c>
      <c r="B32" s="23">
        <f>((VLOOKUP(A32,pregabalin!A:H,4,FALSE))+(VLOOKUP(A32,gabapentin!A:H,4,FALSE)))</f>
        <v>29898</v>
      </c>
      <c r="C32" s="23">
        <f>(VLOOKUP(A32,pregabalin!A:P,8,FALSE)+VLOOKUP(A32,gabapentin!A:P,8,FALSE))</f>
        <v>59312</v>
      </c>
      <c r="D32" s="24">
        <f t="shared" si="3"/>
        <v>29414</v>
      </c>
      <c r="E32" s="26">
        <f t="shared" si="2"/>
        <v>0.98381162619573215</v>
      </c>
      <c r="G32"/>
    </row>
    <row r="33" spans="1:8" x14ac:dyDescent="0.2">
      <c r="A33" s="20" t="s">
        <v>320</v>
      </c>
      <c r="B33" s="23">
        <f>((VLOOKUP(A33,pregabalin!A:H,4,FALSE))+(VLOOKUP(A33,gabapentin!A:H,4,FALSE)))</f>
        <v>22299</v>
      </c>
      <c r="C33" s="23">
        <f>(VLOOKUP(A33,pregabalin!A:P,8,FALSE)+VLOOKUP(A33,gabapentin!A:P,8,FALSE))</f>
        <v>44031</v>
      </c>
      <c r="D33" s="24">
        <f t="shared" si="3"/>
        <v>21732</v>
      </c>
      <c r="E33" s="26">
        <f t="shared" si="2"/>
        <v>0.97457285080048428</v>
      </c>
      <c r="G33"/>
    </row>
    <row r="44" spans="1:8" x14ac:dyDescent="0.2">
      <c r="A44" s="25" t="s">
        <v>718</v>
      </c>
      <c r="B44" s="25"/>
      <c r="C44" s="25"/>
      <c r="D44" s="25"/>
      <c r="E44" s="25"/>
      <c r="F44" s="25"/>
      <c r="G44" s="37" t="s">
        <v>719</v>
      </c>
      <c r="H44" s="37"/>
    </row>
    <row r="45" spans="1:8" x14ac:dyDescent="0.2">
      <c r="A45" s="21" t="s">
        <v>0</v>
      </c>
      <c r="B45" s="21">
        <v>2014</v>
      </c>
      <c r="C45" s="21">
        <v>2015</v>
      </c>
      <c r="D45" s="21">
        <v>2016</v>
      </c>
      <c r="E45" s="21">
        <v>2017</v>
      </c>
      <c r="F45" s="21">
        <v>2018</v>
      </c>
      <c r="G45" s="21" t="s">
        <v>713</v>
      </c>
      <c r="H45" s="21" t="s">
        <v>714</v>
      </c>
    </row>
    <row r="46" spans="1:8" x14ac:dyDescent="0.2">
      <c r="A46" s="25" t="s">
        <v>39</v>
      </c>
      <c r="B46" s="23">
        <v>281658</v>
      </c>
      <c r="C46" s="23">
        <v>359593</v>
      </c>
      <c r="D46" s="23">
        <v>420776</v>
      </c>
      <c r="E46" s="23">
        <v>487051</v>
      </c>
      <c r="F46" s="23">
        <v>568114</v>
      </c>
      <c r="G46" s="24">
        <f>F46-B46</f>
        <v>286456</v>
      </c>
      <c r="H46" s="26">
        <f>(F46-B46)/B46</f>
        <v>1.0170348436756633</v>
      </c>
    </row>
    <row r="47" spans="1:8" x14ac:dyDescent="0.2">
      <c r="A47" s="25" t="s">
        <v>6</v>
      </c>
      <c r="B47" s="23">
        <v>415445</v>
      </c>
      <c r="C47" s="23">
        <v>529766</v>
      </c>
      <c r="D47" s="23">
        <v>607770</v>
      </c>
      <c r="E47" s="23">
        <v>685578</v>
      </c>
      <c r="F47" s="23">
        <v>766152</v>
      </c>
      <c r="G47" s="24">
        <f t="shared" ref="G47:G55" si="4">F47-B47</f>
        <v>350707</v>
      </c>
      <c r="H47" s="26">
        <f t="shared" ref="H47:H55" si="5">(F47-B47)/B47</f>
        <v>0.84417191204611919</v>
      </c>
    </row>
    <row r="48" spans="1:8" x14ac:dyDescent="0.2">
      <c r="A48" s="25" t="s">
        <v>86</v>
      </c>
      <c r="B48" s="23">
        <v>424687</v>
      </c>
      <c r="C48" s="23">
        <v>534856</v>
      </c>
      <c r="D48" s="23">
        <v>623220</v>
      </c>
      <c r="E48" s="23">
        <v>707780</v>
      </c>
      <c r="F48" s="23">
        <v>793415</v>
      </c>
      <c r="G48" s="24">
        <f t="shared" si="4"/>
        <v>368728</v>
      </c>
      <c r="H48" s="26">
        <f t="shared" si="5"/>
        <v>0.8682347234551564</v>
      </c>
    </row>
    <row r="49" spans="1:8" x14ac:dyDescent="0.2">
      <c r="A49" s="25" t="s">
        <v>14</v>
      </c>
      <c r="B49" s="23">
        <v>285700</v>
      </c>
      <c r="C49" s="23">
        <v>372622</v>
      </c>
      <c r="D49" s="23">
        <v>450754</v>
      </c>
      <c r="E49" s="23">
        <v>520448</v>
      </c>
      <c r="F49" s="23">
        <v>586074</v>
      </c>
      <c r="G49" s="24">
        <f t="shared" si="4"/>
        <v>300374</v>
      </c>
      <c r="H49" s="26">
        <f t="shared" si="5"/>
        <v>1.0513615680784039</v>
      </c>
    </row>
    <row r="50" spans="1:8" x14ac:dyDescent="0.2">
      <c r="A50" s="25" t="s">
        <v>22</v>
      </c>
      <c r="B50" s="23">
        <v>663737</v>
      </c>
      <c r="C50" s="23">
        <v>840157</v>
      </c>
      <c r="D50" s="23">
        <v>958554</v>
      </c>
      <c r="E50" s="23">
        <v>1059031</v>
      </c>
      <c r="F50" s="23">
        <v>1188033</v>
      </c>
      <c r="G50" s="24">
        <f t="shared" si="4"/>
        <v>524296</v>
      </c>
      <c r="H50" s="26">
        <f t="shared" si="5"/>
        <v>0.78991528270986855</v>
      </c>
    </row>
    <row r="51" spans="1:8" x14ac:dyDescent="0.2">
      <c r="A51" s="25" t="s">
        <v>2</v>
      </c>
      <c r="B51" s="23">
        <v>500528</v>
      </c>
      <c r="C51" s="23">
        <v>635505</v>
      </c>
      <c r="D51" s="23">
        <v>734380</v>
      </c>
      <c r="E51" s="23">
        <v>835299</v>
      </c>
      <c r="F51" s="23">
        <v>925353</v>
      </c>
      <c r="G51" s="24">
        <f t="shared" si="4"/>
        <v>424825</v>
      </c>
      <c r="H51" s="26">
        <f t="shared" si="5"/>
        <v>0.84875371607582395</v>
      </c>
    </row>
    <row r="52" spans="1:8" x14ac:dyDescent="0.2">
      <c r="A52" s="25" t="s">
        <v>11</v>
      </c>
      <c r="B52" s="23">
        <v>355623</v>
      </c>
      <c r="C52" s="23">
        <v>473471</v>
      </c>
      <c r="D52" s="23">
        <v>564277</v>
      </c>
      <c r="E52" s="23">
        <v>657248</v>
      </c>
      <c r="F52" s="23">
        <v>731169</v>
      </c>
      <c r="G52" s="24">
        <f t="shared" si="4"/>
        <v>375546</v>
      </c>
      <c r="H52" s="26">
        <f t="shared" si="5"/>
        <v>1.0560228106731004</v>
      </c>
    </row>
    <row r="53" spans="1:8" x14ac:dyDescent="0.2">
      <c r="A53" s="25" t="s">
        <v>51</v>
      </c>
      <c r="B53" s="23">
        <v>351595</v>
      </c>
      <c r="C53" s="23">
        <v>445457</v>
      </c>
      <c r="D53" s="23">
        <v>512774</v>
      </c>
      <c r="E53" s="23">
        <v>572676</v>
      </c>
      <c r="F53" s="23">
        <v>649156</v>
      </c>
      <c r="G53" s="24">
        <f t="shared" si="4"/>
        <v>297561</v>
      </c>
      <c r="H53" s="26">
        <f t="shared" si="5"/>
        <v>0.84631749598259365</v>
      </c>
    </row>
    <row r="54" spans="1:8" x14ac:dyDescent="0.2">
      <c r="A54" s="25" t="s">
        <v>73</v>
      </c>
      <c r="B54" s="23">
        <v>447321</v>
      </c>
      <c r="C54" s="23">
        <v>558036</v>
      </c>
      <c r="D54" s="23">
        <v>623483</v>
      </c>
      <c r="E54" s="23">
        <v>680032</v>
      </c>
      <c r="F54" s="23">
        <v>741947</v>
      </c>
      <c r="G54" s="24">
        <f t="shared" si="4"/>
        <v>294626</v>
      </c>
      <c r="H54" s="26">
        <f t="shared" si="5"/>
        <v>0.65864558113748295</v>
      </c>
    </row>
    <row r="55" spans="1:8" x14ac:dyDescent="0.2">
      <c r="A55" s="25" t="s">
        <v>715</v>
      </c>
      <c r="B55" s="23">
        <v>3726294</v>
      </c>
      <c r="C55" s="23">
        <v>4749463</v>
      </c>
      <c r="D55" s="23">
        <v>5495988</v>
      </c>
      <c r="E55" s="23">
        <v>6205143</v>
      </c>
      <c r="F55" s="23">
        <v>6949413</v>
      </c>
      <c r="G55" s="24">
        <f t="shared" si="4"/>
        <v>3223119</v>
      </c>
      <c r="H55" s="26">
        <f t="shared" si="5"/>
        <v>0.86496637141352772</v>
      </c>
    </row>
    <row r="63" spans="1:8" x14ac:dyDescent="0.2">
      <c r="A63" s="20" t="s">
        <v>720</v>
      </c>
      <c r="B63" s="25"/>
      <c r="C63" s="25"/>
      <c r="D63" s="25"/>
      <c r="E63" s="25"/>
      <c r="F63" s="25"/>
      <c r="G63" s="37" t="s">
        <v>721</v>
      </c>
      <c r="H63" s="37"/>
    </row>
    <row r="64" spans="1:8" x14ac:dyDescent="0.2">
      <c r="A64" s="27" t="s">
        <v>0</v>
      </c>
      <c r="B64" s="27">
        <v>2014</v>
      </c>
      <c r="C64" s="21">
        <v>2015</v>
      </c>
      <c r="D64" s="21">
        <v>2016</v>
      </c>
      <c r="E64" s="21">
        <v>2017</v>
      </c>
      <c r="F64" s="21">
        <v>2018</v>
      </c>
      <c r="G64" s="21" t="s">
        <v>713</v>
      </c>
      <c r="H64" s="21" t="s">
        <v>714</v>
      </c>
    </row>
    <row r="65" spans="1:8" x14ac:dyDescent="0.2">
      <c r="A65" s="20" t="s">
        <v>39</v>
      </c>
      <c r="B65" s="23">
        <v>421171</v>
      </c>
      <c r="C65" s="23">
        <v>520480</v>
      </c>
      <c r="D65" s="23">
        <v>583677</v>
      </c>
      <c r="E65" s="23">
        <v>639152</v>
      </c>
      <c r="F65" s="23">
        <v>671293</v>
      </c>
      <c r="G65" s="23">
        <f>F65-B65</f>
        <v>250122</v>
      </c>
      <c r="H65" s="26">
        <f>(F65-B65)/B65</f>
        <v>0.59387279750980004</v>
      </c>
    </row>
    <row r="66" spans="1:8" x14ac:dyDescent="0.2">
      <c r="A66" s="20" t="s">
        <v>6</v>
      </c>
      <c r="B66" s="23">
        <v>476230</v>
      </c>
      <c r="C66" s="23">
        <v>602098</v>
      </c>
      <c r="D66" s="23">
        <v>688196</v>
      </c>
      <c r="E66" s="23">
        <v>748729</v>
      </c>
      <c r="F66" s="23">
        <v>775884</v>
      </c>
      <c r="G66" s="23">
        <f t="shared" ref="G66:G74" si="6">F66-B66</f>
        <v>299654</v>
      </c>
      <c r="H66" s="26">
        <f t="shared" ref="H66:H74" si="7">(F66-B66)/B66</f>
        <v>0.62922117464250471</v>
      </c>
    </row>
    <row r="67" spans="1:8" x14ac:dyDescent="0.2">
      <c r="A67" s="20" t="s">
        <v>86</v>
      </c>
      <c r="B67" s="23">
        <v>402715</v>
      </c>
      <c r="C67" s="23">
        <v>504122</v>
      </c>
      <c r="D67" s="23">
        <v>584479</v>
      </c>
      <c r="E67" s="23">
        <v>652626</v>
      </c>
      <c r="F67" s="23">
        <v>686421</v>
      </c>
      <c r="G67" s="23">
        <f t="shared" si="6"/>
        <v>283706</v>
      </c>
      <c r="H67" s="26">
        <f t="shared" si="7"/>
        <v>0.70448331946910348</v>
      </c>
    </row>
    <row r="68" spans="1:8" x14ac:dyDescent="0.2">
      <c r="A68" s="20" t="s">
        <v>14</v>
      </c>
      <c r="B68" s="23">
        <v>440758</v>
      </c>
      <c r="C68" s="23">
        <v>535111</v>
      </c>
      <c r="D68" s="23">
        <v>601329</v>
      </c>
      <c r="E68" s="23">
        <v>673053</v>
      </c>
      <c r="F68" s="23">
        <v>710146</v>
      </c>
      <c r="G68" s="23">
        <f t="shared" si="6"/>
        <v>269388</v>
      </c>
      <c r="H68" s="26">
        <f t="shared" si="7"/>
        <v>0.61119253649394911</v>
      </c>
    </row>
    <row r="69" spans="1:8" x14ac:dyDescent="0.2">
      <c r="A69" s="20" t="s">
        <v>22</v>
      </c>
      <c r="B69" s="23">
        <v>842281</v>
      </c>
      <c r="C69" s="23">
        <v>1062088</v>
      </c>
      <c r="D69" s="23">
        <v>1206621</v>
      </c>
      <c r="E69" s="23">
        <v>1335492</v>
      </c>
      <c r="F69" s="23">
        <v>1387618</v>
      </c>
      <c r="G69" s="23">
        <f t="shared" si="6"/>
        <v>545337</v>
      </c>
      <c r="H69" s="26">
        <f t="shared" si="7"/>
        <v>0.64745257224133035</v>
      </c>
    </row>
    <row r="70" spans="1:8" x14ac:dyDescent="0.2">
      <c r="A70" s="20" t="s">
        <v>2</v>
      </c>
      <c r="B70" s="23">
        <v>579047</v>
      </c>
      <c r="C70" s="23">
        <v>722080</v>
      </c>
      <c r="D70" s="23">
        <v>814184</v>
      </c>
      <c r="E70" s="23">
        <v>887207</v>
      </c>
      <c r="F70" s="23">
        <v>917971</v>
      </c>
      <c r="G70" s="23">
        <f t="shared" si="6"/>
        <v>338924</v>
      </c>
      <c r="H70" s="26">
        <f t="shared" si="7"/>
        <v>0.58531345469366047</v>
      </c>
    </row>
    <row r="71" spans="1:8" x14ac:dyDescent="0.2">
      <c r="A71" s="20" t="s">
        <v>11</v>
      </c>
      <c r="B71" s="23">
        <v>442987</v>
      </c>
      <c r="C71" s="23">
        <v>554572</v>
      </c>
      <c r="D71" s="23">
        <v>614636</v>
      </c>
      <c r="E71" s="23">
        <v>655731</v>
      </c>
      <c r="F71" s="23">
        <v>660634</v>
      </c>
      <c r="G71" s="23">
        <f t="shared" si="6"/>
        <v>217647</v>
      </c>
      <c r="H71" s="26">
        <f t="shared" si="7"/>
        <v>0.49131690094743186</v>
      </c>
    </row>
    <row r="72" spans="1:8" x14ac:dyDescent="0.2">
      <c r="A72" s="20" t="s">
        <v>51</v>
      </c>
      <c r="B72" s="23">
        <v>467832</v>
      </c>
      <c r="C72" s="23">
        <v>579845</v>
      </c>
      <c r="D72" s="23">
        <v>651668</v>
      </c>
      <c r="E72" s="23">
        <v>712599</v>
      </c>
      <c r="F72" s="23">
        <v>741660</v>
      </c>
      <c r="G72" s="23">
        <f t="shared" si="6"/>
        <v>273828</v>
      </c>
      <c r="H72" s="26">
        <f t="shared" si="7"/>
        <v>0.58531267634535478</v>
      </c>
    </row>
    <row r="73" spans="1:8" x14ac:dyDescent="0.2">
      <c r="A73" s="20" t="s">
        <v>73</v>
      </c>
      <c r="B73" s="23">
        <v>490171</v>
      </c>
      <c r="C73" s="23">
        <v>614410</v>
      </c>
      <c r="D73" s="23">
        <v>694852</v>
      </c>
      <c r="E73" s="23">
        <v>761666</v>
      </c>
      <c r="F73" s="23">
        <v>793030</v>
      </c>
      <c r="G73" s="23">
        <f t="shared" si="6"/>
        <v>302859</v>
      </c>
      <c r="H73" s="26">
        <f t="shared" si="7"/>
        <v>0.61786396992070114</v>
      </c>
    </row>
    <row r="74" spans="1:8" x14ac:dyDescent="0.2">
      <c r="A74" s="20" t="s">
        <v>715</v>
      </c>
      <c r="B74" s="23">
        <v>4563192</v>
      </c>
      <c r="C74" s="23">
        <v>5694806</v>
      </c>
      <c r="D74" s="23">
        <v>6439642</v>
      </c>
      <c r="E74" s="23">
        <v>7066255</v>
      </c>
      <c r="F74" s="23">
        <v>7344657</v>
      </c>
      <c r="G74" s="23">
        <f t="shared" si="6"/>
        <v>2781465</v>
      </c>
      <c r="H74" s="26">
        <f t="shared" si="7"/>
        <v>0.60954371413694619</v>
      </c>
    </row>
    <row r="80" spans="1:8" x14ac:dyDescent="0.2">
      <c r="A80" s="25" t="s">
        <v>723</v>
      </c>
      <c r="B80" s="25"/>
      <c r="C80" s="25"/>
      <c r="D80" s="25"/>
      <c r="E80" s="25"/>
    </row>
    <row r="81" spans="1:7" ht="38.25" x14ac:dyDescent="0.2">
      <c r="A81" s="22" t="s">
        <v>0</v>
      </c>
      <c r="B81" s="22" t="s">
        <v>395</v>
      </c>
      <c r="C81" s="22" t="s">
        <v>399</v>
      </c>
      <c r="D81" s="22" t="s">
        <v>722</v>
      </c>
      <c r="E81" s="22" t="s">
        <v>404</v>
      </c>
      <c r="G81"/>
    </row>
    <row r="82" spans="1:7" x14ac:dyDescent="0.2">
      <c r="A82" s="20" t="s">
        <v>71</v>
      </c>
      <c r="B82" s="23">
        <v>58412</v>
      </c>
      <c r="C82" s="23">
        <v>107406</v>
      </c>
      <c r="D82" s="24">
        <f t="shared" ref="D82:D101" si="8">C82-B82</f>
        <v>48994</v>
      </c>
      <c r="E82" s="26">
        <f>(C82-B82)/B82</f>
        <v>0.83876600698486614</v>
      </c>
      <c r="G82"/>
    </row>
    <row r="83" spans="1:7" x14ac:dyDescent="0.2">
      <c r="A83" s="20" t="s">
        <v>205</v>
      </c>
      <c r="B83" s="23">
        <v>28594</v>
      </c>
      <c r="C83" s="23">
        <v>51740</v>
      </c>
      <c r="D83" s="24">
        <f t="shared" si="8"/>
        <v>23146</v>
      </c>
      <c r="E83" s="26">
        <f t="shared" ref="E83:E101" si="9">(C83-B83)/B83</f>
        <v>0.8094705182905505</v>
      </c>
      <c r="G83"/>
    </row>
    <row r="84" spans="1:7" x14ac:dyDescent="0.2">
      <c r="A84" s="20" t="s">
        <v>238</v>
      </c>
      <c r="B84" s="23">
        <v>14024</v>
      </c>
      <c r="C84" s="23">
        <v>25160</v>
      </c>
      <c r="D84" s="24">
        <f t="shared" si="8"/>
        <v>11136</v>
      </c>
      <c r="E84" s="26">
        <f t="shared" si="9"/>
        <v>0.79406731317741019</v>
      </c>
      <c r="G84"/>
    </row>
    <row r="85" spans="1:7" x14ac:dyDescent="0.2">
      <c r="A85" s="20" t="s">
        <v>167</v>
      </c>
      <c r="B85" s="23">
        <v>29924</v>
      </c>
      <c r="C85" s="23">
        <v>53186</v>
      </c>
      <c r="D85" s="24">
        <f t="shared" si="8"/>
        <v>23262</v>
      </c>
      <c r="E85" s="26">
        <f t="shared" si="9"/>
        <v>0.77736933565031408</v>
      </c>
      <c r="G85"/>
    </row>
    <row r="86" spans="1:7" x14ac:dyDescent="0.2">
      <c r="A86" s="20" t="s">
        <v>243</v>
      </c>
      <c r="B86" s="23">
        <v>43740</v>
      </c>
      <c r="C86" s="23">
        <v>76859</v>
      </c>
      <c r="D86" s="24">
        <f t="shared" si="8"/>
        <v>33119</v>
      </c>
      <c r="E86" s="26">
        <f t="shared" si="9"/>
        <v>0.75717878372199365</v>
      </c>
      <c r="G86"/>
    </row>
    <row r="87" spans="1:7" x14ac:dyDescent="0.2">
      <c r="A87" s="20" t="s">
        <v>294</v>
      </c>
      <c r="B87" s="23">
        <v>38198</v>
      </c>
      <c r="C87" s="23">
        <v>66846</v>
      </c>
      <c r="D87" s="24">
        <f t="shared" si="8"/>
        <v>28648</v>
      </c>
      <c r="E87" s="26">
        <f t="shared" si="9"/>
        <v>0.74998691030944031</v>
      </c>
      <c r="G87"/>
    </row>
    <row r="88" spans="1:7" x14ac:dyDescent="0.2">
      <c r="A88" s="20" t="s">
        <v>211</v>
      </c>
      <c r="B88" s="23">
        <v>27532</v>
      </c>
      <c r="C88" s="23">
        <v>47352</v>
      </c>
      <c r="D88" s="24">
        <f t="shared" si="8"/>
        <v>19820</v>
      </c>
      <c r="E88" s="26">
        <f t="shared" si="9"/>
        <v>0.7198895830306552</v>
      </c>
      <c r="G88"/>
    </row>
    <row r="89" spans="1:7" x14ac:dyDescent="0.2">
      <c r="A89" s="20" t="s">
        <v>229</v>
      </c>
      <c r="B89" s="23">
        <v>54072</v>
      </c>
      <c r="C89" s="23">
        <v>92095</v>
      </c>
      <c r="D89" s="24">
        <f t="shared" si="8"/>
        <v>38023</v>
      </c>
      <c r="E89" s="26">
        <f t="shared" si="9"/>
        <v>0.70319204024263948</v>
      </c>
      <c r="G89"/>
    </row>
    <row r="90" spans="1:7" x14ac:dyDescent="0.2">
      <c r="A90" s="20" t="s">
        <v>252</v>
      </c>
      <c r="B90" s="23">
        <v>68445</v>
      </c>
      <c r="C90" s="23">
        <v>114430</v>
      </c>
      <c r="D90" s="24">
        <f t="shared" si="8"/>
        <v>45985</v>
      </c>
      <c r="E90" s="26">
        <f t="shared" si="9"/>
        <v>0.67185331287895389</v>
      </c>
      <c r="G90"/>
    </row>
    <row r="91" spans="1:7" x14ac:dyDescent="0.2">
      <c r="A91" s="20" t="s">
        <v>121</v>
      </c>
      <c r="B91" s="23">
        <v>42835</v>
      </c>
      <c r="C91" s="23">
        <v>71601</v>
      </c>
      <c r="D91" s="24">
        <f t="shared" si="8"/>
        <v>28766</v>
      </c>
      <c r="E91" s="26">
        <f t="shared" si="9"/>
        <v>0.67155363604529006</v>
      </c>
      <c r="G91"/>
    </row>
    <row r="92" spans="1:7" x14ac:dyDescent="0.2">
      <c r="A92" s="20" t="s">
        <v>370</v>
      </c>
      <c r="B92" s="23">
        <v>54367</v>
      </c>
      <c r="C92" s="23">
        <v>90813</v>
      </c>
      <c r="D92" s="24">
        <f t="shared" si="8"/>
        <v>36446</v>
      </c>
      <c r="E92" s="26">
        <f t="shared" si="9"/>
        <v>0.67036989350157261</v>
      </c>
      <c r="G92"/>
    </row>
    <row r="93" spans="1:7" x14ac:dyDescent="0.2">
      <c r="A93" s="20" t="s">
        <v>215</v>
      </c>
      <c r="B93" s="23">
        <v>21083</v>
      </c>
      <c r="C93" s="23">
        <v>34993</v>
      </c>
      <c r="D93" s="24">
        <f t="shared" si="8"/>
        <v>13910</v>
      </c>
      <c r="E93" s="26">
        <f t="shared" si="9"/>
        <v>0.65977327704785849</v>
      </c>
      <c r="G93"/>
    </row>
    <row r="94" spans="1:7" x14ac:dyDescent="0.2">
      <c r="A94" s="20" t="s">
        <v>151</v>
      </c>
      <c r="B94" s="23">
        <v>23058</v>
      </c>
      <c r="C94" s="23">
        <v>36874</v>
      </c>
      <c r="D94" s="24">
        <f t="shared" si="8"/>
        <v>13816</v>
      </c>
      <c r="E94" s="26">
        <f t="shared" si="9"/>
        <v>0.59918466475843524</v>
      </c>
      <c r="G94"/>
    </row>
    <row r="95" spans="1:7" x14ac:dyDescent="0.2">
      <c r="A95" s="20" t="s">
        <v>199</v>
      </c>
      <c r="B95" s="23">
        <v>48251</v>
      </c>
      <c r="C95" s="23">
        <v>76570</v>
      </c>
      <c r="D95" s="24">
        <f t="shared" si="8"/>
        <v>28319</v>
      </c>
      <c r="E95" s="26">
        <f t="shared" si="9"/>
        <v>0.58691011585252117</v>
      </c>
      <c r="G95"/>
    </row>
    <row r="96" spans="1:7" x14ac:dyDescent="0.2">
      <c r="A96" s="20" t="s">
        <v>91</v>
      </c>
      <c r="B96" s="23">
        <v>108753</v>
      </c>
      <c r="C96" s="23">
        <v>172101</v>
      </c>
      <c r="D96" s="24">
        <f t="shared" si="8"/>
        <v>63348</v>
      </c>
      <c r="E96" s="26">
        <f t="shared" si="9"/>
        <v>0.58249427601997184</v>
      </c>
      <c r="G96"/>
    </row>
    <row r="97" spans="1:7" x14ac:dyDescent="0.2">
      <c r="A97" s="20" t="s">
        <v>324</v>
      </c>
      <c r="B97" s="23">
        <v>115914</v>
      </c>
      <c r="C97" s="23">
        <v>182235</v>
      </c>
      <c r="D97" s="24">
        <f t="shared" si="8"/>
        <v>66321</v>
      </c>
      <c r="E97" s="26">
        <f t="shared" si="9"/>
        <v>0.57215694394119776</v>
      </c>
      <c r="G97"/>
    </row>
    <row r="98" spans="1:7" x14ac:dyDescent="0.2">
      <c r="A98" s="20" t="s">
        <v>187</v>
      </c>
      <c r="B98" s="23">
        <v>19405</v>
      </c>
      <c r="C98" s="23">
        <v>30203</v>
      </c>
      <c r="D98" s="24">
        <f t="shared" si="8"/>
        <v>10798</v>
      </c>
      <c r="E98" s="26">
        <f t="shared" si="9"/>
        <v>0.55645452203040457</v>
      </c>
      <c r="G98"/>
    </row>
    <row r="99" spans="1:7" x14ac:dyDescent="0.2">
      <c r="A99" s="20" t="s">
        <v>250</v>
      </c>
      <c r="B99" s="23">
        <v>47194</v>
      </c>
      <c r="C99" s="23">
        <v>69406</v>
      </c>
      <c r="D99" s="24">
        <f t="shared" si="8"/>
        <v>22212</v>
      </c>
      <c r="E99" s="26">
        <f t="shared" si="9"/>
        <v>0.47065304911641309</v>
      </c>
      <c r="G99"/>
    </row>
    <row r="100" spans="1:7" x14ac:dyDescent="0.2">
      <c r="A100" s="20" t="s">
        <v>264</v>
      </c>
      <c r="B100" s="23">
        <v>70816</v>
      </c>
      <c r="C100" s="23">
        <v>103493</v>
      </c>
      <c r="D100" s="24">
        <f t="shared" si="8"/>
        <v>32677</v>
      </c>
      <c r="E100" s="26">
        <f t="shared" si="9"/>
        <v>0.46143526886579306</v>
      </c>
      <c r="G100"/>
    </row>
    <row r="101" spans="1:7" x14ac:dyDescent="0.2">
      <c r="A101" s="20" t="s">
        <v>3</v>
      </c>
      <c r="B101" s="23">
        <v>22875</v>
      </c>
      <c r="C101" s="23">
        <v>31614</v>
      </c>
      <c r="D101" s="24">
        <f t="shared" si="8"/>
        <v>8739</v>
      </c>
      <c r="E101" s="26">
        <f t="shared" si="9"/>
        <v>0.38203278688524589</v>
      </c>
      <c r="G101"/>
    </row>
  </sheetData>
  <mergeCells count="3">
    <mergeCell ref="A1:E1"/>
    <mergeCell ref="G44:H44"/>
    <mergeCell ref="G63:H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workbookViewId="0">
      <selection activeCell="A38" sqref="A38"/>
    </sheetView>
  </sheetViews>
  <sheetFormatPr defaultRowHeight="12.75" x14ac:dyDescent="0.2"/>
  <cols>
    <col min="1" max="2" width="30.28515625" customWidth="1"/>
    <col min="3" max="3" width="11.7109375" customWidth="1"/>
    <col min="4" max="4" width="17" bestFit="1" customWidth="1"/>
    <col min="5" max="18" width="9" customWidth="1"/>
    <col min="19" max="22" width="8" customWidth="1"/>
    <col min="23" max="23" width="10.42578125" customWidth="1"/>
    <col min="24" max="24" width="11.85546875" customWidth="1"/>
    <col min="25" max="25" width="11.7109375" customWidth="1"/>
  </cols>
  <sheetData>
    <row r="1" spans="1:27" x14ac:dyDescent="0.2">
      <c r="A1" t="s">
        <v>433</v>
      </c>
      <c r="D1" t="s">
        <v>434</v>
      </c>
    </row>
    <row r="2" spans="1:27" x14ac:dyDescent="0.2">
      <c r="A2" t="s">
        <v>413</v>
      </c>
      <c r="B2" t="s">
        <v>0</v>
      </c>
      <c r="C2" t="s">
        <v>1</v>
      </c>
      <c r="D2" t="s">
        <v>436</v>
      </c>
      <c r="E2" t="s">
        <v>437</v>
      </c>
      <c r="F2" t="s">
        <v>438</v>
      </c>
      <c r="G2" t="s">
        <v>439</v>
      </c>
      <c r="H2" t="s">
        <v>440</v>
      </c>
      <c r="I2" t="s">
        <v>441</v>
      </c>
      <c r="J2" t="s">
        <v>442</v>
      </c>
      <c r="K2" t="s">
        <v>443</v>
      </c>
      <c r="L2" t="s">
        <v>444</v>
      </c>
      <c r="M2" t="s">
        <v>445</v>
      </c>
      <c r="N2" t="s">
        <v>446</v>
      </c>
      <c r="O2" t="s">
        <v>447</v>
      </c>
      <c r="P2" t="s">
        <v>448</v>
      </c>
      <c r="Q2" t="s">
        <v>449</v>
      </c>
      <c r="R2" t="s">
        <v>450</v>
      </c>
      <c r="S2" t="s">
        <v>451</v>
      </c>
      <c r="T2" t="s">
        <v>452</v>
      </c>
      <c r="U2" t="s">
        <v>453</v>
      </c>
      <c r="V2" t="s">
        <v>454</v>
      </c>
      <c r="W2" t="s">
        <v>455</v>
      </c>
      <c r="X2" t="s">
        <v>435</v>
      </c>
      <c r="Y2" t="s">
        <v>1</v>
      </c>
    </row>
    <row r="3" spans="1:27" x14ac:dyDescent="0.2">
      <c r="A3" s="7" t="s">
        <v>456</v>
      </c>
      <c r="B3" s="7" t="str">
        <f>VLOOKUP(A3,[1]population!A:D,4,FALSE)</f>
        <v>NHS Airedale, Wharfedale and Craven CCG</v>
      </c>
      <c r="C3" s="8">
        <v>159840</v>
      </c>
      <c r="D3" s="8">
        <v>8018</v>
      </c>
      <c r="E3" s="8">
        <v>9516</v>
      </c>
      <c r="F3" s="8">
        <v>8828</v>
      </c>
      <c r="G3" s="8">
        <v>7920</v>
      </c>
      <c r="H3" s="8">
        <v>8971</v>
      </c>
      <c r="I3" s="8">
        <v>9202</v>
      </c>
      <c r="J3" s="8">
        <v>9510</v>
      </c>
      <c r="K3" s="8">
        <v>9203</v>
      </c>
      <c r="L3" s="8">
        <v>11128</v>
      </c>
      <c r="M3" s="8">
        <v>9498</v>
      </c>
      <c r="N3" s="8">
        <v>11787</v>
      </c>
      <c r="O3" s="8">
        <v>11468</v>
      </c>
      <c r="P3" s="8">
        <v>10064</v>
      </c>
      <c r="Q3" s="8">
        <v>9580</v>
      </c>
      <c r="R3" s="8">
        <v>9281</v>
      </c>
      <c r="S3" s="8">
        <v>6237</v>
      </c>
      <c r="T3" s="8">
        <v>4791</v>
      </c>
      <c r="U3" s="8">
        <v>2996</v>
      </c>
      <c r="V3" s="8">
        <v>1369</v>
      </c>
      <c r="W3" s="8">
        <v>473</v>
      </c>
      <c r="X3" s="8">
        <f>SUM(E3:W3)</f>
        <v>151822</v>
      </c>
      <c r="Y3" s="8">
        <v>159840</v>
      </c>
      <c r="Z3">
        <f>(D3+E3+F3)</f>
        <v>26362</v>
      </c>
      <c r="AA3" s="5">
        <f>Z3/Y3</f>
        <v>0.16492742742742741</v>
      </c>
    </row>
    <row r="4" spans="1:27" x14ac:dyDescent="0.2">
      <c r="A4" s="7" t="s">
        <v>457</v>
      </c>
      <c r="B4" s="7" t="str">
        <f>VLOOKUP(A4,[1]population!A:D,4,FALSE)</f>
        <v>NHS Ashford CCG</v>
      </c>
      <c r="C4" s="8">
        <v>134545</v>
      </c>
      <c r="D4" s="8">
        <v>7767</v>
      </c>
      <c r="E4" s="8">
        <v>8385</v>
      </c>
      <c r="F4" s="8">
        <v>7837</v>
      </c>
      <c r="G4" s="8">
        <v>7346</v>
      </c>
      <c r="H4" s="8">
        <v>8584</v>
      </c>
      <c r="I4" s="8">
        <v>8761</v>
      </c>
      <c r="J4" s="8">
        <v>8440</v>
      </c>
      <c r="K4" s="8">
        <v>8224</v>
      </c>
      <c r="L4" s="8">
        <v>9604</v>
      </c>
      <c r="M4" s="8">
        <v>8679</v>
      </c>
      <c r="N4" s="8">
        <v>9952</v>
      </c>
      <c r="O4" s="8">
        <v>8775</v>
      </c>
      <c r="P4" s="8">
        <v>7196</v>
      </c>
      <c r="Q4" s="8">
        <v>6799</v>
      </c>
      <c r="R4" s="8">
        <v>7192</v>
      </c>
      <c r="S4" s="8">
        <v>4673</v>
      </c>
      <c r="T4" s="8">
        <v>3229</v>
      </c>
      <c r="U4" s="8">
        <v>1953</v>
      </c>
      <c r="V4" s="8">
        <v>881</v>
      </c>
      <c r="W4" s="8">
        <v>268</v>
      </c>
      <c r="X4" s="8">
        <f t="shared" ref="X4:X67" si="0">SUM(E4:W4)</f>
        <v>126778</v>
      </c>
      <c r="Y4" s="8">
        <v>134545</v>
      </c>
      <c r="Z4">
        <f t="shared" ref="Z4:Z67" si="1">(D4+E4+F4)</f>
        <v>23989</v>
      </c>
      <c r="AA4" s="5">
        <f t="shared" ref="AA4:AA67" si="2">Z4/Y4</f>
        <v>0.17829722397710804</v>
      </c>
    </row>
    <row r="5" spans="1:27" x14ac:dyDescent="0.2">
      <c r="A5" s="7" t="s">
        <v>458</v>
      </c>
      <c r="B5" s="7" t="str">
        <f>VLOOKUP(A5,[1]population!A:D,4,FALSE)</f>
        <v>NHS Barking and Dagenham CCG</v>
      </c>
      <c r="C5" s="8">
        <v>225745</v>
      </c>
      <c r="D5" s="8">
        <v>18439</v>
      </c>
      <c r="E5" s="8">
        <v>17663</v>
      </c>
      <c r="F5" s="8">
        <v>13873</v>
      </c>
      <c r="G5" s="8">
        <v>13643</v>
      </c>
      <c r="H5" s="8">
        <v>17176</v>
      </c>
      <c r="I5" s="8">
        <v>20376</v>
      </c>
      <c r="J5" s="8">
        <v>20179</v>
      </c>
      <c r="K5" s="8">
        <v>17424</v>
      </c>
      <c r="L5" s="8">
        <v>15568</v>
      </c>
      <c r="M5" s="8">
        <v>19644</v>
      </c>
      <c r="N5" s="8">
        <v>13694</v>
      </c>
      <c r="O5" s="8">
        <v>11058</v>
      </c>
      <c r="P5" s="8">
        <v>8039</v>
      </c>
      <c r="Q5" s="8">
        <v>5974</v>
      </c>
      <c r="R5" s="8">
        <v>4665</v>
      </c>
      <c r="S5" s="8">
        <v>3208</v>
      </c>
      <c r="T5" s="8">
        <v>2573</v>
      </c>
      <c r="U5" s="8">
        <v>1622</v>
      </c>
      <c r="V5" s="8">
        <v>704</v>
      </c>
      <c r="W5" s="8">
        <v>223</v>
      </c>
      <c r="X5" s="8">
        <f t="shared" si="0"/>
        <v>207306</v>
      </c>
      <c r="Y5" s="8">
        <v>225745</v>
      </c>
      <c r="Z5">
        <f t="shared" si="1"/>
        <v>49975</v>
      </c>
      <c r="AA5" s="5">
        <f t="shared" si="2"/>
        <v>0.22137810361248311</v>
      </c>
    </row>
    <row r="6" spans="1:27" x14ac:dyDescent="0.2">
      <c r="A6" s="7" t="s">
        <v>459</v>
      </c>
      <c r="B6" s="7" t="str">
        <f>VLOOKUP(A6,[1]population!A:D,4,FALSE)</f>
        <v>NHS Barnet CCG</v>
      </c>
      <c r="C6" s="8">
        <v>427497</v>
      </c>
      <c r="D6" s="8">
        <v>26218</v>
      </c>
      <c r="E6" s="8">
        <v>26045</v>
      </c>
      <c r="F6" s="8">
        <v>21846</v>
      </c>
      <c r="G6" s="8">
        <v>25602</v>
      </c>
      <c r="H6" s="8">
        <v>34660</v>
      </c>
      <c r="I6" s="8">
        <v>37831</v>
      </c>
      <c r="J6" s="8">
        <v>36965</v>
      </c>
      <c r="K6" s="8">
        <v>32538</v>
      </c>
      <c r="L6" s="8">
        <v>29516</v>
      </c>
      <c r="M6" s="8">
        <v>27932</v>
      </c>
      <c r="N6" s="8">
        <v>26710</v>
      </c>
      <c r="O6" s="8">
        <v>23339</v>
      </c>
      <c r="P6" s="8">
        <v>19557</v>
      </c>
      <c r="Q6" s="8">
        <v>16542</v>
      </c>
      <c r="R6" s="8">
        <v>14714</v>
      </c>
      <c r="S6" s="8">
        <v>10179</v>
      </c>
      <c r="T6" s="8">
        <v>8289</v>
      </c>
      <c r="U6" s="8">
        <v>5399</v>
      </c>
      <c r="V6" s="8">
        <v>2654</v>
      </c>
      <c r="W6" s="8">
        <v>961</v>
      </c>
      <c r="X6" s="8">
        <f t="shared" si="0"/>
        <v>401279</v>
      </c>
      <c r="Y6" s="8">
        <v>427497</v>
      </c>
      <c r="Z6">
        <f t="shared" si="1"/>
        <v>74109</v>
      </c>
      <c r="AA6" s="5">
        <f t="shared" si="2"/>
        <v>0.17335560249545612</v>
      </c>
    </row>
    <row r="7" spans="1:27" x14ac:dyDescent="0.2">
      <c r="A7" s="7" t="s">
        <v>460</v>
      </c>
      <c r="B7" s="7" t="str">
        <f>VLOOKUP(A7,[1]population!A:D,4,FALSE)</f>
        <v>NHS Barnsley CCG</v>
      </c>
      <c r="C7" s="8">
        <v>261675</v>
      </c>
      <c r="D7" s="8">
        <v>14559</v>
      </c>
      <c r="E7" s="8">
        <v>14738</v>
      </c>
      <c r="F7" s="8">
        <v>12863</v>
      </c>
      <c r="G7" s="8">
        <v>14686</v>
      </c>
      <c r="H7" s="8">
        <v>17780</v>
      </c>
      <c r="I7" s="8">
        <v>17960</v>
      </c>
      <c r="J7" s="8">
        <v>16983</v>
      </c>
      <c r="K7" s="8">
        <v>14771</v>
      </c>
      <c r="L7" s="8">
        <v>18859</v>
      </c>
      <c r="M7" s="8">
        <v>15863</v>
      </c>
      <c r="N7" s="8">
        <v>20122</v>
      </c>
      <c r="O7" s="8">
        <v>18079</v>
      </c>
      <c r="P7" s="8">
        <v>15581</v>
      </c>
      <c r="Q7" s="8">
        <v>14084</v>
      </c>
      <c r="R7" s="8">
        <v>13574</v>
      </c>
      <c r="S7" s="8">
        <v>9045</v>
      </c>
      <c r="T7" s="8">
        <v>6548</v>
      </c>
      <c r="U7" s="8">
        <v>3699</v>
      </c>
      <c r="V7" s="8">
        <v>1454</v>
      </c>
      <c r="W7" s="8">
        <v>427</v>
      </c>
      <c r="X7" s="8">
        <f t="shared" si="0"/>
        <v>247116</v>
      </c>
      <c r="Y7" s="8">
        <v>261675</v>
      </c>
      <c r="Z7">
        <f t="shared" si="1"/>
        <v>42160</v>
      </c>
      <c r="AA7" s="5">
        <f t="shared" si="2"/>
        <v>0.16111588802904367</v>
      </c>
    </row>
    <row r="8" spans="1:27" x14ac:dyDescent="0.2">
      <c r="A8" s="7" t="s">
        <v>461</v>
      </c>
      <c r="B8" s="7" t="str">
        <f>VLOOKUP(A8,[1]population!A:D,4,FALSE)</f>
        <v>NHS Basildon and Brentwood CCG</v>
      </c>
      <c r="C8" s="8">
        <v>280599</v>
      </c>
      <c r="D8" s="8">
        <v>16933</v>
      </c>
      <c r="E8" s="8">
        <v>17039</v>
      </c>
      <c r="F8" s="8">
        <v>15041</v>
      </c>
      <c r="G8" s="8">
        <v>15266</v>
      </c>
      <c r="H8" s="8">
        <v>18276</v>
      </c>
      <c r="I8" s="8">
        <v>19867</v>
      </c>
      <c r="J8" s="8">
        <v>19457</v>
      </c>
      <c r="K8" s="8">
        <v>18011</v>
      </c>
      <c r="L8" s="8">
        <v>19464</v>
      </c>
      <c r="M8" s="8">
        <v>17893</v>
      </c>
      <c r="N8" s="8">
        <v>20288</v>
      </c>
      <c r="O8" s="8">
        <v>18361</v>
      </c>
      <c r="P8" s="8">
        <v>14984</v>
      </c>
      <c r="Q8" s="8">
        <v>13115</v>
      </c>
      <c r="R8" s="8">
        <v>13543</v>
      </c>
      <c r="S8" s="8">
        <v>8765</v>
      </c>
      <c r="T8" s="8">
        <v>7241</v>
      </c>
      <c r="U8" s="8">
        <v>4560</v>
      </c>
      <c r="V8" s="8">
        <v>1901</v>
      </c>
      <c r="W8" s="8">
        <v>594</v>
      </c>
      <c r="X8" s="8">
        <f t="shared" si="0"/>
        <v>263666</v>
      </c>
      <c r="Y8" s="8">
        <v>280599</v>
      </c>
      <c r="Z8">
        <f t="shared" si="1"/>
        <v>49013</v>
      </c>
      <c r="AA8" s="5">
        <f t="shared" si="2"/>
        <v>0.17467275364488113</v>
      </c>
    </row>
    <row r="9" spans="1:27" x14ac:dyDescent="0.2">
      <c r="A9" s="7" t="s">
        <v>462</v>
      </c>
      <c r="B9" s="7" t="str">
        <f>VLOOKUP(A9,[1]population!A:D,4,FALSE)</f>
        <v>NHS Bassetlaw CCG</v>
      </c>
      <c r="C9" s="8">
        <v>117990</v>
      </c>
      <c r="D9" s="8">
        <v>6135</v>
      </c>
      <c r="E9" s="8">
        <v>6413</v>
      </c>
      <c r="F9" s="8">
        <v>5879</v>
      </c>
      <c r="G9" s="8">
        <v>6498</v>
      </c>
      <c r="H9" s="8">
        <v>7294</v>
      </c>
      <c r="I9" s="8">
        <v>7088</v>
      </c>
      <c r="J9" s="8">
        <v>6783</v>
      </c>
      <c r="K9" s="8">
        <v>6707</v>
      </c>
      <c r="L9" s="8">
        <v>8178</v>
      </c>
      <c r="M9" s="8">
        <v>6697</v>
      </c>
      <c r="N9" s="8">
        <v>9244</v>
      </c>
      <c r="O9" s="8">
        <v>8625</v>
      </c>
      <c r="P9" s="8">
        <v>7308</v>
      </c>
      <c r="Q9" s="8">
        <v>7007</v>
      </c>
      <c r="R9" s="8">
        <v>7104</v>
      </c>
      <c r="S9" s="8">
        <v>4768</v>
      </c>
      <c r="T9" s="8">
        <v>3272</v>
      </c>
      <c r="U9" s="8">
        <v>1924</v>
      </c>
      <c r="V9" s="8">
        <v>828</v>
      </c>
      <c r="W9" s="8">
        <v>238</v>
      </c>
      <c r="X9" s="8">
        <f t="shared" si="0"/>
        <v>111855</v>
      </c>
      <c r="Y9" s="8">
        <v>117990</v>
      </c>
      <c r="Z9">
        <f t="shared" si="1"/>
        <v>18427</v>
      </c>
      <c r="AA9" s="5">
        <f t="shared" si="2"/>
        <v>0.15617425205525892</v>
      </c>
    </row>
    <row r="10" spans="1:27" x14ac:dyDescent="0.2">
      <c r="A10" s="7" t="s">
        <v>463</v>
      </c>
      <c r="B10" s="7" t="str">
        <f>VLOOKUP(A10,[1]population!A:D,4,FALSE)</f>
        <v>NHS Bath and North East Somerset CCG</v>
      </c>
      <c r="C10" s="8">
        <v>210688</v>
      </c>
      <c r="D10" s="8">
        <v>9590</v>
      </c>
      <c r="E10" s="8">
        <v>11007</v>
      </c>
      <c r="F10" s="8">
        <v>14362</v>
      </c>
      <c r="G10" s="8">
        <v>22538</v>
      </c>
      <c r="H10" s="8">
        <v>14414</v>
      </c>
      <c r="I10" s="8">
        <v>12472</v>
      </c>
      <c r="J10" s="8">
        <v>11880</v>
      </c>
      <c r="K10" s="8">
        <v>11548</v>
      </c>
      <c r="L10" s="8">
        <v>13579</v>
      </c>
      <c r="M10" s="8">
        <v>11025</v>
      </c>
      <c r="N10" s="8">
        <v>14269</v>
      </c>
      <c r="O10" s="8">
        <v>13243</v>
      </c>
      <c r="P10" s="8">
        <v>11300</v>
      </c>
      <c r="Q10" s="8">
        <v>10407</v>
      </c>
      <c r="R10" s="8">
        <v>10496</v>
      </c>
      <c r="S10" s="8">
        <v>7207</v>
      </c>
      <c r="T10" s="8">
        <v>5593</v>
      </c>
      <c r="U10" s="8">
        <v>3542</v>
      </c>
      <c r="V10" s="8">
        <v>1687</v>
      </c>
      <c r="W10" s="8">
        <v>529</v>
      </c>
      <c r="X10" s="8">
        <f t="shared" si="0"/>
        <v>201098</v>
      </c>
      <c r="Y10" s="8">
        <v>210688</v>
      </c>
      <c r="Z10">
        <f t="shared" si="1"/>
        <v>34959</v>
      </c>
      <c r="AA10" s="5">
        <f t="shared" si="2"/>
        <v>0.16592781743620899</v>
      </c>
    </row>
    <row r="11" spans="1:27" x14ac:dyDescent="0.2">
      <c r="A11" s="7" t="s">
        <v>464</v>
      </c>
      <c r="B11" s="7" t="str">
        <f>VLOOKUP(A11,[1]population!A:D,4,FALSE)</f>
        <v>NHS Bedfordshire CCG</v>
      </c>
      <c r="C11" s="8">
        <v>484688</v>
      </c>
      <c r="D11" s="8">
        <v>29182</v>
      </c>
      <c r="E11" s="8">
        <v>29017</v>
      </c>
      <c r="F11" s="8">
        <v>25258</v>
      </c>
      <c r="G11" s="8">
        <v>25467</v>
      </c>
      <c r="H11" s="8">
        <v>30913</v>
      </c>
      <c r="I11" s="8">
        <v>33807</v>
      </c>
      <c r="J11" s="8">
        <v>34932</v>
      </c>
      <c r="K11" s="8">
        <v>31915</v>
      </c>
      <c r="L11" s="8">
        <v>34518</v>
      </c>
      <c r="M11" s="8">
        <v>31007</v>
      </c>
      <c r="N11" s="8">
        <v>35770</v>
      </c>
      <c r="O11" s="8">
        <v>32554</v>
      </c>
      <c r="P11" s="8">
        <v>26574</v>
      </c>
      <c r="Q11" s="8">
        <v>23652</v>
      </c>
      <c r="R11" s="8">
        <v>22836</v>
      </c>
      <c r="S11" s="8">
        <v>15171</v>
      </c>
      <c r="T11" s="8">
        <v>11573</v>
      </c>
      <c r="U11" s="8">
        <v>6812</v>
      </c>
      <c r="V11" s="8">
        <v>2870</v>
      </c>
      <c r="W11" s="8">
        <v>860</v>
      </c>
      <c r="X11" s="8">
        <f t="shared" si="0"/>
        <v>455506</v>
      </c>
      <c r="Y11" s="8">
        <v>484688</v>
      </c>
      <c r="Z11">
        <f t="shared" si="1"/>
        <v>83457</v>
      </c>
      <c r="AA11" s="5">
        <f t="shared" si="2"/>
        <v>0.17218705641567358</v>
      </c>
    </row>
    <row r="12" spans="1:27" x14ac:dyDescent="0.2">
      <c r="A12" s="7" t="s">
        <v>465</v>
      </c>
      <c r="B12" s="7" t="str">
        <f>VLOOKUP(A12,[1]population!A:D,4,FALSE)</f>
        <v>NHS Bexley CCG</v>
      </c>
      <c r="C12" s="8">
        <v>242843</v>
      </c>
      <c r="D12" s="8">
        <v>15083</v>
      </c>
      <c r="E12" s="8">
        <v>15275</v>
      </c>
      <c r="F12" s="8">
        <v>13563</v>
      </c>
      <c r="G12" s="8">
        <v>13606</v>
      </c>
      <c r="H12" s="8">
        <v>16157</v>
      </c>
      <c r="I12" s="8">
        <v>17014</v>
      </c>
      <c r="J12" s="8">
        <v>17666</v>
      </c>
      <c r="K12" s="8">
        <v>15803</v>
      </c>
      <c r="L12" s="8">
        <v>16625</v>
      </c>
      <c r="M12" s="8">
        <v>16180</v>
      </c>
      <c r="N12" s="8">
        <v>17491</v>
      </c>
      <c r="O12" s="8">
        <v>15660</v>
      </c>
      <c r="P12" s="8">
        <v>12525</v>
      </c>
      <c r="Q12" s="8">
        <v>10563</v>
      </c>
      <c r="R12" s="8">
        <v>10355</v>
      </c>
      <c r="S12" s="8">
        <v>7322</v>
      </c>
      <c r="T12" s="8">
        <v>6052</v>
      </c>
      <c r="U12" s="8">
        <v>3718</v>
      </c>
      <c r="V12" s="8">
        <v>1676</v>
      </c>
      <c r="W12" s="8">
        <v>509</v>
      </c>
      <c r="X12" s="8">
        <f t="shared" si="0"/>
        <v>227760</v>
      </c>
      <c r="Y12" s="8">
        <v>242843</v>
      </c>
      <c r="Z12">
        <f t="shared" si="1"/>
        <v>43921</v>
      </c>
      <c r="AA12" s="5">
        <f t="shared" si="2"/>
        <v>0.1808617090054068</v>
      </c>
    </row>
    <row r="13" spans="1:27" x14ac:dyDescent="0.2">
      <c r="A13" s="7" t="s">
        <v>466</v>
      </c>
      <c r="B13" s="7" t="str">
        <f>VLOOKUP(A13,[1]population!A:D,4,FALSE)</f>
        <v>NHS Blackburn with Darwen CCG</v>
      </c>
      <c r="C13" s="8">
        <v>176202</v>
      </c>
      <c r="D13" s="8">
        <v>11176</v>
      </c>
      <c r="E13" s="8">
        <v>12332</v>
      </c>
      <c r="F13" s="8">
        <v>11299</v>
      </c>
      <c r="G13" s="8">
        <v>11203</v>
      </c>
      <c r="H13" s="8">
        <v>12256</v>
      </c>
      <c r="I13" s="8">
        <v>12908</v>
      </c>
      <c r="J13" s="8">
        <v>12750</v>
      </c>
      <c r="K13" s="8">
        <v>11080</v>
      </c>
      <c r="L13" s="8">
        <v>12105</v>
      </c>
      <c r="M13" s="8">
        <v>12569</v>
      </c>
      <c r="N13" s="8">
        <v>11756</v>
      </c>
      <c r="O13" s="8">
        <v>10497</v>
      </c>
      <c r="P13" s="8">
        <v>8861</v>
      </c>
      <c r="Q13" s="8">
        <v>7578</v>
      </c>
      <c r="R13" s="8">
        <v>6782</v>
      </c>
      <c r="S13" s="8">
        <v>4598</v>
      </c>
      <c r="T13" s="8">
        <v>3416</v>
      </c>
      <c r="U13" s="8">
        <v>1946</v>
      </c>
      <c r="V13" s="8">
        <v>837</v>
      </c>
      <c r="W13" s="8">
        <v>253</v>
      </c>
      <c r="X13" s="8">
        <f t="shared" si="0"/>
        <v>165026</v>
      </c>
      <c r="Y13" s="8">
        <v>176202</v>
      </c>
      <c r="Z13">
        <f t="shared" si="1"/>
        <v>34807</v>
      </c>
      <c r="AA13" s="5">
        <f t="shared" si="2"/>
        <v>0.19754032303833099</v>
      </c>
    </row>
    <row r="14" spans="1:27" x14ac:dyDescent="0.2">
      <c r="A14" s="7" t="s">
        <v>467</v>
      </c>
      <c r="B14" s="7" t="str">
        <f>VLOOKUP(A14,[1]population!A:D,4,FALSE)</f>
        <v>NHS Blackpool CCG</v>
      </c>
      <c r="C14" s="8">
        <v>174185</v>
      </c>
      <c r="D14" s="8">
        <v>9083</v>
      </c>
      <c r="E14" s="8">
        <v>9333</v>
      </c>
      <c r="F14" s="8">
        <v>8635</v>
      </c>
      <c r="G14" s="8">
        <v>9790</v>
      </c>
      <c r="H14" s="8">
        <v>11544</v>
      </c>
      <c r="I14" s="8">
        <v>11681</v>
      </c>
      <c r="J14" s="8">
        <v>10671</v>
      </c>
      <c r="K14" s="8">
        <v>9510</v>
      </c>
      <c r="L14" s="8">
        <v>12231</v>
      </c>
      <c r="M14" s="8">
        <v>9570</v>
      </c>
      <c r="N14" s="8">
        <v>13540</v>
      </c>
      <c r="O14" s="8">
        <v>12684</v>
      </c>
      <c r="P14" s="8">
        <v>10718</v>
      </c>
      <c r="Q14" s="8">
        <v>9328</v>
      </c>
      <c r="R14" s="8">
        <v>9519</v>
      </c>
      <c r="S14" s="8">
        <v>6808</v>
      </c>
      <c r="T14" s="8">
        <v>5051</v>
      </c>
      <c r="U14" s="8">
        <v>2884</v>
      </c>
      <c r="V14" s="8">
        <v>1247</v>
      </c>
      <c r="W14" s="8">
        <v>358</v>
      </c>
      <c r="X14" s="8">
        <f t="shared" si="0"/>
        <v>165102</v>
      </c>
      <c r="Y14" s="8">
        <v>174185</v>
      </c>
      <c r="Z14">
        <f t="shared" si="1"/>
        <v>27051</v>
      </c>
      <c r="AA14" s="5">
        <f t="shared" si="2"/>
        <v>0.1553003990010621</v>
      </c>
    </row>
    <row r="15" spans="1:27" x14ac:dyDescent="0.2">
      <c r="A15" s="7" t="s">
        <v>468</v>
      </c>
      <c r="B15" s="7" t="str">
        <f>VLOOKUP(A15,[1]population!A:D,4,FALSE)</f>
        <v>NHS Bolton CCG</v>
      </c>
      <c r="C15" s="8">
        <v>311364</v>
      </c>
      <c r="D15" s="8">
        <v>19293</v>
      </c>
      <c r="E15" s="8">
        <v>20615</v>
      </c>
      <c r="F15" s="8">
        <v>18132</v>
      </c>
      <c r="G15" s="8">
        <v>18334</v>
      </c>
      <c r="H15" s="8">
        <v>20960</v>
      </c>
      <c r="I15" s="8">
        <v>22381</v>
      </c>
      <c r="J15" s="8">
        <v>21399</v>
      </c>
      <c r="K15" s="8">
        <v>19357</v>
      </c>
      <c r="L15" s="8">
        <v>21620</v>
      </c>
      <c r="M15" s="8">
        <v>21646</v>
      </c>
      <c r="N15" s="8">
        <v>21664</v>
      </c>
      <c r="O15" s="8">
        <v>19212</v>
      </c>
      <c r="P15" s="8">
        <v>15999</v>
      </c>
      <c r="Q15" s="8">
        <v>14659</v>
      </c>
      <c r="R15" s="8">
        <v>14206</v>
      </c>
      <c r="S15" s="8">
        <v>9563</v>
      </c>
      <c r="T15" s="8">
        <v>6539</v>
      </c>
      <c r="U15" s="8">
        <v>3736</v>
      </c>
      <c r="V15" s="8">
        <v>1576</v>
      </c>
      <c r="W15" s="8">
        <v>473</v>
      </c>
      <c r="X15" s="8">
        <f t="shared" si="0"/>
        <v>292071</v>
      </c>
      <c r="Y15" s="8">
        <v>311364</v>
      </c>
      <c r="Z15">
        <f t="shared" si="1"/>
        <v>58040</v>
      </c>
      <c r="AA15" s="5">
        <f t="shared" si="2"/>
        <v>0.18640562171606223</v>
      </c>
    </row>
    <row r="16" spans="1:27" x14ac:dyDescent="0.2">
      <c r="A16" s="7" t="s">
        <v>469</v>
      </c>
      <c r="B16" s="7" t="str">
        <f>VLOOKUP(A16,[1]population!A:D,4,FALSE)</f>
        <v>NHS Bradford City CCG</v>
      </c>
      <c r="C16" s="8">
        <v>142383</v>
      </c>
      <c r="D16" s="8">
        <v>11299</v>
      </c>
      <c r="E16" s="8">
        <v>12199</v>
      </c>
      <c r="F16" s="8">
        <v>11313</v>
      </c>
      <c r="G16" s="8">
        <v>12871</v>
      </c>
      <c r="H16" s="8">
        <v>13111</v>
      </c>
      <c r="I16" s="8">
        <v>13923</v>
      </c>
      <c r="J16" s="8">
        <v>13192</v>
      </c>
      <c r="K16" s="8">
        <v>9975</v>
      </c>
      <c r="L16" s="8">
        <v>8278</v>
      </c>
      <c r="M16" s="8">
        <v>12426</v>
      </c>
      <c r="N16" s="8">
        <v>5949</v>
      </c>
      <c r="O16" s="8">
        <v>4618</v>
      </c>
      <c r="P16" s="8">
        <v>4138</v>
      </c>
      <c r="Q16" s="8">
        <v>3329</v>
      </c>
      <c r="R16" s="8">
        <v>1845</v>
      </c>
      <c r="S16" s="8">
        <v>1518</v>
      </c>
      <c r="T16" s="8">
        <v>1299</v>
      </c>
      <c r="U16" s="8">
        <v>706</v>
      </c>
      <c r="V16" s="8">
        <v>293</v>
      </c>
      <c r="W16" s="8">
        <v>101</v>
      </c>
      <c r="X16" s="8">
        <f t="shared" si="0"/>
        <v>131084</v>
      </c>
      <c r="Y16" s="8">
        <v>142383</v>
      </c>
      <c r="Z16">
        <f t="shared" si="1"/>
        <v>34811</v>
      </c>
      <c r="AA16" s="5">
        <f t="shared" si="2"/>
        <v>0.24448845718941165</v>
      </c>
    </row>
    <row r="17" spans="1:27" x14ac:dyDescent="0.2">
      <c r="A17" s="7" t="s">
        <v>470</v>
      </c>
      <c r="B17" s="7" t="str">
        <f>VLOOKUP(A17,[1]population!A:D,4,FALSE)</f>
        <v>NHS Bradford Districts CCG</v>
      </c>
      <c r="C17" s="8">
        <v>334603</v>
      </c>
      <c r="D17" s="8">
        <v>21672</v>
      </c>
      <c r="E17" s="8">
        <v>23165</v>
      </c>
      <c r="F17" s="8">
        <v>20011</v>
      </c>
      <c r="G17" s="8">
        <v>18620</v>
      </c>
      <c r="H17" s="8">
        <v>22047</v>
      </c>
      <c r="I17" s="8">
        <v>24056</v>
      </c>
      <c r="J17" s="8">
        <v>24148</v>
      </c>
      <c r="K17" s="8">
        <v>20745</v>
      </c>
      <c r="L17" s="8">
        <v>22281</v>
      </c>
      <c r="M17" s="8">
        <v>23940</v>
      </c>
      <c r="N17" s="8">
        <v>22344</v>
      </c>
      <c r="O17" s="8">
        <v>21247</v>
      </c>
      <c r="P17" s="8">
        <v>18127</v>
      </c>
      <c r="Q17" s="8">
        <v>15401</v>
      </c>
      <c r="R17" s="8">
        <v>13624</v>
      </c>
      <c r="S17" s="8">
        <v>9060</v>
      </c>
      <c r="T17" s="8">
        <v>7318</v>
      </c>
      <c r="U17" s="8">
        <v>4307</v>
      </c>
      <c r="V17" s="8">
        <v>1847</v>
      </c>
      <c r="W17" s="8">
        <v>643</v>
      </c>
      <c r="X17" s="8">
        <f t="shared" si="0"/>
        <v>312931</v>
      </c>
      <c r="Y17" s="8">
        <v>334603</v>
      </c>
      <c r="Z17">
        <f t="shared" si="1"/>
        <v>64848</v>
      </c>
      <c r="AA17" s="5">
        <f t="shared" si="2"/>
        <v>0.19380579373167606</v>
      </c>
    </row>
    <row r="18" spans="1:27" x14ac:dyDescent="0.2">
      <c r="A18" s="7" t="s">
        <v>471</v>
      </c>
      <c r="B18" s="7" t="str">
        <f>VLOOKUP(A18,[1]population!A:D,4,FALSE)</f>
        <v>NHS Brent CCG</v>
      </c>
      <c r="C18" s="8">
        <v>388566</v>
      </c>
      <c r="D18" s="8">
        <v>22544</v>
      </c>
      <c r="E18" s="8">
        <v>22362</v>
      </c>
      <c r="F18" s="8">
        <v>20712</v>
      </c>
      <c r="G18" s="8">
        <v>25287</v>
      </c>
      <c r="H18" s="8">
        <v>35398</v>
      </c>
      <c r="I18" s="8">
        <v>40277</v>
      </c>
      <c r="J18" s="8">
        <v>36916</v>
      </c>
      <c r="K18" s="8">
        <v>30708</v>
      </c>
      <c r="L18" s="8">
        <v>27087</v>
      </c>
      <c r="M18" s="8">
        <v>23515</v>
      </c>
      <c r="N18" s="8">
        <v>25064</v>
      </c>
      <c r="O18" s="8">
        <v>21515</v>
      </c>
      <c r="P18" s="8">
        <v>16834</v>
      </c>
      <c r="Q18" s="8">
        <v>12502</v>
      </c>
      <c r="R18" s="8">
        <v>9563</v>
      </c>
      <c r="S18" s="8">
        <v>7422</v>
      </c>
      <c r="T18" s="8">
        <v>5756</v>
      </c>
      <c r="U18" s="8">
        <v>3363</v>
      </c>
      <c r="V18" s="8">
        <v>1335</v>
      </c>
      <c r="W18" s="8">
        <v>406</v>
      </c>
      <c r="X18" s="8">
        <f t="shared" si="0"/>
        <v>366022</v>
      </c>
      <c r="Y18" s="8">
        <v>388566</v>
      </c>
      <c r="Z18">
        <f t="shared" si="1"/>
        <v>65618</v>
      </c>
      <c r="AA18" s="5">
        <f t="shared" si="2"/>
        <v>0.16887221218531728</v>
      </c>
    </row>
    <row r="19" spans="1:27" x14ac:dyDescent="0.2">
      <c r="A19" s="7" t="s">
        <v>472</v>
      </c>
      <c r="B19" s="7" t="str">
        <f>VLOOKUP(A19,[1]population!A:D,4,FALSE)</f>
        <v>NHS Brighton and Hove CCG</v>
      </c>
      <c r="C19" s="8">
        <v>321053</v>
      </c>
      <c r="D19" s="8">
        <v>13711</v>
      </c>
      <c r="E19" s="8">
        <v>15029</v>
      </c>
      <c r="F19" s="8">
        <v>18817</v>
      </c>
      <c r="G19" s="8">
        <v>31437</v>
      </c>
      <c r="H19" s="8">
        <v>28861</v>
      </c>
      <c r="I19" s="8">
        <v>27478</v>
      </c>
      <c r="J19" s="8">
        <v>25487</v>
      </c>
      <c r="K19" s="8">
        <v>23372</v>
      </c>
      <c r="L19" s="8">
        <v>24524</v>
      </c>
      <c r="M19" s="8">
        <v>15359</v>
      </c>
      <c r="N19" s="8">
        <v>23140</v>
      </c>
      <c r="O19" s="8">
        <v>18538</v>
      </c>
      <c r="P19" s="8">
        <v>13995</v>
      </c>
      <c r="Q19" s="8">
        <v>11634</v>
      </c>
      <c r="R19" s="8">
        <v>10741</v>
      </c>
      <c r="S19" s="8">
        <v>7187</v>
      </c>
      <c r="T19" s="8">
        <v>5514</v>
      </c>
      <c r="U19" s="8">
        <v>3669</v>
      </c>
      <c r="V19" s="8">
        <v>1873</v>
      </c>
      <c r="W19" s="8">
        <v>687</v>
      </c>
      <c r="X19" s="8">
        <f t="shared" si="0"/>
        <v>307342</v>
      </c>
      <c r="Y19" s="8">
        <v>321053</v>
      </c>
      <c r="Z19">
        <f t="shared" si="1"/>
        <v>47557</v>
      </c>
      <c r="AA19" s="5">
        <f t="shared" si="2"/>
        <v>0.14812819067256808</v>
      </c>
    </row>
    <row r="20" spans="1:27" x14ac:dyDescent="0.2">
      <c r="A20" s="7" t="s">
        <v>473</v>
      </c>
      <c r="B20" s="7" t="str">
        <f>VLOOKUP(A20,[1]population!A:D,4,FALSE)</f>
        <v>NHS Bromley CCG</v>
      </c>
      <c r="C20" s="8">
        <v>350880</v>
      </c>
      <c r="D20" s="8">
        <v>20841</v>
      </c>
      <c r="E20" s="8">
        <v>20900</v>
      </c>
      <c r="F20" s="8">
        <v>17840</v>
      </c>
      <c r="G20" s="8">
        <v>17062</v>
      </c>
      <c r="H20" s="8">
        <v>21093</v>
      </c>
      <c r="I20" s="8">
        <v>23848</v>
      </c>
      <c r="J20" s="8">
        <v>26828</v>
      </c>
      <c r="K20" s="8">
        <v>25629</v>
      </c>
      <c r="L20" s="8">
        <v>26096</v>
      </c>
      <c r="M20" s="8">
        <v>22503</v>
      </c>
      <c r="N20" s="8">
        <v>26170</v>
      </c>
      <c r="O20" s="8">
        <v>22935</v>
      </c>
      <c r="P20" s="8">
        <v>18103</v>
      </c>
      <c r="Q20" s="8">
        <v>15915</v>
      </c>
      <c r="R20" s="8">
        <v>16099</v>
      </c>
      <c r="S20" s="8">
        <v>10931</v>
      </c>
      <c r="T20" s="8">
        <v>8748</v>
      </c>
      <c r="U20" s="8">
        <v>5950</v>
      </c>
      <c r="V20" s="8">
        <v>2524</v>
      </c>
      <c r="W20" s="8">
        <v>865</v>
      </c>
      <c r="X20" s="8">
        <f t="shared" si="0"/>
        <v>330039</v>
      </c>
      <c r="Y20" s="8">
        <v>350880</v>
      </c>
      <c r="Z20">
        <f t="shared" si="1"/>
        <v>59581</v>
      </c>
      <c r="AA20" s="5">
        <f t="shared" si="2"/>
        <v>0.16980449156406749</v>
      </c>
    </row>
    <row r="21" spans="1:27" x14ac:dyDescent="0.2">
      <c r="A21" s="7" t="s">
        <v>474</v>
      </c>
      <c r="B21" s="7" t="str">
        <f>VLOOKUP(A21,[1]population!A:D,4,FALSE)</f>
        <v>NHS Bury CCG</v>
      </c>
      <c r="C21" s="8">
        <v>205347</v>
      </c>
      <c r="D21" s="8">
        <v>11975</v>
      </c>
      <c r="E21" s="8">
        <v>12861</v>
      </c>
      <c r="F21" s="8">
        <v>11069</v>
      </c>
      <c r="G21" s="8">
        <v>11080</v>
      </c>
      <c r="H21" s="8">
        <v>13582</v>
      </c>
      <c r="I21" s="8">
        <v>14455</v>
      </c>
      <c r="J21" s="8">
        <v>14301</v>
      </c>
      <c r="K21" s="8">
        <v>12681</v>
      </c>
      <c r="L21" s="8">
        <v>14326</v>
      </c>
      <c r="M21" s="8">
        <v>13454</v>
      </c>
      <c r="N21" s="8">
        <v>14777</v>
      </c>
      <c r="O21" s="8">
        <v>13764</v>
      </c>
      <c r="P21" s="8">
        <v>10981</v>
      </c>
      <c r="Q21" s="8">
        <v>10118</v>
      </c>
      <c r="R21" s="8">
        <v>10168</v>
      </c>
      <c r="S21" s="8">
        <v>6686</v>
      </c>
      <c r="T21" s="8">
        <v>4834</v>
      </c>
      <c r="U21" s="8">
        <v>2712</v>
      </c>
      <c r="V21" s="8">
        <v>1157</v>
      </c>
      <c r="W21" s="8">
        <v>366</v>
      </c>
      <c r="X21" s="8">
        <f t="shared" si="0"/>
        <v>193372</v>
      </c>
      <c r="Y21" s="8">
        <v>205347</v>
      </c>
      <c r="Z21">
        <f t="shared" si="1"/>
        <v>35905</v>
      </c>
      <c r="AA21" s="5">
        <f t="shared" si="2"/>
        <v>0.17485037521853253</v>
      </c>
    </row>
    <row r="22" spans="1:27" x14ac:dyDescent="0.2">
      <c r="A22" s="7" t="s">
        <v>475</v>
      </c>
      <c r="B22" s="7" t="str">
        <f>VLOOKUP(A22,[1]population!A:D,4,FALSE)</f>
        <v>NHS Calderdale CCG</v>
      </c>
      <c r="C22" s="8">
        <v>221262</v>
      </c>
      <c r="D22" s="8">
        <v>12306</v>
      </c>
      <c r="E22" s="8">
        <v>13690</v>
      </c>
      <c r="F22" s="8">
        <v>12124</v>
      </c>
      <c r="G22" s="8">
        <v>11743</v>
      </c>
      <c r="H22" s="8">
        <v>13887</v>
      </c>
      <c r="I22" s="8">
        <v>14655</v>
      </c>
      <c r="J22" s="8">
        <v>14728</v>
      </c>
      <c r="K22" s="8">
        <v>13524</v>
      </c>
      <c r="L22" s="8">
        <v>16433</v>
      </c>
      <c r="M22" s="8">
        <v>14091</v>
      </c>
      <c r="N22" s="8">
        <v>16754</v>
      </c>
      <c r="O22" s="8">
        <v>15218</v>
      </c>
      <c r="P22" s="8">
        <v>12967</v>
      </c>
      <c r="Q22" s="8">
        <v>11517</v>
      </c>
      <c r="R22" s="8">
        <v>10875</v>
      </c>
      <c r="S22" s="8">
        <v>7057</v>
      </c>
      <c r="T22" s="8">
        <v>4909</v>
      </c>
      <c r="U22" s="8">
        <v>3047</v>
      </c>
      <c r="V22" s="8">
        <v>1311</v>
      </c>
      <c r="W22" s="8">
        <v>426</v>
      </c>
      <c r="X22" s="8">
        <f t="shared" si="0"/>
        <v>208956</v>
      </c>
      <c r="Y22" s="8">
        <v>221262</v>
      </c>
      <c r="Z22">
        <f t="shared" si="1"/>
        <v>38120</v>
      </c>
      <c r="AA22" s="5">
        <f t="shared" si="2"/>
        <v>0.17228444106986288</v>
      </c>
    </row>
    <row r="23" spans="1:27" x14ac:dyDescent="0.2">
      <c r="A23" s="7" t="s">
        <v>476</v>
      </c>
      <c r="B23" s="7" t="str">
        <f>VLOOKUP(A23,[1]population!A:D,4,FALSE)</f>
        <v>NHS Cambridgeshire and Peterborough CCG</v>
      </c>
      <c r="C23" s="8">
        <v>979581</v>
      </c>
      <c r="D23" s="8">
        <v>53327</v>
      </c>
      <c r="E23" s="8">
        <v>55055</v>
      </c>
      <c r="F23" s="8">
        <v>54389</v>
      </c>
      <c r="G23" s="8">
        <v>67106</v>
      </c>
      <c r="H23" s="8">
        <v>76638</v>
      </c>
      <c r="I23" s="8">
        <v>77479</v>
      </c>
      <c r="J23" s="8">
        <v>73153</v>
      </c>
      <c r="K23" s="8">
        <v>64835</v>
      </c>
      <c r="L23" s="8">
        <v>66268</v>
      </c>
      <c r="M23" s="8">
        <v>59483</v>
      </c>
      <c r="N23" s="8">
        <v>65212</v>
      </c>
      <c r="O23" s="8">
        <v>58511</v>
      </c>
      <c r="P23" s="8">
        <v>49005</v>
      </c>
      <c r="Q23" s="8">
        <v>44410</v>
      </c>
      <c r="R23" s="8">
        <v>43192</v>
      </c>
      <c r="S23" s="8">
        <v>28861</v>
      </c>
      <c r="T23" s="8">
        <v>21432</v>
      </c>
      <c r="U23" s="8">
        <v>13325</v>
      </c>
      <c r="V23" s="8">
        <v>6015</v>
      </c>
      <c r="W23" s="8">
        <v>1885</v>
      </c>
      <c r="X23" s="8">
        <f t="shared" si="0"/>
        <v>926254</v>
      </c>
      <c r="Y23" s="8">
        <v>979581</v>
      </c>
      <c r="Z23">
        <f t="shared" si="1"/>
        <v>162771</v>
      </c>
      <c r="AA23" s="5">
        <f t="shared" si="2"/>
        <v>0.16616390068815137</v>
      </c>
    </row>
    <row r="24" spans="1:27" x14ac:dyDescent="0.2">
      <c r="A24" s="7" t="s">
        <v>477</v>
      </c>
      <c r="B24" s="7" t="str">
        <f>VLOOKUP(A24,[1]population!A:D,4,FALSE)</f>
        <v>NHS Camden CCG</v>
      </c>
      <c r="C24" s="8">
        <v>292129</v>
      </c>
      <c r="D24" s="8">
        <v>12373</v>
      </c>
      <c r="E24" s="8">
        <v>11832</v>
      </c>
      <c r="F24" s="8">
        <v>15700</v>
      </c>
      <c r="G24" s="8">
        <v>36950</v>
      </c>
      <c r="H24" s="8">
        <v>39002</v>
      </c>
      <c r="I24" s="8">
        <v>35357</v>
      </c>
      <c r="J24" s="8">
        <v>28013</v>
      </c>
      <c r="K24" s="8">
        <v>21019</v>
      </c>
      <c r="L24" s="8">
        <v>17362</v>
      </c>
      <c r="M24" s="8">
        <v>12273</v>
      </c>
      <c r="N24" s="8">
        <v>15065</v>
      </c>
      <c r="O24" s="8">
        <v>11903</v>
      </c>
      <c r="P24" s="8">
        <v>9512</v>
      </c>
      <c r="Q24" s="8">
        <v>7745</v>
      </c>
      <c r="R24" s="8">
        <v>6896</v>
      </c>
      <c r="S24" s="8">
        <v>4679</v>
      </c>
      <c r="T24" s="8">
        <v>3300</v>
      </c>
      <c r="U24" s="8">
        <v>1973</v>
      </c>
      <c r="V24" s="8">
        <v>886</v>
      </c>
      <c r="W24" s="8">
        <v>289</v>
      </c>
      <c r="X24" s="8">
        <f t="shared" si="0"/>
        <v>279756</v>
      </c>
      <c r="Y24" s="8">
        <v>292129</v>
      </c>
      <c r="Z24">
        <f t="shared" si="1"/>
        <v>39905</v>
      </c>
      <c r="AA24" s="5">
        <f t="shared" si="2"/>
        <v>0.13660061137374241</v>
      </c>
    </row>
    <row r="25" spans="1:27" x14ac:dyDescent="0.2">
      <c r="A25" s="7" t="s">
        <v>478</v>
      </c>
      <c r="B25" s="7" t="str">
        <f>VLOOKUP(A25,[1]population!A:D,4,FALSE)</f>
        <v>NHS Cannock Chase CCG</v>
      </c>
      <c r="C25" s="8">
        <v>133617</v>
      </c>
      <c r="D25" s="8">
        <v>7101</v>
      </c>
      <c r="E25" s="8">
        <v>7186</v>
      </c>
      <c r="F25" s="8">
        <v>6761</v>
      </c>
      <c r="G25" s="8">
        <v>7395</v>
      </c>
      <c r="H25" s="8">
        <v>8731</v>
      </c>
      <c r="I25" s="8">
        <v>8740</v>
      </c>
      <c r="J25" s="8">
        <v>8244</v>
      </c>
      <c r="K25" s="8">
        <v>7333</v>
      </c>
      <c r="L25" s="8">
        <v>9905</v>
      </c>
      <c r="M25" s="8">
        <v>7586</v>
      </c>
      <c r="N25" s="8">
        <v>10549</v>
      </c>
      <c r="O25" s="8">
        <v>9520</v>
      </c>
      <c r="P25" s="8">
        <v>7933</v>
      </c>
      <c r="Q25" s="8">
        <v>7422</v>
      </c>
      <c r="R25" s="8">
        <v>7467</v>
      </c>
      <c r="S25" s="8">
        <v>5209</v>
      </c>
      <c r="T25" s="8">
        <v>3480</v>
      </c>
      <c r="U25" s="8">
        <v>1979</v>
      </c>
      <c r="V25" s="8">
        <v>838</v>
      </c>
      <c r="W25" s="8">
        <v>238</v>
      </c>
      <c r="X25" s="8">
        <f t="shared" si="0"/>
        <v>126516</v>
      </c>
      <c r="Y25" s="8">
        <v>133617</v>
      </c>
      <c r="Z25">
        <f t="shared" si="1"/>
        <v>21048</v>
      </c>
      <c r="AA25" s="5">
        <f t="shared" si="2"/>
        <v>0.15752486584790856</v>
      </c>
    </row>
    <row r="26" spans="1:27" x14ac:dyDescent="0.2">
      <c r="A26" s="7" t="s">
        <v>479</v>
      </c>
      <c r="B26" s="7" t="str">
        <f>VLOOKUP(A26,[1]population!A:D,4,FALSE)</f>
        <v>NHS Canterbury and Coastal CCG</v>
      </c>
      <c r="C26" s="8">
        <v>228443</v>
      </c>
      <c r="D26" s="8">
        <v>9544</v>
      </c>
      <c r="E26" s="8">
        <v>11828</v>
      </c>
      <c r="F26" s="8">
        <v>16639</v>
      </c>
      <c r="G26" s="8">
        <v>24334</v>
      </c>
      <c r="H26" s="8">
        <v>15248</v>
      </c>
      <c r="I26" s="8">
        <v>13680</v>
      </c>
      <c r="J26" s="8">
        <v>12424</v>
      </c>
      <c r="K26" s="8">
        <v>11865</v>
      </c>
      <c r="L26" s="8">
        <v>13945</v>
      </c>
      <c r="M26" s="8">
        <v>11164</v>
      </c>
      <c r="N26" s="8">
        <v>14886</v>
      </c>
      <c r="O26" s="8">
        <v>13975</v>
      </c>
      <c r="P26" s="8">
        <v>12648</v>
      </c>
      <c r="Q26" s="8">
        <v>12306</v>
      </c>
      <c r="R26" s="8">
        <v>12892</v>
      </c>
      <c r="S26" s="8">
        <v>8612</v>
      </c>
      <c r="T26" s="8">
        <v>6138</v>
      </c>
      <c r="U26" s="8">
        <v>3848</v>
      </c>
      <c r="V26" s="8">
        <v>1853</v>
      </c>
      <c r="W26" s="8">
        <v>614</v>
      </c>
      <c r="X26" s="8">
        <f t="shared" si="0"/>
        <v>218899</v>
      </c>
      <c r="Y26" s="8">
        <v>228443</v>
      </c>
      <c r="Z26">
        <f t="shared" si="1"/>
        <v>38011</v>
      </c>
      <c r="AA26" s="5">
        <f t="shared" si="2"/>
        <v>0.16639161628940261</v>
      </c>
    </row>
    <row r="27" spans="1:27" x14ac:dyDescent="0.2">
      <c r="A27" s="7" t="s">
        <v>480</v>
      </c>
      <c r="B27" s="7" t="str">
        <f>VLOOKUP(A27,[1]population!A:D,4,FALSE)</f>
        <v>NHS Castle Point and Rochford CCG</v>
      </c>
      <c r="C27" s="8">
        <v>185788</v>
      </c>
      <c r="D27" s="8">
        <v>8961</v>
      </c>
      <c r="E27" s="8">
        <v>10132</v>
      </c>
      <c r="F27" s="8">
        <v>9647</v>
      </c>
      <c r="G27" s="8">
        <v>10085</v>
      </c>
      <c r="H27" s="8">
        <v>10786</v>
      </c>
      <c r="I27" s="8">
        <v>10532</v>
      </c>
      <c r="J27" s="8">
        <v>10562</v>
      </c>
      <c r="K27" s="8">
        <v>10426</v>
      </c>
      <c r="L27" s="8">
        <v>12814</v>
      </c>
      <c r="M27" s="8">
        <v>9988</v>
      </c>
      <c r="N27" s="8">
        <v>14012</v>
      </c>
      <c r="O27" s="8">
        <v>13060</v>
      </c>
      <c r="P27" s="8">
        <v>11054</v>
      </c>
      <c r="Q27" s="8">
        <v>10995</v>
      </c>
      <c r="R27" s="8">
        <v>12519</v>
      </c>
      <c r="S27" s="8">
        <v>8327</v>
      </c>
      <c r="T27" s="8">
        <v>6322</v>
      </c>
      <c r="U27" s="8">
        <v>3668</v>
      </c>
      <c r="V27" s="8">
        <v>1442</v>
      </c>
      <c r="W27" s="8">
        <v>456</v>
      </c>
      <c r="X27" s="8">
        <f t="shared" si="0"/>
        <v>176827</v>
      </c>
      <c r="Y27" s="8">
        <v>185788</v>
      </c>
      <c r="Z27">
        <f t="shared" si="1"/>
        <v>28740</v>
      </c>
      <c r="AA27" s="5">
        <f t="shared" si="2"/>
        <v>0.15469244515253947</v>
      </c>
    </row>
    <row r="28" spans="1:27" x14ac:dyDescent="0.2">
      <c r="A28" s="7" t="s">
        <v>481</v>
      </c>
      <c r="B28" s="7" t="str">
        <f>VLOOKUP(A28,[1]population!A:D,4,FALSE)</f>
        <v>NHS Central London (Westminster) CCG</v>
      </c>
      <c r="C28" s="8">
        <v>236002</v>
      </c>
      <c r="D28" s="8">
        <v>9109</v>
      </c>
      <c r="E28" s="8">
        <v>8194</v>
      </c>
      <c r="F28" s="8">
        <v>11498</v>
      </c>
      <c r="G28" s="8">
        <v>28668</v>
      </c>
      <c r="H28" s="8">
        <v>28301</v>
      </c>
      <c r="I28" s="8">
        <v>26854</v>
      </c>
      <c r="J28" s="8">
        <v>22522</v>
      </c>
      <c r="K28" s="8">
        <v>18441</v>
      </c>
      <c r="L28" s="8">
        <v>16075</v>
      </c>
      <c r="M28" s="8">
        <v>8994</v>
      </c>
      <c r="N28" s="8">
        <v>14011</v>
      </c>
      <c r="O28" s="8">
        <v>11658</v>
      </c>
      <c r="P28" s="8">
        <v>8633</v>
      </c>
      <c r="Q28" s="8">
        <v>6913</v>
      </c>
      <c r="R28" s="8">
        <v>6030</v>
      </c>
      <c r="S28" s="8">
        <v>4071</v>
      </c>
      <c r="T28" s="8">
        <v>3007</v>
      </c>
      <c r="U28" s="8">
        <v>1914</v>
      </c>
      <c r="V28" s="8">
        <v>839</v>
      </c>
      <c r="W28" s="8">
        <v>270</v>
      </c>
      <c r="X28" s="8">
        <f t="shared" si="0"/>
        <v>226893</v>
      </c>
      <c r="Y28" s="8">
        <v>236002</v>
      </c>
      <c r="Z28">
        <f t="shared" si="1"/>
        <v>28801</v>
      </c>
      <c r="AA28" s="5">
        <f t="shared" si="2"/>
        <v>0.12203710138049678</v>
      </c>
    </row>
    <row r="29" spans="1:27" x14ac:dyDescent="0.2">
      <c r="A29" s="7" t="s">
        <v>482</v>
      </c>
      <c r="B29" s="7" t="str">
        <f>VLOOKUP(A29,[1]population!A:D,4,FALSE)</f>
        <v>NHS Chorley and South Ribble CCG</v>
      </c>
      <c r="C29" s="8">
        <v>184515</v>
      </c>
      <c r="D29" s="8">
        <v>10022</v>
      </c>
      <c r="E29" s="8">
        <v>10440</v>
      </c>
      <c r="F29" s="8">
        <v>9122</v>
      </c>
      <c r="G29" s="8">
        <v>9213</v>
      </c>
      <c r="H29" s="8">
        <v>11211</v>
      </c>
      <c r="I29" s="8">
        <v>11960</v>
      </c>
      <c r="J29" s="8">
        <v>12030</v>
      </c>
      <c r="K29" s="8">
        <v>11237</v>
      </c>
      <c r="L29" s="8">
        <v>13412</v>
      </c>
      <c r="M29" s="8">
        <v>10988</v>
      </c>
      <c r="N29" s="8">
        <v>14175</v>
      </c>
      <c r="O29" s="8">
        <v>13026</v>
      </c>
      <c r="P29" s="8">
        <v>10896</v>
      </c>
      <c r="Q29" s="8">
        <v>10497</v>
      </c>
      <c r="R29" s="8">
        <v>10509</v>
      </c>
      <c r="S29" s="8">
        <v>7006</v>
      </c>
      <c r="T29" s="8">
        <v>4739</v>
      </c>
      <c r="U29" s="8">
        <v>2643</v>
      </c>
      <c r="V29" s="8">
        <v>1062</v>
      </c>
      <c r="W29" s="8">
        <v>327</v>
      </c>
      <c r="X29" s="8">
        <f t="shared" si="0"/>
        <v>174493</v>
      </c>
      <c r="Y29" s="8">
        <v>184515</v>
      </c>
      <c r="Z29">
        <f t="shared" si="1"/>
        <v>29584</v>
      </c>
      <c r="AA29" s="5">
        <f t="shared" si="2"/>
        <v>0.16033384819662358</v>
      </c>
    </row>
    <row r="30" spans="1:27" x14ac:dyDescent="0.2">
      <c r="A30" s="7" t="s">
        <v>483</v>
      </c>
      <c r="B30" s="7" t="str">
        <f>VLOOKUP(A30,[1]population!A:D,4,FALSE)</f>
        <v>NHS City and Hackney CCG</v>
      </c>
      <c r="C30" s="8">
        <v>322576</v>
      </c>
      <c r="D30" s="8">
        <v>20890</v>
      </c>
      <c r="E30" s="8">
        <v>18256</v>
      </c>
      <c r="F30" s="8">
        <v>15828</v>
      </c>
      <c r="G30" s="8">
        <v>20136</v>
      </c>
      <c r="H30" s="8">
        <v>37074</v>
      </c>
      <c r="I30" s="8">
        <v>43369</v>
      </c>
      <c r="J30" s="8">
        <v>34951</v>
      </c>
      <c r="K30" s="8">
        <v>24792</v>
      </c>
      <c r="L30" s="8">
        <v>19987</v>
      </c>
      <c r="M30" s="8">
        <v>19862</v>
      </c>
      <c r="N30" s="8">
        <v>18513</v>
      </c>
      <c r="O30" s="8">
        <v>15014</v>
      </c>
      <c r="P30" s="8">
        <v>10914</v>
      </c>
      <c r="Q30" s="8">
        <v>7743</v>
      </c>
      <c r="R30" s="8">
        <v>5713</v>
      </c>
      <c r="S30" s="8">
        <v>3965</v>
      </c>
      <c r="T30" s="8">
        <v>2991</v>
      </c>
      <c r="U30" s="8">
        <v>1631</v>
      </c>
      <c r="V30" s="8">
        <v>728</v>
      </c>
      <c r="W30" s="8">
        <v>219</v>
      </c>
      <c r="X30" s="8">
        <f t="shared" si="0"/>
        <v>301686</v>
      </c>
      <c r="Y30" s="8">
        <v>322576</v>
      </c>
      <c r="Z30">
        <f t="shared" si="1"/>
        <v>54974</v>
      </c>
      <c r="AA30" s="5">
        <f t="shared" si="2"/>
        <v>0.17042185407469868</v>
      </c>
    </row>
    <row r="31" spans="1:27" x14ac:dyDescent="0.2">
      <c r="A31" s="7" t="s">
        <v>484</v>
      </c>
      <c r="B31" s="7" t="str">
        <f>VLOOKUP(A31,[1]population!A:D,4,FALSE)</f>
        <v>NHS Corby CCG</v>
      </c>
      <c r="C31" s="8">
        <v>79995</v>
      </c>
      <c r="D31" s="8">
        <v>5077</v>
      </c>
      <c r="E31" s="8">
        <v>5035</v>
      </c>
      <c r="F31" s="8">
        <v>4182</v>
      </c>
      <c r="G31" s="8">
        <v>4175</v>
      </c>
      <c r="H31" s="8">
        <v>5884</v>
      </c>
      <c r="I31" s="8">
        <v>6707</v>
      </c>
      <c r="J31" s="8">
        <v>6538</v>
      </c>
      <c r="K31" s="8">
        <v>5172</v>
      </c>
      <c r="L31" s="8">
        <v>5314</v>
      </c>
      <c r="M31" s="8">
        <v>5597</v>
      </c>
      <c r="N31" s="8">
        <v>5757</v>
      </c>
      <c r="O31" s="8">
        <v>5262</v>
      </c>
      <c r="P31" s="8">
        <v>4229</v>
      </c>
      <c r="Q31" s="8">
        <v>3365</v>
      </c>
      <c r="R31" s="8">
        <v>2949</v>
      </c>
      <c r="S31" s="8">
        <v>2029</v>
      </c>
      <c r="T31" s="8">
        <v>1462</v>
      </c>
      <c r="U31" s="8">
        <v>799</v>
      </c>
      <c r="V31" s="8">
        <v>349</v>
      </c>
      <c r="W31" s="8">
        <v>113</v>
      </c>
      <c r="X31" s="8">
        <f t="shared" si="0"/>
        <v>74918</v>
      </c>
      <c r="Y31" s="8">
        <v>79995</v>
      </c>
      <c r="Z31">
        <f t="shared" si="1"/>
        <v>14294</v>
      </c>
      <c r="AA31" s="5">
        <f t="shared" si="2"/>
        <v>0.17868616788549285</v>
      </c>
    </row>
    <row r="32" spans="1:27" x14ac:dyDescent="0.2">
      <c r="A32" s="7" t="s">
        <v>485</v>
      </c>
      <c r="B32" s="7" t="str">
        <f>VLOOKUP(A32,[1]population!A:D,4,FALSE)</f>
        <v>NHS Coventry and Rugby CCG</v>
      </c>
      <c r="C32" s="8">
        <v>522817</v>
      </c>
      <c r="D32" s="8">
        <v>29900</v>
      </c>
      <c r="E32" s="8">
        <v>30224</v>
      </c>
      <c r="F32" s="8">
        <v>34847</v>
      </c>
      <c r="G32" s="8">
        <v>51207</v>
      </c>
      <c r="H32" s="8">
        <v>40589</v>
      </c>
      <c r="I32" s="8">
        <v>40125</v>
      </c>
      <c r="J32" s="8">
        <v>37751</v>
      </c>
      <c r="K32" s="8">
        <v>32050</v>
      </c>
      <c r="L32" s="8">
        <v>33367</v>
      </c>
      <c r="M32" s="8">
        <v>32928</v>
      </c>
      <c r="N32" s="8">
        <v>32483</v>
      </c>
      <c r="O32" s="8">
        <v>29020</v>
      </c>
      <c r="P32" s="8">
        <v>23235</v>
      </c>
      <c r="Q32" s="8">
        <v>20069</v>
      </c>
      <c r="R32" s="8">
        <v>19471</v>
      </c>
      <c r="S32" s="8">
        <v>14253</v>
      </c>
      <c r="T32" s="8">
        <v>10679</v>
      </c>
      <c r="U32" s="8">
        <v>6497</v>
      </c>
      <c r="V32" s="8">
        <v>2975</v>
      </c>
      <c r="W32" s="8">
        <v>1147</v>
      </c>
      <c r="X32" s="8">
        <f t="shared" si="0"/>
        <v>492917</v>
      </c>
      <c r="Y32" s="8">
        <v>522817</v>
      </c>
      <c r="Z32">
        <f t="shared" si="1"/>
        <v>94971</v>
      </c>
      <c r="AA32" s="5">
        <f t="shared" si="2"/>
        <v>0.1816524711323465</v>
      </c>
    </row>
    <row r="33" spans="1:27" x14ac:dyDescent="0.2">
      <c r="A33" s="7" t="s">
        <v>486</v>
      </c>
      <c r="B33" s="7" t="str">
        <f>VLOOKUP(A33,[1]population!A:D,4,FALSE)</f>
        <v>NHS Crawley CCG</v>
      </c>
      <c r="C33" s="8">
        <v>134225</v>
      </c>
      <c r="D33" s="8">
        <v>8582</v>
      </c>
      <c r="E33" s="8">
        <v>8116</v>
      </c>
      <c r="F33" s="8">
        <v>6934</v>
      </c>
      <c r="G33" s="8">
        <v>7462</v>
      </c>
      <c r="H33" s="8">
        <v>9796</v>
      </c>
      <c r="I33" s="8">
        <v>11318</v>
      </c>
      <c r="J33" s="8">
        <v>11541</v>
      </c>
      <c r="K33" s="8">
        <v>9663</v>
      </c>
      <c r="L33" s="8">
        <v>9344</v>
      </c>
      <c r="M33" s="8">
        <v>9073</v>
      </c>
      <c r="N33" s="8">
        <v>9174</v>
      </c>
      <c r="O33" s="8">
        <v>8245</v>
      </c>
      <c r="P33" s="8">
        <v>6750</v>
      </c>
      <c r="Q33" s="8">
        <v>5362</v>
      </c>
      <c r="R33" s="8">
        <v>4730</v>
      </c>
      <c r="S33" s="8">
        <v>2980</v>
      </c>
      <c r="T33" s="8">
        <v>2344</v>
      </c>
      <c r="U33" s="8">
        <v>1797</v>
      </c>
      <c r="V33" s="8">
        <v>788</v>
      </c>
      <c r="W33" s="8">
        <v>226</v>
      </c>
      <c r="X33" s="8">
        <f t="shared" si="0"/>
        <v>125643</v>
      </c>
      <c r="Y33" s="8">
        <v>134225</v>
      </c>
      <c r="Z33">
        <f t="shared" si="1"/>
        <v>23632</v>
      </c>
      <c r="AA33" s="5">
        <f t="shared" si="2"/>
        <v>0.17606258148631029</v>
      </c>
    </row>
    <row r="34" spans="1:27" x14ac:dyDescent="0.2">
      <c r="A34" s="7" t="s">
        <v>487</v>
      </c>
      <c r="B34" s="7" t="str">
        <f>VLOOKUP(A34,[1]population!A:D,4,FALSE)</f>
        <v>NHS Croydon CCG</v>
      </c>
      <c r="C34" s="8">
        <v>413072</v>
      </c>
      <c r="D34" s="8">
        <v>26200</v>
      </c>
      <c r="E34" s="8">
        <v>25326</v>
      </c>
      <c r="F34" s="8">
        <v>23122</v>
      </c>
      <c r="G34" s="8">
        <v>23323</v>
      </c>
      <c r="H34" s="8">
        <v>30959</v>
      </c>
      <c r="I34" s="8">
        <v>35353</v>
      </c>
      <c r="J34" s="8">
        <v>34773</v>
      </c>
      <c r="K34" s="8">
        <v>30360</v>
      </c>
      <c r="L34" s="8">
        <v>28800</v>
      </c>
      <c r="M34" s="8">
        <v>26907</v>
      </c>
      <c r="N34" s="8">
        <v>29432</v>
      </c>
      <c r="O34" s="8">
        <v>25569</v>
      </c>
      <c r="P34" s="8">
        <v>19837</v>
      </c>
      <c r="Q34" s="8">
        <v>15389</v>
      </c>
      <c r="R34" s="8">
        <v>13523</v>
      </c>
      <c r="S34" s="8">
        <v>9431</v>
      </c>
      <c r="T34" s="8">
        <v>7598</v>
      </c>
      <c r="U34" s="8">
        <v>4435</v>
      </c>
      <c r="V34" s="8">
        <v>2061</v>
      </c>
      <c r="W34" s="8">
        <v>674</v>
      </c>
      <c r="X34" s="8">
        <f t="shared" si="0"/>
        <v>386872</v>
      </c>
      <c r="Y34" s="8">
        <v>413072</v>
      </c>
      <c r="Z34">
        <f t="shared" si="1"/>
        <v>74648</v>
      </c>
      <c r="AA34" s="5">
        <f t="shared" si="2"/>
        <v>0.18071425804702329</v>
      </c>
    </row>
    <row r="35" spans="1:27" x14ac:dyDescent="0.2">
      <c r="A35" s="7" t="s">
        <v>488</v>
      </c>
      <c r="B35" s="7" t="str">
        <f>VLOOKUP(A35,[1]population!A:D,4,FALSE)</f>
        <v>NHS Darlington CCG</v>
      </c>
      <c r="C35" s="8">
        <v>108595</v>
      </c>
      <c r="D35" s="8">
        <v>5679</v>
      </c>
      <c r="E35" s="8">
        <v>6417</v>
      </c>
      <c r="F35" s="8">
        <v>5714</v>
      </c>
      <c r="G35" s="8">
        <v>5633</v>
      </c>
      <c r="H35" s="8">
        <v>6771</v>
      </c>
      <c r="I35" s="8">
        <v>6975</v>
      </c>
      <c r="J35" s="8">
        <v>7031</v>
      </c>
      <c r="K35" s="8">
        <v>6645</v>
      </c>
      <c r="L35" s="8">
        <v>7593</v>
      </c>
      <c r="M35" s="8">
        <v>6559</v>
      </c>
      <c r="N35" s="8">
        <v>7957</v>
      </c>
      <c r="O35" s="8">
        <v>7642</v>
      </c>
      <c r="P35" s="8">
        <v>6614</v>
      </c>
      <c r="Q35" s="8">
        <v>5951</v>
      </c>
      <c r="R35" s="8">
        <v>5735</v>
      </c>
      <c r="S35" s="8">
        <v>3819</v>
      </c>
      <c r="T35" s="8">
        <v>3055</v>
      </c>
      <c r="U35" s="8">
        <v>1794</v>
      </c>
      <c r="V35" s="8">
        <v>756</v>
      </c>
      <c r="W35" s="8">
        <v>255</v>
      </c>
      <c r="X35" s="8">
        <f t="shared" si="0"/>
        <v>102916</v>
      </c>
      <c r="Y35" s="8">
        <v>108595</v>
      </c>
      <c r="Z35">
        <f t="shared" si="1"/>
        <v>17810</v>
      </c>
      <c r="AA35" s="5">
        <f t="shared" si="2"/>
        <v>0.16400386758138036</v>
      </c>
    </row>
    <row r="36" spans="1:27" x14ac:dyDescent="0.2">
      <c r="A36" s="7" t="s">
        <v>489</v>
      </c>
      <c r="B36" s="7" t="str">
        <f>VLOOKUP(A36,[1]population!A:D,4,FALSE)</f>
        <v>NHS Dartford, Gravesham and Swanley CCG</v>
      </c>
      <c r="C36" s="8">
        <v>271696</v>
      </c>
      <c r="D36" s="8">
        <v>17569</v>
      </c>
      <c r="E36" s="8">
        <v>17206</v>
      </c>
      <c r="F36" s="8">
        <v>14467</v>
      </c>
      <c r="G36" s="8">
        <v>14396</v>
      </c>
      <c r="H36" s="8">
        <v>18047</v>
      </c>
      <c r="I36" s="8">
        <v>20133</v>
      </c>
      <c r="J36" s="8">
        <v>19878</v>
      </c>
      <c r="K36" s="8">
        <v>17367</v>
      </c>
      <c r="L36" s="8">
        <v>18455</v>
      </c>
      <c r="M36" s="8">
        <v>18390</v>
      </c>
      <c r="N36" s="8">
        <v>19140</v>
      </c>
      <c r="O36" s="8">
        <v>17005</v>
      </c>
      <c r="P36" s="8">
        <v>13949</v>
      </c>
      <c r="Q36" s="8">
        <v>12120</v>
      </c>
      <c r="R36" s="8">
        <v>12249</v>
      </c>
      <c r="S36" s="8">
        <v>8421</v>
      </c>
      <c r="T36" s="8">
        <v>6582</v>
      </c>
      <c r="U36" s="8">
        <v>4160</v>
      </c>
      <c r="V36" s="8">
        <v>1694</v>
      </c>
      <c r="W36" s="8">
        <v>468</v>
      </c>
      <c r="X36" s="8">
        <f t="shared" si="0"/>
        <v>254127</v>
      </c>
      <c r="Y36" s="8">
        <v>271696</v>
      </c>
      <c r="Z36">
        <f t="shared" si="1"/>
        <v>49242</v>
      </c>
      <c r="AA36" s="5">
        <f t="shared" si="2"/>
        <v>0.18123932630587128</v>
      </c>
    </row>
    <row r="37" spans="1:27" x14ac:dyDescent="0.2">
      <c r="A37" s="7" t="s">
        <v>490</v>
      </c>
      <c r="B37" s="7" t="str">
        <f>VLOOKUP(A37,[1]population!A:D,4,FALSE)</f>
        <v>NHS Doncaster CCG</v>
      </c>
      <c r="C37" s="8">
        <v>322255</v>
      </c>
      <c r="D37" s="8">
        <v>17901</v>
      </c>
      <c r="E37" s="8">
        <v>18928</v>
      </c>
      <c r="F37" s="8">
        <v>16488</v>
      </c>
      <c r="G37" s="8">
        <v>18060</v>
      </c>
      <c r="H37" s="8">
        <v>22119</v>
      </c>
      <c r="I37" s="8">
        <v>22710</v>
      </c>
      <c r="J37" s="8">
        <v>20840</v>
      </c>
      <c r="K37" s="8">
        <v>18300</v>
      </c>
      <c r="L37" s="8">
        <v>21656</v>
      </c>
      <c r="M37" s="8">
        <v>19996</v>
      </c>
      <c r="N37" s="8">
        <v>23400</v>
      </c>
      <c r="O37" s="8">
        <v>22457</v>
      </c>
      <c r="P37" s="8">
        <v>19201</v>
      </c>
      <c r="Q37" s="8">
        <v>17062</v>
      </c>
      <c r="R37" s="8">
        <v>16253</v>
      </c>
      <c r="S37" s="8">
        <v>10924</v>
      </c>
      <c r="T37" s="8">
        <v>8408</v>
      </c>
      <c r="U37" s="8">
        <v>4968</v>
      </c>
      <c r="V37" s="8">
        <v>2002</v>
      </c>
      <c r="W37" s="8">
        <v>582</v>
      </c>
      <c r="X37" s="8">
        <f t="shared" si="0"/>
        <v>304354</v>
      </c>
      <c r="Y37" s="8">
        <v>322255</v>
      </c>
      <c r="Z37">
        <f t="shared" si="1"/>
        <v>53317</v>
      </c>
      <c r="AA37" s="5">
        <f t="shared" si="2"/>
        <v>0.16544972149384804</v>
      </c>
    </row>
    <row r="38" spans="1:27" x14ac:dyDescent="0.2">
      <c r="A38" s="7" t="s">
        <v>491</v>
      </c>
      <c r="B38" s="7" t="str">
        <f>VLOOKUP(A38,[1]population!A:D,4,FALSE)</f>
        <v>NHS Dorset CCG</v>
      </c>
      <c r="C38" s="8">
        <v>803865</v>
      </c>
      <c r="D38" s="8">
        <v>35748</v>
      </c>
      <c r="E38" s="8">
        <v>41073</v>
      </c>
      <c r="F38" s="8">
        <v>40844</v>
      </c>
      <c r="G38" s="8">
        <v>45521</v>
      </c>
      <c r="H38" s="8">
        <v>47124</v>
      </c>
      <c r="I38" s="8">
        <v>48061</v>
      </c>
      <c r="J38" s="8">
        <v>48946</v>
      </c>
      <c r="K38" s="8">
        <v>45418</v>
      </c>
      <c r="L38" s="8">
        <v>52767</v>
      </c>
      <c r="M38" s="8">
        <v>41435</v>
      </c>
      <c r="N38" s="8">
        <v>57171</v>
      </c>
      <c r="O38" s="8">
        <v>55455</v>
      </c>
      <c r="P38" s="8">
        <v>50063</v>
      </c>
      <c r="Q38" s="8">
        <v>49283</v>
      </c>
      <c r="R38" s="8">
        <v>51899</v>
      </c>
      <c r="S38" s="8">
        <v>35324</v>
      </c>
      <c r="T38" s="8">
        <v>27701</v>
      </c>
      <c r="U38" s="8">
        <v>18413</v>
      </c>
      <c r="V38" s="8">
        <v>8697</v>
      </c>
      <c r="W38" s="8">
        <v>2922</v>
      </c>
      <c r="X38" s="8">
        <f t="shared" si="0"/>
        <v>768117</v>
      </c>
      <c r="Y38" s="8">
        <v>803865</v>
      </c>
      <c r="Z38">
        <f t="shared" si="1"/>
        <v>117665</v>
      </c>
      <c r="AA38" s="5">
        <f t="shared" si="2"/>
        <v>0.14637408022491338</v>
      </c>
    </row>
    <row r="39" spans="1:27" x14ac:dyDescent="0.2">
      <c r="A39" s="7" t="s">
        <v>492</v>
      </c>
      <c r="B39" s="7" t="str">
        <f>VLOOKUP(A39,[1]population!A:D,4,FALSE)</f>
        <v>NHS Dudley CCG</v>
      </c>
      <c r="C39" s="8">
        <v>320021</v>
      </c>
      <c r="D39" s="8">
        <v>17810</v>
      </c>
      <c r="E39" s="8">
        <v>18288</v>
      </c>
      <c r="F39" s="8">
        <v>17053</v>
      </c>
      <c r="G39" s="8">
        <v>17750</v>
      </c>
      <c r="H39" s="8">
        <v>20504</v>
      </c>
      <c r="I39" s="8">
        <v>20601</v>
      </c>
      <c r="J39" s="8">
        <v>19948</v>
      </c>
      <c r="K39" s="8">
        <v>18211</v>
      </c>
      <c r="L39" s="8">
        <v>22688</v>
      </c>
      <c r="M39" s="8">
        <v>19350</v>
      </c>
      <c r="N39" s="8">
        <v>23452</v>
      </c>
      <c r="O39" s="8">
        <v>20862</v>
      </c>
      <c r="P39" s="8">
        <v>18034</v>
      </c>
      <c r="Q39" s="8">
        <v>17200</v>
      </c>
      <c r="R39" s="8">
        <v>17065</v>
      </c>
      <c r="S39" s="8">
        <v>12796</v>
      </c>
      <c r="T39" s="8">
        <v>9601</v>
      </c>
      <c r="U39" s="8">
        <v>5750</v>
      </c>
      <c r="V39" s="8">
        <v>2370</v>
      </c>
      <c r="W39" s="8">
        <v>688</v>
      </c>
      <c r="X39" s="8">
        <f t="shared" si="0"/>
        <v>302211</v>
      </c>
      <c r="Y39" s="8">
        <v>320021</v>
      </c>
      <c r="Z39">
        <f t="shared" si="1"/>
        <v>53151</v>
      </c>
      <c r="AA39" s="5">
        <f t="shared" si="2"/>
        <v>0.16608597560785074</v>
      </c>
    </row>
    <row r="40" spans="1:27" x14ac:dyDescent="0.2">
      <c r="A40" s="7" t="s">
        <v>493</v>
      </c>
      <c r="B40" s="7" t="str">
        <f>VLOOKUP(A40,[1]population!A:D,4,FALSE)</f>
        <v>NHS Durham Dales, Easington and Sedgefield CCG</v>
      </c>
      <c r="C40" s="8">
        <v>292701</v>
      </c>
      <c r="D40" s="8">
        <v>14637</v>
      </c>
      <c r="E40" s="8">
        <v>16718</v>
      </c>
      <c r="F40" s="8">
        <v>15016</v>
      </c>
      <c r="G40" s="8">
        <v>15594</v>
      </c>
      <c r="H40" s="8">
        <v>17711</v>
      </c>
      <c r="I40" s="8">
        <v>17756</v>
      </c>
      <c r="J40" s="8">
        <v>17776</v>
      </c>
      <c r="K40" s="8">
        <v>16072</v>
      </c>
      <c r="L40" s="8">
        <v>20294</v>
      </c>
      <c r="M40" s="8">
        <v>16752</v>
      </c>
      <c r="N40" s="8">
        <v>22681</v>
      </c>
      <c r="O40" s="8">
        <v>21775</v>
      </c>
      <c r="P40" s="8">
        <v>19374</v>
      </c>
      <c r="Q40" s="8">
        <v>17662</v>
      </c>
      <c r="R40" s="8">
        <v>16740</v>
      </c>
      <c r="S40" s="8">
        <v>10913</v>
      </c>
      <c r="T40" s="8">
        <v>8216</v>
      </c>
      <c r="U40" s="8">
        <v>4735</v>
      </c>
      <c r="V40" s="8">
        <v>1814</v>
      </c>
      <c r="W40" s="8">
        <v>465</v>
      </c>
      <c r="X40" s="8">
        <f t="shared" si="0"/>
        <v>278064</v>
      </c>
      <c r="Y40" s="8">
        <v>292701</v>
      </c>
      <c r="Z40">
        <f t="shared" si="1"/>
        <v>46371</v>
      </c>
      <c r="AA40" s="5">
        <f t="shared" si="2"/>
        <v>0.15842446728914489</v>
      </c>
    </row>
    <row r="41" spans="1:27" x14ac:dyDescent="0.2">
      <c r="A41" s="7" t="s">
        <v>494</v>
      </c>
      <c r="B41" s="7" t="str">
        <f>VLOOKUP(A41,[1]population!A:D,4,FALSE)</f>
        <v>NHS Ealing CCG</v>
      </c>
      <c r="C41" s="8">
        <v>441903</v>
      </c>
      <c r="D41" s="8">
        <v>25664</v>
      </c>
      <c r="E41" s="8">
        <v>26582</v>
      </c>
      <c r="F41" s="8">
        <v>23094</v>
      </c>
      <c r="G41" s="8">
        <v>26443</v>
      </c>
      <c r="H41" s="8">
        <v>36983</v>
      </c>
      <c r="I41" s="8">
        <v>43839</v>
      </c>
      <c r="J41" s="8">
        <v>43666</v>
      </c>
      <c r="K41" s="8">
        <v>37088</v>
      </c>
      <c r="L41" s="8">
        <v>31867</v>
      </c>
      <c r="M41" s="8">
        <v>28027</v>
      </c>
      <c r="N41" s="8">
        <v>28365</v>
      </c>
      <c r="O41" s="8">
        <v>23728</v>
      </c>
      <c r="P41" s="8">
        <v>18763</v>
      </c>
      <c r="Q41" s="8">
        <v>14855</v>
      </c>
      <c r="R41" s="8">
        <v>11693</v>
      </c>
      <c r="S41" s="8">
        <v>8626</v>
      </c>
      <c r="T41" s="8">
        <v>6660</v>
      </c>
      <c r="U41" s="8">
        <v>3839</v>
      </c>
      <c r="V41" s="8">
        <v>1560</v>
      </c>
      <c r="W41" s="8">
        <v>561</v>
      </c>
      <c r="X41" s="8">
        <f t="shared" si="0"/>
        <v>416239</v>
      </c>
      <c r="Y41" s="8">
        <v>441903</v>
      </c>
      <c r="Z41">
        <f t="shared" si="1"/>
        <v>75340</v>
      </c>
      <c r="AA41" s="5">
        <f t="shared" si="2"/>
        <v>0.17048990389293578</v>
      </c>
    </row>
    <row r="42" spans="1:27" x14ac:dyDescent="0.2">
      <c r="A42" s="7" t="s">
        <v>495</v>
      </c>
      <c r="B42" s="7" t="str">
        <f>VLOOKUP(A42,[1]population!A:D,4,FALSE)</f>
        <v>NHS East and North Hertfordshire CCG</v>
      </c>
      <c r="C42" s="8">
        <v>601672</v>
      </c>
      <c r="D42" s="8">
        <v>34105</v>
      </c>
      <c r="E42" s="8">
        <v>35706</v>
      </c>
      <c r="F42" s="8">
        <v>32964</v>
      </c>
      <c r="G42" s="8">
        <v>36118</v>
      </c>
      <c r="H42" s="8">
        <v>39299</v>
      </c>
      <c r="I42" s="8">
        <v>41220</v>
      </c>
      <c r="J42" s="8">
        <v>43115</v>
      </c>
      <c r="K42" s="8">
        <v>39955</v>
      </c>
      <c r="L42" s="8">
        <v>43173</v>
      </c>
      <c r="M42" s="8">
        <v>37537</v>
      </c>
      <c r="N42" s="8">
        <v>45010</v>
      </c>
      <c r="O42" s="8">
        <v>39937</v>
      </c>
      <c r="P42" s="8">
        <v>31899</v>
      </c>
      <c r="Q42" s="8">
        <v>26870</v>
      </c>
      <c r="R42" s="8">
        <v>26477</v>
      </c>
      <c r="S42" s="8">
        <v>18432</v>
      </c>
      <c r="T42" s="8">
        <v>14921</v>
      </c>
      <c r="U42" s="8">
        <v>9578</v>
      </c>
      <c r="V42" s="8">
        <v>4133</v>
      </c>
      <c r="W42" s="8">
        <v>1223</v>
      </c>
      <c r="X42" s="8">
        <f t="shared" si="0"/>
        <v>567567</v>
      </c>
      <c r="Y42" s="8">
        <v>601672</v>
      </c>
      <c r="Z42">
        <f t="shared" si="1"/>
        <v>102775</v>
      </c>
      <c r="AA42" s="5">
        <f t="shared" si="2"/>
        <v>0.17081566035979737</v>
      </c>
    </row>
    <row r="43" spans="1:27" x14ac:dyDescent="0.2">
      <c r="A43" s="7" t="s">
        <v>496</v>
      </c>
      <c r="B43" s="7" t="str">
        <f>VLOOKUP(A43,[1]population!A:D,4,FALSE)</f>
        <v>NHS East Lancashire CCG</v>
      </c>
      <c r="C43" s="8">
        <v>384139</v>
      </c>
      <c r="D43" s="8">
        <v>22462</v>
      </c>
      <c r="E43" s="8">
        <v>24213</v>
      </c>
      <c r="F43" s="8">
        <v>21372</v>
      </c>
      <c r="G43" s="8">
        <v>21071</v>
      </c>
      <c r="H43" s="8">
        <v>25186</v>
      </c>
      <c r="I43" s="8">
        <v>26228</v>
      </c>
      <c r="J43" s="8">
        <v>25120</v>
      </c>
      <c r="K43" s="8">
        <v>22663</v>
      </c>
      <c r="L43" s="8">
        <v>26347</v>
      </c>
      <c r="M43" s="8">
        <v>24835</v>
      </c>
      <c r="N43" s="8">
        <v>27298</v>
      </c>
      <c r="O43" s="8">
        <v>25537</v>
      </c>
      <c r="P43" s="8">
        <v>22003</v>
      </c>
      <c r="Q43" s="8">
        <v>20306</v>
      </c>
      <c r="R43" s="8">
        <v>19783</v>
      </c>
      <c r="S43" s="8">
        <v>12616</v>
      </c>
      <c r="T43" s="8">
        <v>8944</v>
      </c>
      <c r="U43" s="8">
        <v>5181</v>
      </c>
      <c r="V43" s="8">
        <v>2302</v>
      </c>
      <c r="W43" s="8">
        <v>672</v>
      </c>
      <c r="X43" s="8">
        <f t="shared" si="0"/>
        <v>361677</v>
      </c>
      <c r="Y43" s="8">
        <v>384139</v>
      </c>
      <c r="Z43">
        <f t="shared" si="1"/>
        <v>68047</v>
      </c>
      <c r="AA43" s="5">
        <f t="shared" si="2"/>
        <v>0.17714160759516737</v>
      </c>
    </row>
    <row r="44" spans="1:27" x14ac:dyDescent="0.2">
      <c r="A44" s="7" t="s">
        <v>497</v>
      </c>
      <c r="B44" s="7" t="str">
        <f>VLOOKUP(A44,[1]population!A:D,4,FALSE)</f>
        <v>NHS East Leicestershire and Rutland CCG</v>
      </c>
      <c r="C44" s="8">
        <v>333712</v>
      </c>
      <c r="D44" s="8">
        <v>16784</v>
      </c>
      <c r="E44" s="8">
        <v>19409</v>
      </c>
      <c r="F44" s="8">
        <v>18119</v>
      </c>
      <c r="G44" s="8">
        <v>15992</v>
      </c>
      <c r="H44" s="8">
        <v>18550</v>
      </c>
      <c r="I44" s="8">
        <v>19009</v>
      </c>
      <c r="J44" s="8">
        <v>20084</v>
      </c>
      <c r="K44" s="8">
        <v>19567</v>
      </c>
      <c r="L44" s="8">
        <v>23689</v>
      </c>
      <c r="M44" s="8">
        <v>19081</v>
      </c>
      <c r="N44" s="8">
        <v>25677</v>
      </c>
      <c r="O44" s="8">
        <v>23995</v>
      </c>
      <c r="P44" s="8">
        <v>20492</v>
      </c>
      <c r="Q44" s="8">
        <v>19806</v>
      </c>
      <c r="R44" s="8">
        <v>19824</v>
      </c>
      <c r="S44" s="8">
        <v>13619</v>
      </c>
      <c r="T44" s="8">
        <v>10398</v>
      </c>
      <c r="U44" s="8">
        <v>6230</v>
      </c>
      <c r="V44" s="8">
        <v>2602</v>
      </c>
      <c r="W44" s="8">
        <v>785</v>
      </c>
      <c r="X44" s="8">
        <f t="shared" si="0"/>
        <v>316928</v>
      </c>
      <c r="Y44" s="8">
        <v>333712</v>
      </c>
      <c r="Z44">
        <f t="shared" si="1"/>
        <v>54312</v>
      </c>
      <c r="AA44" s="5">
        <f t="shared" si="2"/>
        <v>0.16275111473366255</v>
      </c>
    </row>
    <row r="45" spans="1:27" x14ac:dyDescent="0.2">
      <c r="A45" s="7" t="s">
        <v>498</v>
      </c>
      <c r="B45" s="7" t="str">
        <f>VLOOKUP(A45,[1]population!A:D,4,FALSE)</f>
        <v>NHS East Riding of Yorkshire CCG</v>
      </c>
      <c r="C45" s="8">
        <v>305472</v>
      </c>
      <c r="D45" s="8">
        <v>13574</v>
      </c>
      <c r="E45" s="8">
        <v>16102</v>
      </c>
      <c r="F45" s="8">
        <v>14962</v>
      </c>
      <c r="G45" s="8">
        <v>14442</v>
      </c>
      <c r="H45" s="8">
        <v>15740</v>
      </c>
      <c r="I45" s="8">
        <v>16047</v>
      </c>
      <c r="J45" s="8">
        <v>16120</v>
      </c>
      <c r="K45" s="8">
        <v>16374</v>
      </c>
      <c r="L45" s="8">
        <v>21128</v>
      </c>
      <c r="M45" s="8">
        <v>15818</v>
      </c>
      <c r="N45" s="8">
        <v>23108</v>
      </c>
      <c r="O45" s="8">
        <v>23060</v>
      </c>
      <c r="P45" s="8">
        <v>21131</v>
      </c>
      <c r="Q45" s="8">
        <v>21025</v>
      </c>
      <c r="R45" s="8">
        <v>21877</v>
      </c>
      <c r="S45" s="8">
        <v>14379</v>
      </c>
      <c r="T45" s="8">
        <v>10922</v>
      </c>
      <c r="U45" s="8">
        <v>6318</v>
      </c>
      <c r="V45" s="8">
        <v>2585</v>
      </c>
      <c r="W45" s="8">
        <v>760</v>
      </c>
      <c r="X45" s="8">
        <f t="shared" si="0"/>
        <v>291898</v>
      </c>
      <c r="Y45" s="8">
        <v>305472</v>
      </c>
      <c r="Z45">
        <f t="shared" si="1"/>
        <v>44638</v>
      </c>
      <c r="AA45" s="5">
        <f t="shared" si="2"/>
        <v>0.14612795935470355</v>
      </c>
    </row>
    <row r="46" spans="1:27" x14ac:dyDescent="0.2">
      <c r="A46" s="7" t="s">
        <v>499</v>
      </c>
      <c r="B46" s="7" t="str">
        <f>VLOOKUP(A46,[1]population!A:D,4,FALSE)</f>
        <v>NHS East Staffordshire CCG</v>
      </c>
      <c r="C46" s="8">
        <v>143186</v>
      </c>
      <c r="D46" s="8">
        <v>7700</v>
      </c>
      <c r="E46" s="8">
        <v>8486</v>
      </c>
      <c r="F46" s="8">
        <v>7513</v>
      </c>
      <c r="G46" s="8">
        <v>7495</v>
      </c>
      <c r="H46" s="8">
        <v>9550</v>
      </c>
      <c r="I46" s="8">
        <v>9513</v>
      </c>
      <c r="J46" s="8">
        <v>9339</v>
      </c>
      <c r="K46" s="8">
        <v>8413</v>
      </c>
      <c r="L46" s="8">
        <v>9969</v>
      </c>
      <c r="M46" s="8">
        <v>8766</v>
      </c>
      <c r="N46" s="8">
        <v>10913</v>
      </c>
      <c r="O46" s="8">
        <v>9906</v>
      </c>
      <c r="P46" s="8">
        <v>8287</v>
      </c>
      <c r="Q46" s="8">
        <v>7454</v>
      </c>
      <c r="R46" s="8">
        <v>7448</v>
      </c>
      <c r="S46" s="8">
        <v>5252</v>
      </c>
      <c r="T46" s="8">
        <v>3704</v>
      </c>
      <c r="U46" s="8">
        <v>2265</v>
      </c>
      <c r="V46" s="8">
        <v>929</v>
      </c>
      <c r="W46" s="8">
        <v>284</v>
      </c>
      <c r="X46" s="8">
        <f t="shared" si="0"/>
        <v>135486</v>
      </c>
      <c r="Y46" s="8">
        <v>143186</v>
      </c>
      <c r="Z46">
        <f t="shared" si="1"/>
        <v>23699</v>
      </c>
      <c r="AA46" s="5">
        <f t="shared" si="2"/>
        <v>0.16551199139580686</v>
      </c>
    </row>
    <row r="47" spans="1:27" x14ac:dyDescent="0.2">
      <c r="A47" s="7" t="s">
        <v>500</v>
      </c>
      <c r="B47" s="7" t="str">
        <f>VLOOKUP(A47,[1]population!A:D,4,FALSE)</f>
        <v>NHS East Surrey CCG</v>
      </c>
      <c r="C47" s="8">
        <v>185696</v>
      </c>
      <c r="D47" s="8">
        <v>11182</v>
      </c>
      <c r="E47" s="8">
        <v>11510</v>
      </c>
      <c r="F47" s="8">
        <v>9663</v>
      </c>
      <c r="G47" s="8">
        <v>8702</v>
      </c>
      <c r="H47" s="8">
        <v>10780</v>
      </c>
      <c r="I47" s="8">
        <v>12421</v>
      </c>
      <c r="J47" s="8">
        <v>13706</v>
      </c>
      <c r="K47" s="8">
        <v>13366</v>
      </c>
      <c r="L47" s="8">
        <v>13718</v>
      </c>
      <c r="M47" s="8">
        <v>12140</v>
      </c>
      <c r="N47" s="8">
        <v>13941</v>
      </c>
      <c r="O47" s="8">
        <v>12208</v>
      </c>
      <c r="P47" s="8">
        <v>9835</v>
      </c>
      <c r="Q47" s="8">
        <v>8694</v>
      </c>
      <c r="R47" s="8">
        <v>8626</v>
      </c>
      <c r="S47" s="8">
        <v>5767</v>
      </c>
      <c r="T47" s="8">
        <v>4418</v>
      </c>
      <c r="U47" s="8">
        <v>3059</v>
      </c>
      <c r="V47" s="8">
        <v>1455</v>
      </c>
      <c r="W47" s="8">
        <v>505</v>
      </c>
      <c r="X47" s="8">
        <f t="shared" si="0"/>
        <v>174514</v>
      </c>
      <c r="Y47" s="8">
        <v>185696</v>
      </c>
      <c r="Z47">
        <f t="shared" si="1"/>
        <v>32355</v>
      </c>
      <c r="AA47" s="5">
        <f t="shared" si="2"/>
        <v>0.17423638635188696</v>
      </c>
    </row>
    <row r="48" spans="1:27" x14ac:dyDescent="0.2">
      <c r="A48" s="7" t="s">
        <v>501</v>
      </c>
      <c r="B48" s="7" t="str">
        <f>VLOOKUP(A48,[1]population!A:D,4,FALSE)</f>
        <v>NHS Eastbourne, Hailsham and Seaford CCG</v>
      </c>
      <c r="C48" s="8">
        <v>197739</v>
      </c>
      <c r="D48" s="8">
        <v>9195</v>
      </c>
      <c r="E48" s="8">
        <v>10320</v>
      </c>
      <c r="F48" s="8">
        <v>10444</v>
      </c>
      <c r="G48" s="8">
        <v>10175</v>
      </c>
      <c r="H48" s="8">
        <v>10909</v>
      </c>
      <c r="I48" s="8">
        <v>11233</v>
      </c>
      <c r="J48" s="8">
        <v>11164</v>
      </c>
      <c r="K48" s="8">
        <v>10501</v>
      </c>
      <c r="L48" s="8">
        <v>12378</v>
      </c>
      <c r="M48" s="8">
        <v>10724</v>
      </c>
      <c r="N48" s="8">
        <v>13802</v>
      </c>
      <c r="O48" s="8">
        <v>13525</v>
      </c>
      <c r="P48" s="8">
        <v>12081</v>
      </c>
      <c r="Q48" s="8">
        <v>12245</v>
      </c>
      <c r="R48" s="8">
        <v>13668</v>
      </c>
      <c r="S48" s="8">
        <v>9405</v>
      </c>
      <c r="T48" s="8">
        <v>7518</v>
      </c>
      <c r="U48" s="8">
        <v>5089</v>
      </c>
      <c r="V48" s="8">
        <v>2516</v>
      </c>
      <c r="W48" s="8">
        <v>847</v>
      </c>
      <c r="X48" s="8">
        <f t="shared" si="0"/>
        <v>188544</v>
      </c>
      <c r="Y48" s="8">
        <v>197739</v>
      </c>
      <c r="Z48">
        <f t="shared" si="1"/>
        <v>29959</v>
      </c>
      <c r="AA48" s="5">
        <f t="shared" si="2"/>
        <v>0.15150779562959255</v>
      </c>
    </row>
    <row r="49" spans="1:27" x14ac:dyDescent="0.2">
      <c r="A49" s="7" t="s">
        <v>502</v>
      </c>
      <c r="B49" s="7" t="str">
        <f>VLOOKUP(A49,[1]population!A:D,4,FALSE)</f>
        <v>NHS Eastern Cheshire CCG</v>
      </c>
      <c r="C49" s="8">
        <v>209395</v>
      </c>
      <c r="D49" s="8">
        <v>10002</v>
      </c>
      <c r="E49" s="8">
        <v>11533</v>
      </c>
      <c r="F49" s="8">
        <v>9842</v>
      </c>
      <c r="G49" s="8">
        <v>9056</v>
      </c>
      <c r="H49" s="8">
        <v>10855</v>
      </c>
      <c r="I49" s="8">
        <v>11692</v>
      </c>
      <c r="J49" s="8">
        <v>12876</v>
      </c>
      <c r="K49" s="8">
        <v>12888</v>
      </c>
      <c r="L49" s="8">
        <v>15372</v>
      </c>
      <c r="M49" s="8">
        <v>11733</v>
      </c>
      <c r="N49" s="8">
        <v>16517</v>
      </c>
      <c r="O49" s="8">
        <v>15631</v>
      </c>
      <c r="P49" s="8">
        <v>13022</v>
      </c>
      <c r="Q49" s="8">
        <v>12599</v>
      </c>
      <c r="R49" s="8">
        <v>13259</v>
      </c>
      <c r="S49" s="8">
        <v>8887</v>
      </c>
      <c r="T49" s="8">
        <v>6845</v>
      </c>
      <c r="U49" s="8">
        <v>4212</v>
      </c>
      <c r="V49" s="8">
        <v>1965</v>
      </c>
      <c r="W49" s="8">
        <v>609</v>
      </c>
      <c r="X49" s="8">
        <f t="shared" si="0"/>
        <v>199393</v>
      </c>
      <c r="Y49" s="8">
        <v>209395</v>
      </c>
      <c r="Z49">
        <f t="shared" si="1"/>
        <v>31377</v>
      </c>
      <c r="AA49" s="5">
        <f t="shared" si="2"/>
        <v>0.14984598486114759</v>
      </c>
    </row>
    <row r="50" spans="1:27" x14ac:dyDescent="0.2">
      <c r="A50" s="7" t="s">
        <v>503</v>
      </c>
      <c r="B50" s="7" t="str">
        <f>VLOOKUP(A50,[1]population!A:D,4,FALSE)</f>
        <v>NHS Enfield CCG</v>
      </c>
      <c r="C50" s="8">
        <v>342799</v>
      </c>
      <c r="D50" s="8">
        <v>22826</v>
      </c>
      <c r="E50" s="8">
        <v>23748</v>
      </c>
      <c r="F50" s="8">
        <v>20329</v>
      </c>
      <c r="G50" s="8">
        <v>20109</v>
      </c>
      <c r="H50" s="8">
        <v>24467</v>
      </c>
      <c r="I50" s="8">
        <v>26964</v>
      </c>
      <c r="J50" s="8">
        <v>27006</v>
      </c>
      <c r="K50" s="8">
        <v>24916</v>
      </c>
      <c r="L50" s="8">
        <v>23838</v>
      </c>
      <c r="M50" s="8">
        <v>24429</v>
      </c>
      <c r="N50" s="8">
        <v>23758</v>
      </c>
      <c r="O50" s="8">
        <v>20228</v>
      </c>
      <c r="P50" s="8">
        <v>15874</v>
      </c>
      <c r="Q50" s="8">
        <v>12465</v>
      </c>
      <c r="R50" s="8">
        <v>11031</v>
      </c>
      <c r="S50" s="8">
        <v>8181</v>
      </c>
      <c r="T50" s="8">
        <v>6508</v>
      </c>
      <c r="U50" s="8">
        <v>3919</v>
      </c>
      <c r="V50" s="8">
        <v>1703</v>
      </c>
      <c r="W50" s="8">
        <v>500</v>
      </c>
      <c r="X50" s="8">
        <f t="shared" si="0"/>
        <v>319973</v>
      </c>
      <c r="Y50" s="8">
        <v>342799</v>
      </c>
      <c r="Z50">
        <f t="shared" si="1"/>
        <v>66903</v>
      </c>
      <c r="AA50" s="5">
        <f t="shared" si="2"/>
        <v>0.19516684704447795</v>
      </c>
    </row>
    <row r="51" spans="1:27" x14ac:dyDescent="0.2">
      <c r="A51" s="7" t="s">
        <v>504</v>
      </c>
      <c r="B51" s="7" t="str">
        <f>VLOOKUP(A51,[1]population!A:D,4,FALSE)</f>
        <v>NHS Erewash CCG</v>
      </c>
      <c r="C51" s="8">
        <v>97612</v>
      </c>
      <c r="D51" s="8">
        <v>5097</v>
      </c>
      <c r="E51" s="8">
        <v>5261</v>
      </c>
      <c r="F51" s="8">
        <v>4726</v>
      </c>
      <c r="G51" s="8">
        <v>5421</v>
      </c>
      <c r="H51" s="8">
        <v>6464</v>
      </c>
      <c r="I51" s="8">
        <v>6455</v>
      </c>
      <c r="J51" s="8">
        <v>6113</v>
      </c>
      <c r="K51" s="8">
        <v>5659</v>
      </c>
      <c r="L51" s="8">
        <v>7168</v>
      </c>
      <c r="M51" s="8">
        <v>5476</v>
      </c>
      <c r="N51" s="8">
        <v>7757</v>
      </c>
      <c r="O51" s="8">
        <v>7012</v>
      </c>
      <c r="P51" s="8">
        <v>5730</v>
      </c>
      <c r="Q51" s="8">
        <v>5232</v>
      </c>
      <c r="R51" s="8">
        <v>5395</v>
      </c>
      <c r="S51" s="8">
        <v>3596</v>
      </c>
      <c r="T51" s="8">
        <v>2632</v>
      </c>
      <c r="U51" s="8">
        <v>1572</v>
      </c>
      <c r="V51" s="8">
        <v>657</v>
      </c>
      <c r="W51" s="8">
        <v>189</v>
      </c>
      <c r="X51" s="8">
        <f t="shared" si="0"/>
        <v>92515</v>
      </c>
      <c r="Y51" s="8">
        <v>97612</v>
      </c>
      <c r="Z51">
        <f t="shared" si="1"/>
        <v>15084</v>
      </c>
      <c r="AA51" s="5">
        <f t="shared" si="2"/>
        <v>0.1545301807154858</v>
      </c>
    </row>
    <row r="52" spans="1:27" x14ac:dyDescent="0.2">
      <c r="A52" s="7" t="s">
        <v>505</v>
      </c>
      <c r="B52" s="7" t="str">
        <f>VLOOKUP(A52,[1]population!A:D,4,FALSE)</f>
        <v>NHS Fareham and Gosport CCG</v>
      </c>
      <c r="C52" s="8">
        <v>204773</v>
      </c>
      <c r="D52" s="8">
        <v>10419</v>
      </c>
      <c r="E52" s="8">
        <v>11461</v>
      </c>
      <c r="F52" s="8">
        <v>10430</v>
      </c>
      <c r="G52" s="8">
        <v>10175</v>
      </c>
      <c r="H52" s="8">
        <v>11562</v>
      </c>
      <c r="I52" s="8">
        <v>12265</v>
      </c>
      <c r="J52" s="8">
        <v>12065</v>
      </c>
      <c r="K52" s="8">
        <v>11418</v>
      </c>
      <c r="L52" s="8">
        <v>14090</v>
      </c>
      <c r="M52" s="8">
        <v>11864</v>
      </c>
      <c r="N52" s="8">
        <v>15438</v>
      </c>
      <c r="O52" s="8">
        <v>15258</v>
      </c>
      <c r="P52" s="8">
        <v>12755</v>
      </c>
      <c r="Q52" s="8">
        <v>11769</v>
      </c>
      <c r="R52" s="8">
        <v>12607</v>
      </c>
      <c r="S52" s="8">
        <v>8364</v>
      </c>
      <c r="T52" s="8">
        <v>6453</v>
      </c>
      <c r="U52" s="8">
        <v>4188</v>
      </c>
      <c r="V52" s="8">
        <v>1666</v>
      </c>
      <c r="W52" s="8">
        <v>526</v>
      </c>
      <c r="X52" s="8">
        <f t="shared" si="0"/>
        <v>194354</v>
      </c>
      <c r="Y52" s="8">
        <v>204773</v>
      </c>
      <c r="Z52">
        <f t="shared" si="1"/>
        <v>32310</v>
      </c>
      <c r="AA52" s="5">
        <f t="shared" si="2"/>
        <v>0.15778447353899197</v>
      </c>
    </row>
    <row r="53" spans="1:27" x14ac:dyDescent="0.2">
      <c r="A53" s="7" t="s">
        <v>506</v>
      </c>
      <c r="B53" s="7" t="str">
        <f>VLOOKUP(A53,[1]population!A:D,4,FALSE)</f>
        <v>NHS Gloucestershire CCG</v>
      </c>
      <c r="C53" s="8">
        <v>652099</v>
      </c>
      <c r="D53" s="8">
        <v>33689</v>
      </c>
      <c r="E53" s="8">
        <v>36594</v>
      </c>
      <c r="F53" s="8">
        <v>36475</v>
      </c>
      <c r="G53" s="8">
        <v>36993</v>
      </c>
      <c r="H53" s="8">
        <v>38967</v>
      </c>
      <c r="I53" s="8">
        <v>39681</v>
      </c>
      <c r="J53" s="8">
        <v>39804</v>
      </c>
      <c r="K53" s="8">
        <v>37124</v>
      </c>
      <c r="L53" s="8">
        <v>44328</v>
      </c>
      <c r="M53" s="8">
        <v>37671</v>
      </c>
      <c r="N53" s="8">
        <v>49001</v>
      </c>
      <c r="O53" s="8">
        <v>45908</v>
      </c>
      <c r="P53" s="8">
        <v>39268</v>
      </c>
      <c r="Q53" s="8">
        <v>37038</v>
      </c>
      <c r="R53" s="8">
        <v>36530</v>
      </c>
      <c r="S53" s="8">
        <v>25689</v>
      </c>
      <c r="T53" s="8">
        <v>18659</v>
      </c>
      <c r="U53" s="8">
        <v>11556</v>
      </c>
      <c r="V53" s="8">
        <v>5390</v>
      </c>
      <c r="W53" s="8">
        <v>1734</v>
      </c>
      <c r="X53" s="8">
        <f t="shared" si="0"/>
        <v>618410</v>
      </c>
      <c r="Y53" s="8">
        <v>652099</v>
      </c>
      <c r="Z53">
        <f t="shared" si="1"/>
        <v>106758</v>
      </c>
      <c r="AA53" s="5">
        <f t="shared" si="2"/>
        <v>0.16371440532802534</v>
      </c>
    </row>
    <row r="54" spans="1:27" x14ac:dyDescent="0.2">
      <c r="A54" s="7" t="s">
        <v>507</v>
      </c>
      <c r="B54" s="7" t="str">
        <f>VLOOKUP(A54,[1]population!A:D,4,FALSE)</f>
        <v>NHS Great Yarmouth and Waveney CCG</v>
      </c>
      <c r="C54" s="8">
        <v>240073</v>
      </c>
      <c r="D54" s="8">
        <v>11386</v>
      </c>
      <c r="E54" s="8">
        <v>12672</v>
      </c>
      <c r="F54" s="8">
        <v>11986</v>
      </c>
      <c r="G54" s="8">
        <v>12747</v>
      </c>
      <c r="H54" s="8">
        <v>14390</v>
      </c>
      <c r="I54" s="8">
        <v>14356</v>
      </c>
      <c r="J54" s="8">
        <v>13462</v>
      </c>
      <c r="K54" s="8">
        <v>12656</v>
      </c>
      <c r="L54" s="8">
        <v>15512</v>
      </c>
      <c r="M54" s="8">
        <v>13116</v>
      </c>
      <c r="N54" s="8">
        <v>17267</v>
      </c>
      <c r="O54" s="8">
        <v>16420</v>
      </c>
      <c r="P54" s="8">
        <v>15281</v>
      </c>
      <c r="Q54" s="8">
        <v>15206</v>
      </c>
      <c r="R54" s="8">
        <v>16675</v>
      </c>
      <c r="S54" s="8">
        <v>11034</v>
      </c>
      <c r="T54" s="8">
        <v>7976</v>
      </c>
      <c r="U54" s="8">
        <v>5016</v>
      </c>
      <c r="V54" s="8">
        <v>2222</v>
      </c>
      <c r="W54" s="8">
        <v>693</v>
      </c>
      <c r="X54" s="8">
        <f t="shared" si="0"/>
        <v>228687</v>
      </c>
      <c r="Y54" s="8">
        <v>240073</v>
      </c>
      <c r="Z54">
        <f t="shared" si="1"/>
        <v>36044</v>
      </c>
      <c r="AA54" s="5">
        <f t="shared" si="2"/>
        <v>0.15013766645978516</v>
      </c>
    </row>
    <row r="55" spans="1:27" x14ac:dyDescent="0.2">
      <c r="A55" s="7" t="s">
        <v>508</v>
      </c>
      <c r="B55" s="7" t="str">
        <f>VLOOKUP(A55,[1]population!A:D,4,FALSE)</f>
        <v>NHS Greater Huddersfield CCG</v>
      </c>
      <c r="C55" s="8">
        <v>249997</v>
      </c>
      <c r="D55" s="8">
        <v>13452</v>
      </c>
      <c r="E55" s="8">
        <v>14822</v>
      </c>
      <c r="F55" s="8">
        <v>14035</v>
      </c>
      <c r="G55" s="8">
        <v>18739</v>
      </c>
      <c r="H55" s="8">
        <v>17142</v>
      </c>
      <c r="I55" s="8">
        <v>16522</v>
      </c>
      <c r="J55" s="8">
        <v>16297</v>
      </c>
      <c r="K55" s="8">
        <v>15160</v>
      </c>
      <c r="L55" s="8">
        <v>17738</v>
      </c>
      <c r="M55" s="8">
        <v>15351</v>
      </c>
      <c r="N55" s="8">
        <v>17828</v>
      </c>
      <c r="O55" s="8">
        <v>16065</v>
      </c>
      <c r="P55" s="8">
        <v>13529</v>
      </c>
      <c r="Q55" s="8">
        <v>12366</v>
      </c>
      <c r="R55" s="8">
        <v>12013</v>
      </c>
      <c r="S55" s="8">
        <v>7743</v>
      </c>
      <c r="T55" s="8">
        <v>5891</v>
      </c>
      <c r="U55" s="8">
        <v>3356</v>
      </c>
      <c r="V55" s="8">
        <v>1495</v>
      </c>
      <c r="W55" s="8">
        <v>453</v>
      </c>
      <c r="X55" s="8">
        <f t="shared" si="0"/>
        <v>236545</v>
      </c>
      <c r="Y55" s="8">
        <v>249997</v>
      </c>
      <c r="Z55">
        <f t="shared" si="1"/>
        <v>42309</v>
      </c>
      <c r="AA55" s="5">
        <f t="shared" si="2"/>
        <v>0.16923803085637026</v>
      </c>
    </row>
    <row r="56" spans="1:27" x14ac:dyDescent="0.2">
      <c r="A56" s="7" t="s">
        <v>509</v>
      </c>
      <c r="B56" s="7" t="str">
        <f>VLOOKUP(A56,[1]population!A:D,4,FALSE)</f>
        <v>NHS Greenwich CCG</v>
      </c>
      <c r="C56" s="8">
        <v>299593</v>
      </c>
      <c r="D56" s="8">
        <v>21338</v>
      </c>
      <c r="E56" s="8">
        <v>18266</v>
      </c>
      <c r="F56" s="8">
        <v>15293</v>
      </c>
      <c r="G56" s="8">
        <v>18092</v>
      </c>
      <c r="H56" s="8">
        <v>25562</v>
      </c>
      <c r="I56" s="8">
        <v>29120</v>
      </c>
      <c r="J56" s="8">
        <v>28138</v>
      </c>
      <c r="K56" s="8">
        <v>23394</v>
      </c>
      <c r="L56" s="8">
        <v>20958</v>
      </c>
      <c r="M56" s="8">
        <v>20981</v>
      </c>
      <c r="N56" s="8">
        <v>19204</v>
      </c>
      <c r="O56" s="8">
        <v>16283</v>
      </c>
      <c r="P56" s="8">
        <v>12287</v>
      </c>
      <c r="Q56" s="8">
        <v>9290</v>
      </c>
      <c r="R56" s="8">
        <v>8269</v>
      </c>
      <c r="S56" s="8">
        <v>5488</v>
      </c>
      <c r="T56" s="8">
        <v>4035</v>
      </c>
      <c r="U56" s="8">
        <v>2304</v>
      </c>
      <c r="V56" s="8">
        <v>977</v>
      </c>
      <c r="W56" s="8">
        <v>314</v>
      </c>
      <c r="X56" s="8">
        <f t="shared" si="0"/>
        <v>278255</v>
      </c>
      <c r="Y56" s="8">
        <v>299593</v>
      </c>
      <c r="Z56">
        <f t="shared" si="1"/>
        <v>54897</v>
      </c>
      <c r="AA56" s="5">
        <f t="shared" si="2"/>
        <v>0.18323859369210896</v>
      </c>
    </row>
    <row r="57" spans="1:27" x14ac:dyDescent="0.2">
      <c r="A57" s="7" t="s">
        <v>510</v>
      </c>
      <c r="B57" s="7" t="str">
        <f>VLOOKUP(A57,[1]population!A:D,4,FALSE)</f>
        <v>NHS Halton CCG</v>
      </c>
      <c r="C57" s="8">
        <v>132128</v>
      </c>
      <c r="D57" s="8">
        <v>7428</v>
      </c>
      <c r="E57" s="8">
        <v>8112</v>
      </c>
      <c r="F57" s="8">
        <v>7216</v>
      </c>
      <c r="G57" s="8">
        <v>7373</v>
      </c>
      <c r="H57" s="8">
        <v>8734</v>
      </c>
      <c r="I57" s="8">
        <v>9119</v>
      </c>
      <c r="J57" s="8">
        <v>9000</v>
      </c>
      <c r="K57" s="8">
        <v>8120</v>
      </c>
      <c r="L57" s="8">
        <v>9380</v>
      </c>
      <c r="M57" s="8">
        <v>8194</v>
      </c>
      <c r="N57" s="8">
        <v>9489</v>
      </c>
      <c r="O57" s="8">
        <v>9108</v>
      </c>
      <c r="P57" s="8">
        <v>7980</v>
      </c>
      <c r="Q57" s="8">
        <v>7387</v>
      </c>
      <c r="R57" s="8">
        <v>6333</v>
      </c>
      <c r="S57" s="8">
        <v>4049</v>
      </c>
      <c r="T57" s="8">
        <v>2840</v>
      </c>
      <c r="U57" s="8">
        <v>1511</v>
      </c>
      <c r="V57" s="8">
        <v>601</v>
      </c>
      <c r="W57" s="8">
        <v>154</v>
      </c>
      <c r="X57" s="8">
        <f t="shared" si="0"/>
        <v>124700</v>
      </c>
      <c r="Y57" s="8">
        <v>132128</v>
      </c>
      <c r="Z57">
        <f t="shared" si="1"/>
        <v>22756</v>
      </c>
      <c r="AA57" s="5">
        <f t="shared" si="2"/>
        <v>0.17222693146040202</v>
      </c>
    </row>
    <row r="58" spans="1:27" x14ac:dyDescent="0.2">
      <c r="A58" s="7" t="s">
        <v>511</v>
      </c>
      <c r="B58" s="7" t="str">
        <f>VLOOKUP(A58,[1]population!A:D,4,FALSE)</f>
        <v>NHS Hambleton, Richmondshire and Whitby CCG</v>
      </c>
      <c r="C58" s="8">
        <v>144302</v>
      </c>
      <c r="D58" s="8">
        <v>6482</v>
      </c>
      <c r="E58" s="8">
        <v>7347</v>
      </c>
      <c r="F58" s="8">
        <v>6973</v>
      </c>
      <c r="G58" s="8">
        <v>6511</v>
      </c>
      <c r="H58" s="8">
        <v>7390</v>
      </c>
      <c r="I58" s="8">
        <v>7273</v>
      </c>
      <c r="J58" s="8">
        <v>7229</v>
      </c>
      <c r="K58" s="8">
        <v>7072</v>
      </c>
      <c r="L58" s="8">
        <v>9541</v>
      </c>
      <c r="M58" s="8">
        <v>7330</v>
      </c>
      <c r="N58" s="8">
        <v>11430</v>
      </c>
      <c r="O58" s="8">
        <v>11787</v>
      </c>
      <c r="P58" s="8">
        <v>10551</v>
      </c>
      <c r="Q58" s="8">
        <v>10342</v>
      </c>
      <c r="R58" s="8">
        <v>10506</v>
      </c>
      <c r="S58" s="8">
        <v>6828</v>
      </c>
      <c r="T58" s="8">
        <v>5206</v>
      </c>
      <c r="U58" s="8">
        <v>2928</v>
      </c>
      <c r="V58" s="8">
        <v>1204</v>
      </c>
      <c r="W58" s="8">
        <v>372</v>
      </c>
      <c r="X58" s="8">
        <f t="shared" si="0"/>
        <v>137820</v>
      </c>
      <c r="Y58" s="8">
        <v>144302</v>
      </c>
      <c r="Z58">
        <f t="shared" si="1"/>
        <v>20802</v>
      </c>
      <c r="AA58" s="5">
        <f t="shared" si="2"/>
        <v>0.14415600615376087</v>
      </c>
    </row>
    <row r="59" spans="1:27" x14ac:dyDescent="0.2">
      <c r="A59" s="7" t="s">
        <v>512</v>
      </c>
      <c r="B59" s="7" t="str">
        <f>VLOOKUP(A59,[1]population!A:D,4,FALSE)</f>
        <v>NHS Hammersmith and Fulham CCG</v>
      </c>
      <c r="C59" s="8">
        <v>258526</v>
      </c>
      <c r="D59" s="8">
        <v>11082</v>
      </c>
      <c r="E59" s="8">
        <v>10328</v>
      </c>
      <c r="F59" s="8">
        <v>9456</v>
      </c>
      <c r="G59" s="8">
        <v>21259</v>
      </c>
      <c r="H59" s="8">
        <v>39366</v>
      </c>
      <c r="I59" s="8">
        <v>36663</v>
      </c>
      <c r="J59" s="8">
        <v>28286</v>
      </c>
      <c r="K59" s="8">
        <v>20226</v>
      </c>
      <c r="L59" s="8">
        <v>16438</v>
      </c>
      <c r="M59" s="8">
        <v>11375</v>
      </c>
      <c r="N59" s="8">
        <v>14073</v>
      </c>
      <c r="O59" s="8">
        <v>10732</v>
      </c>
      <c r="P59" s="8">
        <v>8140</v>
      </c>
      <c r="Q59" s="8">
        <v>6382</v>
      </c>
      <c r="R59" s="8">
        <v>5484</v>
      </c>
      <c r="S59" s="8">
        <v>3994</v>
      </c>
      <c r="T59" s="8">
        <v>2702</v>
      </c>
      <c r="U59" s="8">
        <v>1617</v>
      </c>
      <c r="V59" s="8">
        <v>692</v>
      </c>
      <c r="W59" s="8">
        <v>231</v>
      </c>
      <c r="X59" s="8">
        <f t="shared" si="0"/>
        <v>247444</v>
      </c>
      <c r="Y59" s="8">
        <v>258526</v>
      </c>
      <c r="Z59">
        <f t="shared" si="1"/>
        <v>30866</v>
      </c>
      <c r="AA59" s="5">
        <f t="shared" si="2"/>
        <v>0.11939224681463373</v>
      </c>
    </row>
    <row r="60" spans="1:27" x14ac:dyDescent="0.2">
      <c r="A60" s="7" t="s">
        <v>513</v>
      </c>
      <c r="B60" s="7" t="str">
        <f>VLOOKUP(A60,[1]population!A:D,4,FALSE)</f>
        <v>NHS Hardwick CCG</v>
      </c>
      <c r="C60" s="8">
        <v>104793</v>
      </c>
      <c r="D60" s="8">
        <v>5415</v>
      </c>
      <c r="E60" s="8">
        <v>5711</v>
      </c>
      <c r="F60" s="8">
        <v>5163</v>
      </c>
      <c r="G60" s="8">
        <v>5796</v>
      </c>
      <c r="H60" s="8">
        <v>6698</v>
      </c>
      <c r="I60" s="8">
        <v>6475</v>
      </c>
      <c r="J60" s="8">
        <v>6229</v>
      </c>
      <c r="K60" s="8">
        <v>5656</v>
      </c>
      <c r="L60" s="8">
        <v>7546</v>
      </c>
      <c r="M60" s="8">
        <v>5738</v>
      </c>
      <c r="N60" s="8">
        <v>8258</v>
      </c>
      <c r="O60" s="8">
        <v>7446</v>
      </c>
      <c r="P60" s="8">
        <v>6551</v>
      </c>
      <c r="Q60" s="8">
        <v>6082</v>
      </c>
      <c r="R60" s="8">
        <v>6177</v>
      </c>
      <c r="S60" s="8">
        <v>4283</v>
      </c>
      <c r="T60" s="8">
        <v>2865</v>
      </c>
      <c r="U60" s="8">
        <v>1728</v>
      </c>
      <c r="V60" s="8">
        <v>741</v>
      </c>
      <c r="W60" s="8">
        <v>235</v>
      </c>
      <c r="X60" s="8">
        <f t="shared" si="0"/>
        <v>99378</v>
      </c>
      <c r="Y60" s="8">
        <v>104793</v>
      </c>
      <c r="Z60">
        <f t="shared" si="1"/>
        <v>16289</v>
      </c>
      <c r="AA60" s="5">
        <f t="shared" si="2"/>
        <v>0.15543977174047885</v>
      </c>
    </row>
    <row r="61" spans="1:27" x14ac:dyDescent="0.2">
      <c r="A61" s="7" t="s">
        <v>514</v>
      </c>
      <c r="B61" s="7" t="str">
        <f>VLOOKUP(A61,[1]population!A:D,4,FALSE)</f>
        <v>NHS Haringey CCG</v>
      </c>
      <c r="C61" s="8">
        <v>321720</v>
      </c>
      <c r="D61" s="8">
        <v>18390</v>
      </c>
      <c r="E61" s="8">
        <v>17613</v>
      </c>
      <c r="F61" s="8">
        <v>15759</v>
      </c>
      <c r="G61" s="8">
        <v>19417</v>
      </c>
      <c r="H61" s="8">
        <v>31052</v>
      </c>
      <c r="I61" s="8">
        <v>34581</v>
      </c>
      <c r="J61" s="8">
        <v>31797</v>
      </c>
      <c r="K61" s="8">
        <v>26352</v>
      </c>
      <c r="L61" s="8">
        <v>23775</v>
      </c>
      <c r="M61" s="8">
        <v>18208</v>
      </c>
      <c r="N61" s="8">
        <v>22107</v>
      </c>
      <c r="O61" s="8">
        <v>18126</v>
      </c>
      <c r="P61" s="8">
        <v>13161</v>
      </c>
      <c r="Q61" s="8">
        <v>10041</v>
      </c>
      <c r="R61" s="8">
        <v>7856</v>
      </c>
      <c r="S61" s="8">
        <v>5633</v>
      </c>
      <c r="T61" s="8">
        <v>4286</v>
      </c>
      <c r="U61" s="8">
        <v>2403</v>
      </c>
      <c r="V61" s="8">
        <v>901</v>
      </c>
      <c r="W61" s="8">
        <v>262</v>
      </c>
      <c r="X61" s="8">
        <f t="shared" si="0"/>
        <v>303330</v>
      </c>
      <c r="Y61" s="8">
        <v>321720</v>
      </c>
      <c r="Z61">
        <f t="shared" si="1"/>
        <v>51762</v>
      </c>
      <c r="AA61" s="5">
        <f t="shared" si="2"/>
        <v>0.16089145841104066</v>
      </c>
    </row>
    <row r="62" spans="1:27" x14ac:dyDescent="0.2">
      <c r="A62" s="7" t="s">
        <v>515</v>
      </c>
      <c r="B62" s="7" t="str">
        <f>VLOOKUP(A62,[1]population!A:D,4,FALSE)</f>
        <v>NHS Harrogate and Rural District CCG</v>
      </c>
      <c r="C62" s="8">
        <v>163803</v>
      </c>
      <c r="D62" s="8">
        <v>7377</v>
      </c>
      <c r="E62" s="8">
        <v>9285</v>
      </c>
      <c r="F62" s="8">
        <v>8379</v>
      </c>
      <c r="G62" s="8">
        <v>7400</v>
      </c>
      <c r="H62" s="8">
        <v>8553</v>
      </c>
      <c r="I62" s="8">
        <v>9122</v>
      </c>
      <c r="J62" s="8">
        <v>9887</v>
      </c>
      <c r="K62" s="8">
        <v>9968</v>
      </c>
      <c r="L62" s="8">
        <v>12093</v>
      </c>
      <c r="M62" s="8">
        <v>8752</v>
      </c>
      <c r="N62" s="8">
        <v>13280</v>
      </c>
      <c r="O62" s="8">
        <v>12506</v>
      </c>
      <c r="P62" s="8">
        <v>10616</v>
      </c>
      <c r="Q62" s="8">
        <v>9441</v>
      </c>
      <c r="R62" s="8">
        <v>9887</v>
      </c>
      <c r="S62" s="8">
        <v>6737</v>
      </c>
      <c r="T62" s="8">
        <v>5302</v>
      </c>
      <c r="U62" s="8">
        <v>3187</v>
      </c>
      <c r="V62" s="8">
        <v>1536</v>
      </c>
      <c r="W62" s="8">
        <v>495</v>
      </c>
      <c r="X62" s="8">
        <f t="shared" si="0"/>
        <v>156426</v>
      </c>
      <c r="Y62" s="8">
        <v>163803</v>
      </c>
      <c r="Z62">
        <f t="shared" si="1"/>
        <v>25041</v>
      </c>
      <c r="AA62" s="5">
        <f t="shared" si="2"/>
        <v>0.15287265800992655</v>
      </c>
    </row>
    <row r="63" spans="1:27" x14ac:dyDescent="0.2">
      <c r="A63" s="7" t="s">
        <v>516</v>
      </c>
      <c r="B63" s="7" t="str">
        <f>VLOOKUP(A63,[1]population!A:D,4,FALSE)</f>
        <v>NHS Harrow CCG</v>
      </c>
      <c r="C63" s="8">
        <v>270607</v>
      </c>
      <c r="D63" s="8">
        <v>16604</v>
      </c>
      <c r="E63" s="8">
        <v>15766</v>
      </c>
      <c r="F63" s="8">
        <v>14261</v>
      </c>
      <c r="G63" s="8">
        <v>16044</v>
      </c>
      <c r="H63" s="8">
        <v>21305</v>
      </c>
      <c r="I63" s="8">
        <v>24370</v>
      </c>
      <c r="J63" s="8">
        <v>23648</v>
      </c>
      <c r="K63" s="8">
        <v>19999</v>
      </c>
      <c r="L63" s="8">
        <v>17138</v>
      </c>
      <c r="M63" s="8">
        <v>17298</v>
      </c>
      <c r="N63" s="8">
        <v>16703</v>
      </c>
      <c r="O63" s="8">
        <v>15248</v>
      </c>
      <c r="P63" s="8">
        <v>13158</v>
      </c>
      <c r="Q63" s="8">
        <v>11015</v>
      </c>
      <c r="R63" s="8">
        <v>9676</v>
      </c>
      <c r="S63" s="8">
        <v>7129</v>
      </c>
      <c r="T63" s="8">
        <v>5783</v>
      </c>
      <c r="U63" s="8">
        <v>3436</v>
      </c>
      <c r="V63" s="8">
        <v>1488</v>
      </c>
      <c r="W63" s="8">
        <v>538</v>
      </c>
      <c r="X63" s="8">
        <f t="shared" si="0"/>
        <v>254003</v>
      </c>
      <c r="Y63" s="8">
        <v>270607</v>
      </c>
      <c r="Z63">
        <f t="shared" si="1"/>
        <v>46631</v>
      </c>
      <c r="AA63" s="5">
        <f t="shared" si="2"/>
        <v>0.17232000650389678</v>
      </c>
    </row>
    <row r="64" spans="1:27" x14ac:dyDescent="0.2">
      <c r="A64" s="7" t="s">
        <v>517</v>
      </c>
      <c r="B64" s="7" t="str">
        <f>VLOOKUP(A64,[1]population!A:D,4,FALSE)</f>
        <v>NHS Hartlepool and Stockton-on-Tees CCG</v>
      </c>
      <c r="C64" s="8">
        <v>298193</v>
      </c>
      <c r="D64" s="8">
        <v>16436</v>
      </c>
      <c r="E64" s="8">
        <v>18086</v>
      </c>
      <c r="F64" s="8">
        <v>16268</v>
      </c>
      <c r="G64" s="8">
        <v>17502</v>
      </c>
      <c r="H64" s="8">
        <v>19665</v>
      </c>
      <c r="I64" s="8">
        <v>20254</v>
      </c>
      <c r="J64" s="8">
        <v>19203</v>
      </c>
      <c r="K64" s="8">
        <v>16884</v>
      </c>
      <c r="L64" s="8">
        <v>20018</v>
      </c>
      <c r="M64" s="8">
        <v>18891</v>
      </c>
      <c r="N64" s="8">
        <v>21574</v>
      </c>
      <c r="O64" s="8">
        <v>21175</v>
      </c>
      <c r="P64" s="8">
        <v>18155</v>
      </c>
      <c r="Q64" s="8">
        <v>16073</v>
      </c>
      <c r="R64" s="8">
        <v>14529</v>
      </c>
      <c r="S64" s="8">
        <v>9473</v>
      </c>
      <c r="T64" s="8">
        <v>7506</v>
      </c>
      <c r="U64" s="8">
        <v>4405</v>
      </c>
      <c r="V64" s="8">
        <v>1641</v>
      </c>
      <c r="W64" s="8">
        <v>455</v>
      </c>
      <c r="X64" s="8">
        <f t="shared" si="0"/>
        <v>281757</v>
      </c>
      <c r="Y64" s="8">
        <v>298193</v>
      </c>
      <c r="Z64">
        <f t="shared" si="1"/>
        <v>50790</v>
      </c>
      <c r="AA64" s="5">
        <f t="shared" si="2"/>
        <v>0.17032592985080133</v>
      </c>
    </row>
    <row r="65" spans="1:27" x14ac:dyDescent="0.2">
      <c r="A65" s="7" t="s">
        <v>518</v>
      </c>
      <c r="B65" s="7" t="str">
        <f>VLOOKUP(A65,[1]population!A:D,4,FALSE)</f>
        <v>NHS Hastings and Rother CCG</v>
      </c>
      <c r="C65" s="8">
        <v>189155</v>
      </c>
      <c r="D65" s="8">
        <v>8716</v>
      </c>
      <c r="E65" s="8">
        <v>10012</v>
      </c>
      <c r="F65" s="8">
        <v>9450</v>
      </c>
      <c r="G65" s="8">
        <v>9295</v>
      </c>
      <c r="H65" s="8">
        <v>10386</v>
      </c>
      <c r="I65" s="8">
        <v>10379</v>
      </c>
      <c r="J65" s="8">
        <v>10252</v>
      </c>
      <c r="K65" s="8">
        <v>9843</v>
      </c>
      <c r="L65" s="8">
        <v>12393</v>
      </c>
      <c r="M65" s="8">
        <v>10156</v>
      </c>
      <c r="N65" s="8">
        <v>14157</v>
      </c>
      <c r="O65" s="8">
        <v>13686</v>
      </c>
      <c r="P65" s="8">
        <v>12484</v>
      </c>
      <c r="Q65" s="8">
        <v>12453</v>
      </c>
      <c r="R65" s="8">
        <v>13383</v>
      </c>
      <c r="S65" s="8">
        <v>8718</v>
      </c>
      <c r="T65" s="8">
        <v>6570</v>
      </c>
      <c r="U65" s="8">
        <v>4127</v>
      </c>
      <c r="V65" s="8">
        <v>1989</v>
      </c>
      <c r="W65" s="8">
        <v>706</v>
      </c>
      <c r="X65" s="8">
        <f t="shared" si="0"/>
        <v>180439</v>
      </c>
      <c r="Y65" s="8">
        <v>189155</v>
      </c>
      <c r="Z65">
        <f t="shared" si="1"/>
        <v>28178</v>
      </c>
      <c r="AA65" s="5">
        <f t="shared" si="2"/>
        <v>0.14896777774840739</v>
      </c>
    </row>
    <row r="66" spans="1:27" x14ac:dyDescent="0.2">
      <c r="A66" s="7" t="s">
        <v>519</v>
      </c>
      <c r="B66" s="7" t="str">
        <f>VLOOKUP(A66,[1]population!A:D,4,FALSE)</f>
        <v>NHS Havering CCG</v>
      </c>
      <c r="C66" s="8">
        <v>279983</v>
      </c>
      <c r="D66" s="8">
        <v>17589</v>
      </c>
      <c r="E66" s="8">
        <v>16200</v>
      </c>
      <c r="F66" s="8">
        <v>14712</v>
      </c>
      <c r="G66" s="8">
        <v>15760</v>
      </c>
      <c r="H66" s="8">
        <v>19123</v>
      </c>
      <c r="I66" s="8">
        <v>20625</v>
      </c>
      <c r="J66" s="8">
        <v>20176</v>
      </c>
      <c r="K66" s="8">
        <v>17506</v>
      </c>
      <c r="L66" s="8">
        <v>18195</v>
      </c>
      <c r="M66" s="8">
        <v>17452</v>
      </c>
      <c r="N66" s="8">
        <v>19563</v>
      </c>
      <c r="O66" s="8">
        <v>18146</v>
      </c>
      <c r="P66" s="8">
        <v>15018</v>
      </c>
      <c r="Q66" s="8">
        <v>12904</v>
      </c>
      <c r="R66" s="8">
        <v>12884</v>
      </c>
      <c r="S66" s="8">
        <v>8953</v>
      </c>
      <c r="T66" s="8">
        <v>7369</v>
      </c>
      <c r="U66" s="8">
        <v>4956</v>
      </c>
      <c r="V66" s="8">
        <v>2225</v>
      </c>
      <c r="W66" s="8">
        <v>627</v>
      </c>
      <c r="X66" s="8">
        <f t="shared" si="0"/>
        <v>262394</v>
      </c>
      <c r="Y66" s="8">
        <v>279983</v>
      </c>
      <c r="Z66">
        <f t="shared" si="1"/>
        <v>48501</v>
      </c>
      <c r="AA66" s="5">
        <f t="shared" si="2"/>
        <v>0.17322837457988521</v>
      </c>
    </row>
    <row r="67" spans="1:27" x14ac:dyDescent="0.2">
      <c r="A67" s="7" t="s">
        <v>520</v>
      </c>
      <c r="B67" s="7" t="str">
        <f>VLOOKUP(A67,[1]population!A:D,4,FALSE)</f>
        <v>NHS Herefordshire CCG</v>
      </c>
      <c r="C67" s="8">
        <v>187775</v>
      </c>
      <c r="D67" s="8">
        <v>8747</v>
      </c>
      <c r="E67" s="8">
        <v>9840</v>
      </c>
      <c r="F67" s="8">
        <v>9188</v>
      </c>
      <c r="G67" s="8">
        <v>8864</v>
      </c>
      <c r="H67" s="8">
        <v>10441</v>
      </c>
      <c r="I67" s="8">
        <v>10554</v>
      </c>
      <c r="J67" s="8">
        <v>10582</v>
      </c>
      <c r="K67" s="8">
        <v>9745</v>
      </c>
      <c r="L67" s="8">
        <v>12401</v>
      </c>
      <c r="M67" s="8">
        <v>10172</v>
      </c>
      <c r="N67" s="8">
        <v>14186</v>
      </c>
      <c r="O67" s="8">
        <v>13797</v>
      </c>
      <c r="P67" s="8">
        <v>12879</v>
      </c>
      <c r="Q67" s="8">
        <v>12511</v>
      </c>
      <c r="R67" s="8">
        <v>12459</v>
      </c>
      <c r="S67" s="8">
        <v>8647</v>
      </c>
      <c r="T67" s="8">
        <v>6408</v>
      </c>
      <c r="U67" s="8">
        <v>3961</v>
      </c>
      <c r="V67" s="8">
        <v>1839</v>
      </c>
      <c r="W67" s="8">
        <v>554</v>
      </c>
      <c r="X67" s="8">
        <f t="shared" si="0"/>
        <v>179028</v>
      </c>
      <c r="Y67" s="8">
        <v>187775</v>
      </c>
      <c r="Z67">
        <f t="shared" si="1"/>
        <v>27775</v>
      </c>
      <c r="AA67" s="5">
        <f t="shared" si="2"/>
        <v>0.14791638929569964</v>
      </c>
    </row>
    <row r="68" spans="1:27" x14ac:dyDescent="0.2">
      <c r="A68" s="7" t="s">
        <v>521</v>
      </c>
      <c r="B68" s="7" t="str">
        <f>VLOOKUP(A68,[1]population!A:D,4,FALSE)</f>
        <v>NHS Herts Valleys CCG</v>
      </c>
      <c r="C68" s="8">
        <v>650200</v>
      </c>
      <c r="D68" s="8">
        <v>38948</v>
      </c>
      <c r="E68" s="8">
        <v>41170</v>
      </c>
      <c r="F68" s="8">
        <v>34263</v>
      </c>
      <c r="G68" s="8">
        <v>32019</v>
      </c>
      <c r="H68" s="8">
        <v>40416</v>
      </c>
      <c r="I68" s="8">
        <v>45016</v>
      </c>
      <c r="J68" s="8">
        <v>49977</v>
      </c>
      <c r="K68" s="8">
        <v>48715</v>
      </c>
      <c r="L68" s="8">
        <v>48803</v>
      </c>
      <c r="M68" s="8">
        <v>43089</v>
      </c>
      <c r="N68" s="8">
        <v>47915</v>
      </c>
      <c r="O68" s="8">
        <v>41899</v>
      </c>
      <c r="P68" s="8">
        <v>33251</v>
      </c>
      <c r="Q68" s="8">
        <v>28245</v>
      </c>
      <c r="R68" s="8">
        <v>27180</v>
      </c>
      <c r="S68" s="8">
        <v>18427</v>
      </c>
      <c r="T68" s="8">
        <v>14854</v>
      </c>
      <c r="U68" s="8">
        <v>9926</v>
      </c>
      <c r="V68" s="8">
        <v>4594</v>
      </c>
      <c r="W68" s="8">
        <v>1493</v>
      </c>
      <c r="X68" s="8">
        <f t="shared" ref="X68:X131" si="3">SUM(E68:W68)</f>
        <v>611252</v>
      </c>
      <c r="Y68" s="8">
        <v>650200</v>
      </c>
      <c r="Z68">
        <f t="shared" ref="Z68:Z131" si="4">(D68+E68+F68)</f>
        <v>114381</v>
      </c>
      <c r="AA68" s="5">
        <f t="shared" ref="AA68:AA131" si="5">Z68/Y68</f>
        <v>0.17591664103352814</v>
      </c>
    </row>
    <row r="69" spans="1:27" x14ac:dyDescent="0.2">
      <c r="A69" s="7" t="s">
        <v>522</v>
      </c>
      <c r="B69" s="7" t="str">
        <f>VLOOKUP(A69,[1]population!A:D,4,FALSE)</f>
        <v>NHS Heywood, Middleton and Rochdale CCG</v>
      </c>
      <c r="C69" s="8">
        <v>235151</v>
      </c>
      <c r="D69" s="8">
        <v>14872</v>
      </c>
      <c r="E69" s="8">
        <v>15493</v>
      </c>
      <c r="F69" s="8">
        <v>13419</v>
      </c>
      <c r="G69" s="8">
        <v>13663</v>
      </c>
      <c r="H69" s="8">
        <v>16261</v>
      </c>
      <c r="I69" s="8">
        <v>17214</v>
      </c>
      <c r="J69" s="8">
        <v>16724</v>
      </c>
      <c r="K69" s="8">
        <v>14595</v>
      </c>
      <c r="L69" s="8">
        <v>16020</v>
      </c>
      <c r="M69" s="8">
        <v>16204</v>
      </c>
      <c r="N69" s="8">
        <v>16302</v>
      </c>
      <c r="O69" s="8">
        <v>14744</v>
      </c>
      <c r="P69" s="8">
        <v>12707</v>
      </c>
      <c r="Q69" s="8">
        <v>11284</v>
      </c>
      <c r="R69" s="8">
        <v>9994</v>
      </c>
      <c r="S69" s="8">
        <v>6778</v>
      </c>
      <c r="T69" s="8">
        <v>4663</v>
      </c>
      <c r="U69" s="8">
        <v>2743</v>
      </c>
      <c r="V69" s="8">
        <v>1134</v>
      </c>
      <c r="W69" s="8">
        <v>337</v>
      </c>
      <c r="X69" s="8">
        <f t="shared" si="3"/>
        <v>220279</v>
      </c>
      <c r="Y69" s="8">
        <v>235151</v>
      </c>
      <c r="Z69">
        <f t="shared" si="4"/>
        <v>43784</v>
      </c>
      <c r="AA69" s="5">
        <f t="shared" si="5"/>
        <v>0.18619525326279709</v>
      </c>
    </row>
    <row r="70" spans="1:27" x14ac:dyDescent="0.2">
      <c r="A70" s="7" t="s">
        <v>523</v>
      </c>
      <c r="B70" s="7" t="str">
        <f>VLOOKUP(A70,[1]population!A:D,4,FALSE)</f>
        <v>NHS High Weald Lewes Havens CCG</v>
      </c>
      <c r="C70" s="8">
        <v>170825</v>
      </c>
      <c r="D70" s="8">
        <v>7726</v>
      </c>
      <c r="E70" s="8">
        <v>10210</v>
      </c>
      <c r="F70" s="8">
        <v>9177</v>
      </c>
      <c r="G70" s="8">
        <v>8030</v>
      </c>
      <c r="H70" s="8">
        <v>8600</v>
      </c>
      <c r="I70" s="8">
        <v>8467</v>
      </c>
      <c r="J70" s="8">
        <v>9186</v>
      </c>
      <c r="K70" s="8">
        <v>9561</v>
      </c>
      <c r="L70" s="8">
        <v>12431</v>
      </c>
      <c r="M70" s="8">
        <v>9536</v>
      </c>
      <c r="N70" s="8">
        <v>13806</v>
      </c>
      <c r="O70" s="8">
        <v>12871</v>
      </c>
      <c r="P70" s="8">
        <v>11319</v>
      </c>
      <c r="Q70" s="8">
        <v>10614</v>
      </c>
      <c r="R70" s="8">
        <v>11041</v>
      </c>
      <c r="S70" s="8">
        <v>7412</v>
      </c>
      <c r="T70" s="8">
        <v>5375</v>
      </c>
      <c r="U70" s="8">
        <v>3362</v>
      </c>
      <c r="V70" s="8">
        <v>1567</v>
      </c>
      <c r="W70" s="8">
        <v>534</v>
      </c>
      <c r="X70" s="8">
        <f t="shared" si="3"/>
        <v>163099</v>
      </c>
      <c r="Y70" s="8">
        <v>170825</v>
      </c>
      <c r="Z70">
        <f t="shared" si="4"/>
        <v>27113</v>
      </c>
      <c r="AA70" s="5">
        <f t="shared" si="5"/>
        <v>0.15871798624323138</v>
      </c>
    </row>
    <row r="71" spans="1:27" x14ac:dyDescent="0.2">
      <c r="A71" s="7" t="s">
        <v>524</v>
      </c>
      <c r="B71" s="7" t="str">
        <f>VLOOKUP(A71,[1]population!A:D,4,FALSE)</f>
        <v>NHS Hillingdon CCG</v>
      </c>
      <c r="C71" s="8">
        <v>316839</v>
      </c>
      <c r="D71" s="8">
        <v>20314</v>
      </c>
      <c r="E71" s="8">
        <v>19186</v>
      </c>
      <c r="F71" s="8">
        <v>17898</v>
      </c>
      <c r="G71" s="8">
        <v>21472</v>
      </c>
      <c r="H71" s="8">
        <v>23822</v>
      </c>
      <c r="I71" s="8">
        <v>26349</v>
      </c>
      <c r="J71" s="8">
        <v>26913</v>
      </c>
      <c r="K71" s="8">
        <v>23174</v>
      </c>
      <c r="L71" s="8">
        <v>21274</v>
      </c>
      <c r="M71" s="8">
        <v>21216</v>
      </c>
      <c r="N71" s="8">
        <v>20835</v>
      </c>
      <c r="O71" s="8">
        <v>18348</v>
      </c>
      <c r="P71" s="8">
        <v>14472</v>
      </c>
      <c r="Q71" s="8">
        <v>11467</v>
      </c>
      <c r="R71" s="8">
        <v>10515</v>
      </c>
      <c r="S71" s="8">
        <v>7397</v>
      </c>
      <c r="T71" s="8">
        <v>6128</v>
      </c>
      <c r="U71" s="8">
        <v>3865</v>
      </c>
      <c r="V71" s="8">
        <v>1633</v>
      </c>
      <c r="W71" s="8">
        <v>561</v>
      </c>
      <c r="X71" s="8">
        <f t="shared" si="3"/>
        <v>296525</v>
      </c>
      <c r="Y71" s="8">
        <v>316839</v>
      </c>
      <c r="Z71">
        <f t="shared" si="4"/>
        <v>57398</v>
      </c>
      <c r="AA71" s="5">
        <f t="shared" si="5"/>
        <v>0.18115825387657453</v>
      </c>
    </row>
    <row r="72" spans="1:27" x14ac:dyDescent="0.2">
      <c r="A72" s="7" t="s">
        <v>525</v>
      </c>
      <c r="B72" s="7" t="str">
        <f>VLOOKUP(A72,[1]population!A:D,4,FALSE)</f>
        <v>NHS Horsham and Mid Sussex CCG</v>
      </c>
      <c r="C72" s="8">
        <v>242758</v>
      </c>
      <c r="D72" s="8">
        <v>12916</v>
      </c>
      <c r="E72" s="8">
        <v>14876</v>
      </c>
      <c r="F72" s="8">
        <v>13296</v>
      </c>
      <c r="G72" s="8">
        <v>11186</v>
      </c>
      <c r="H72" s="8">
        <v>12860</v>
      </c>
      <c r="I72" s="8">
        <v>14364</v>
      </c>
      <c r="J72" s="8">
        <v>16008</v>
      </c>
      <c r="K72" s="8">
        <v>16170</v>
      </c>
      <c r="L72" s="8">
        <v>18139</v>
      </c>
      <c r="M72" s="8">
        <v>14761</v>
      </c>
      <c r="N72" s="8">
        <v>18809</v>
      </c>
      <c r="O72" s="8">
        <v>16806</v>
      </c>
      <c r="P72" s="8">
        <v>13961</v>
      </c>
      <c r="Q72" s="8">
        <v>12516</v>
      </c>
      <c r="R72" s="8">
        <v>12986</v>
      </c>
      <c r="S72" s="8">
        <v>8781</v>
      </c>
      <c r="T72" s="8">
        <v>6713</v>
      </c>
      <c r="U72" s="8">
        <v>4691</v>
      </c>
      <c r="V72" s="8">
        <v>2207</v>
      </c>
      <c r="W72" s="8">
        <v>712</v>
      </c>
      <c r="X72" s="8">
        <f t="shared" si="3"/>
        <v>229842</v>
      </c>
      <c r="Y72" s="8">
        <v>242758</v>
      </c>
      <c r="Z72">
        <f t="shared" si="4"/>
        <v>41088</v>
      </c>
      <c r="AA72" s="5">
        <f t="shared" si="5"/>
        <v>0.1692549782087511</v>
      </c>
    </row>
    <row r="73" spans="1:27" x14ac:dyDescent="0.2">
      <c r="A73" s="7" t="s">
        <v>526</v>
      </c>
      <c r="B73" s="7" t="str">
        <f>VLOOKUP(A73,[1]population!A:D,4,FALSE)</f>
        <v>NHS Hounslow CCG</v>
      </c>
      <c r="C73" s="8">
        <v>321251</v>
      </c>
      <c r="D73" s="8">
        <v>20498</v>
      </c>
      <c r="E73" s="8">
        <v>18948</v>
      </c>
      <c r="F73" s="8">
        <v>15571</v>
      </c>
      <c r="G73" s="8">
        <v>17275</v>
      </c>
      <c r="H73" s="8">
        <v>25878</v>
      </c>
      <c r="I73" s="8">
        <v>33313</v>
      </c>
      <c r="J73" s="8">
        <v>33127</v>
      </c>
      <c r="K73" s="8">
        <v>26664</v>
      </c>
      <c r="L73" s="8">
        <v>22617</v>
      </c>
      <c r="M73" s="8">
        <v>21370</v>
      </c>
      <c r="N73" s="8">
        <v>20247</v>
      </c>
      <c r="O73" s="8">
        <v>17144</v>
      </c>
      <c r="P73" s="8">
        <v>13554</v>
      </c>
      <c r="Q73" s="8">
        <v>11055</v>
      </c>
      <c r="R73" s="8">
        <v>9108</v>
      </c>
      <c r="S73" s="8">
        <v>6185</v>
      </c>
      <c r="T73" s="8">
        <v>4535</v>
      </c>
      <c r="U73" s="8">
        <v>2681</v>
      </c>
      <c r="V73" s="8">
        <v>1111</v>
      </c>
      <c r="W73" s="8">
        <v>370</v>
      </c>
      <c r="X73" s="8">
        <f t="shared" si="3"/>
        <v>300753</v>
      </c>
      <c r="Y73" s="8">
        <v>321251</v>
      </c>
      <c r="Z73">
        <f t="shared" si="4"/>
        <v>55017</v>
      </c>
      <c r="AA73" s="5">
        <f t="shared" si="5"/>
        <v>0.17125861086813737</v>
      </c>
    </row>
    <row r="74" spans="1:27" x14ac:dyDescent="0.2">
      <c r="A74" s="7" t="s">
        <v>527</v>
      </c>
      <c r="B74" s="7" t="str">
        <f>VLOOKUP(A74,[1]population!A:D,4,FALSE)</f>
        <v>NHS Hull CCG</v>
      </c>
      <c r="C74" s="8">
        <v>301032</v>
      </c>
      <c r="D74" s="8">
        <v>17991</v>
      </c>
      <c r="E74" s="8">
        <v>17437</v>
      </c>
      <c r="F74" s="8">
        <v>15700</v>
      </c>
      <c r="G74" s="8">
        <v>22579</v>
      </c>
      <c r="H74" s="8">
        <v>23619</v>
      </c>
      <c r="I74" s="8">
        <v>23530</v>
      </c>
      <c r="J74" s="8">
        <v>20732</v>
      </c>
      <c r="K74" s="8">
        <v>18293</v>
      </c>
      <c r="L74" s="8">
        <v>19987</v>
      </c>
      <c r="M74" s="8">
        <v>19356</v>
      </c>
      <c r="N74" s="8">
        <v>20480</v>
      </c>
      <c r="O74" s="8">
        <v>19282</v>
      </c>
      <c r="P74" s="8">
        <v>16008</v>
      </c>
      <c r="Q74" s="8">
        <v>13631</v>
      </c>
      <c r="R74" s="8">
        <v>12335</v>
      </c>
      <c r="S74" s="8">
        <v>8108</v>
      </c>
      <c r="T74" s="8">
        <v>6330</v>
      </c>
      <c r="U74" s="8">
        <v>3749</v>
      </c>
      <c r="V74" s="8">
        <v>1476</v>
      </c>
      <c r="W74" s="8">
        <v>409</v>
      </c>
      <c r="X74" s="8">
        <f t="shared" si="3"/>
        <v>283041</v>
      </c>
      <c r="Y74" s="8">
        <v>301032</v>
      </c>
      <c r="Z74">
        <f t="shared" si="4"/>
        <v>51128</v>
      </c>
      <c r="AA74" s="5">
        <f t="shared" si="5"/>
        <v>0.16984240878046189</v>
      </c>
    </row>
    <row r="75" spans="1:27" x14ac:dyDescent="0.2">
      <c r="A75" s="7" t="s">
        <v>528</v>
      </c>
      <c r="B75" s="7" t="str">
        <f>VLOOKUP(A75,[1]population!A:D,4,FALSE)</f>
        <v>NHS Ipswich and East Suffolk CCG</v>
      </c>
      <c r="C75" s="8">
        <v>409919</v>
      </c>
      <c r="D75" s="8">
        <v>20773</v>
      </c>
      <c r="E75" s="8">
        <v>23805</v>
      </c>
      <c r="F75" s="8">
        <v>21617</v>
      </c>
      <c r="G75" s="8">
        <v>20588</v>
      </c>
      <c r="H75" s="8">
        <v>24050</v>
      </c>
      <c r="I75" s="8">
        <v>25446</v>
      </c>
      <c r="J75" s="8">
        <v>25783</v>
      </c>
      <c r="K75" s="8">
        <v>24075</v>
      </c>
      <c r="L75" s="8">
        <v>28115</v>
      </c>
      <c r="M75" s="8">
        <v>23360</v>
      </c>
      <c r="N75" s="8">
        <v>29666</v>
      </c>
      <c r="O75" s="8">
        <v>27880</v>
      </c>
      <c r="P75" s="8">
        <v>25211</v>
      </c>
      <c r="Q75" s="8">
        <v>24014</v>
      </c>
      <c r="R75" s="8">
        <v>24342</v>
      </c>
      <c r="S75" s="8">
        <v>16198</v>
      </c>
      <c r="T75" s="8">
        <v>12464</v>
      </c>
      <c r="U75" s="8">
        <v>7840</v>
      </c>
      <c r="V75" s="8">
        <v>3598</v>
      </c>
      <c r="W75" s="8">
        <v>1094</v>
      </c>
      <c r="X75" s="8">
        <f t="shared" si="3"/>
        <v>389146</v>
      </c>
      <c r="Y75" s="8">
        <v>409919</v>
      </c>
      <c r="Z75">
        <f t="shared" si="4"/>
        <v>66195</v>
      </c>
      <c r="AA75" s="5">
        <f t="shared" si="5"/>
        <v>0.16148312227537637</v>
      </c>
    </row>
    <row r="76" spans="1:27" x14ac:dyDescent="0.2">
      <c r="A76" s="7" t="s">
        <v>529</v>
      </c>
      <c r="B76" s="7" t="str">
        <f>VLOOKUP(A76,[1]population!A:D,4,FALSE)</f>
        <v>NHS Isle of Wight CCG</v>
      </c>
      <c r="C76" s="8">
        <v>144805</v>
      </c>
      <c r="D76" s="8">
        <v>6266</v>
      </c>
      <c r="E76" s="8">
        <v>7219</v>
      </c>
      <c r="F76" s="8">
        <v>6817</v>
      </c>
      <c r="G76" s="8">
        <v>6796</v>
      </c>
      <c r="H76" s="8">
        <v>7378</v>
      </c>
      <c r="I76" s="8">
        <v>7523</v>
      </c>
      <c r="J76" s="8">
        <v>7296</v>
      </c>
      <c r="K76" s="8">
        <v>7320</v>
      </c>
      <c r="L76" s="8">
        <v>9116</v>
      </c>
      <c r="M76" s="8">
        <v>7125</v>
      </c>
      <c r="N76" s="8">
        <v>10890</v>
      </c>
      <c r="O76" s="8">
        <v>10790</v>
      </c>
      <c r="P76" s="8">
        <v>10298</v>
      </c>
      <c r="Q76" s="8">
        <v>10434</v>
      </c>
      <c r="R76" s="8">
        <v>11391</v>
      </c>
      <c r="S76" s="8">
        <v>7581</v>
      </c>
      <c r="T76" s="8">
        <v>5165</v>
      </c>
      <c r="U76" s="8">
        <v>3316</v>
      </c>
      <c r="V76" s="8">
        <v>1552</v>
      </c>
      <c r="W76" s="8">
        <v>532</v>
      </c>
      <c r="X76" s="8">
        <f t="shared" si="3"/>
        <v>138539</v>
      </c>
      <c r="Y76" s="8">
        <v>144805</v>
      </c>
      <c r="Z76">
        <f t="shared" si="4"/>
        <v>20302</v>
      </c>
      <c r="AA76" s="5">
        <f t="shared" si="5"/>
        <v>0.14020234107938262</v>
      </c>
    </row>
    <row r="77" spans="1:27" x14ac:dyDescent="0.2">
      <c r="A77" s="7" t="s">
        <v>530</v>
      </c>
      <c r="B77" s="7" t="str">
        <f>VLOOKUP(A77,[1]population!A:D,4,FALSE)</f>
        <v>NHS Islington CCG</v>
      </c>
      <c r="C77" s="8">
        <v>256925</v>
      </c>
      <c r="D77" s="8">
        <v>12867</v>
      </c>
      <c r="E77" s="8">
        <v>10518</v>
      </c>
      <c r="F77" s="8">
        <v>10390</v>
      </c>
      <c r="G77" s="8">
        <v>19312</v>
      </c>
      <c r="H77" s="8">
        <v>33738</v>
      </c>
      <c r="I77" s="8">
        <v>37080</v>
      </c>
      <c r="J77" s="8">
        <v>27258</v>
      </c>
      <c r="K77" s="8">
        <v>18814</v>
      </c>
      <c r="L77" s="8">
        <v>16167</v>
      </c>
      <c r="M77" s="8">
        <v>11666</v>
      </c>
      <c r="N77" s="8">
        <v>15448</v>
      </c>
      <c r="O77" s="8">
        <v>12443</v>
      </c>
      <c r="P77" s="8">
        <v>8920</v>
      </c>
      <c r="Q77" s="8">
        <v>7111</v>
      </c>
      <c r="R77" s="8">
        <v>5902</v>
      </c>
      <c r="S77" s="8">
        <v>3888</v>
      </c>
      <c r="T77" s="8">
        <v>2881</v>
      </c>
      <c r="U77" s="8">
        <v>1668</v>
      </c>
      <c r="V77" s="8">
        <v>667</v>
      </c>
      <c r="W77" s="8">
        <v>187</v>
      </c>
      <c r="X77" s="8">
        <f t="shared" si="3"/>
        <v>244058</v>
      </c>
      <c r="Y77" s="8">
        <v>256925</v>
      </c>
      <c r="Z77">
        <f t="shared" si="4"/>
        <v>33775</v>
      </c>
      <c r="AA77" s="5">
        <f t="shared" si="5"/>
        <v>0.13145859686678993</v>
      </c>
    </row>
    <row r="78" spans="1:27" x14ac:dyDescent="0.2">
      <c r="A78" s="7" t="s">
        <v>531</v>
      </c>
      <c r="B78" s="7" t="str">
        <f>VLOOKUP(A78,[1]population!A:D,4,FALSE)</f>
        <v>NHS Kernow CCG</v>
      </c>
      <c r="C78" s="8">
        <v>579008</v>
      </c>
      <c r="D78" s="8">
        <v>27024</v>
      </c>
      <c r="E78" s="8">
        <v>30451</v>
      </c>
      <c r="F78" s="8">
        <v>29366</v>
      </c>
      <c r="G78" s="8">
        <v>31958</v>
      </c>
      <c r="H78" s="8">
        <v>32112</v>
      </c>
      <c r="I78" s="8">
        <v>32019</v>
      </c>
      <c r="J78" s="8">
        <v>32300</v>
      </c>
      <c r="K78" s="8">
        <v>30990</v>
      </c>
      <c r="L78" s="8">
        <v>38415</v>
      </c>
      <c r="M78" s="8">
        <v>31587</v>
      </c>
      <c r="N78" s="8">
        <v>42054</v>
      </c>
      <c r="O78" s="8">
        <v>41449</v>
      </c>
      <c r="P78" s="8">
        <v>38834</v>
      </c>
      <c r="Q78" s="8">
        <v>38618</v>
      </c>
      <c r="R78" s="8">
        <v>40026</v>
      </c>
      <c r="S78" s="8">
        <v>25843</v>
      </c>
      <c r="T78" s="8">
        <v>18236</v>
      </c>
      <c r="U78" s="8">
        <v>11201</v>
      </c>
      <c r="V78" s="8">
        <v>4972</v>
      </c>
      <c r="W78" s="8">
        <v>1553</v>
      </c>
      <c r="X78" s="8">
        <f t="shared" si="3"/>
        <v>551984</v>
      </c>
      <c r="Y78" s="8">
        <v>579008</v>
      </c>
      <c r="Z78">
        <f t="shared" si="4"/>
        <v>86841</v>
      </c>
      <c r="AA78" s="5">
        <f t="shared" si="5"/>
        <v>0.14998238366309274</v>
      </c>
    </row>
    <row r="79" spans="1:27" x14ac:dyDescent="0.2">
      <c r="A79" s="7" t="s">
        <v>532</v>
      </c>
      <c r="B79" s="7" t="str">
        <f>VLOOKUP(A79,[1]population!A:D,4,FALSE)</f>
        <v>NHS Kingston CCG</v>
      </c>
      <c r="C79" s="8">
        <v>211527</v>
      </c>
      <c r="D79" s="8">
        <v>12418</v>
      </c>
      <c r="E79" s="8">
        <v>12279</v>
      </c>
      <c r="F79" s="8">
        <v>10854</v>
      </c>
      <c r="G79" s="8">
        <v>15775</v>
      </c>
      <c r="H79" s="8">
        <v>16609</v>
      </c>
      <c r="I79" s="8">
        <v>16844</v>
      </c>
      <c r="J79" s="8">
        <v>18065</v>
      </c>
      <c r="K79" s="8">
        <v>17093</v>
      </c>
      <c r="L79" s="8">
        <v>16090</v>
      </c>
      <c r="M79" s="8">
        <v>12976</v>
      </c>
      <c r="N79" s="8">
        <v>14277</v>
      </c>
      <c r="O79" s="8">
        <v>11808</v>
      </c>
      <c r="P79" s="8">
        <v>9217</v>
      </c>
      <c r="Q79" s="8">
        <v>7886</v>
      </c>
      <c r="R79" s="8">
        <v>7304</v>
      </c>
      <c r="S79" s="8">
        <v>4750</v>
      </c>
      <c r="T79" s="8">
        <v>3482</v>
      </c>
      <c r="U79" s="8">
        <v>2303</v>
      </c>
      <c r="V79" s="8">
        <v>1093</v>
      </c>
      <c r="W79" s="8">
        <v>404</v>
      </c>
      <c r="X79" s="8">
        <f t="shared" si="3"/>
        <v>199109</v>
      </c>
      <c r="Y79" s="8">
        <v>211527</v>
      </c>
      <c r="Z79">
        <f t="shared" si="4"/>
        <v>35551</v>
      </c>
      <c r="AA79" s="5">
        <f t="shared" si="5"/>
        <v>0.16806837897762461</v>
      </c>
    </row>
    <row r="80" spans="1:27" x14ac:dyDescent="0.2">
      <c r="A80" s="7" t="s">
        <v>533</v>
      </c>
      <c r="B80" s="7" t="str">
        <f>VLOOKUP(A80,[1]population!A:D,4,FALSE)</f>
        <v>NHS Knowsley CCG</v>
      </c>
      <c r="C80" s="8">
        <v>166098</v>
      </c>
      <c r="D80" s="8">
        <v>10111</v>
      </c>
      <c r="E80" s="8">
        <v>9620</v>
      </c>
      <c r="F80" s="8">
        <v>8940</v>
      </c>
      <c r="G80" s="8">
        <v>10194</v>
      </c>
      <c r="H80" s="8">
        <v>12191</v>
      </c>
      <c r="I80" s="8">
        <v>12227</v>
      </c>
      <c r="J80" s="8">
        <v>11067</v>
      </c>
      <c r="K80" s="8">
        <v>9228</v>
      </c>
      <c r="L80" s="8">
        <v>10950</v>
      </c>
      <c r="M80" s="8">
        <v>10086</v>
      </c>
      <c r="N80" s="8">
        <v>12269</v>
      </c>
      <c r="O80" s="8">
        <v>12430</v>
      </c>
      <c r="P80" s="8">
        <v>10275</v>
      </c>
      <c r="Q80" s="8">
        <v>8104</v>
      </c>
      <c r="R80" s="8">
        <v>6535</v>
      </c>
      <c r="S80" s="8">
        <v>4741</v>
      </c>
      <c r="T80" s="8">
        <v>3902</v>
      </c>
      <c r="U80" s="8">
        <v>2265</v>
      </c>
      <c r="V80" s="8">
        <v>780</v>
      </c>
      <c r="W80" s="8">
        <v>183</v>
      </c>
      <c r="X80" s="8">
        <f t="shared" si="3"/>
        <v>155987</v>
      </c>
      <c r="Y80" s="8">
        <v>166098</v>
      </c>
      <c r="Z80">
        <f t="shared" si="4"/>
        <v>28671</v>
      </c>
      <c r="AA80" s="5">
        <f t="shared" si="5"/>
        <v>0.1726149622512011</v>
      </c>
    </row>
    <row r="81" spans="1:27" x14ac:dyDescent="0.2">
      <c r="A81" s="7" t="s">
        <v>534</v>
      </c>
      <c r="B81" s="7" t="str">
        <f>VLOOKUP(A81,[1]population!A:D,4,FALSE)</f>
        <v>NHS Lambeth CCG</v>
      </c>
      <c r="C81" s="8">
        <v>420472</v>
      </c>
      <c r="D81" s="8">
        <v>20901</v>
      </c>
      <c r="E81" s="8">
        <v>19152</v>
      </c>
      <c r="F81" s="8">
        <v>17700</v>
      </c>
      <c r="G81" s="8">
        <v>28385</v>
      </c>
      <c r="H81" s="8">
        <v>58195</v>
      </c>
      <c r="I81" s="8">
        <v>54953</v>
      </c>
      <c r="J81" s="8">
        <v>43226</v>
      </c>
      <c r="K81" s="8">
        <v>33456</v>
      </c>
      <c r="L81" s="8">
        <v>28844</v>
      </c>
      <c r="M81" s="8">
        <v>20134</v>
      </c>
      <c r="N81" s="8">
        <v>26992</v>
      </c>
      <c r="O81" s="8">
        <v>21470</v>
      </c>
      <c r="P81" s="8">
        <v>15007</v>
      </c>
      <c r="Q81" s="8">
        <v>10364</v>
      </c>
      <c r="R81" s="8">
        <v>7901</v>
      </c>
      <c r="S81" s="8">
        <v>5810</v>
      </c>
      <c r="T81" s="8">
        <v>4108</v>
      </c>
      <c r="U81" s="8">
        <v>2508</v>
      </c>
      <c r="V81" s="8">
        <v>1044</v>
      </c>
      <c r="W81" s="8">
        <v>322</v>
      </c>
      <c r="X81" s="8">
        <f t="shared" si="3"/>
        <v>399571</v>
      </c>
      <c r="Y81" s="8">
        <v>420472</v>
      </c>
      <c r="Z81">
        <f t="shared" si="4"/>
        <v>57753</v>
      </c>
      <c r="AA81" s="5">
        <f t="shared" si="5"/>
        <v>0.13735278448981145</v>
      </c>
    </row>
    <row r="82" spans="1:27" x14ac:dyDescent="0.2">
      <c r="A82" s="7" t="s">
        <v>535</v>
      </c>
      <c r="B82" s="7" t="str">
        <f>VLOOKUP(A82,[1]population!A:D,4,FALSE)</f>
        <v>NHS Leicester City CCG</v>
      </c>
      <c r="C82" s="8">
        <v>411956</v>
      </c>
      <c r="D82" s="8">
        <v>25022</v>
      </c>
      <c r="E82" s="8">
        <v>26379</v>
      </c>
      <c r="F82" s="8">
        <v>27941</v>
      </c>
      <c r="G82" s="8">
        <v>41927</v>
      </c>
      <c r="H82" s="8">
        <v>34901</v>
      </c>
      <c r="I82" s="8">
        <v>34447</v>
      </c>
      <c r="J82" s="8">
        <v>32700</v>
      </c>
      <c r="K82" s="8">
        <v>27059</v>
      </c>
      <c r="L82" s="8">
        <v>25318</v>
      </c>
      <c r="M82" s="8">
        <v>27761</v>
      </c>
      <c r="N82" s="8">
        <v>23075</v>
      </c>
      <c r="O82" s="8">
        <v>21468</v>
      </c>
      <c r="P82" s="8">
        <v>17758</v>
      </c>
      <c r="Q82" s="8">
        <v>14626</v>
      </c>
      <c r="R82" s="8">
        <v>11150</v>
      </c>
      <c r="S82" s="8">
        <v>7996</v>
      </c>
      <c r="T82" s="8">
        <v>6273</v>
      </c>
      <c r="U82" s="8">
        <v>3808</v>
      </c>
      <c r="V82" s="8">
        <v>1694</v>
      </c>
      <c r="W82" s="8">
        <v>653</v>
      </c>
      <c r="X82" s="8">
        <f t="shared" si="3"/>
        <v>386934</v>
      </c>
      <c r="Y82" s="8">
        <v>411956</v>
      </c>
      <c r="Z82">
        <f t="shared" si="4"/>
        <v>79342</v>
      </c>
      <c r="AA82" s="5">
        <f t="shared" si="5"/>
        <v>0.19259823864684578</v>
      </c>
    </row>
    <row r="83" spans="1:27" x14ac:dyDescent="0.2">
      <c r="A83" s="7" t="s">
        <v>536</v>
      </c>
      <c r="B83" s="7" t="str">
        <f>VLOOKUP(A83,[1]population!A:D,4,FALSE)</f>
        <v>NHS Lewisham CCG</v>
      </c>
      <c r="C83" s="8">
        <v>334508</v>
      </c>
      <c r="D83" s="8">
        <v>21797</v>
      </c>
      <c r="E83" s="8">
        <v>18508</v>
      </c>
      <c r="F83" s="8">
        <v>16428</v>
      </c>
      <c r="G83" s="8">
        <v>21114</v>
      </c>
      <c r="H83" s="8">
        <v>31633</v>
      </c>
      <c r="I83" s="8">
        <v>35231</v>
      </c>
      <c r="J83" s="8">
        <v>32963</v>
      </c>
      <c r="K83" s="8">
        <v>26819</v>
      </c>
      <c r="L83" s="8">
        <v>23503</v>
      </c>
      <c r="M83" s="8">
        <v>20834</v>
      </c>
      <c r="N83" s="8">
        <v>22652</v>
      </c>
      <c r="O83" s="8">
        <v>18826</v>
      </c>
      <c r="P83" s="8">
        <v>13301</v>
      </c>
      <c r="Q83" s="8">
        <v>9200</v>
      </c>
      <c r="R83" s="8">
        <v>7523</v>
      </c>
      <c r="S83" s="8">
        <v>5768</v>
      </c>
      <c r="T83" s="8">
        <v>4337</v>
      </c>
      <c r="U83" s="8">
        <v>2654</v>
      </c>
      <c r="V83" s="8">
        <v>1091</v>
      </c>
      <c r="W83" s="8">
        <v>326</v>
      </c>
      <c r="X83" s="8">
        <f t="shared" si="3"/>
        <v>312711</v>
      </c>
      <c r="Y83" s="8">
        <v>334508</v>
      </c>
      <c r="Z83">
        <f t="shared" si="4"/>
        <v>56733</v>
      </c>
      <c r="AA83" s="5">
        <f t="shared" si="5"/>
        <v>0.16960132493094335</v>
      </c>
    </row>
    <row r="84" spans="1:27" x14ac:dyDescent="0.2">
      <c r="A84" s="7" t="s">
        <v>537</v>
      </c>
      <c r="B84" s="7" t="str">
        <f>VLOOKUP(A84,[1]population!A:D,4,FALSE)</f>
        <v>NHS Lincolnshire East CCG</v>
      </c>
      <c r="C84" s="8">
        <v>251744</v>
      </c>
      <c r="D84" s="8">
        <v>11455</v>
      </c>
      <c r="E84" s="8">
        <v>13103</v>
      </c>
      <c r="F84" s="8">
        <v>11810</v>
      </c>
      <c r="G84" s="8">
        <v>12319</v>
      </c>
      <c r="H84" s="8">
        <v>14043</v>
      </c>
      <c r="I84" s="8">
        <v>14209</v>
      </c>
      <c r="J84" s="8">
        <v>13381</v>
      </c>
      <c r="K84" s="8">
        <v>12532</v>
      </c>
      <c r="L84" s="8">
        <v>16093</v>
      </c>
      <c r="M84" s="8">
        <v>13254</v>
      </c>
      <c r="N84" s="8">
        <v>18253</v>
      </c>
      <c r="O84" s="8">
        <v>18563</v>
      </c>
      <c r="P84" s="8">
        <v>17461</v>
      </c>
      <c r="Q84" s="8">
        <v>17665</v>
      </c>
      <c r="R84" s="8">
        <v>18458</v>
      </c>
      <c r="S84" s="8">
        <v>12355</v>
      </c>
      <c r="T84" s="8">
        <v>8685</v>
      </c>
      <c r="U84" s="8">
        <v>5218</v>
      </c>
      <c r="V84" s="8">
        <v>2245</v>
      </c>
      <c r="W84" s="8">
        <v>642</v>
      </c>
      <c r="X84" s="8">
        <f t="shared" si="3"/>
        <v>240289</v>
      </c>
      <c r="Y84" s="8">
        <v>251744</v>
      </c>
      <c r="Z84">
        <f t="shared" si="4"/>
        <v>36368</v>
      </c>
      <c r="AA84" s="5">
        <f t="shared" si="5"/>
        <v>0.14446421761789754</v>
      </c>
    </row>
    <row r="85" spans="1:27" x14ac:dyDescent="0.2">
      <c r="A85" s="7" t="s">
        <v>538</v>
      </c>
      <c r="B85" s="7" t="str">
        <f>VLOOKUP(A85,[1]population!A:D,4,FALSE)</f>
        <v>NHS Lincolnshire West CCG</v>
      </c>
      <c r="C85" s="8">
        <v>238150</v>
      </c>
      <c r="D85" s="8">
        <v>12533</v>
      </c>
      <c r="E85" s="8">
        <v>12548</v>
      </c>
      <c r="F85" s="8">
        <v>15148</v>
      </c>
      <c r="G85" s="8">
        <v>18386</v>
      </c>
      <c r="H85" s="8">
        <v>15857</v>
      </c>
      <c r="I85" s="8">
        <v>15621</v>
      </c>
      <c r="J85" s="8">
        <v>14407</v>
      </c>
      <c r="K85" s="8">
        <v>12895</v>
      </c>
      <c r="L85" s="8">
        <v>15375</v>
      </c>
      <c r="M85" s="8">
        <v>13330</v>
      </c>
      <c r="N85" s="8">
        <v>16441</v>
      </c>
      <c r="O85" s="8">
        <v>15781</v>
      </c>
      <c r="P85" s="8">
        <v>13115</v>
      </c>
      <c r="Q85" s="8">
        <v>12498</v>
      </c>
      <c r="R85" s="8">
        <v>12898</v>
      </c>
      <c r="S85" s="8">
        <v>8984</v>
      </c>
      <c r="T85" s="8">
        <v>6433</v>
      </c>
      <c r="U85" s="8">
        <v>3805</v>
      </c>
      <c r="V85" s="8">
        <v>1586</v>
      </c>
      <c r="W85" s="8">
        <v>509</v>
      </c>
      <c r="X85" s="8">
        <f t="shared" si="3"/>
        <v>225617</v>
      </c>
      <c r="Y85" s="8">
        <v>238150</v>
      </c>
      <c r="Z85">
        <f t="shared" si="4"/>
        <v>40229</v>
      </c>
      <c r="AA85" s="5">
        <f t="shared" si="5"/>
        <v>0.16892294772202393</v>
      </c>
    </row>
    <row r="86" spans="1:27" x14ac:dyDescent="0.2">
      <c r="A86" s="7" t="s">
        <v>539</v>
      </c>
      <c r="B86" s="7" t="str">
        <f>VLOOKUP(A86,[1]population!A:D,4,FALSE)</f>
        <v>NHS Liverpool CCG</v>
      </c>
      <c r="C86" s="8">
        <v>539854</v>
      </c>
      <c r="D86" s="8">
        <v>29604</v>
      </c>
      <c r="E86" s="8">
        <v>27031</v>
      </c>
      <c r="F86" s="8">
        <v>30913</v>
      </c>
      <c r="G86" s="8">
        <v>53154</v>
      </c>
      <c r="H86" s="8">
        <v>47003</v>
      </c>
      <c r="I86" s="8">
        <v>44470</v>
      </c>
      <c r="J86" s="8">
        <v>38799</v>
      </c>
      <c r="K86" s="8">
        <v>30977</v>
      </c>
      <c r="L86" s="8">
        <v>33355</v>
      </c>
      <c r="M86" s="8">
        <v>29548</v>
      </c>
      <c r="N86" s="8">
        <v>34409</v>
      </c>
      <c r="O86" s="8">
        <v>34264</v>
      </c>
      <c r="P86" s="8">
        <v>28570</v>
      </c>
      <c r="Q86" s="8">
        <v>23601</v>
      </c>
      <c r="R86" s="8">
        <v>19958</v>
      </c>
      <c r="S86" s="8">
        <v>13909</v>
      </c>
      <c r="T86" s="8">
        <v>10973</v>
      </c>
      <c r="U86" s="8">
        <v>6236</v>
      </c>
      <c r="V86" s="8">
        <v>2401</v>
      </c>
      <c r="W86" s="8">
        <v>679</v>
      </c>
      <c r="X86" s="8">
        <f t="shared" si="3"/>
        <v>510250</v>
      </c>
      <c r="Y86" s="8">
        <v>539854</v>
      </c>
      <c r="Z86">
        <f t="shared" si="4"/>
        <v>87548</v>
      </c>
      <c r="AA86" s="5">
        <f t="shared" si="5"/>
        <v>0.16216977182719772</v>
      </c>
    </row>
    <row r="87" spans="1:27" x14ac:dyDescent="0.2">
      <c r="A87" s="7" t="s">
        <v>540</v>
      </c>
      <c r="B87" s="7" t="str">
        <f>VLOOKUP(A87,[1]population!A:D,4,FALSE)</f>
        <v>NHS Luton CCG</v>
      </c>
      <c r="C87" s="8">
        <v>235847</v>
      </c>
      <c r="D87" s="8">
        <v>16905</v>
      </c>
      <c r="E87" s="8">
        <v>16688</v>
      </c>
      <c r="F87" s="8">
        <v>14211</v>
      </c>
      <c r="G87" s="8">
        <v>15019</v>
      </c>
      <c r="H87" s="8">
        <v>18373</v>
      </c>
      <c r="I87" s="8">
        <v>20766</v>
      </c>
      <c r="J87" s="8">
        <v>20352</v>
      </c>
      <c r="K87" s="8">
        <v>16955</v>
      </c>
      <c r="L87" s="8">
        <v>15069</v>
      </c>
      <c r="M87" s="8">
        <v>17802</v>
      </c>
      <c r="N87" s="8">
        <v>14453</v>
      </c>
      <c r="O87" s="8">
        <v>12536</v>
      </c>
      <c r="P87" s="8">
        <v>9963</v>
      </c>
      <c r="Q87" s="8">
        <v>7834</v>
      </c>
      <c r="R87" s="8">
        <v>6469</v>
      </c>
      <c r="S87" s="8">
        <v>4894</v>
      </c>
      <c r="T87" s="8">
        <v>4151</v>
      </c>
      <c r="U87" s="8">
        <v>2238</v>
      </c>
      <c r="V87" s="8">
        <v>891</v>
      </c>
      <c r="W87" s="8">
        <v>278</v>
      </c>
      <c r="X87" s="8">
        <f t="shared" si="3"/>
        <v>218942</v>
      </c>
      <c r="Y87" s="8">
        <v>235847</v>
      </c>
      <c r="Z87">
        <f t="shared" si="4"/>
        <v>47804</v>
      </c>
      <c r="AA87" s="5">
        <f t="shared" si="5"/>
        <v>0.20269072746314348</v>
      </c>
    </row>
    <row r="88" spans="1:27" x14ac:dyDescent="0.2">
      <c r="A88" s="7" t="s">
        <v>541</v>
      </c>
      <c r="B88" s="7" t="str">
        <f>VLOOKUP(A88,[1]population!A:D,4,FALSE)</f>
        <v>NHS Mansfield and Ashfield CCG</v>
      </c>
      <c r="C88" s="8">
        <v>195334</v>
      </c>
      <c r="D88" s="8">
        <v>11100</v>
      </c>
      <c r="E88" s="8">
        <v>10810</v>
      </c>
      <c r="F88" s="8">
        <v>9446</v>
      </c>
      <c r="G88" s="8">
        <v>10769</v>
      </c>
      <c r="H88" s="8">
        <v>13465</v>
      </c>
      <c r="I88" s="8">
        <v>13788</v>
      </c>
      <c r="J88" s="8">
        <v>12907</v>
      </c>
      <c r="K88" s="8">
        <v>11279</v>
      </c>
      <c r="L88" s="8">
        <v>13481</v>
      </c>
      <c r="M88" s="8">
        <v>12109</v>
      </c>
      <c r="N88" s="8">
        <v>14557</v>
      </c>
      <c r="O88" s="8">
        <v>13623</v>
      </c>
      <c r="P88" s="8">
        <v>11313</v>
      </c>
      <c r="Q88" s="8">
        <v>10444</v>
      </c>
      <c r="R88" s="8">
        <v>10015</v>
      </c>
      <c r="S88" s="8">
        <v>6970</v>
      </c>
      <c r="T88" s="8">
        <v>4847</v>
      </c>
      <c r="U88" s="8">
        <v>2835</v>
      </c>
      <c r="V88" s="8">
        <v>1237</v>
      </c>
      <c r="W88" s="8">
        <v>339</v>
      </c>
      <c r="X88" s="8">
        <f t="shared" si="3"/>
        <v>184234</v>
      </c>
      <c r="Y88" s="8">
        <v>195334</v>
      </c>
      <c r="Z88">
        <f t="shared" si="4"/>
        <v>31356</v>
      </c>
      <c r="AA88" s="5">
        <f t="shared" si="5"/>
        <v>0.16052504940256176</v>
      </c>
    </row>
    <row r="89" spans="1:27" x14ac:dyDescent="0.2">
      <c r="A89" s="7" t="s">
        <v>542</v>
      </c>
      <c r="B89" s="7" t="str">
        <f>VLOOKUP(A89,[1]population!A:D,4,FALSE)</f>
        <v>NHS Medway CCG</v>
      </c>
      <c r="C89" s="8">
        <v>300896</v>
      </c>
      <c r="D89" s="8">
        <v>18598</v>
      </c>
      <c r="E89" s="8">
        <v>18891</v>
      </c>
      <c r="F89" s="8">
        <v>17151</v>
      </c>
      <c r="G89" s="8">
        <v>17408</v>
      </c>
      <c r="H89" s="8">
        <v>20605</v>
      </c>
      <c r="I89" s="8">
        <v>21562</v>
      </c>
      <c r="J89" s="8">
        <v>20898</v>
      </c>
      <c r="K89" s="8">
        <v>18889</v>
      </c>
      <c r="L89" s="8">
        <v>20333</v>
      </c>
      <c r="M89" s="8">
        <v>20126</v>
      </c>
      <c r="N89" s="8">
        <v>21498</v>
      </c>
      <c r="O89" s="8">
        <v>19671</v>
      </c>
      <c r="P89" s="8">
        <v>16163</v>
      </c>
      <c r="Q89" s="8">
        <v>14273</v>
      </c>
      <c r="R89" s="8">
        <v>14031</v>
      </c>
      <c r="S89" s="8">
        <v>8842</v>
      </c>
      <c r="T89" s="8">
        <v>6421</v>
      </c>
      <c r="U89" s="8">
        <v>3669</v>
      </c>
      <c r="V89" s="8">
        <v>1444</v>
      </c>
      <c r="W89" s="8">
        <v>423</v>
      </c>
      <c r="X89" s="8">
        <f t="shared" si="3"/>
        <v>282298</v>
      </c>
      <c r="Y89" s="8">
        <v>300896</v>
      </c>
      <c r="Z89">
        <f t="shared" si="4"/>
        <v>54640</v>
      </c>
      <c r="AA89" s="5">
        <f t="shared" si="5"/>
        <v>0.18159098160161652</v>
      </c>
    </row>
    <row r="90" spans="1:27" x14ac:dyDescent="0.2">
      <c r="A90" s="7" t="s">
        <v>543</v>
      </c>
      <c r="B90" s="7" t="str">
        <f>VLOOKUP(A90,[1]population!A:D,4,FALSE)</f>
        <v>NHS Merton CCG</v>
      </c>
      <c r="C90" s="8">
        <v>222217</v>
      </c>
      <c r="D90" s="8">
        <v>13109</v>
      </c>
      <c r="E90" s="8">
        <v>13044</v>
      </c>
      <c r="F90" s="8">
        <v>10462</v>
      </c>
      <c r="G90" s="8">
        <v>11747</v>
      </c>
      <c r="H90" s="8">
        <v>18105</v>
      </c>
      <c r="I90" s="8">
        <v>20988</v>
      </c>
      <c r="J90" s="8">
        <v>21724</v>
      </c>
      <c r="K90" s="8">
        <v>18954</v>
      </c>
      <c r="L90" s="8">
        <v>16322</v>
      </c>
      <c r="M90" s="8">
        <v>14328</v>
      </c>
      <c r="N90" s="8">
        <v>14773</v>
      </c>
      <c r="O90" s="8">
        <v>12416</v>
      </c>
      <c r="P90" s="8">
        <v>9618</v>
      </c>
      <c r="Q90" s="8">
        <v>7821</v>
      </c>
      <c r="R90" s="8">
        <v>6668</v>
      </c>
      <c r="S90" s="8">
        <v>4710</v>
      </c>
      <c r="T90" s="8">
        <v>3682</v>
      </c>
      <c r="U90" s="8">
        <v>2288</v>
      </c>
      <c r="V90" s="8">
        <v>1085</v>
      </c>
      <c r="W90" s="8">
        <v>373</v>
      </c>
      <c r="X90" s="8">
        <f t="shared" si="3"/>
        <v>209108</v>
      </c>
      <c r="Y90" s="8">
        <v>222217</v>
      </c>
      <c r="Z90">
        <f t="shared" si="4"/>
        <v>36615</v>
      </c>
      <c r="AA90" s="5">
        <f t="shared" si="5"/>
        <v>0.16477137212724499</v>
      </c>
    </row>
    <row r="91" spans="1:27" x14ac:dyDescent="0.2">
      <c r="A91" s="7" t="s">
        <v>544</v>
      </c>
      <c r="B91" s="7" t="str">
        <f>VLOOKUP(A91,[1]population!A:D,4,FALSE)</f>
        <v>NHS Mid Essex CCG</v>
      </c>
      <c r="C91" s="8">
        <v>393124</v>
      </c>
      <c r="D91" s="8">
        <v>21085</v>
      </c>
      <c r="E91" s="8">
        <v>22926</v>
      </c>
      <c r="F91" s="8">
        <v>20804</v>
      </c>
      <c r="G91" s="8">
        <v>20447</v>
      </c>
      <c r="H91" s="8">
        <v>23848</v>
      </c>
      <c r="I91" s="8">
        <v>24549</v>
      </c>
      <c r="J91" s="8">
        <v>25479</v>
      </c>
      <c r="K91" s="8">
        <v>24757</v>
      </c>
      <c r="L91" s="8">
        <v>28439</v>
      </c>
      <c r="M91" s="8">
        <v>23365</v>
      </c>
      <c r="N91" s="8">
        <v>29682</v>
      </c>
      <c r="O91" s="8">
        <v>26265</v>
      </c>
      <c r="P91" s="8">
        <v>22838</v>
      </c>
      <c r="Q91" s="8">
        <v>21154</v>
      </c>
      <c r="R91" s="8">
        <v>22491</v>
      </c>
      <c r="S91" s="8">
        <v>14182</v>
      </c>
      <c r="T91" s="8">
        <v>10586</v>
      </c>
      <c r="U91" s="8">
        <v>6456</v>
      </c>
      <c r="V91" s="8">
        <v>2872</v>
      </c>
      <c r="W91" s="8">
        <v>899</v>
      </c>
      <c r="X91" s="8">
        <f t="shared" si="3"/>
        <v>372039</v>
      </c>
      <c r="Y91" s="8">
        <v>393124</v>
      </c>
      <c r="Z91">
        <f t="shared" si="4"/>
        <v>64815</v>
      </c>
      <c r="AA91" s="5">
        <f t="shared" si="5"/>
        <v>0.16487164355267039</v>
      </c>
    </row>
    <row r="92" spans="1:27" x14ac:dyDescent="0.2">
      <c r="A92" s="7" t="s">
        <v>545</v>
      </c>
      <c r="B92" s="7" t="str">
        <f>VLOOKUP(A92,[1]population!A:D,4,FALSE)</f>
        <v>NHS Milton Keynes CCG</v>
      </c>
      <c r="C92" s="8">
        <v>296928</v>
      </c>
      <c r="D92" s="8">
        <v>18811</v>
      </c>
      <c r="E92" s="8">
        <v>19724</v>
      </c>
      <c r="F92" s="8">
        <v>16382</v>
      </c>
      <c r="G92" s="8">
        <v>15214</v>
      </c>
      <c r="H92" s="8">
        <v>20490</v>
      </c>
      <c r="I92" s="8">
        <v>23767</v>
      </c>
      <c r="J92" s="8">
        <v>25207</v>
      </c>
      <c r="K92" s="8">
        <v>22893</v>
      </c>
      <c r="L92" s="8">
        <v>21808</v>
      </c>
      <c r="M92" s="8">
        <v>21816</v>
      </c>
      <c r="N92" s="8">
        <v>20038</v>
      </c>
      <c r="O92" s="8">
        <v>17372</v>
      </c>
      <c r="P92" s="8">
        <v>14690</v>
      </c>
      <c r="Q92" s="8">
        <v>12591</v>
      </c>
      <c r="R92" s="8">
        <v>10611</v>
      </c>
      <c r="S92" s="8">
        <v>6701</v>
      </c>
      <c r="T92" s="8">
        <v>4475</v>
      </c>
      <c r="U92" s="8">
        <v>2710</v>
      </c>
      <c r="V92" s="8">
        <v>1242</v>
      </c>
      <c r="W92" s="8">
        <v>386</v>
      </c>
      <c r="X92" s="8">
        <f t="shared" si="3"/>
        <v>278117</v>
      </c>
      <c r="Y92" s="8">
        <v>296928</v>
      </c>
      <c r="Z92">
        <f t="shared" si="4"/>
        <v>54917</v>
      </c>
      <c r="AA92" s="5">
        <f t="shared" si="5"/>
        <v>0.18495056040521607</v>
      </c>
    </row>
    <row r="93" spans="1:27" x14ac:dyDescent="0.2">
      <c r="A93" s="7" t="s">
        <v>546</v>
      </c>
      <c r="B93" s="7" t="str">
        <f>VLOOKUP(A93,[1]population!A:D,4,FALSE)</f>
        <v>NHS Nene CCG</v>
      </c>
      <c r="C93" s="8">
        <v>692623</v>
      </c>
      <c r="D93" s="8">
        <v>39614</v>
      </c>
      <c r="E93" s="8">
        <v>42005</v>
      </c>
      <c r="F93" s="8">
        <v>37046</v>
      </c>
      <c r="G93" s="8">
        <v>39125</v>
      </c>
      <c r="H93" s="8">
        <v>46181</v>
      </c>
      <c r="I93" s="8">
        <v>49381</v>
      </c>
      <c r="J93" s="8">
        <v>49406</v>
      </c>
      <c r="K93" s="8">
        <v>45146</v>
      </c>
      <c r="L93" s="8">
        <v>50136</v>
      </c>
      <c r="M93" s="8">
        <v>44092</v>
      </c>
      <c r="N93" s="8">
        <v>50819</v>
      </c>
      <c r="O93" s="8">
        <v>44500</v>
      </c>
      <c r="P93" s="8">
        <v>36737</v>
      </c>
      <c r="Q93" s="8">
        <v>34134</v>
      </c>
      <c r="R93" s="8">
        <v>33712</v>
      </c>
      <c r="S93" s="8">
        <v>21197</v>
      </c>
      <c r="T93" s="8">
        <v>14803</v>
      </c>
      <c r="U93" s="8">
        <v>9101</v>
      </c>
      <c r="V93" s="8">
        <v>4168</v>
      </c>
      <c r="W93" s="8">
        <v>1320</v>
      </c>
      <c r="X93" s="8">
        <f t="shared" si="3"/>
        <v>653009</v>
      </c>
      <c r="Y93" s="8">
        <v>692623</v>
      </c>
      <c r="Z93">
        <f t="shared" si="4"/>
        <v>118665</v>
      </c>
      <c r="AA93" s="5">
        <f t="shared" si="5"/>
        <v>0.17132697008329206</v>
      </c>
    </row>
    <row r="94" spans="1:27" x14ac:dyDescent="0.2">
      <c r="A94" s="7" t="s">
        <v>547</v>
      </c>
      <c r="B94" s="7" t="str">
        <f>VLOOKUP(A94,[1]population!A:D,4,FALSE)</f>
        <v>NHS Newark and Sherwood CCG</v>
      </c>
      <c r="C94" s="8">
        <v>135660</v>
      </c>
      <c r="D94" s="8">
        <v>6847</v>
      </c>
      <c r="E94" s="8">
        <v>7498</v>
      </c>
      <c r="F94" s="8">
        <v>6896</v>
      </c>
      <c r="G94" s="8">
        <v>7048</v>
      </c>
      <c r="H94" s="8">
        <v>8296</v>
      </c>
      <c r="I94" s="8">
        <v>8277</v>
      </c>
      <c r="J94" s="8">
        <v>7963</v>
      </c>
      <c r="K94" s="8">
        <v>7609</v>
      </c>
      <c r="L94" s="8">
        <v>9685</v>
      </c>
      <c r="M94" s="8">
        <v>7791</v>
      </c>
      <c r="N94" s="8">
        <v>10482</v>
      </c>
      <c r="O94" s="8">
        <v>9822</v>
      </c>
      <c r="P94" s="8">
        <v>8433</v>
      </c>
      <c r="Q94" s="8">
        <v>7999</v>
      </c>
      <c r="R94" s="8">
        <v>8149</v>
      </c>
      <c r="S94" s="8">
        <v>5458</v>
      </c>
      <c r="T94" s="8">
        <v>3846</v>
      </c>
      <c r="U94" s="8">
        <v>2279</v>
      </c>
      <c r="V94" s="8">
        <v>1004</v>
      </c>
      <c r="W94" s="8">
        <v>278</v>
      </c>
      <c r="X94" s="8">
        <f t="shared" si="3"/>
        <v>128813</v>
      </c>
      <c r="Y94" s="8">
        <v>135660</v>
      </c>
      <c r="Z94">
        <f t="shared" si="4"/>
        <v>21241</v>
      </c>
      <c r="AA94" s="5">
        <f t="shared" si="5"/>
        <v>0.15657526168362082</v>
      </c>
    </row>
    <row r="95" spans="1:27" x14ac:dyDescent="0.2">
      <c r="A95" s="7" t="s">
        <v>548</v>
      </c>
      <c r="B95" s="7" t="str">
        <f>VLOOKUP(A95,[1]population!A:D,4,FALSE)</f>
        <v>NHS Newham CCG</v>
      </c>
      <c r="C95" s="8">
        <v>408038</v>
      </c>
      <c r="D95" s="8">
        <v>28051</v>
      </c>
      <c r="E95" s="8">
        <v>25486</v>
      </c>
      <c r="F95" s="8">
        <v>22410</v>
      </c>
      <c r="G95" s="8">
        <v>28832</v>
      </c>
      <c r="H95" s="8">
        <v>43875</v>
      </c>
      <c r="I95" s="8">
        <v>50711</v>
      </c>
      <c r="J95" s="8">
        <v>42389</v>
      </c>
      <c r="K95" s="8">
        <v>31932</v>
      </c>
      <c r="L95" s="8">
        <v>26179</v>
      </c>
      <c r="M95" s="8">
        <v>27677</v>
      </c>
      <c r="N95" s="8">
        <v>22470</v>
      </c>
      <c r="O95" s="8">
        <v>18148</v>
      </c>
      <c r="P95" s="8">
        <v>13399</v>
      </c>
      <c r="Q95" s="8">
        <v>9228</v>
      </c>
      <c r="R95" s="8">
        <v>6344</v>
      </c>
      <c r="S95" s="8">
        <v>4704</v>
      </c>
      <c r="T95" s="8">
        <v>3470</v>
      </c>
      <c r="U95" s="8">
        <v>1887</v>
      </c>
      <c r="V95" s="8">
        <v>659</v>
      </c>
      <c r="W95" s="8">
        <v>187</v>
      </c>
      <c r="X95" s="8">
        <f t="shared" si="3"/>
        <v>379987</v>
      </c>
      <c r="Y95" s="8">
        <v>408038</v>
      </c>
      <c r="Z95">
        <f t="shared" si="4"/>
        <v>75947</v>
      </c>
      <c r="AA95" s="5">
        <f t="shared" si="5"/>
        <v>0.18612727245991795</v>
      </c>
    </row>
    <row r="96" spans="1:27" x14ac:dyDescent="0.2">
      <c r="A96" s="7" t="s">
        <v>549</v>
      </c>
      <c r="B96" s="7" t="str">
        <f>VLOOKUP(A96,[1]population!A:D,4,FALSE)</f>
        <v>NHS North Derbyshire CCG</v>
      </c>
      <c r="C96" s="8">
        <v>292760</v>
      </c>
      <c r="D96" s="8">
        <v>13343</v>
      </c>
      <c r="E96" s="8">
        <v>15340</v>
      </c>
      <c r="F96" s="8">
        <v>14096</v>
      </c>
      <c r="G96" s="8">
        <v>14736</v>
      </c>
      <c r="H96" s="8">
        <v>16942</v>
      </c>
      <c r="I96" s="8">
        <v>16549</v>
      </c>
      <c r="J96" s="8">
        <v>16568</v>
      </c>
      <c r="K96" s="8">
        <v>16234</v>
      </c>
      <c r="L96" s="8">
        <v>21307</v>
      </c>
      <c r="M96" s="8">
        <v>15307</v>
      </c>
      <c r="N96" s="8">
        <v>23448</v>
      </c>
      <c r="O96" s="8">
        <v>22297</v>
      </c>
      <c r="P96" s="8">
        <v>19522</v>
      </c>
      <c r="Q96" s="8">
        <v>18465</v>
      </c>
      <c r="R96" s="8">
        <v>18764</v>
      </c>
      <c r="S96" s="8">
        <v>12473</v>
      </c>
      <c r="T96" s="8">
        <v>9023</v>
      </c>
      <c r="U96" s="8">
        <v>5310</v>
      </c>
      <c r="V96" s="8">
        <v>2316</v>
      </c>
      <c r="W96" s="8">
        <v>720</v>
      </c>
      <c r="X96" s="8">
        <f t="shared" si="3"/>
        <v>279417</v>
      </c>
      <c r="Y96" s="8">
        <v>292760</v>
      </c>
      <c r="Z96">
        <f t="shared" si="4"/>
        <v>42779</v>
      </c>
      <c r="AA96" s="5">
        <f t="shared" si="5"/>
        <v>0.14612310424921438</v>
      </c>
    </row>
    <row r="97" spans="1:27" x14ac:dyDescent="0.2">
      <c r="A97" s="7" t="s">
        <v>550</v>
      </c>
      <c r="B97" s="7" t="str">
        <f>VLOOKUP(A97,[1]population!A:D,4,FALSE)</f>
        <v>NHS North Durham CCG</v>
      </c>
      <c r="C97" s="8">
        <v>262686</v>
      </c>
      <c r="D97" s="8">
        <v>12117</v>
      </c>
      <c r="E97" s="8">
        <v>13188</v>
      </c>
      <c r="F97" s="8">
        <v>16937</v>
      </c>
      <c r="G97" s="8">
        <v>24163</v>
      </c>
      <c r="H97" s="8">
        <v>17667</v>
      </c>
      <c r="I97" s="8">
        <v>16348</v>
      </c>
      <c r="J97" s="8">
        <v>15706</v>
      </c>
      <c r="K97" s="8">
        <v>14212</v>
      </c>
      <c r="L97" s="8">
        <v>17252</v>
      </c>
      <c r="M97" s="8">
        <v>13672</v>
      </c>
      <c r="N97" s="8">
        <v>18467</v>
      </c>
      <c r="O97" s="8">
        <v>17273</v>
      </c>
      <c r="P97" s="8">
        <v>15492</v>
      </c>
      <c r="Q97" s="8">
        <v>14387</v>
      </c>
      <c r="R97" s="8">
        <v>13846</v>
      </c>
      <c r="S97" s="8">
        <v>9267</v>
      </c>
      <c r="T97" s="8">
        <v>6922</v>
      </c>
      <c r="U97" s="8">
        <v>3750</v>
      </c>
      <c r="V97" s="8">
        <v>1586</v>
      </c>
      <c r="W97" s="8">
        <v>434</v>
      </c>
      <c r="X97" s="8">
        <f t="shared" si="3"/>
        <v>250569</v>
      </c>
      <c r="Y97" s="8">
        <v>262686</v>
      </c>
      <c r="Z97">
        <f t="shared" si="4"/>
        <v>42242</v>
      </c>
      <c r="AA97" s="5">
        <f t="shared" si="5"/>
        <v>0.16080796083537</v>
      </c>
    </row>
    <row r="98" spans="1:27" x14ac:dyDescent="0.2">
      <c r="A98" s="7" t="s">
        <v>551</v>
      </c>
      <c r="B98" s="7" t="str">
        <f>VLOOKUP(A98,[1]population!A:D,4,FALSE)</f>
        <v>NHS North East Essex CCG</v>
      </c>
      <c r="C98" s="8">
        <v>355323</v>
      </c>
      <c r="D98" s="8">
        <v>18476</v>
      </c>
      <c r="E98" s="8">
        <v>19143</v>
      </c>
      <c r="F98" s="8">
        <v>19726</v>
      </c>
      <c r="G98" s="8">
        <v>24617</v>
      </c>
      <c r="H98" s="8">
        <v>22800</v>
      </c>
      <c r="I98" s="8">
        <v>21584</v>
      </c>
      <c r="J98" s="8">
        <v>20752</v>
      </c>
      <c r="K98" s="8">
        <v>19845</v>
      </c>
      <c r="L98" s="8">
        <v>22788</v>
      </c>
      <c r="M98" s="8">
        <v>20388</v>
      </c>
      <c r="N98" s="8">
        <v>24180</v>
      </c>
      <c r="O98" s="8">
        <v>22470</v>
      </c>
      <c r="P98" s="8">
        <v>19731</v>
      </c>
      <c r="Q98" s="8">
        <v>20213</v>
      </c>
      <c r="R98" s="8">
        <v>22284</v>
      </c>
      <c r="S98" s="8">
        <v>14872</v>
      </c>
      <c r="T98" s="8">
        <v>10918</v>
      </c>
      <c r="U98" s="8">
        <v>6645</v>
      </c>
      <c r="V98" s="8">
        <v>2948</v>
      </c>
      <c r="W98" s="8">
        <v>943</v>
      </c>
      <c r="X98" s="8">
        <f t="shared" si="3"/>
        <v>336847</v>
      </c>
      <c r="Y98" s="8">
        <v>355323</v>
      </c>
      <c r="Z98">
        <f t="shared" si="4"/>
        <v>57345</v>
      </c>
      <c r="AA98" s="5">
        <f t="shared" si="5"/>
        <v>0.16138837058113323</v>
      </c>
    </row>
    <row r="99" spans="1:27" x14ac:dyDescent="0.2">
      <c r="A99" s="7" t="s">
        <v>552</v>
      </c>
      <c r="B99" s="7" t="str">
        <f>VLOOKUP(A99,[1]population!A:D,4,FALSE)</f>
        <v>NHS North East Hampshire and Farnham CCG</v>
      </c>
      <c r="C99" s="8">
        <v>228175</v>
      </c>
      <c r="D99" s="8">
        <v>12875</v>
      </c>
      <c r="E99" s="8">
        <v>13726</v>
      </c>
      <c r="F99" s="8">
        <v>12028</v>
      </c>
      <c r="G99" s="8">
        <v>12280</v>
      </c>
      <c r="H99" s="8">
        <v>14153</v>
      </c>
      <c r="I99" s="8">
        <v>15117</v>
      </c>
      <c r="J99" s="8">
        <v>15859</v>
      </c>
      <c r="K99" s="8">
        <v>15625</v>
      </c>
      <c r="L99" s="8">
        <v>17416</v>
      </c>
      <c r="M99" s="8">
        <v>14335</v>
      </c>
      <c r="N99" s="8">
        <v>17503</v>
      </c>
      <c r="O99" s="8">
        <v>15160</v>
      </c>
      <c r="P99" s="8">
        <v>11865</v>
      </c>
      <c r="Q99" s="8">
        <v>10610</v>
      </c>
      <c r="R99" s="8">
        <v>11038</v>
      </c>
      <c r="S99" s="8">
        <v>7695</v>
      </c>
      <c r="T99" s="8">
        <v>5620</v>
      </c>
      <c r="U99" s="8">
        <v>3264</v>
      </c>
      <c r="V99" s="8">
        <v>1528</v>
      </c>
      <c r="W99" s="8">
        <v>478</v>
      </c>
      <c r="X99" s="8">
        <f t="shared" si="3"/>
        <v>215300</v>
      </c>
      <c r="Y99" s="8">
        <v>228175</v>
      </c>
      <c r="Z99">
        <f t="shared" si="4"/>
        <v>38629</v>
      </c>
      <c r="AA99" s="5">
        <f t="shared" si="5"/>
        <v>0.16929549687739673</v>
      </c>
    </row>
    <row r="100" spans="1:27" x14ac:dyDescent="0.2">
      <c r="A100" s="7" t="s">
        <v>553</v>
      </c>
      <c r="B100" s="7" t="str">
        <f>VLOOKUP(A100,[1]population!A:D,4,FALSE)</f>
        <v>NHS North East Lincolnshire CCG</v>
      </c>
      <c r="C100" s="8">
        <v>169792</v>
      </c>
      <c r="D100" s="8">
        <v>9428</v>
      </c>
      <c r="E100" s="8">
        <v>9932</v>
      </c>
      <c r="F100" s="8">
        <v>8773</v>
      </c>
      <c r="G100" s="8">
        <v>9108</v>
      </c>
      <c r="H100" s="8">
        <v>11164</v>
      </c>
      <c r="I100" s="8">
        <v>11372</v>
      </c>
      <c r="J100" s="8">
        <v>10265</v>
      </c>
      <c r="K100" s="8">
        <v>9231</v>
      </c>
      <c r="L100" s="8">
        <v>11530</v>
      </c>
      <c r="M100" s="8">
        <v>10429</v>
      </c>
      <c r="N100" s="8">
        <v>12536</v>
      </c>
      <c r="O100" s="8">
        <v>12182</v>
      </c>
      <c r="P100" s="8">
        <v>10251</v>
      </c>
      <c r="Q100" s="8">
        <v>9162</v>
      </c>
      <c r="R100" s="8">
        <v>9043</v>
      </c>
      <c r="S100" s="8">
        <v>6133</v>
      </c>
      <c r="T100" s="8">
        <v>4908</v>
      </c>
      <c r="U100" s="8">
        <v>2849</v>
      </c>
      <c r="V100" s="8">
        <v>1167</v>
      </c>
      <c r="W100" s="8">
        <v>329</v>
      </c>
      <c r="X100" s="8">
        <f t="shared" si="3"/>
        <v>160364</v>
      </c>
      <c r="Y100" s="8">
        <v>169792</v>
      </c>
      <c r="Z100">
        <f t="shared" si="4"/>
        <v>28133</v>
      </c>
      <c r="AA100" s="5">
        <f t="shared" si="5"/>
        <v>0.16569096306068601</v>
      </c>
    </row>
    <row r="101" spans="1:27" x14ac:dyDescent="0.2">
      <c r="A101" s="7" t="s">
        <v>554</v>
      </c>
      <c r="B101" s="7" t="str">
        <f>VLOOKUP(A101,[1]population!A:D,4,FALSE)</f>
        <v>NHS North Hampshire CCG</v>
      </c>
      <c r="C101" s="8">
        <v>226791</v>
      </c>
      <c r="D101" s="8">
        <v>12529</v>
      </c>
      <c r="E101" s="8">
        <v>13220</v>
      </c>
      <c r="F101" s="8">
        <v>11731</v>
      </c>
      <c r="G101" s="8">
        <v>11409</v>
      </c>
      <c r="H101" s="8">
        <v>14088</v>
      </c>
      <c r="I101" s="8">
        <v>15454</v>
      </c>
      <c r="J101" s="8">
        <v>16218</v>
      </c>
      <c r="K101" s="8">
        <v>15373</v>
      </c>
      <c r="L101" s="8">
        <v>16905</v>
      </c>
      <c r="M101" s="8">
        <v>14280</v>
      </c>
      <c r="N101" s="8">
        <v>17342</v>
      </c>
      <c r="O101" s="8">
        <v>15727</v>
      </c>
      <c r="P101" s="8">
        <v>12235</v>
      </c>
      <c r="Q101" s="8">
        <v>11211</v>
      </c>
      <c r="R101" s="8">
        <v>11343</v>
      </c>
      <c r="S101" s="8">
        <v>7418</v>
      </c>
      <c r="T101" s="8">
        <v>5306</v>
      </c>
      <c r="U101" s="8">
        <v>3130</v>
      </c>
      <c r="V101" s="8">
        <v>1404</v>
      </c>
      <c r="W101" s="8">
        <v>468</v>
      </c>
      <c r="X101" s="8">
        <f t="shared" si="3"/>
        <v>214262</v>
      </c>
      <c r="Y101" s="8">
        <v>226791</v>
      </c>
      <c r="Z101">
        <f t="shared" si="4"/>
        <v>37480</v>
      </c>
      <c r="AA101" s="5">
        <f t="shared" si="5"/>
        <v>0.16526228994977754</v>
      </c>
    </row>
    <row r="102" spans="1:27" x14ac:dyDescent="0.2">
      <c r="A102" s="7" t="s">
        <v>555</v>
      </c>
      <c r="B102" s="7" t="str">
        <f>VLOOKUP(A102,[1]population!A:D,4,FALSE)</f>
        <v>NHS North Kirklees CCG</v>
      </c>
      <c r="C102" s="8">
        <v>194710</v>
      </c>
      <c r="D102" s="8">
        <v>12357</v>
      </c>
      <c r="E102" s="8">
        <v>13235</v>
      </c>
      <c r="F102" s="8">
        <v>11903</v>
      </c>
      <c r="G102" s="8">
        <v>11873</v>
      </c>
      <c r="H102" s="8">
        <v>13278</v>
      </c>
      <c r="I102" s="8">
        <v>14129</v>
      </c>
      <c r="J102" s="8">
        <v>13802</v>
      </c>
      <c r="K102" s="8">
        <v>12187</v>
      </c>
      <c r="L102" s="8">
        <v>13603</v>
      </c>
      <c r="M102" s="8">
        <v>13670</v>
      </c>
      <c r="N102" s="8">
        <v>12951</v>
      </c>
      <c r="O102" s="8">
        <v>11408</v>
      </c>
      <c r="P102" s="8">
        <v>9737</v>
      </c>
      <c r="Q102" s="8">
        <v>8789</v>
      </c>
      <c r="R102" s="8">
        <v>8303</v>
      </c>
      <c r="S102" s="8">
        <v>5631</v>
      </c>
      <c r="T102" s="8">
        <v>4210</v>
      </c>
      <c r="U102" s="8">
        <v>2384</v>
      </c>
      <c r="V102" s="8">
        <v>972</v>
      </c>
      <c r="W102" s="8">
        <v>288</v>
      </c>
      <c r="X102" s="8">
        <f t="shared" si="3"/>
        <v>182353</v>
      </c>
      <c r="Y102" s="8">
        <v>194710</v>
      </c>
      <c r="Z102">
        <f t="shared" si="4"/>
        <v>37495</v>
      </c>
      <c r="AA102" s="5">
        <f t="shared" si="5"/>
        <v>0.19256843510862309</v>
      </c>
    </row>
    <row r="103" spans="1:27" x14ac:dyDescent="0.2">
      <c r="A103" s="7" t="s">
        <v>556</v>
      </c>
      <c r="B103" s="7" t="str">
        <f>VLOOKUP(A103,[1]population!A:D,4,FALSE)</f>
        <v>NHS North Lincolnshire CCG</v>
      </c>
      <c r="C103" s="8">
        <v>179909</v>
      </c>
      <c r="D103" s="8">
        <v>9052</v>
      </c>
      <c r="E103" s="8">
        <v>10374</v>
      </c>
      <c r="F103" s="8">
        <v>9273</v>
      </c>
      <c r="G103" s="8">
        <v>9587</v>
      </c>
      <c r="H103" s="8">
        <v>11033</v>
      </c>
      <c r="I103" s="8">
        <v>11470</v>
      </c>
      <c r="J103" s="8">
        <v>10889</v>
      </c>
      <c r="K103" s="8">
        <v>9881</v>
      </c>
      <c r="L103" s="8">
        <v>12260</v>
      </c>
      <c r="M103" s="8">
        <v>10471</v>
      </c>
      <c r="N103" s="8">
        <v>13616</v>
      </c>
      <c r="O103" s="8">
        <v>13171</v>
      </c>
      <c r="P103" s="8">
        <v>11417</v>
      </c>
      <c r="Q103" s="8">
        <v>10662</v>
      </c>
      <c r="R103" s="8">
        <v>10322</v>
      </c>
      <c r="S103" s="8">
        <v>6888</v>
      </c>
      <c r="T103" s="8">
        <v>5006</v>
      </c>
      <c r="U103" s="8">
        <v>2954</v>
      </c>
      <c r="V103" s="8">
        <v>1214</v>
      </c>
      <c r="W103" s="8">
        <v>369</v>
      </c>
      <c r="X103" s="8">
        <f t="shared" si="3"/>
        <v>170857</v>
      </c>
      <c r="Y103" s="8">
        <v>179909</v>
      </c>
      <c r="Z103">
        <f t="shared" si="4"/>
        <v>28699</v>
      </c>
      <c r="AA103" s="5">
        <f t="shared" si="5"/>
        <v>0.15951953487596507</v>
      </c>
    </row>
    <row r="104" spans="1:27" x14ac:dyDescent="0.2">
      <c r="A104" s="7" t="s">
        <v>557</v>
      </c>
      <c r="B104" s="7" t="str">
        <f>VLOOKUP(A104,[1]population!A:D,4,FALSE)</f>
        <v>NHS North Norfolk CCG</v>
      </c>
      <c r="C104" s="8">
        <v>174233</v>
      </c>
      <c r="D104" s="8">
        <v>7086</v>
      </c>
      <c r="E104" s="8">
        <v>8423</v>
      </c>
      <c r="F104" s="8">
        <v>7708</v>
      </c>
      <c r="G104" s="8">
        <v>7783</v>
      </c>
      <c r="H104" s="8">
        <v>8027</v>
      </c>
      <c r="I104" s="8">
        <v>8248</v>
      </c>
      <c r="J104" s="8">
        <v>8333</v>
      </c>
      <c r="K104" s="8">
        <v>8369</v>
      </c>
      <c r="L104" s="8">
        <v>11271</v>
      </c>
      <c r="M104" s="8">
        <v>8280</v>
      </c>
      <c r="N104" s="8">
        <v>12690</v>
      </c>
      <c r="O104" s="8">
        <v>13019</v>
      </c>
      <c r="P104" s="8">
        <v>12651</v>
      </c>
      <c r="Q104" s="8">
        <v>13425</v>
      </c>
      <c r="R104" s="8">
        <v>14520</v>
      </c>
      <c r="S104" s="8">
        <v>9709</v>
      </c>
      <c r="T104" s="8">
        <v>7335</v>
      </c>
      <c r="U104" s="8">
        <v>4625</v>
      </c>
      <c r="V104" s="8">
        <v>2068</v>
      </c>
      <c r="W104" s="8">
        <v>663</v>
      </c>
      <c r="X104" s="8">
        <f t="shared" si="3"/>
        <v>167147</v>
      </c>
      <c r="Y104" s="8">
        <v>174233</v>
      </c>
      <c r="Z104">
        <f t="shared" si="4"/>
        <v>23217</v>
      </c>
      <c r="AA104" s="5">
        <f t="shared" si="5"/>
        <v>0.13325259853185104</v>
      </c>
    </row>
    <row r="105" spans="1:27" x14ac:dyDescent="0.2">
      <c r="A105" s="7" t="s">
        <v>558</v>
      </c>
      <c r="B105" s="7" t="str">
        <f>VLOOKUP(A105,[1]population!A:D,4,FALSE)</f>
        <v>NHS North Staffordshire CCG</v>
      </c>
      <c r="C105" s="8">
        <v>218499</v>
      </c>
      <c r="D105" s="8">
        <v>10046</v>
      </c>
      <c r="E105" s="8">
        <v>11410</v>
      </c>
      <c r="F105" s="8">
        <v>12348</v>
      </c>
      <c r="G105" s="8">
        <v>14920</v>
      </c>
      <c r="H105" s="8">
        <v>12759</v>
      </c>
      <c r="I105" s="8">
        <v>12803</v>
      </c>
      <c r="J105" s="8">
        <v>12679</v>
      </c>
      <c r="K105" s="8">
        <v>12021</v>
      </c>
      <c r="L105" s="8">
        <v>15268</v>
      </c>
      <c r="M105" s="8">
        <v>11223</v>
      </c>
      <c r="N105" s="8">
        <v>16053</v>
      </c>
      <c r="O105" s="8">
        <v>15295</v>
      </c>
      <c r="P105" s="8">
        <v>13506</v>
      </c>
      <c r="Q105" s="8">
        <v>13082</v>
      </c>
      <c r="R105" s="8">
        <v>13377</v>
      </c>
      <c r="S105" s="8">
        <v>9053</v>
      </c>
      <c r="T105" s="8">
        <v>6651</v>
      </c>
      <c r="U105" s="8">
        <v>3905</v>
      </c>
      <c r="V105" s="8">
        <v>1610</v>
      </c>
      <c r="W105" s="8">
        <v>490</v>
      </c>
      <c r="X105" s="8">
        <f t="shared" si="3"/>
        <v>208453</v>
      </c>
      <c r="Y105" s="8">
        <v>218499</v>
      </c>
      <c r="Z105">
        <f t="shared" si="4"/>
        <v>33804</v>
      </c>
      <c r="AA105" s="5">
        <f t="shared" si="5"/>
        <v>0.1547100902063625</v>
      </c>
    </row>
    <row r="106" spans="1:27" x14ac:dyDescent="0.2">
      <c r="A106" s="7" t="s">
        <v>559</v>
      </c>
      <c r="B106" s="7" t="str">
        <f>VLOOKUP(A106,[1]population!A:D,4,FALSE)</f>
        <v>NHS North Tyneside CCG</v>
      </c>
      <c r="C106" s="8">
        <v>220101</v>
      </c>
      <c r="D106" s="8">
        <v>11657</v>
      </c>
      <c r="E106" s="8">
        <v>12233</v>
      </c>
      <c r="F106" s="8">
        <v>10697</v>
      </c>
      <c r="G106" s="8">
        <v>10965</v>
      </c>
      <c r="H106" s="8">
        <v>13337</v>
      </c>
      <c r="I106" s="8">
        <v>14948</v>
      </c>
      <c r="J106" s="8">
        <v>15535</v>
      </c>
      <c r="K106" s="8">
        <v>13737</v>
      </c>
      <c r="L106" s="8">
        <v>15630</v>
      </c>
      <c r="M106" s="8">
        <v>12607</v>
      </c>
      <c r="N106" s="8">
        <v>15945</v>
      </c>
      <c r="O106" s="8">
        <v>15545</v>
      </c>
      <c r="P106" s="8">
        <v>13790</v>
      </c>
      <c r="Q106" s="8">
        <v>12551</v>
      </c>
      <c r="R106" s="8">
        <v>11716</v>
      </c>
      <c r="S106" s="8">
        <v>7350</v>
      </c>
      <c r="T106" s="8">
        <v>6018</v>
      </c>
      <c r="U106" s="8">
        <v>3786</v>
      </c>
      <c r="V106" s="8">
        <v>1611</v>
      </c>
      <c r="W106" s="8">
        <v>443</v>
      </c>
      <c r="X106" s="8">
        <f t="shared" si="3"/>
        <v>208444</v>
      </c>
      <c r="Y106" s="8">
        <v>220101</v>
      </c>
      <c r="Z106">
        <f t="shared" si="4"/>
        <v>34587</v>
      </c>
      <c r="AA106" s="5">
        <f t="shared" si="5"/>
        <v>0.1571414941322393</v>
      </c>
    </row>
    <row r="107" spans="1:27" x14ac:dyDescent="0.2">
      <c r="A107" s="7" t="s">
        <v>560</v>
      </c>
      <c r="B107" s="7" t="str">
        <f>VLOOKUP(A107,[1]population!A:D,4,FALSE)</f>
        <v>NHS North West Surrey CCG</v>
      </c>
      <c r="C107" s="8">
        <v>373563</v>
      </c>
      <c r="D107" s="8">
        <v>22157</v>
      </c>
      <c r="E107" s="8">
        <v>22091</v>
      </c>
      <c r="F107" s="8">
        <v>18407</v>
      </c>
      <c r="G107" s="8">
        <v>18028</v>
      </c>
      <c r="H107" s="8">
        <v>22656</v>
      </c>
      <c r="I107" s="8">
        <v>25922</v>
      </c>
      <c r="J107" s="8">
        <v>29007</v>
      </c>
      <c r="K107" s="8">
        <v>27999</v>
      </c>
      <c r="L107" s="8">
        <v>27885</v>
      </c>
      <c r="M107" s="8">
        <v>23971</v>
      </c>
      <c r="N107" s="8">
        <v>27752</v>
      </c>
      <c r="O107" s="8">
        <v>24613</v>
      </c>
      <c r="P107" s="8">
        <v>19373</v>
      </c>
      <c r="Q107" s="8">
        <v>16404</v>
      </c>
      <c r="R107" s="8">
        <v>16344</v>
      </c>
      <c r="S107" s="8">
        <v>11560</v>
      </c>
      <c r="T107" s="8">
        <v>9423</v>
      </c>
      <c r="U107" s="8">
        <v>6144</v>
      </c>
      <c r="V107" s="8">
        <v>2831</v>
      </c>
      <c r="W107" s="8">
        <v>996</v>
      </c>
      <c r="X107" s="8">
        <f t="shared" si="3"/>
        <v>351406</v>
      </c>
      <c r="Y107" s="8">
        <v>373563</v>
      </c>
      <c r="Z107">
        <f t="shared" si="4"/>
        <v>62655</v>
      </c>
      <c r="AA107" s="5">
        <f t="shared" si="5"/>
        <v>0.16772271343789402</v>
      </c>
    </row>
    <row r="108" spans="1:27" x14ac:dyDescent="0.2">
      <c r="A108" s="7" t="s">
        <v>561</v>
      </c>
      <c r="B108" s="7" t="str">
        <f>VLOOKUP(A108,[1]population!A:D,4,FALSE)</f>
        <v>NHS Northern, Eastern and Western Devon CCG</v>
      </c>
      <c r="C108" s="8">
        <v>938976</v>
      </c>
      <c r="D108" s="8">
        <v>44522</v>
      </c>
      <c r="E108" s="8">
        <v>49445</v>
      </c>
      <c r="F108" s="8">
        <v>52828</v>
      </c>
      <c r="G108" s="8">
        <v>65769</v>
      </c>
      <c r="H108" s="8">
        <v>56487</v>
      </c>
      <c r="I108" s="8">
        <v>54670</v>
      </c>
      <c r="J108" s="8">
        <v>53712</v>
      </c>
      <c r="K108" s="8">
        <v>49860</v>
      </c>
      <c r="L108" s="8">
        <v>60367</v>
      </c>
      <c r="M108" s="8">
        <v>51123</v>
      </c>
      <c r="N108" s="8">
        <v>65947</v>
      </c>
      <c r="O108" s="8">
        <v>64140</v>
      </c>
      <c r="P108" s="8">
        <v>58007</v>
      </c>
      <c r="Q108" s="8">
        <v>56157</v>
      </c>
      <c r="R108" s="8">
        <v>58062</v>
      </c>
      <c r="S108" s="8">
        <v>39396</v>
      </c>
      <c r="T108" s="8">
        <v>29023</v>
      </c>
      <c r="U108" s="8">
        <v>18518</v>
      </c>
      <c r="V108" s="8">
        <v>8310</v>
      </c>
      <c r="W108" s="8">
        <v>2633</v>
      </c>
      <c r="X108" s="8">
        <f t="shared" si="3"/>
        <v>894454</v>
      </c>
      <c r="Y108" s="8">
        <v>938976</v>
      </c>
      <c r="Z108">
        <f t="shared" si="4"/>
        <v>146795</v>
      </c>
      <c r="AA108" s="5">
        <f t="shared" si="5"/>
        <v>0.15633519919571959</v>
      </c>
    </row>
    <row r="109" spans="1:27" x14ac:dyDescent="0.2">
      <c r="A109" s="7" t="s">
        <v>562</v>
      </c>
      <c r="B109" s="7" t="str">
        <f>VLOOKUP(A109,[1]population!A:D,4,FALSE)</f>
        <v>NHS Northumberland CCG</v>
      </c>
      <c r="C109" s="8">
        <v>326405</v>
      </c>
      <c r="D109" s="8">
        <v>14852</v>
      </c>
      <c r="E109" s="8">
        <v>17362</v>
      </c>
      <c r="F109" s="8">
        <v>16085</v>
      </c>
      <c r="G109" s="8">
        <v>15806</v>
      </c>
      <c r="H109" s="8">
        <v>17296</v>
      </c>
      <c r="I109" s="8">
        <v>17743</v>
      </c>
      <c r="J109" s="8">
        <v>18017</v>
      </c>
      <c r="K109" s="8">
        <v>17652</v>
      </c>
      <c r="L109" s="8">
        <v>21922</v>
      </c>
      <c r="M109" s="8">
        <v>17045</v>
      </c>
      <c r="N109" s="8">
        <v>24774</v>
      </c>
      <c r="O109" s="8">
        <v>25474</v>
      </c>
      <c r="P109" s="8">
        <v>23608</v>
      </c>
      <c r="Q109" s="8">
        <v>22748</v>
      </c>
      <c r="R109" s="8">
        <v>22085</v>
      </c>
      <c r="S109" s="8">
        <v>14197</v>
      </c>
      <c r="T109" s="8">
        <v>10408</v>
      </c>
      <c r="U109" s="8">
        <v>5983</v>
      </c>
      <c r="V109" s="8">
        <v>2609</v>
      </c>
      <c r="W109" s="8">
        <v>739</v>
      </c>
      <c r="X109" s="8">
        <f t="shared" si="3"/>
        <v>311553</v>
      </c>
      <c r="Y109" s="8">
        <v>326405</v>
      </c>
      <c r="Z109">
        <f t="shared" si="4"/>
        <v>48299</v>
      </c>
      <c r="AA109" s="5">
        <f t="shared" si="5"/>
        <v>0.14797261071368392</v>
      </c>
    </row>
    <row r="110" spans="1:27" x14ac:dyDescent="0.2">
      <c r="A110" s="7" t="s">
        <v>563</v>
      </c>
      <c r="B110" s="7" t="str">
        <f>VLOOKUP(A110,[1]population!A:D,4,FALSE)</f>
        <v>NHS Nottingham City CCG</v>
      </c>
      <c r="C110" s="8">
        <v>389220</v>
      </c>
      <c r="D110" s="8">
        <v>21287</v>
      </c>
      <c r="E110" s="8">
        <v>20182</v>
      </c>
      <c r="F110" s="8">
        <v>31262</v>
      </c>
      <c r="G110" s="8">
        <v>54934</v>
      </c>
      <c r="H110" s="8">
        <v>36759</v>
      </c>
      <c r="I110" s="8">
        <v>33586</v>
      </c>
      <c r="J110" s="8">
        <v>27967</v>
      </c>
      <c r="K110" s="8">
        <v>22025</v>
      </c>
      <c r="L110" s="8">
        <v>21788</v>
      </c>
      <c r="M110" s="8">
        <v>22639</v>
      </c>
      <c r="N110" s="8">
        <v>21106</v>
      </c>
      <c r="O110" s="8">
        <v>18803</v>
      </c>
      <c r="P110" s="8">
        <v>14751</v>
      </c>
      <c r="Q110" s="8">
        <v>12354</v>
      </c>
      <c r="R110" s="8">
        <v>10577</v>
      </c>
      <c r="S110" s="8">
        <v>7338</v>
      </c>
      <c r="T110" s="8">
        <v>5978</v>
      </c>
      <c r="U110" s="8">
        <v>3751</v>
      </c>
      <c r="V110" s="8">
        <v>1646</v>
      </c>
      <c r="W110" s="8">
        <v>487</v>
      </c>
      <c r="X110" s="8">
        <f t="shared" si="3"/>
        <v>367933</v>
      </c>
      <c r="Y110" s="8">
        <v>389220</v>
      </c>
      <c r="Z110">
        <f t="shared" si="4"/>
        <v>72731</v>
      </c>
      <c r="AA110" s="5">
        <f t="shared" si="5"/>
        <v>0.18686347053080521</v>
      </c>
    </row>
    <row r="111" spans="1:27" x14ac:dyDescent="0.2">
      <c r="A111" s="7" t="s">
        <v>564</v>
      </c>
      <c r="B111" s="7" t="str">
        <f>VLOOKUP(A111,[1]population!A:D,4,FALSE)</f>
        <v>NHS Nottingham North and East CCG</v>
      </c>
      <c r="C111" s="8">
        <v>153259</v>
      </c>
      <c r="D111" s="8">
        <v>8401</v>
      </c>
      <c r="E111" s="8">
        <v>8482</v>
      </c>
      <c r="F111" s="8">
        <v>7410</v>
      </c>
      <c r="G111" s="8">
        <v>7618</v>
      </c>
      <c r="H111" s="8">
        <v>9599</v>
      </c>
      <c r="I111" s="8">
        <v>10010</v>
      </c>
      <c r="J111" s="8">
        <v>9957</v>
      </c>
      <c r="K111" s="8">
        <v>8983</v>
      </c>
      <c r="L111" s="8">
        <v>10985</v>
      </c>
      <c r="M111" s="8">
        <v>9030</v>
      </c>
      <c r="N111" s="8">
        <v>11671</v>
      </c>
      <c r="O111" s="8">
        <v>10769</v>
      </c>
      <c r="P111" s="8">
        <v>8956</v>
      </c>
      <c r="Q111" s="8">
        <v>8532</v>
      </c>
      <c r="R111" s="8">
        <v>8565</v>
      </c>
      <c r="S111" s="8">
        <v>5868</v>
      </c>
      <c r="T111" s="8">
        <v>4467</v>
      </c>
      <c r="U111" s="8">
        <v>2538</v>
      </c>
      <c r="V111" s="8">
        <v>1103</v>
      </c>
      <c r="W111" s="8">
        <v>315</v>
      </c>
      <c r="X111" s="8">
        <f t="shared" si="3"/>
        <v>144858</v>
      </c>
      <c r="Y111" s="8">
        <v>153259</v>
      </c>
      <c r="Z111">
        <f t="shared" si="4"/>
        <v>24293</v>
      </c>
      <c r="AA111" s="5">
        <f t="shared" si="5"/>
        <v>0.15850945132096647</v>
      </c>
    </row>
    <row r="112" spans="1:27" x14ac:dyDescent="0.2">
      <c r="A112" s="7" t="s">
        <v>565</v>
      </c>
      <c r="B112" s="7" t="str">
        <f>VLOOKUP(A112,[1]population!A:D,4,FALSE)</f>
        <v>NHS Nottingham West CCG</v>
      </c>
      <c r="C112" s="8">
        <v>94260</v>
      </c>
      <c r="D112" s="8">
        <v>4862</v>
      </c>
      <c r="E112" s="8">
        <v>4964</v>
      </c>
      <c r="F112" s="8">
        <v>4281</v>
      </c>
      <c r="G112" s="8">
        <v>4813</v>
      </c>
      <c r="H112" s="8">
        <v>6318</v>
      </c>
      <c r="I112" s="8">
        <v>6486</v>
      </c>
      <c r="J112" s="8">
        <v>6208</v>
      </c>
      <c r="K112" s="8">
        <v>5711</v>
      </c>
      <c r="L112" s="8">
        <v>6564</v>
      </c>
      <c r="M112" s="8">
        <v>5446</v>
      </c>
      <c r="N112" s="8">
        <v>7059</v>
      </c>
      <c r="O112" s="8">
        <v>6425</v>
      </c>
      <c r="P112" s="8">
        <v>5316</v>
      </c>
      <c r="Q112" s="8">
        <v>5247</v>
      </c>
      <c r="R112" s="8">
        <v>5430</v>
      </c>
      <c r="S112" s="8">
        <v>3714</v>
      </c>
      <c r="T112" s="8">
        <v>2692</v>
      </c>
      <c r="U112" s="8">
        <v>1728</v>
      </c>
      <c r="V112" s="8">
        <v>753</v>
      </c>
      <c r="W112" s="8">
        <v>243</v>
      </c>
      <c r="X112" s="8">
        <f t="shared" si="3"/>
        <v>89398</v>
      </c>
      <c r="Y112" s="8">
        <v>94260</v>
      </c>
      <c r="Z112">
        <f t="shared" si="4"/>
        <v>14107</v>
      </c>
      <c r="AA112" s="5">
        <f t="shared" si="5"/>
        <v>0.14966051347337153</v>
      </c>
    </row>
    <row r="113" spans="1:27" x14ac:dyDescent="0.2">
      <c r="A113" s="7" t="s">
        <v>566</v>
      </c>
      <c r="B113" s="7" t="str">
        <f>VLOOKUP(A113,[1]population!A:D,4,FALSE)</f>
        <v>NHS Oldham CCG</v>
      </c>
      <c r="C113" s="8">
        <v>257232</v>
      </c>
      <c r="D113" s="8">
        <v>17078</v>
      </c>
      <c r="E113" s="8">
        <v>18018</v>
      </c>
      <c r="F113" s="8">
        <v>16007</v>
      </c>
      <c r="G113" s="8">
        <v>15249</v>
      </c>
      <c r="H113" s="8">
        <v>17611</v>
      </c>
      <c r="I113" s="8">
        <v>18481</v>
      </c>
      <c r="J113" s="8">
        <v>17995</v>
      </c>
      <c r="K113" s="8">
        <v>15642</v>
      </c>
      <c r="L113" s="8">
        <v>17366</v>
      </c>
      <c r="M113" s="8">
        <v>18707</v>
      </c>
      <c r="N113" s="8">
        <v>17266</v>
      </c>
      <c r="O113" s="8">
        <v>15616</v>
      </c>
      <c r="P113" s="8">
        <v>12650</v>
      </c>
      <c r="Q113" s="8">
        <v>11518</v>
      </c>
      <c r="R113" s="8">
        <v>10905</v>
      </c>
      <c r="S113" s="8">
        <v>7474</v>
      </c>
      <c r="T113" s="8">
        <v>5259</v>
      </c>
      <c r="U113" s="8">
        <v>2889</v>
      </c>
      <c r="V113" s="8">
        <v>1161</v>
      </c>
      <c r="W113" s="8">
        <v>340</v>
      </c>
      <c r="X113" s="8">
        <f t="shared" si="3"/>
        <v>240154</v>
      </c>
      <c r="Y113" s="8">
        <v>257232</v>
      </c>
      <c r="Z113">
        <f t="shared" si="4"/>
        <v>51103</v>
      </c>
      <c r="AA113" s="5">
        <f t="shared" si="5"/>
        <v>0.19866501834919451</v>
      </c>
    </row>
    <row r="114" spans="1:27" x14ac:dyDescent="0.2">
      <c r="A114" s="7" t="s">
        <v>567</v>
      </c>
      <c r="B114" s="7" t="str">
        <f>VLOOKUP(A114,[1]population!A:D,4,FALSE)</f>
        <v>NHS Oxfordshire CCG</v>
      </c>
      <c r="C114" s="8">
        <v>756733</v>
      </c>
      <c r="D114" s="8">
        <v>38151</v>
      </c>
      <c r="E114" s="8">
        <v>42240</v>
      </c>
      <c r="F114" s="8">
        <v>47338</v>
      </c>
      <c r="G114" s="8">
        <v>58764</v>
      </c>
      <c r="H114" s="8">
        <v>57644</v>
      </c>
      <c r="I114" s="8">
        <v>55924</v>
      </c>
      <c r="J114" s="8">
        <v>52716</v>
      </c>
      <c r="K114" s="8">
        <v>46933</v>
      </c>
      <c r="L114" s="8">
        <v>50556</v>
      </c>
      <c r="M114" s="8">
        <v>42458</v>
      </c>
      <c r="N114" s="8">
        <v>52313</v>
      </c>
      <c r="O114" s="8">
        <v>47060</v>
      </c>
      <c r="P114" s="8">
        <v>38273</v>
      </c>
      <c r="Q114" s="8">
        <v>34202</v>
      </c>
      <c r="R114" s="8">
        <v>33134</v>
      </c>
      <c r="S114" s="8">
        <v>23506</v>
      </c>
      <c r="T114" s="8">
        <v>17791</v>
      </c>
      <c r="U114" s="8">
        <v>11033</v>
      </c>
      <c r="V114" s="8">
        <v>5105</v>
      </c>
      <c r="W114" s="8">
        <v>1592</v>
      </c>
      <c r="X114" s="8">
        <f t="shared" si="3"/>
        <v>718582</v>
      </c>
      <c r="Y114" s="8">
        <v>756733</v>
      </c>
      <c r="Z114">
        <f t="shared" si="4"/>
        <v>127729</v>
      </c>
      <c r="AA114" s="5">
        <f t="shared" si="5"/>
        <v>0.16879004880188916</v>
      </c>
    </row>
    <row r="115" spans="1:27" x14ac:dyDescent="0.2">
      <c r="A115" s="7" t="s">
        <v>568</v>
      </c>
      <c r="B115" s="7" t="str">
        <f>VLOOKUP(A115,[1]population!A:D,4,FALSE)</f>
        <v>NHS Portsmouth CCG</v>
      </c>
      <c r="C115" s="8">
        <v>232733</v>
      </c>
      <c r="D115" s="8">
        <v>12690</v>
      </c>
      <c r="E115" s="8">
        <v>12140</v>
      </c>
      <c r="F115" s="8">
        <v>14011</v>
      </c>
      <c r="G115" s="8">
        <v>23601</v>
      </c>
      <c r="H115" s="8">
        <v>19738</v>
      </c>
      <c r="I115" s="8">
        <v>18987</v>
      </c>
      <c r="J115" s="8">
        <v>17184</v>
      </c>
      <c r="K115" s="8">
        <v>14243</v>
      </c>
      <c r="L115" s="8">
        <v>14619</v>
      </c>
      <c r="M115" s="8">
        <v>13470</v>
      </c>
      <c r="N115" s="8">
        <v>14949</v>
      </c>
      <c r="O115" s="8">
        <v>13594</v>
      </c>
      <c r="P115" s="8">
        <v>10826</v>
      </c>
      <c r="Q115" s="8">
        <v>8955</v>
      </c>
      <c r="R115" s="8">
        <v>8838</v>
      </c>
      <c r="S115" s="8">
        <v>5832</v>
      </c>
      <c r="T115" s="8">
        <v>4497</v>
      </c>
      <c r="U115" s="8">
        <v>2810</v>
      </c>
      <c r="V115" s="8">
        <v>1312</v>
      </c>
      <c r="W115" s="8">
        <v>437</v>
      </c>
      <c r="X115" s="8">
        <f t="shared" si="3"/>
        <v>220043</v>
      </c>
      <c r="Y115" s="8">
        <v>232733</v>
      </c>
      <c r="Z115">
        <f t="shared" si="4"/>
        <v>38841</v>
      </c>
      <c r="AA115" s="5">
        <f t="shared" si="5"/>
        <v>0.16689081479635462</v>
      </c>
    </row>
    <row r="116" spans="1:27" x14ac:dyDescent="0.2">
      <c r="A116" s="7" t="s">
        <v>569</v>
      </c>
      <c r="B116" s="7" t="str">
        <f>VLOOKUP(A116,[1]population!A:D,4,FALSE)</f>
        <v>NHS Redbridge CCG</v>
      </c>
      <c r="C116" s="8">
        <v>325217</v>
      </c>
      <c r="D116" s="8">
        <v>22988</v>
      </c>
      <c r="E116" s="8">
        <v>21128</v>
      </c>
      <c r="F116" s="8">
        <v>18409</v>
      </c>
      <c r="G116" s="8">
        <v>18412</v>
      </c>
      <c r="H116" s="8">
        <v>25680</v>
      </c>
      <c r="I116" s="8">
        <v>30814</v>
      </c>
      <c r="J116" s="8">
        <v>30306</v>
      </c>
      <c r="K116" s="8">
        <v>24832</v>
      </c>
      <c r="L116" s="8">
        <v>21168</v>
      </c>
      <c r="M116" s="8">
        <v>23484</v>
      </c>
      <c r="N116" s="8">
        <v>19390</v>
      </c>
      <c r="O116" s="8">
        <v>16944</v>
      </c>
      <c r="P116" s="8">
        <v>13982</v>
      </c>
      <c r="Q116" s="8">
        <v>11197</v>
      </c>
      <c r="R116" s="8">
        <v>9270</v>
      </c>
      <c r="S116" s="8">
        <v>6697</v>
      </c>
      <c r="T116" s="8">
        <v>5224</v>
      </c>
      <c r="U116" s="8">
        <v>3254</v>
      </c>
      <c r="V116" s="8">
        <v>1547</v>
      </c>
      <c r="W116" s="8">
        <v>491</v>
      </c>
      <c r="X116" s="8">
        <f t="shared" si="3"/>
        <v>302229</v>
      </c>
      <c r="Y116" s="8">
        <v>325217</v>
      </c>
      <c r="Z116">
        <f t="shared" si="4"/>
        <v>62525</v>
      </c>
      <c r="AA116" s="5">
        <f t="shared" si="5"/>
        <v>0.19225624736714256</v>
      </c>
    </row>
    <row r="117" spans="1:27" x14ac:dyDescent="0.2">
      <c r="A117" s="7" t="s">
        <v>570</v>
      </c>
      <c r="B117" s="7" t="str">
        <f>VLOOKUP(A117,[1]population!A:D,4,FALSE)</f>
        <v>NHS Redditch and Bromsgrove CCG</v>
      </c>
      <c r="C117" s="8">
        <v>178351</v>
      </c>
      <c r="D117" s="8">
        <v>9678</v>
      </c>
      <c r="E117" s="8">
        <v>10503</v>
      </c>
      <c r="F117" s="8">
        <v>9313</v>
      </c>
      <c r="G117" s="8">
        <v>9262</v>
      </c>
      <c r="H117" s="8">
        <v>11135</v>
      </c>
      <c r="I117" s="8">
        <v>11538</v>
      </c>
      <c r="J117" s="8">
        <v>12028</v>
      </c>
      <c r="K117" s="8">
        <v>10909</v>
      </c>
      <c r="L117" s="8">
        <v>12399</v>
      </c>
      <c r="M117" s="8">
        <v>10702</v>
      </c>
      <c r="N117" s="8">
        <v>13177</v>
      </c>
      <c r="O117" s="8">
        <v>11977</v>
      </c>
      <c r="P117" s="8">
        <v>10680</v>
      </c>
      <c r="Q117" s="8">
        <v>10260</v>
      </c>
      <c r="R117" s="8">
        <v>9671</v>
      </c>
      <c r="S117" s="8">
        <v>6291</v>
      </c>
      <c r="T117" s="8">
        <v>4399</v>
      </c>
      <c r="U117" s="8">
        <v>2820</v>
      </c>
      <c r="V117" s="8">
        <v>1216</v>
      </c>
      <c r="W117" s="8">
        <v>393</v>
      </c>
      <c r="X117" s="8">
        <f t="shared" si="3"/>
        <v>168673</v>
      </c>
      <c r="Y117" s="8">
        <v>178351</v>
      </c>
      <c r="Z117">
        <f t="shared" si="4"/>
        <v>29494</v>
      </c>
      <c r="AA117" s="5">
        <f t="shared" si="5"/>
        <v>0.16537053338641219</v>
      </c>
    </row>
    <row r="118" spans="1:27" x14ac:dyDescent="0.2">
      <c r="A118" s="7" t="s">
        <v>571</v>
      </c>
      <c r="B118" s="7" t="str">
        <f>VLOOKUP(A118,[1]population!A:D,4,FALSE)</f>
        <v>NHS Richmond CCG</v>
      </c>
      <c r="C118" s="8">
        <v>219397</v>
      </c>
      <c r="D118" s="8">
        <v>12822</v>
      </c>
      <c r="E118" s="8">
        <v>13556</v>
      </c>
      <c r="F118" s="8">
        <v>10559</v>
      </c>
      <c r="G118" s="8">
        <v>10392</v>
      </c>
      <c r="H118" s="8">
        <v>12971</v>
      </c>
      <c r="I118" s="8">
        <v>15053</v>
      </c>
      <c r="J118" s="8">
        <v>18575</v>
      </c>
      <c r="K118" s="8">
        <v>19544</v>
      </c>
      <c r="L118" s="8">
        <v>18709</v>
      </c>
      <c r="M118" s="8">
        <v>14766</v>
      </c>
      <c r="N118" s="8">
        <v>16745</v>
      </c>
      <c r="O118" s="8">
        <v>13726</v>
      </c>
      <c r="P118" s="8">
        <v>10697</v>
      </c>
      <c r="Q118" s="8">
        <v>9065</v>
      </c>
      <c r="R118" s="8">
        <v>8661</v>
      </c>
      <c r="S118" s="8">
        <v>5469</v>
      </c>
      <c r="T118" s="8">
        <v>3821</v>
      </c>
      <c r="U118" s="8">
        <v>2575</v>
      </c>
      <c r="V118" s="8">
        <v>1264</v>
      </c>
      <c r="W118" s="8">
        <v>427</v>
      </c>
      <c r="X118" s="8">
        <f t="shared" si="3"/>
        <v>206575</v>
      </c>
      <c r="Y118" s="8">
        <v>219397</v>
      </c>
      <c r="Z118">
        <f t="shared" si="4"/>
        <v>36937</v>
      </c>
      <c r="AA118" s="5">
        <f t="shared" si="5"/>
        <v>0.16835690551830701</v>
      </c>
    </row>
    <row r="119" spans="1:27" x14ac:dyDescent="0.2">
      <c r="A119" s="7" t="s">
        <v>572</v>
      </c>
      <c r="B119" s="7" t="str">
        <f>VLOOKUP(A119,[1]population!A:D,4,FALSE)</f>
        <v>NHS Rotherham CCG</v>
      </c>
      <c r="C119" s="8">
        <v>264123</v>
      </c>
      <c r="D119" s="8">
        <v>14717</v>
      </c>
      <c r="E119" s="8">
        <v>15782</v>
      </c>
      <c r="F119" s="8">
        <v>14387</v>
      </c>
      <c r="G119" s="8">
        <v>14777</v>
      </c>
      <c r="H119" s="8">
        <v>17501</v>
      </c>
      <c r="I119" s="8">
        <v>17451</v>
      </c>
      <c r="J119" s="8">
        <v>16821</v>
      </c>
      <c r="K119" s="8">
        <v>14983</v>
      </c>
      <c r="L119" s="8">
        <v>18567</v>
      </c>
      <c r="M119" s="8">
        <v>16360</v>
      </c>
      <c r="N119" s="8">
        <v>19412</v>
      </c>
      <c r="O119" s="8">
        <v>17797</v>
      </c>
      <c r="P119" s="8">
        <v>15343</v>
      </c>
      <c r="Q119" s="8">
        <v>13897</v>
      </c>
      <c r="R119" s="8">
        <v>13998</v>
      </c>
      <c r="S119" s="8">
        <v>9385</v>
      </c>
      <c r="T119" s="8">
        <v>6957</v>
      </c>
      <c r="U119" s="8">
        <v>3921</v>
      </c>
      <c r="V119" s="8">
        <v>1619</v>
      </c>
      <c r="W119" s="8">
        <v>448</v>
      </c>
      <c r="X119" s="8">
        <f t="shared" si="3"/>
        <v>249406</v>
      </c>
      <c r="Y119" s="8">
        <v>264123</v>
      </c>
      <c r="Z119">
        <f t="shared" si="4"/>
        <v>44886</v>
      </c>
      <c r="AA119" s="5">
        <f t="shared" si="5"/>
        <v>0.16994354902829364</v>
      </c>
    </row>
    <row r="120" spans="1:27" x14ac:dyDescent="0.2">
      <c r="A120" s="7" t="s">
        <v>573</v>
      </c>
      <c r="B120" s="7" t="str">
        <f>VLOOKUP(A120,[1]population!A:D,4,FALSE)</f>
        <v>NHS Rushcliffe CCG</v>
      </c>
      <c r="C120" s="8">
        <v>128225</v>
      </c>
      <c r="D120" s="8">
        <v>6524</v>
      </c>
      <c r="E120" s="8">
        <v>7509</v>
      </c>
      <c r="F120" s="8">
        <v>6448</v>
      </c>
      <c r="G120" s="8">
        <v>6537</v>
      </c>
      <c r="H120" s="8">
        <v>6994</v>
      </c>
      <c r="I120" s="8">
        <v>7579</v>
      </c>
      <c r="J120" s="8">
        <v>8247</v>
      </c>
      <c r="K120" s="8">
        <v>8308</v>
      </c>
      <c r="L120" s="8">
        <v>9341</v>
      </c>
      <c r="M120" s="8">
        <v>7647</v>
      </c>
      <c r="N120" s="8">
        <v>9675</v>
      </c>
      <c r="O120" s="8">
        <v>8965</v>
      </c>
      <c r="P120" s="8">
        <v>7458</v>
      </c>
      <c r="Q120" s="8">
        <v>7137</v>
      </c>
      <c r="R120" s="8">
        <v>7405</v>
      </c>
      <c r="S120" s="8">
        <v>4918</v>
      </c>
      <c r="T120" s="8">
        <v>3717</v>
      </c>
      <c r="U120" s="8">
        <v>2405</v>
      </c>
      <c r="V120" s="8">
        <v>1089</v>
      </c>
      <c r="W120" s="8">
        <v>322</v>
      </c>
      <c r="X120" s="8">
        <f t="shared" si="3"/>
        <v>121701</v>
      </c>
      <c r="Y120" s="8">
        <v>128225</v>
      </c>
      <c r="Z120">
        <f t="shared" si="4"/>
        <v>20481</v>
      </c>
      <c r="AA120" s="5">
        <f t="shared" si="5"/>
        <v>0.1597270423084422</v>
      </c>
    </row>
    <row r="121" spans="1:27" x14ac:dyDescent="0.2">
      <c r="A121" s="7" t="s">
        <v>574</v>
      </c>
      <c r="B121" s="7" t="str">
        <f>VLOOKUP(A121,[1]population!A:D,4,FALSE)</f>
        <v>NHS Salford CCG</v>
      </c>
      <c r="C121" s="8">
        <v>277144</v>
      </c>
      <c r="D121" s="8">
        <v>17533</v>
      </c>
      <c r="E121" s="8">
        <v>15858</v>
      </c>
      <c r="F121" s="8">
        <v>14764</v>
      </c>
      <c r="G121" s="8">
        <v>20326</v>
      </c>
      <c r="H121" s="8">
        <v>26430</v>
      </c>
      <c r="I121" s="8">
        <v>25734</v>
      </c>
      <c r="J121" s="8">
        <v>22067</v>
      </c>
      <c r="K121" s="8">
        <v>16795</v>
      </c>
      <c r="L121" s="8">
        <v>17011</v>
      </c>
      <c r="M121" s="8">
        <v>18180</v>
      </c>
      <c r="N121" s="8">
        <v>17224</v>
      </c>
      <c r="O121" s="8">
        <v>15584</v>
      </c>
      <c r="P121" s="8">
        <v>12397</v>
      </c>
      <c r="Q121" s="8">
        <v>10578</v>
      </c>
      <c r="R121" s="8">
        <v>10060</v>
      </c>
      <c r="S121" s="8">
        <v>7027</v>
      </c>
      <c r="T121" s="8">
        <v>5188</v>
      </c>
      <c r="U121" s="8">
        <v>2824</v>
      </c>
      <c r="V121" s="8">
        <v>1189</v>
      </c>
      <c r="W121" s="8">
        <v>375</v>
      </c>
      <c r="X121" s="8">
        <f t="shared" si="3"/>
        <v>259611</v>
      </c>
      <c r="Y121" s="8">
        <v>277144</v>
      </c>
      <c r="Z121">
        <f t="shared" si="4"/>
        <v>48155</v>
      </c>
      <c r="AA121" s="5">
        <f t="shared" si="5"/>
        <v>0.17375443812602834</v>
      </c>
    </row>
    <row r="122" spans="1:27" x14ac:dyDescent="0.2">
      <c r="A122" s="7" t="s">
        <v>575</v>
      </c>
      <c r="B122" s="7" t="str">
        <f>VLOOKUP(A122,[1]population!A:D,4,FALSE)</f>
        <v>NHS Sandwell and West Birmingham CCG</v>
      </c>
      <c r="C122" s="8">
        <v>575038</v>
      </c>
      <c r="D122" s="8">
        <v>36962</v>
      </c>
      <c r="E122" s="8">
        <v>38181</v>
      </c>
      <c r="F122" s="8">
        <v>34860</v>
      </c>
      <c r="G122" s="8">
        <v>41211</v>
      </c>
      <c r="H122" s="8">
        <v>47770</v>
      </c>
      <c r="I122" s="8">
        <v>49521</v>
      </c>
      <c r="J122" s="8">
        <v>46000</v>
      </c>
      <c r="K122" s="8">
        <v>38957</v>
      </c>
      <c r="L122" s="8">
        <v>38374</v>
      </c>
      <c r="M122" s="8">
        <v>40740</v>
      </c>
      <c r="N122" s="8">
        <v>36149</v>
      </c>
      <c r="O122" s="8">
        <v>31062</v>
      </c>
      <c r="P122" s="8">
        <v>24649</v>
      </c>
      <c r="Q122" s="8">
        <v>20006</v>
      </c>
      <c r="R122" s="8">
        <v>17035</v>
      </c>
      <c r="S122" s="8">
        <v>13708</v>
      </c>
      <c r="T122" s="8">
        <v>10473</v>
      </c>
      <c r="U122" s="8">
        <v>6096</v>
      </c>
      <c r="V122" s="8">
        <v>2504</v>
      </c>
      <c r="W122" s="8">
        <v>780</v>
      </c>
      <c r="X122" s="8">
        <f t="shared" si="3"/>
        <v>538076</v>
      </c>
      <c r="Y122" s="8">
        <v>575038</v>
      </c>
      <c r="Z122">
        <f t="shared" si="4"/>
        <v>110003</v>
      </c>
      <c r="AA122" s="5">
        <f t="shared" si="5"/>
        <v>0.19129692298595918</v>
      </c>
    </row>
    <row r="123" spans="1:27" x14ac:dyDescent="0.2">
      <c r="A123" s="7" t="s">
        <v>576</v>
      </c>
      <c r="B123" s="7" t="str">
        <f>VLOOKUP(A123,[1]population!A:D,4,FALSE)</f>
        <v>NHS Scarborough and Ryedale CCG</v>
      </c>
      <c r="C123" s="8">
        <v>120872</v>
      </c>
      <c r="D123" s="8">
        <v>5518</v>
      </c>
      <c r="E123" s="8">
        <v>6304</v>
      </c>
      <c r="F123" s="8">
        <v>5971</v>
      </c>
      <c r="G123" s="8">
        <v>5955</v>
      </c>
      <c r="H123" s="8">
        <v>7133</v>
      </c>
      <c r="I123" s="8">
        <v>6973</v>
      </c>
      <c r="J123" s="8">
        <v>6495</v>
      </c>
      <c r="K123" s="8">
        <v>6192</v>
      </c>
      <c r="L123" s="8">
        <v>7892</v>
      </c>
      <c r="M123" s="8">
        <v>6196</v>
      </c>
      <c r="N123" s="8">
        <v>8973</v>
      </c>
      <c r="O123" s="8">
        <v>9174</v>
      </c>
      <c r="P123" s="8">
        <v>8316</v>
      </c>
      <c r="Q123" s="8">
        <v>8063</v>
      </c>
      <c r="R123" s="8">
        <v>8160</v>
      </c>
      <c r="S123" s="8">
        <v>5559</v>
      </c>
      <c r="T123" s="8">
        <v>4059</v>
      </c>
      <c r="U123" s="8">
        <v>2443</v>
      </c>
      <c r="V123" s="8">
        <v>1142</v>
      </c>
      <c r="W123" s="8">
        <v>354</v>
      </c>
      <c r="X123" s="8">
        <f t="shared" si="3"/>
        <v>115354</v>
      </c>
      <c r="Y123" s="8">
        <v>120872</v>
      </c>
      <c r="Z123">
        <f t="shared" si="4"/>
        <v>17793</v>
      </c>
      <c r="AA123" s="5">
        <f t="shared" si="5"/>
        <v>0.14720530809451321</v>
      </c>
    </row>
    <row r="124" spans="1:27" x14ac:dyDescent="0.2">
      <c r="A124" s="7" t="s">
        <v>577</v>
      </c>
      <c r="B124" s="7" t="str">
        <f>VLOOKUP(A124,[1]population!A:D,4,FALSE)</f>
        <v>NHS Sheffield CCG</v>
      </c>
      <c r="C124" s="8">
        <v>609458</v>
      </c>
      <c r="D124" s="8">
        <v>32353</v>
      </c>
      <c r="E124" s="8">
        <v>33074</v>
      </c>
      <c r="F124" s="8">
        <v>38591</v>
      </c>
      <c r="G124" s="8">
        <v>63566</v>
      </c>
      <c r="H124" s="8">
        <v>49691</v>
      </c>
      <c r="I124" s="8">
        <v>44240</v>
      </c>
      <c r="J124" s="8">
        <v>39616</v>
      </c>
      <c r="K124" s="8">
        <v>34455</v>
      </c>
      <c r="L124" s="8">
        <v>38740</v>
      </c>
      <c r="M124" s="8">
        <v>35035</v>
      </c>
      <c r="N124" s="8">
        <v>38990</v>
      </c>
      <c r="O124" s="8">
        <v>35401</v>
      </c>
      <c r="P124" s="8">
        <v>29186</v>
      </c>
      <c r="Q124" s="8">
        <v>25479</v>
      </c>
      <c r="R124" s="8">
        <v>25634</v>
      </c>
      <c r="S124" s="8">
        <v>18227</v>
      </c>
      <c r="T124" s="8">
        <v>14115</v>
      </c>
      <c r="U124" s="8">
        <v>8318</v>
      </c>
      <c r="V124" s="8">
        <v>3616</v>
      </c>
      <c r="W124" s="8">
        <v>1131</v>
      </c>
      <c r="X124" s="8">
        <f t="shared" si="3"/>
        <v>577105</v>
      </c>
      <c r="Y124" s="8">
        <v>609458</v>
      </c>
      <c r="Z124">
        <f t="shared" si="4"/>
        <v>104018</v>
      </c>
      <c r="AA124" s="5">
        <f t="shared" si="5"/>
        <v>0.1706729585959984</v>
      </c>
    </row>
    <row r="125" spans="1:27" x14ac:dyDescent="0.2">
      <c r="A125" s="7" t="s">
        <v>578</v>
      </c>
      <c r="B125" s="7" t="str">
        <f>VLOOKUP(A125,[1]population!A:D,4,FALSE)</f>
        <v>NHS Shropshire CCG</v>
      </c>
      <c r="C125" s="8">
        <v>312001</v>
      </c>
      <c r="D125" s="8">
        <v>14110</v>
      </c>
      <c r="E125" s="8">
        <v>16542</v>
      </c>
      <c r="F125" s="8">
        <v>16768</v>
      </c>
      <c r="G125" s="8">
        <v>15100</v>
      </c>
      <c r="H125" s="8">
        <v>16604</v>
      </c>
      <c r="I125" s="8">
        <v>16503</v>
      </c>
      <c r="J125" s="8">
        <v>16443</v>
      </c>
      <c r="K125" s="8">
        <v>16340</v>
      </c>
      <c r="L125" s="8">
        <v>21507</v>
      </c>
      <c r="M125" s="8">
        <v>15920</v>
      </c>
      <c r="N125" s="8">
        <v>24231</v>
      </c>
      <c r="O125" s="8">
        <v>23516</v>
      </c>
      <c r="P125" s="8">
        <v>20983</v>
      </c>
      <c r="Q125" s="8">
        <v>20596</v>
      </c>
      <c r="R125" s="8">
        <v>21191</v>
      </c>
      <c r="S125" s="8">
        <v>14856</v>
      </c>
      <c r="T125" s="8">
        <v>10589</v>
      </c>
      <c r="U125" s="8">
        <v>6447</v>
      </c>
      <c r="V125" s="8">
        <v>2854</v>
      </c>
      <c r="W125" s="8">
        <v>901</v>
      </c>
      <c r="X125" s="8">
        <f t="shared" si="3"/>
        <v>297891</v>
      </c>
      <c r="Y125" s="8">
        <v>312001</v>
      </c>
      <c r="Z125">
        <f t="shared" si="4"/>
        <v>47420</v>
      </c>
      <c r="AA125" s="5">
        <f t="shared" si="5"/>
        <v>0.15198669235034504</v>
      </c>
    </row>
    <row r="126" spans="1:27" x14ac:dyDescent="0.2">
      <c r="A126" s="7" t="s">
        <v>579</v>
      </c>
      <c r="B126" s="7" t="str">
        <f>VLOOKUP(A126,[1]population!A:D,4,FALSE)</f>
        <v>NHS Somerset CCG</v>
      </c>
      <c r="C126" s="8">
        <v>579500</v>
      </c>
      <c r="D126" s="8">
        <v>28032</v>
      </c>
      <c r="E126" s="8">
        <v>32331</v>
      </c>
      <c r="F126" s="8">
        <v>31207</v>
      </c>
      <c r="G126" s="8">
        <v>28583</v>
      </c>
      <c r="H126" s="8">
        <v>32727</v>
      </c>
      <c r="I126" s="8">
        <v>32908</v>
      </c>
      <c r="J126" s="8">
        <v>32347</v>
      </c>
      <c r="K126" s="8">
        <v>31103</v>
      </c>
      <c r="L126" s="8">
        <v>38745</v>
      </c>
      <c r="M126" s="8">
        <v>31863</v>
      </c>
      <c r="N126" s="8">
        <v>42995</v>
      </c>
      <c r="O126" s="8">
        <v>41709</v>
      </c>
      <c r="P126" s="8">
        <v>36971</v>
      </c>
      <c r="Q126" s="8">
        <v>37122</v>
      </c>
      <c r="R126" s="8">
        <v>37377</v>
      </c>
      <c r="S126" s="8">
        <v>25661</v>
      </c>
      <c r="T126" s="8">
        <v>18609</v>
      </c>
      <c r="U126" s="8">
        <v>11782</v>
      </c>
      <c r="V126" s="8">
        <v>5610</v>
      </c>
      <c r="W126" s="8">
        <v>1818</v>
      </c>
      <c r="X126" s="8">
        <f t="shared" si="3"/>
        <v>551468</v>
      </c>
      <c r="Y126" s="8">
        <v>579500</v>
      </c>
      <c r="Z126">
        <f t="shared" si="4"/>
        <v>91570</v>
      </c>
      <c r="AA126" s="5">
        <f t="shared" si="5"/>
        <v>0.15801553062985332</v>
      </c>
    </row>
    <row r="127" spans="1:27" x14ac:dyDescent="0.2">
      <c r="A127" s="7" t="s">
        <v>580</v>
      </c>
      <c r="B127" s="7" t="str">
        <f>VLOOKUP(A127,[1]population!A:D,4,FALSE)</f>
        <v>NHS South Cheshire CCG</v>
      </c>
      <c r="C127" s="8">
        <v>187819</v>
      </c>
      <c r="D127" s="8">
        <v>9769</v>
      </c>
      <c r="E127" s="8">
        <v>10501</v>
      </c>
      <c r="F127" s="8">
        <v>9580</v>
      </c>
      <c r="G127" s="8">
        <v>10416</v>
      </c>
      <c r="H127" s="8">
        <v>11983</v>
      </c>
      <c r="I127" s="8">
        <v>12192</v>
      </c>
      <c r="J127" s="8">
        <v>11711</v>
      </c>
      <c r="K127" s="8">
        <v>11128</v>
      </c>
      <c r="L127" s="8">
        <v>13364</v>
      </c>
      <c r="M127" s="8">
        <v>10787</v>
      </c>
      <c r="N127" s="8">
        <v>14408</v>
      </c>
      <c r="O127" s="8">
        <v>13315</v>
      </c>
      <c r="P127" s="8">
        <v>10870</v>
      </c>
      <c r="Q127" s="8">
        <v>10351</v>
      </c>
      <c r="R127" s="8">
        <v>10441</v>
      </c>
      <c r="S127" s="8">
        <v>7237</v>
      </c>
      <c r="T127" s="8">
        <v>5113</v>
      </c>
      <c r="U127" s="8">
        <v>2958</v>
      </c>
      <c r="V127" s="8">
        <v>1313</v>
      </c>
      <c r="W127" s="8">
        <v>382</v>
      </c>
      <c r="X127" s="8">
        <f t="shared" si="3"/>
        <v>178050</v>
      </c>
      <c r="Y127" s="8">
        <v>187819</v>
      </c>
      <c r="Z127">
        <f t="shared" si="4"/>
        <v>29850</v>
      </c>
      <c r="AA127" s="5">
        <f t="shared" si="5"/>
        <v>0.1589296077606632</v>
      </c>
    </row>
    <row r="128" spans="1:27" x14ac:dyDescent="0.2">
      <c r="A128" s="7" t="s">
        <v>581</v>
      </c>
      <c r="B128" s="7" t="str">
        <f>VLOOKUP(A128,[1]population!A:D,4,FALSE)</f>
        <v>NHS South Devon and Torbay CCG</v>
      </c>
      <c r="C128" s="8">
        <v>295870</v>
      </c>
      <c r="D128" s="8">
        <v>13183</v>
      </c>
      <c r="E128" s="8">
        <v>15316</v>
      </c>
      <c r="F128" s="8">
        <v>14628</v>
      </c>
      <c r="G128" s="8">
        <v>14073</v>
      </c>
      <c r="H128" s="8">
        <v>15913</v>
      </c>
      <c r="I128" s="8">
        <v>15692</v>
      </c>
      <c r="J128" s="8">
        <v>15413</v>
      </c>
      <c r="K128" s="8">
        <v>15327</v>
      </c>
      <c r="L128" s="8">
        <v>19292</v>
      </c>
      <c r="M128" s="8">
        <v>15522</v>
      </c>
      <c r="N128" s="8">
        <v>22143</v>
      </c>
      <c r="O128" s="8">
        <v>22159</v>
      </c>
      <c r="P128" s="8">
        <v>20319</v>
      </c>
      <c r="Q128" s="8">
        <v>20385</v>
      </c>
      <c r="R128" s="8">
        <v>21098</v>
      </c>
      <c r="S128" s="8">
        <v>14365</v>
      </c>
      <c r="T128" s="8">
        <v>10341</v>
      </c>
      <c r="U128" s="8">
        <v>6500</v>
      </c>
      <c r="V128" s="8">
        <v>3180</v>
      </c>
      <c r="W128" s="8">
        <v>1021</v>
      </c>
      <c r="X128" s="8">
        <f t="shared" si="3"/>
        <v>282687</v>
      </c>
      <c r="Y128" s="8">
        <v>295870</v>
      </c>
      <c r="Z128">
        <f t="shared" si="4"/>
        <v>43127</v>
      </c>
      <c r="AA128" s="5">
        <f t="shared" si="5"/>
        <v>0.14576334200831445</v>
      </c>
    </row>
    <row r="129" spans="1:27" x14ac:dyDescent="0.2">
      <c r="A129" s="7" t="s">
        <v>582</v>
      </c>
      <c r="B129" s="7" t="str">
        <f>VLOOKUP(A129,[1]population!A:D,4,FALSE)</f>
        <v>NHS South East Staffordshire and Seisdon Peninsula CCG</v>
      </c>
      <c r="C129" s="8">
        <v>218308</v>
      </c>
      <c r="D129" s="8">
        <v>11029</v>
      </c>
      <c r="E129" s="8">
        <v>12148</v>
      </c>
      <c r="F129" s="8">
        <v>10864</v>
      </c>
      <c r="G129" s="8">
        <v>11273</v>
      </c>
      <c r="H129" s="8">
        <v>13111</v>
      </c>
      <c r="I129" s="8">
        <v>13447</v>
      </c>
      <c r="J129" s="8">
        <v>13509</v>
      </c>
      <c r="K129" s="8">
        <v>12641</v>
      </c>
      <c r="L129" s="8">
        <v>15865</v>
      </c>
      <c r="M129" s="8">
        <v>12437</v>
      </c>
      <c r="N129" s="8">
        <v>16594</v>
      </c>
      <c r="O129" s="8">
        <v>15189</v>
      </c>
      <c r="P129" s="8">
        <v>13463</v>
      </c>
      <c r="Q129" s="8">
        <v>12668</v>
      </c>
      <c r="R129" s="8">
        <v>13029</v>
      </c>
      <c r="S129" s="8">
        <v>9322</v>
      </c>
      <c r="T129" s="8">
        <v>6312</v>
      </c>
      <c r="U129" s="8">
        <v>3541</v>
      </c>
      <c r="V129" s="8">
        <v>1459</v>
      </c>
      <c r="W129" s="8">
        <v>407</v>
      </c>
      <c r="X129" s="8">
        <f t="shared" si="3"/>
        <v>207279</v>
      </c>
      <c r="Y129" s="8">
        <v>218308</v>
      </c>
      <c r="Z129">
        <f t="shared" si="4"/>
        <v>34041</v>
      </c>
      <c r="AA129" s="5">
        <f t="shared" si="5"/>
        <v>0.15593106986459498</v>
      </c>
    </row>
    <row r="130" spans="1:27" x14ac:dyDescent="0.2">
      <c r="A130" s="7" t="s">
        <v>583</v>
      </c>
      <c r="B130" s="7" t="str">
        <f>VLOOKUP(A130,[1]population!A:D,4,FALSE)</f>
        <v>NHS South Eastern Hampshire CCG</v>
      </c>
      <c r="C130" s="8">
        <v>216111</v>
      </c>
      <c r="D130" s="8">
        <v>10858</v>
      </c>
      <c r="E130" s="8">
        <v>12072</v>
      </c>
      <c r="F130" s="8">
        <v>11057</v>
      </c>
      <c r="G130" s="8">
        <v>10747</v>
      </c>
      <c r="H130" s="8">
        <v>12204</v>
      </c>
      <c r="I130" s="8">
        <v>12441</v>
      </c>
      <c r="J130" s="8">
        <v>12351</v>
      </c>
      <c r="K130" s="8">
        <v>11568</v>
      </c>
      <c r="L130" s="8">
        <v>14616</v>
      </c>
      <c r="M130" s="8">
        <v>12303</v>
      </c>
      <c r="N130" s="8">
        <v>16433</v>
      </c>
      <c r="O130" s="8">
        <v>16122</v>
      </c>
      <c r="P130" s="8">
        <v>13939</v>
      </c>
      <c r="Q130" s="8">
        <v>12445</v>
      </c>
      <c r="R130" s="8">
        <v>13435</v>
      </c>
      <c r="S130" s="8">
        <v>9255</v>
      </c>
      <c r="T130" s="8">
        <v>7118</v>
      </c>
      <c r="U130" s="8">
        <v>4562</v>
      </c>
      <c r="V130" s="8">
        <v>1961</v>
      </c>
      <c r="W130" s="8">
        <v>624</v>
      </c>
      <c r="X130" s="8">
        <f t="shared" si="3"/>
        <v>205253</v>
      </c>
      <c r="Y130" s="8">
        <v>216111</v>
      </c>
      <c r="Z130">
        <f t="shared" si="4"/>
        <v>33987</v>
      </c>
      <c r="AA130" s="5">
        <f t="shared" si="5"/>
        <v>0.15726640476421838</v>
      </c>
    </row>
    <row r="131" spans="1:27" x14ac:dyDescent="0.2">
      <c r="A131" s="7" t="s">
        <v>584</v>
      </c>
      <c r="B131" s="7" t="str">
        <f>VLOOKUP(A131,[1]population!A:D,4,FALSE)</f>
        <v>NHS South Kent Coast CCG</v>
      </c>
      <c r="C131" s="8">
        <v>207819</v>
      </c>
      <c r="D131" s="8">
        <v>10373</v>
      </c>
      <c r="E131" s="8">
        <v>11563</v>
      </c>
      <c r="F131" s="8">
        <v>10874</v>
      </c>
      <c r="G131" s="8">
        <v>10761</v>
      </c>
      <c r="H131" s="8">
        <v>12074</v>
      </c>
      <c r="I131" s="8">
        <v>11862</v>
      </c>
      <c r="J131" s="8">
        <v>11614</v>
      </c>
      <c r="K131" s="8">
        <v>11158</v>
      </c>
      <c r="L131" s="8">
        <v>13441</v>
      </c>
      <c r="M131" s="8">
        <v>11977</v>
      </c>
      <c r="N131" s="8">
        <v>15285</v>
      </c>
      <c r="O131" s="8">
        <v>14823</v>
      </c>
      <c r="P131" s="8">
        <v>13453</v>
      </c>
      <c r="Q131" s="8">
        <v>13015</v>
      </c>
      <c r="R131" s="8">
        <v>13791</v>
      </c>
      <c r="S131" s="8">
        <v>8982</v>
      </c>
      <c r="T131" s="8">
        <v>6502</v>
      </c>
      <c r="U131" s="8">
        <v>3900</v>
      </c>
      <c r="V131" s="8">
        <v>1791</v>
      </c>
      <c r="W131" s="8">
        <v>580</v>
      </c>
      <c r="X131" s="8">
        <f t="shared" si="3"/>
        <v>197446</v>
      </c>
      <c r="Y131" s="8">
        <v>207819</v>
      </c>
      <c r="Z131">
        <f t="shared" si="4"/>
        <v>32810</v>
      </c>
      <c r="AA131" s="5">
        <f t="shared" si="5"/>
        <v>0.15787776863520661</v>
      </c>
    </row>
    <row r="132" spans="1:27" x14ac:dyDescent="0.2">
      <c r="A132" s="7" t="s">
        <v>585</v>
      </c>
      <c r="B132" s="7" t="str">
        <f>VLOOKUP(A132,[1]population!A:D,4,FALSE)</f>
        <v>NHS South Lincolnshire CCG</v>
      </c>
      <c r="C132" s="8">
        <v>167977</v>
      </c>
      <c r="D132" s="8">
        <v>8359</v>
      </c>
      <c r="E132" s="8">
        <v>9269</v>
      </c>
      <c r="F132" s="8">
        <v>8426</v>
      </c>
      <c r="G132" s="8">
        <v>7946</v>
      </c>
      <c r="H132" s="8">
        <v>9338</v>
      </c>
      <c r="I132" s="8">
        <v>9945</v>
      </c>
      <c r="J132" s="8">
        <v>10114</v>
      </c>
      <c r="K132" s="8">
        <v>9785</v>
      </c>
      <c r="L132" s="8">
        <v>12029</v>
      </c>
      <c r="M132" s="8">
        <v>9450</v>
      </c>
      <c r="N132" s="8">
        <v>12465</v>
      </c>
      <c r="O132" s="8">
        <v>11815</v>
      </c>
      <c r="P132" s="8">
        <v>10420</v>
      </c>
      <c r="Q132" s="8">
        <v>10160</v>
      </c>
      <c r="R132" s="8">
        <v>10702</v>
      </c>
      <c r="S132" s="8">
        <v>7228</v>
      </c>
      <c r="T132" s="8">
        <v>5352</v>
      </c>
      <c r="U132" s="8">
        <v>3296</v>
      </c>
      <c r="V132" s="8">
        <v>1435</v>
      </c>
      <c r="W132" s="8">
        <v>443</v>
      </c>
      <c r="X132" s="8">
        <f t="shared" ref="X132:X195" si="6">SUM(E132:W132)</f>
        <v>159618</v>
      </c>
      <c r="Y132" s="8">
        <v>167977</v>
      </c>
      <c r="Z132">
        <f t="shared" ref="Z132:Z195" si="7">(D132+E132+F132)</f>
        <v>26054</v>
      </c>
      <c r="AA132" s="5">
        <f t="shared" ref="AA132:AA195" si="8">Z132/Y132</f>
        <v>0.15510456788727028</v>
      </c>
    </row>
    <row r="133" spans="1:27" x14ac:dyDescent="0.2">
      <c r="A133" s="7" t="s">
        <v>586</v>
      </c>
      <c r="B133" s="7" t="str">
        <f>VLOOKUP(A133,[1]population!A:D,4,FALSE)</f>
        <v>NHS South Sefton CCG</v>
      </c>
      <c r="C133" s="8">
        <v>155644</v>
      </c>
      <c r="D133" s="8">
        <v>8278</v>
      </c>
      <c r="E133" s="8">
        <v>8232</v>
      </c>
      <c r="F133" s="8">
        <v>7941</v>
      </c>
      <c r="G133" s="8">
        <v>8768</v>
      </c>
      <c r="H133" s="8">
        <v>10452</v>
      </c>
      <c r="I133" s="8">
        <v>10407</v>
      </c>
      <c r="J133" s="8">
        <v>9932</v>
      </c>
      <c r="K133" s="8">
        <v>8680</v>
      </c>
      <c r="L133" s="8">
        <v>10569</v>
      </c>
      <c r="M133" s="8">
        <v>8770</v>
      </c>
      <c r="N133" s="8">
        <v>11663</v>
      </c>
      <c r="O133" s="8">
        <v>12012</v>
      </c>
      <c r="P133" s="8">
        <v>9971</v>
      </c>
      <c r="Q133" s="8">
        <v>8409</v>
      </c>
      <c r="R133" s="8">
        <v>7632</v>
      </c>
      <c r="S133" s="8">
        <v>5594</v>
      </c>
      <c r="T133" s="8">
        <v>4417</v>
      </c>
      <c r="U133" s="8">
        <v>2612</v>
      </c>
      <c r="V133" s="8">
        <v>1011</v>
      </c>
      <c r="W133" s="8">
        <v>294</v>
      </c>
      <c r="X133" s="8">
        <f t="shared" si="6"/>
        <v>147366</v>
      </c>
      <c r="Y133" s="8">
        <v>155644</v>
      </c>
      <c r="Z133">
        <f t="shared" si="7"/>
        <v>24451</v>
      </c>
      <c r="AA133" s="5">
        <f t="shared" si="8"/>
        <v>0.15709567988486547</v>
      </c>
    </row>
    <row r="134" spans="1:27" x14ac:dyDescent="0.2">
      <c r="A134" s="7" t="s">
        <v>587</v>
      </c>
      <c r="B134" s="7" t="str">
        <f>VLOOKUP(A134,[1]population!A:D,4,FALSE)</f>
        <v>NHS South Tees CCG</v>
      </c>
      <c r="C134" s="8">
        <v>298179</v>
      </c>
      <c r="D134" s="8">
        <v>16991</v>
      </c>
      <c r="E134" s="8">
        <v>17811</v>
      </c>
      <c r="F134" s="8">
        <v>16007</v>
      </c>
      <c r="G134" s="8">
        <v>18870</v>
      </c>
      <c r="H134" s="8">
        <v>20713</v>
      </c>
      <c r="I134" s="8">
        <v>21076</v>
      </c>
      <c r="J134" s="8">
        <v>18922</v>
      </c>
      <c r="K134" s="8">
        <v>16328</v>
      </c>
      <c r="L134" s="8">
        <v>18884</v>
      </c>
      <c r="M134" s="8">
        <v>19008</v>
      </c>
      <c r="N134" s="8">
        <v>20795</v>
      </c>
      <c r="O134" s="8">
        <v>20219</v>
      </c>
      <c r="P134" s="8">
        <v>17861</v>
      </c>
      <c r="Q134" s="8">
        <v>15509</v>
      </c>
      <c r="R134" s="8">
        <v>14748</v>
      </c>
      <c r="S134" s="8">
        <v>10077</v>
      </c>
      <c r="T134" s="8">
        <v>7696</v>
      </c>
      <c r="U134" s="8">
        <v>4404</v>
      </c>
      <c r="V134" s="8">
        <v>1750</v>
      </c>
      <c r="W134" s="8">
        <v>510</v>
      </c>
      <c r="X134" s="8">
        <f t="shared" si="6"/>
        <v>281188</v>
      </c>
      <c r="Y134" s="8">
        <v>298179</v>
      </c>
      <c r="Z134">
        <f t="shared" si="7"/>
        <v>50809</v>
      </c>
      <c r="AA134" s="5">
        <f t="shared" si="8"/>
        <v>0.17039764705093249</v>
      </c>
    </row>
    <row r="135" spans="1:27" x14ac:dyDescent="0.2">
      <c r="A135" s="7" t="s">
        <v>588</v>
      </c>
      <c r="B135" s="7" t="str">
        <f>VLOOKUP(A135,[1]population!A:D,4,FALSE)</f>
        <v>NHS South Tyneside CCG</v>
      </c>
      <c r="C135" s="8">
        <v>157790</v>
      </c>
      <c r="D135" s="8">
        <v>8164</v>
      </c>
      <c r="E135" s="8">
        <v>8380</v>
      </c>
      <c r="F135" s="8">
        <v>7733</v>
      </c>
      <c r="G135" s="8">
        <v>8726</v>
      </c>
      <c r="H135" s="8">
        <v>10672</v>
      </c>
      <c r="I135" s="8">
        <v>11152</v>
      </c>
      <c r="J135" s="8">
        <v>10386</v>
      </c>
      <c r="K135" s="8">
        <v>8907</v>
      </c>
      <c r="L135" s="8">
        <v>10682</v>
      </c>
      <c r="M135" s="8">
        <v>8744</v>
      </c>
      <c r="N135" s="8">
        <v>11814</v>
      </c>
      <c r="O135" s="8">
        <v>11629</v>
      </c>
      <c r="P135" s="8">
        <v>10258</v>
      </c>
      <c r="Q135" s="8">
        <v>8800</v>
      </c>
      <c r="R135" s="8">
        <v>8044</v>
      </c>
      <c r="S135" s="8">
        <v>5347</v>
      </c>
      <c r="T135" s="8">
        <v>4364</v>
      </c>
      <c r="U135" s="8">
        <v>2620</v>
      </c>
      <c r="V135" s="8">
        <v>1069</v>
      </c>
      <c r="W135" s="8">
        <v>299</v>
      </c>
      <c r="X135" s="8">
        <f t="shared" si="6"/>
        <v>149626</v>
      </c>
      <c r="Y135" s="8">
        <v>157790</v>
      </c>
      <c r="Z135">
        <f t="shared" si="7"/>
        <v>24277</v>
      </c>
      <c r="AA135" s="5">
        <f t="shared" si="8"/>
        <v>0.1538563914062995</v>
      </c>
    </row>
    <row r="136" spans="1:27" x14ac:dyDescent="0.2">
      <c r="A136" s="7" t="s">
        <v>589</v>
      </c>
      <c r="B136" s="7" t="str">
        <f>VLOOKUP(A136,[1]population!A:D,4,FALSE)</f>
        <v>NHS South Warwickshire CCG</v>
      </c>
      <c r="C136" s="8">
        <v>290788</v>
      </c>
      <c r="D136" s="8">
        <v>14032</v>
      </c>
      <c r="E136" s="8">
        <v>15607</v>
      </c>
      <c r="F136" s="8">
        <v>13618</v>
      </c>
      <c r="G136" s="8">
        <v>14067</v>
      </c>
      <c r="H136" s="8">
        <v>17895</v>
      </c>
      <c r="I136" s="8">
        <v>19658</v>
      </c>
      <c r="J136" s="8">
        <v>19608</v>
      </c>
      <c r="K136" s="8">
        <v>18705</v>
      </c>
      <c r="L136" s="8">
        <v>20918</v>
      </c>
      <c r="M136" s="8">
        <v>15731</v>
      </c>
      <c r="N136" s="8">
        <v>21768</v>
      </c>
      <c r="O136" s="8">
        <v>20284</v>
      </c>
      <c r="P136" s="8">
        <v>16975</v>
      </c>
      <c r="Q136" s="8">
        <v>16216</v>
      </c>
      <c r="R136" s="8">
        <v>16851</v>
      </c>
      <c r="S136" s="8">
        <v>11548</v>
      </c>
      <c r="T136" s="8">
        <v>8741</v>
      </c>
      <c r="U136" s="8">
        <v>5326</v>
      </c>
      <c r="V136" s="8">
        <v>2436</v>
      </c>
      <c r="W136" s="8">
        <v>804</v>
      </c>
      <c r="X136" s="8">
        <f t="shared" si="6"/>
        <v>276756</v>
      </c>
      <c r="Y136" s="8">
        <v>290788</v>
      </c>
      <c r="Z136">
        <f t="shared" si="7"/>
        <v>43257</v>
      </c>
      <c r="AA136" s="5">
        <f t="shared" si="8"/>
        <v>0.14875785795837518</v>
      </c>
    </row>
    <row r="137" spans="1:27" x14ac:dyDescent="0.2">
      <c r="A137" s="7" t="s">
        <v>590</v>
      </c>
      <c r="B137" s="7" t="str">
        <f>VLOOKUP(A137,[1]population!A:D,4,FALSE)</f>
        <v>NHS South West Lincolnshire CCG</v>
      </c>
      <c r="C137" s="8">
        <v>133967</v>
      </c>
      <c r="D137" s="8">
        <v>6330</v>
      </c>
      <c r="E137" s="8">
        <v>7716</v>
      </c>
      <c r="F137" s="8">
        <v>7093</v>
      </c>
      <c r="G137" s="8">
        <v>6539</v>
      </c>
      <c r="H137" s="8">
        <v>7137</v>
      </c>
      <c r="I137" s="8">
        <v>7216</v>
      </c>
      <c r="J137" s="8">
        <v>7221</v>
      </c>
      <c r="K137" s="8">
        <v>7265</v>
      </c>
      <c r="L137" s="8">
        <v>9805</v>
      </c>
      <c r="M137" s="8">
        <v>7627</v>
      </c>
      <c r="N137" s="8">
        <v>10747</v>
      </c>
      <c r="O137" s="8">
        <v>10073</v>
      </c>
      <c r="P137" s="8">
        <v>8592</v>
      </c>
      <c r="Q137" s="8">
        <v>8356</v>
      </c>
      <c r="R137" s="8">
        <v>8582</v>
      </c>
      <c r="S137" s="8">
        <v>5939</v>
      </c>
      <c r="T137" s="8">
        <v>4079</v>
      </c>
      <c r="U137" s="8">
        <v>2339</v>
      </c>
      <c r="V137" s="8">
        <v>994</v>
      </c>
      <c r="W137" s="8">
        <v>317</v>
      </c>
      <c r="X137" s="8">
        <f t="shared" si="6"/>
        <v>127637</v>
      </c>
      <c r="Y137" s="8">
        <v>133967</v>
      </c>
      <c r="Z137">
        <f t="shared" si="7"/>
        <v>21139</v>
      </c>
      <c r="AA137" s="5">
        <f t="shared" si="8"/>
        <v>0.15779259071263818</v>
      </c>
    </row>
    <row r="138" spans="1:27" x14ac:dyDescent="0.2">
      <c r="A138" s="7" t="s">
        <v>591</v>
      </c>
      <c r="B138" s="7" t="str">
        <f>VLOOKUP(A138,[1]population!A:D,4,FALSE)</f>
        <v>NHS South Worcestershire CCG</v>
      </c>
      <c r="C138" s="8">
        <v>313589</v>
      </c>
      <c r="D138" s="8">
        <v>14881</v>
      </c>
      <c r="E138" s="8">
        <v>17082</v>
      </c>
      <c r="F138" s="8">
        <v>16247</v>
      </c>
      <c r="G138" s="8">
        <v>17531</v>
      </c>
      <c r="H138" s="8">
        <v>18811</v>
      </c>
      <c r="I138" s="8">
        <v>18805</v>
      </c>
      <c r="J138" s="8">
        <v>18837</v>
      </c>
      <c r="K138" s="8">
        <v>17980</v>
      </c>
      <c r="L138" s="8">
        <v>21565</v>
      </c>
      <c r="M138" s="8">
        <v>17065</v>
      </c>
      <c r="N138" s="8">
        <v>23548</v>
      </c>
      <c r="O138" s="8">
        <v>22274</v>
      </c>
      <c r="P138" s="8">
        <v>19253</v>
      </c>
      <c r="Q138" s="8">
        <v>18991</v>
      </c>
      <c r="R138" s="8">
        <v>18856</v>
      </c>
      <c r="S138" s="8">
        <v>13009</v>
      </c>
      <c r="T138" s="8">
        <v>9635</v>
      </c>
      <c r="U138" s="8">
        <v>5909</v>
      </c>
      <c r="V138" s="8">
        <v>2521</v>
      </c>
      <c r="W138" s="8">
        <v>789</v>
      </c>
      <c r="X138" s="8">
        <f t="shared" si="6"/>
        <v>298708</v>
      </c>
      <c r="Y138" s="8">
        <v>313589</v>
      </c>
      <c r="Z138">
        <f t="shared" si="7"/>
        <v>48210</v>
      </c>
      <c r="AA138" s="5">
        <f t="shared" si="8"/>
        <v>0.15373625988156472</v>
      </c>
    </row>
    <row r="139" spans="1:27" x14ac:dyDescent="0.2">
      <c r="A139" s="7" t="s">
        <v>592</v>
      </c>
      <c r="B139" s="7" t="str">
        <f>VLOOKUP(A139,[1]population!A:D,4,FALSE)</f>
        <v>NHS Southampton CCG</v>
      </c>
      <c r="C139" s="8">
        <v>289916</v>
      </c>
      <c r="D139" s="8">
        <v>15938</v>
      </c>
      <c r="E139" s="8">
        <v>14419</v>
      </c>
      <c r="F139" s="8">
        <v>17015</v>
      </c>
      <c r="G139" s="8">
        <v>32732</v>
      </c>
      <c r="H139" s="8">
        <v>27333</v>
      </c>
      <c r="I139" s="8">
        <v>25163</v>
      </c>
      <c r="J139" s="8">
        <v>22801</v>
      </c>
      <c r="K139" s="8">
        <v>18772</v>
      </c>
      <c r="L139" s="8">
        <v>17097</v>
      </c>
      <c r="M139" s="8">
        <v>16705</v>
      </c>
      <c r="N139" s="8">
        <v>16582</v>
      </c>
      <c r="O139" s="8">
        <v>15110</v>
      </c>
      <c r="P139" s="8">
        <v>12800</v>
      </c>
      <c r="Q139" s="8">
        <v>10802</v>
      </c>
      <c r="R139" s="8">
        <v>9855</v>
      </c>
      <c r="S139" s="8">
        <v>6702</v>
      </c>
      <c r="T139" s="8">
        <v>4958</v>
      </c>
      <c r="U139" s="8">
        <v>3209</v>
      </c>
      <c r="V139" s="8">
        <v>1455</v>
      </c>
      <c r="W139" s="8">
        <v>468</v>
      </c>
      <c r="X139" s="8">
        <f t="shared" si="6"/>
        <v>273978</v>
      </c>
      <c r="Y139" s="8">
        <v>289916</v>
      </c>
      <c r="Z139">
        <f t="shared" si="7"/>
        <v>47372</v>
      </c>
      <c r="AA139" s="5">
        <f t="shared" si="8"/>
        <v>0.16339905351895032</v>
      </c>
    </row>
    <row r="140" spans="1:27" x14ac:dyDescent="0.2">
      <c r="A140" s="7" t="s">
        <v>593</v>
      </c>
      <c r="B140" s="7" t="str">
        <f>VLOOKUP(A140,[1]population!A:D,4,FALSE)</f>
        <v>NHS Southend CCG</v>
      </c>
      <c r="C140" s="8">
        <v>188633</v>
      </c>
      <c r="D140" s="8">
        <v>10655</v>
      </c>
      <c r="E140" s="8">
        <v>10864</v>
      </c>
      <c r="F140" s="8">
        <v>9574</v>
      </c>
      <c r="G140" s="8">
        <v>10235</v>
      </c>
      <c r="H140" s="8">
        <v>11932</v>
      </c>
      <c r="I140" s="8">
        <v>12679</v>
      </c>
      <c r="J140" s="8">
        <v>13440</v>
      </c>
      <c r="K140" s="8">
        <v>12447</v>
      </c>
      <c r="L140" s="8">
        <v>13533</v>
      </c>
      <c r="M140" s="8">
        <v>11589</v>
      </c>
      <c r="N140" s="8">
        <v>13675</v>
      </c>
      <c r="O140" s="8">
        <v>12660</v>
      </c>
      <c r="P140" s="8">
        <v>10100</v>
      </c>
      <c r="Q140" s="8">
        <v>9250</v>
      </c>
      <c r="R140" s="8">
        <v>9548</v>
      </c>
      <c r="S140" s="8">
        <v>6249</v>
      </c>
      <c r="T140" s="8">
        <v>4839</v>
      </c>
      <c r="U140" s="8">
        <v>3224</v>
      </c>
      <c r="V140" s="8">
        <v>1558</v>
      </c>
      <c r="W140" s="8">
        <v>582</v>
      </c>
      <c r="X140" s="8">
        <f t="shared" si="6"/>
        <v>177978</v>
      </c>
      <c r="Y140" s="8">
        <v>188633</v>
      </c>
      <c r="Z140">
        <f t="shared" si="7"/>
        <v>31093</v>
      </c>
      <c r="AA140" s="5">
        <f t="shared" si="8"/>
        <v>0.16483330064198734</v>
      </c>
    </row>
    <row r="141" spans="1:27" x14ac:dyDescent="0.2">
      <c r="A141" s="7" t="s">
        <v>594</v>
      </c>
      <c r="B141" s="7" t="str">
        <f>VLOOKUP(A141,[1]population!A:D,4,FALSE)</f>
        <v>NHS Southern Derbyshire CCG</v>
      </c>
      <c r="C141" s="8">
        <v>559330</v>
      </c>
      <c r="D141" s="8">
        <v>30418</v>
      </c>
      <c r="E141" s="8">
        <v>32873</v>
      </c>
      <c r="F141" s="8">
        <v>31040</v>
      </c>
      <c r="G141" s="8">
        <v>33961</v>
      </c>
      <c r="H141" s="8">
        <v>37167</v>
      </c>
      <c r="I141" s="8">
        <v>37365</v>
      </c>
      <c r="J141" s="8">
        <v>37295</v>
      </c>
      <c r="K141" s="8">
        <v>34741</v>
      </c>
      <c r="L141" s="8">
        <v>40074</v>
      </c>
      <c r="M141" s="8">
        <v>34363</v>
      </c>
      <c r="N141" s="8">
        <v>41023</v>
      </c>
      <c r="O141" s="8">
        <v>36590</v>
      </c>
      <c r="P141" s="8">
        <v>30653</v>
      </c>
      <c r="Q141" s="8">
        <v>28473</v>
      </c>
      <c r="R141" s="8">
        <v>27901</v>
      </c>
      <c r="S141" s="8">
        <v>18614</v>
      </c>
      <c r="T141" s="8">
        <v>13816</v>
      </c>
      <c r="U141" s="8">
        <v>8387</v>
      </c>
      <c r="V141" s="8">
        <v>3564</v>
      </c>
      <c r="W141" s="8">
        <v>1012</v>
      </c>
      <c r="X141" s="8">
        <f t="shared" si="6"/>
        <v>528912</v>
      </c>
      <c r="Y141" s="8">
        <v>559330</v>
      </c>
      <c r="Z141">
        <f t="shared" si="7"/>
        <v>94331</v>
      </c>
      <c r="AA141" s="5">
        <f t="shared" si="8"/>
        <v>0.16864999195466004</v>
      </c>
    </row>
    <row r="142" spans="1:27" x14ac:dyDescent="0.2">
      <c r="A142" s="7" t="s">
        <v>595</v>
      </c>
      <c r="B142" s="7" t="str">
        <f>VLOOKUP(A142,[1]population!A:D,4,FALSE)</f>
        <v>NHS Southport and Formby CCG</v>
      </c>
      <c r="C142" s="8">
        <v>125304</v>
      </c>
      <c r="D142" s="8">
        <v>5307</v>
      </c>
      <c r="E142" s="8">
        <v>6440</v>
      </c>
      <c r="F142" s="8">
        <v>6134</v>
      </c>
      <c r="G142" s="8">
        <v>5959</v>
      </c>
      <c r="H142" s="8">
        <v>6723</v>
      </c>
      <c r="I142" s="8">
        <v>6892</v>
      </c>
      <c r="J142" s="8">
        <v>6909</v>
      </c>
      <c r="K142" s="8">
        <v>6626</v>
      </c>
      <c r="L142" s="8">
        <v>8294</v>
      </c>
      <c r="M142" s="8">
        <v>6357</v>
      </c>
      <c r="N142" s="8">
        <v>9492</v>
      </c>
      <c r="O142" s="8">
        <v>9424</v>
      </c>
      <c r="P142" s="8">
        <v>8397</v>
      </c>
      <c r="Q142" s="8">
        <v>7960</v>
      </c>
      <c r="R142" s="8">
        <v>8413</v>
      </c>
      <c r="S142" s="8">
        <v>6163</v>
      </c>
      <c r="T142" s="8">
        <v>5066</v>
      </c>
      <c r="U142" s="8">
        <v>3034</v>
      </c>
      <c r="V142" s="8">
        <v>1332</v>
      </c>
      <c r="W142" s="8">
        <v>382</v>
      </c>
      <c r="X142" s="8">
        <f t="shared" si="6"/>
        <v>119997</v>
      </c>
      <c r="Y142" s="8">
        <v>125304</v>
      </c>
      <c r="Z142">
        <f t="shared" si="7"/>
        <v>17881</v>
      </c>
      <c r="AA142" s="5">
        <f t="shared" si="8"/>
        <v>0.14270095128647131</v>
      </c>
    </row>
    <row r="143" spans="1:27" x14ac:dyDescent="0.2">
      <c r="A143" s="7" t="s">
        <v>596</v>
      </c>
      <c r="B143" s="7" t="str">
        <f>VLOOKUP(A143,[1]population!A:D,4,FALSE)</f>
        <v>NHS Southwark CCG</v>
      </c>
      <c r="C143" s="8">
        <v>334675</v>
      </c>
      <c r="D143" s="8">
        <v>18748</v>
      </c>
      <c r="E143" s="8">
        <v>16794</v>
      </c>
      <c r="F143" s="8">
        <v>14894</v>
      </c>
      <c r="G143" s="8">
        <v>23878</v>
      </c>
      <c r="H143" s="8">
        <v>39729</v>
      </c>
      <c r="I143" s="8">
        <v>40178</v>
      </c>
      <c r="J143" s="8">
        <v>33502</v>
      </c>
      <c r="K143" s="8">
        <v>26298</v>
      </c>
      <c r="L143" s="8">
        <v>23402</v>
      </c>
      <c r="M143" s="8">
        <v>18409</v>
      </c>
      <c r="N143" s="8">
        <v>22017</v>
      </c>
      <c r="O143" s="8">
        <v>18184</v>
      </c>
      <c r="P143" s="8">
        <v>12584</v>
      </c>
      <c r="Q143" s="8">
        <v>8359</v>
      </c>
      <c r="R143" s="8">
        <v>6525</v>
      </c>
      <c r="S143" s="8">
        <v>4669</v>
      </c>
      <c r="T143" s="8">
        <v>3469</v>
      </c>
      <c r="U143" s="8">
        <v>1954</v>
      </c>
      <c r="V143" s="8">
        <v>823</v>
      </c>
      <c r="W143" s="8">
        <v>259</v>
      </c>
      <c r="X143" s="8">
        <f t="shared" si="6"/>
        <v>315927</v>
      </c>
      <c r="Y143" s="8">
        <v>334675</v>
      </c>
      <c r="Z143">
        <f t="shared" si="7"/>
        <v>50436</v>
      </c>
      <c r="AA143" s="5">
        <f t="shared" si="8"/>
        <v>0.15070142675730186</v>
      </c>
    </row>
    <row r="144" spans="1:27" x14ac:dyDescent="0.2">
      <c r="A144" s="7" t="s">
        <v>597</v>
      </c>
      <c r="B144" s="7" t="str">
        <f>VLOOKUP(A144,[1]population!A:D,4,FALSE)</f>
        <v>NHS St Helens CCG</v>
      </c>
      <c r="C144" s="8">
        <v>197943</v>
      </c>
      <c r="D144" s="8">
        <v>10387</v>
      </c>
      <c r="E144" s="8">
        <v>11035</v>
      </c>
      <c r="F144" s="8">
        <v>10267</v>
      </c>
      <c r="G144" s="8">
        <v>10498</v>
      </c>
      <c r="H144" s="8">
        <v>12607</v>
      </c>
      <c r="I144" s="8">
        <v>12827</v>
      </c>
      <c r="J144" s="8">
        <v>12520</v>
      </c>
      <c r="K144" s="8">
        <v>11617</v>
      </c>
      <c r="L144" s="8">
        <v>14418</v>
      </c>
      <c r="M144" s="8">
        <v>11453</v>
      </c>
      <c r="N144" s="8">
        <v>14900</v>
      </c>
      <c r="O144" s="8">
        <v>13792</v>
      </c>
      <c r="P144" s="8">
        <v>11634</v>
      </c>
      <c r="Q144" s="8">
        <v>10990</v>
      </c>
      <c r="R144" s="8">
        <v>11138</v>
      </c>
      <c r="S144" s="8">
        <v>7741</v>
      </c>
      <c r="T144" s="8">
        <v>5674</v>
      </c>
      <c r="U144" s="8">
        <v>2964</v>
      </c>
      <c r="V144" s="8">
        <v>1190</v>
      </c>
      <c r="W144" s="8">
        <v>291</v>
      </c>
      <c r="X144" s="8">
        <f t="shared" si="6"/>
        <v>187556</v>
      </c>
      <c r="Y144" s="8">
        <v>197943</v>
      </c>
      <c r="Z144">
        <f t="shared" si="7"/>
        <v>31689</v>
      </c>
      <c r="AA144" s="5">
        <f t="shared" si="8"/>
        <v>0.16009154150437246</v>
      </c>
    </row>
    <row r="145" spans="1:27" x14ac:dyDescent="0.2">
      <c r="A145" s="7" t="s">
        <v>598</v>
      </c>
      <c r="B145" s="7" t="str">
        <f>VLOOKUP(A145,[1]population!A:D,4,FALSE)</f>
        <v>NHS Stafford and Surrounds CCG</v>
      </c>
      <c r="C145" s="8">
        <v>148602</v>
      </c>
      <c r="D145" s="8">
        <v>7129</v>
      </c>
      <c r="E145" s="8">
        <v>8092</v>
      </c>
      <c r="F145" s="8">
        <v>6869</v>
      </c>
      <c r="G145" s="8">
        <v>7307</v>
      </c>
      <c r="H145" s="8">
        <v>8852</v>
      </c>
      <c r="I145" s="8">
        <v>9255</v>
      </c>
      <c r="J145" s="8">
        <v>9263</v>
      </c>
      <c r="K145" s="8">
        <v>8558</v>
      </c>
      <c r="L145" s="8">
        <v>10678</v>
      </c>
      <c r="M145" s="8">
        <v>8046</v>
      </c>
      <c r="N145" s="8">
        <v>11448</v>
      </c>
      <c r="O145" s="8">
        <v>10514</v>
      </c>
      <c r="P145" s="8">
        <v>9183</v>
      </c>
      <c r="Q145" s="8">
        <v>8909</v>
      </c>
      <c r="R145" s="8">
        <v>9185</v>
      </c>
      <c r="S145" s="8">
        <v>6682</v>
      </c>
      <c r="T145" s="8">
        <v>4683</v>
      </c>
      <c r="U145" s="8">
        <v>2513</v>
      </c>
      <c r="V145" s="8">
        <v>1109</v>
      </c>
      <c r="W145" s="8">
        <v>327</v>
      </c>
      <c r="X145" s="8">
        <f t="shared" si="6"/>
        <v>141473</v>
      </c>
      <c r="Y145" s="8">
        <v>148602</v>
      </c>
      <c r="Z145">
        <f t="shared" si="7"/>
        <v>22090</v>
      </c>
      <c r="AA145" s="5">
        <f t="shared" si="8"/>
        <v>0.1486521042785427</v>
      </c>
    </row>
    <row r="146" spans="1:27" x14ac:dyDescent="0.2">
      <c r="A146" s="7" t="s">
        <v>599</v>
      </c>
      <c r="B146" s="7" t="str">
        <f>VLOOKUP(A146,[1]population!A:D,4,FALSE)</f>
        <v>NHS Stockport CCG</v>
      </c>
      <c r="C146" s="8">
        <v>313375</v>
      </c>
      <c r="D146" s="8">
        <v>17717</v>
      </c>
      <c r="E146" s="8">
        <v>18158</v>
      </c>
      <c r="F146" s="8">
        <v>15460</v>
      </c>
      <c r="G146" s="8">
        <v>15496</v>
      </c>
      <c r="H146" s="8">
        <v>19823</v>
      </c>
      <c r="I146" s="8">
        <v>21594</v>
      </c>
      <c r="J146" s="8">
        <v>22212</v>
      </c>
      <c r="K146" s="8">
        <v>20187</v>
      </c>
      <c r="L146" s="8">
        <v>22181</v>
      </c>
      <c r="M146" s="8">
        <v>19188</v>
      </c>
      <c r="N146" s="8">
        <v>23054</v>
      </c>
      <c r="O146" s="8">
        <v>21089</v>
      </c>
      <c r="P146" s="8">
        <v>17815</v>
      </c>
      <c r="Q146" s="8">
        <v>16081</v>
      </c>
      <c r="R146" s="8">
        <v>15611</v>
      </c>
      <c r="S146" s="8">
        <v>10969</v>
      </c>
      <c r="T146" s="8">
        <v>8603</v>
      </c>
      <c r="U146" s="8">
        <v>5265</v>
      </c>
      <c r="V146" s="8">
        <v>2238</v>
      </c>
      <c r="W146" s="8">
        <v>634</v>
      </c>
      <c r="X146" s="8">
        <f t="shared" si="6"/>
        <v>295658</v>
      </c>
      <c r="Y146" s="8">
        <v>313375</v>
      </c>
      <c r="Z146">
        <f t="shared" si="7"/>
        <v>51335</v>
      </c>
      <c r="AA146" s="5">
        <f t="shared" si="8"/>
        <v>0.16381332269644994</v>
      </c>
    </row>
    <row r="147" spans="1:27" x14ac:dyDescent="0.2">
      <c r="A147" s="7" t="s">
        <v>600</v>
      </c>
      <c r="B147" s="7" t="str">
        <f>VLOOKUP(A147,[1]population!A:D,4,FALSE)</f>
        <v>NHS Stoke on Trent CCG</v>
      </c>
      <c r="C147" s="8">
        <v>293612</v>
      </c>
      <c r="D147" s="8">
        <v>17697</v>
      </c>
      <c r="E147" s="8">
        <v>17964</v>
      </c>
      <c r="F147" s="8">
        <v>15592</v>
      </c>
      <c r="G147" s="8">
        <v>18139</v>
      </c>
      <c r="H147" s="8">
        <v>21427</v>
      </c>
      <c r="I147" s="8">
        <v>22111</v>
      </c>
      <c r="J147" s="8">
        <v>20282</v>
      </c>
      <c r="K147" s="8">
        <v>17294</v>
      </c>
      <c r="L147" s="8">
        <v>19624</v>
      </c>
      <c r="M147" s="8">
        <v>19273</v>
      </c>
      <c r="N147" s="8">
        <v>19665</v>
      </c>
      <c r="O147" s="8">
        <v>18183</v>
      </c>
      <c r="P147" s="8">
        <v>15904</v>
      </c>
      <c r="Q147" s="8">
        <v>14201</v>
      </c>
      <c r="R147" s="8">
        <v>13496</v>
      </c>
      <c r="S147" s="8">
        <v>9573</v>
      </c>
      <c r="T147" s="8">
        <v>6998</v>
      </c>
      <c r="U147" s="8">
        <v>4103</v>
      </c>
      <c r="V147" s="8">
        <v>1660</v>
      </c>
      <c r="W147" s="8">
        <v>426</v>
      </c>
      <c r="X147" s="8">
        <f t="shared" si="6"/>
        <v>275915</v>
      </c>
      <c r="Y147" s="8">
        <v>293612</v>
      </c>
      <c r="Z147">
        <f t="shared" si="7"/>
        <v>51253</v>
      </c>
      <c r="AA147" s="5">
        <f t="shared" si="8"/>
        <v>0.17456030407476533</v>
      </c>
    </row>
    <row r="148" spans="1:27" x14ac:dyDescent="0.2">
      <c r="A148" s="7" t="s">
        <v>601</v>
      </c>
      <c r="B148" s="7" t="str">
        <f>VLOOKUP(A148,[1]population!A:D,4,FALSE)</f>
        <v>NHS Sunderland CCG</v>
      </c>
      <c r="C148" s="8">
        <v>284203</v>
      </c>
      <c r="D148" s="8">
        <v>14090</v>
      </c>
      <c r="E148" s="8">
        <v>15594</v>
      </c>
      <c r="F148" s="8">
        <v>14324</v>
      </c>
      <c r="G148" s="8">
        <v>17227</v>
      </c>
      <c r="H148" s="8">
        <v>19904</v>
      </c>
      <c r="I148" s="8">
        <v>19639</v>
      </c>
      <c r="J148" s="8">
        <v>18321</v>
      </c>
      <c r="K148" s="8">
        <v>16085</v>
      </c>
      <c r="L148" s="8">
        <v>19844</v>
      </c>
      <c r="M148" s="8">
        <v>15652</v>
      </c>
      <c r="N148" s="8">
        <v>20739</v>
      </c>
      <c r="O148" s="8">
        <v>20178</v>
      </c>
      <c r="P148" s="8">
        <v>18202</v>
      </c>
      <c r="Q148" s="8">
        <v>15845</v>
      </c>
      <c r="R148" s="8">
        <v>14422</v>
      </c>
      <c r="S148" s="8">
        <v>9743</v>
      </c>
      <c r="T148" s="8">
        <v>7726</v>
      </c>
      <c r="U148" s="8">
        <v>4556</v>
      </c>
      <c r="V148" s="8">
        <v>1653</v>
      </c>
      <c r="W148" s="8">
        <v>459</v>
      </c>
      <c r="X148" s="8">
        <f t="shared" si="6"/>
        <v>270113</v>
      </c>
      <c r="Y148" s="8">
        <v>284203</v>
      </c>
      <c r="Z148">
        <f t="shared" si="7"/>
        <v>44008</v>
      </c>
      <c r="AA148" s="5">
        <f t="shared" si="8"/>
        <v>0.15484706354260863</v>
      </c>
    </row>
    <row r="149" spans="1:27" x14ac:dyDescent="0.2">
      <c r="A149" s="7" t="s">
        <v>602</v>
      </c>
      <c r="B149" s="7" t="str">
        <f>VLOOKUP(A149,[1]population!A:D,4,FALSE)</f>
        <v>NHS Surrey Downs CCG</v>
      </c>
      <c r="C149" s="8">
        <v>308060</v>
      </c>
      <c r="D149" s="8">
        <v>15814</v>
      </c>
      <c r="E149" s="8">
        <v>19299</v>
      </c>
      <c r="F149" s="8">
        <v>17330</v>
      </c>
      <c r="G149" s="8">
        <v>15381</v>
      </c>
      <c r="H149" s="8">
        <v>15949</v>
      </c>
      <c r="I149" s="8">
        <v>16314</v>
      </c>
      <c r="J149" s="8">
        <v>19775</v>
      </c>
      <c r="K149" s="8">
        <v>21635</v>
      </c>
      <c r="L149" s="8">
        <v>23166</v>
      </c>
      <c r="M149" s="8">
        <v>19337</v>
      </c>
      <c r="N149" s="8">
        <v>24076</v>
      </c>
      <c r="O149" s="8">
        <v>21720</v>
      </c>
      <c r="P149" s="8">
        <v>17382</v>
      </c>
      <c r="Q149" s="8">
        <v>15672</v>
      </c>
      <c r="R149" s="8">
        <v>15793</v>
      </c>
      <c r="S149" s="8">
        <v>11007</v>
      </c>
      <c r="T149" s="8">
        <v>8646</v>
      </c>
      <c r="U149" s="8">
        <v>5966</v>
      </c>
      <c r="V149" s="8">
        <v>2867</v>
      </c>
      <c r="W149" s="8">
        <v>931</v>
      </c>
      <c r="X149" s="8">
        <f t="shared" si="6"/>
        <v>292246</v>
      </c>
      <c r="Y149" s="8">
        <v>308060</v>
      </c>
      <c r="Z149">
        <f t="shared" si="7"/>
        <v>52443</v>
      </c>
      <c r="AA149" s="5">
        <f t="shared" si="8"/>
        <v>0.17023631760046745</v>
      </c>
    </row>
    <row r="150" spans="1:27" x14ac:dyDescent="0.2">
      <c r="A150" s="7" t="s">
        <v>603</v>
      </c>
      <c r="B150" s="7" t="str">
        <f>VLOOKUP(A150,[1]population!A:D,4,FALSE)</f>
        <v>NHS Surrey Heath CCG</v>
      </c>
      <c r="C150" s="8">
        <v>97124</v>
      </c>
      <c r="D150" s="8">
        <v>5042</v>
      </c>
      <c r="E150" s="8">
        <v>5668</v>
      </c>
      <c r="F150" s="8">
        <v>4995</v>
      </c>
      <c r="G150" s="8">
        <v>4975</v>
      </c>
      <c r="H150" s="8">
        <v>5901</v>
      </c>
      <c r="I150" s="8">
        <v>6045</v>
      </c>
      <c r="J150" s="8">
        <v>6812</v>
      </c>
      <c r="K150" s="8">
        <v>6746</v>
      </c>
      <c r="L150" s="8">
        <v>7498</v>
      </c>
      <c r="M150" s="8">
        <v>5863</v>
      </c>
      <c r="N150" s="8">
        <v>7518</v>
      </c>
      <c r="O150" s="8">
        <v>6639</v>
      </c>
      <c r="P150" s="8">
        <v>5419</v>
      </c>
      <c r="Q150" s="8">
        <v>4630</v>
      </c>
      <c r="R150" s="8">
        <v>4774</v>
      </c>
      <c r="S150" s="8">
        <v>3382</v>
      </c>
      <c r="T150" s="8">
        <v>2610</v>
      </c>
      <c r="U150" s="8">
        <v>1656</v>
      </c>
      <c r="V150" s="8">
        <v>717</v>
      </c>
      <c r="W150" s="8">
        <v>234</v>
      </c>
      <c r="X150" s="8">
        <f t="shared" si="6"/>
        <v>92082</v>
      </c>
      <c r="Y150" s="8">
        <v>97124</v>
      </c>
      <c r="Z150">
        <f t="shared" si="7"/>
        <v>15705</v>
      </c>
      <c r="AA150" s="5">
        <f t="shared" si="8"/>
        <v>0.16170050656892221</v>
      </c>
    </row>
    <row r="151" spans="1:27" x14ac:dyDescent="0.2">
      <c r="A151" s="7" t="s">
        <v>604</v>
      </c>
      <c r="B151" s="7" t="str">
        <f>VLOOKUP(A151,[1]population!A:D,4,FALSE)</f>
        <v>NHS Sutton CCG</v>
      </c>
      <c r="C151" s="8">
        <v>202664</v>
      </c>
      <c r="D151" s="8">
        <v>12579</v>
      </c>
      <c r="E151" s="8">
        <v>12763</v>
      </c>
      <c r="F151" s="8">
        <v>10505</v>
      </c>
      <c r="G151" s="8">
        <v>10433</v>
      </c>
      <c r="H151" s="8">
        <v>13059</v>
      </c>
      <c r="I151" s="8">
        <v>14900</v>
      </c>
      <c r="J151" s="8">
        <v>16746</v>
      </c>
      <c r="K151" s="8">
        <v>15428</v>
      </c>
      <c r="L151" s="8">
        <v>14728</v>
      </c>
      <c r="M151" s="8">
        <v>13865</v>
      </c>
      <c r="N151" s="8">
        <v>14993</v>
      </c>
      <c r="O151" s="8">
        <v>12517</v>
      </c>
      <c r="P151" s="8">
        <v>9876</v>
      </c>
      <c r="Q151" s="8">
        <v>8207</v>
      </c>
      <c r="R151" s="8">
        <v>7910</v>
      </c>
      <c r="S151" s="8">
        <v>5294</v>
      </c>
      <c r="T151" s="8">
        <v>4382</v>
      </c>
      <c r="U151" s="8">
        <v>2785</v>
      </c>
      <c r="V151" s="8">
        <v>1282</v>
      </c>
      <c r="W151" s="8">
        <v>412</v>
      </c>
      <c r="X151" s="8">
        <f t="shared" si="6"/>
        <v>190085</v>
      </c>
      <c r="Y151" s="8">
        <v>202664</v>
      </c>
      <c r="Z151">
        <f t="shared" si="7"/>
        <v>35847</v>
      </c>
      <c r="AA151" s="5">
        <f t="shared" si="8"/>
        <v>0.17687897209173806</v>
      </c>
    </row>
    <row r="152" spans="1:27" x14ac:dyDescent="0.2">
      <c r="A152" s="7" t="s">
        <v>605</v>
      </c>
      <c r="B152" s="7" t="str">
        <f>VLOOKUP(A152,[1]population!A:D,4,FALSE)</f>
        <v>NHS Swale CCG</v>
      </c>
      <c r="C152" s="8">
        <v>114358</v>
      </c>
      <c r="D152" s="8">
        <v>7199</v>
      </c>
      <c r="E152" s="8">
        <v>7146</v>
      </c>
      <c r="F152" s="8">
        <v>6236</v>
      </c>
      <c r="G152" s="8">
        <v>6346</v>
      </c>
      <c r="H152" s="8">
        <v>7670</v>
      </c>
      <c r="I152" s="8">
        <v>7764</v>
      </c>
      <c r="J152" s="8">
        <v>7494</v>
      </c>
      <c r="K152" s="8">
        <v>6574</v>
      </c>
      <c r="L152" s="8">
        <v>7559</v>
      </c>
      <c r="M152" s="8">
        <v>7650</v>
      </c>
      <c r="N152" s="8">
        <v>8162</v>
      </c>
      <c r="O152" s="8">
        <v>7432</v>
      </c>
      <c r="P152" s="8">
        <v>6301</v>
      </c>
      <c r="Q152" s="8">
        <v>5888</v>
      </c>
      <c r="R152" s="8">
        <v>6137</v>
      </c>
      <c r="S152" s="8">
        <v>3832</v>
      </c>
      <c r="T152" s="8">
        <v>2647</v>
      </c>
      <c r="U152" s="8">
        <v>1492</v>
      </c>
      <c r="V152" s="8">
        <v>647</v>
      </c>
      <c r="W152" s="8">
        <v>182</v>
      </c>
      <c r="X152" s="8">
        <f t="shared" si="6"/>
        <v>107159</v>
      </c>
      <c r="Y152" s="8">
        <v>114358</v>
      </c>
      <c r="Z152">
        <f t="shared" si="7"/>
        <v>20581</v>
      </c>
      <c r="AA152" s="5">
        <f t="shared" si="8"/>
        <v>0.17996991902621592</v>
      </c>
    </row>
    <row r="153" spans="1:27" x14ac:dyDescent="0.2">
      <c r="A153" s="7" t="s">
        <v>606</v>
      </c>
      <c r="B153" s="7" t="str">
        <f>VLOOKUP(A153,[1]population!A:D,4,FALSE)</f>
        <v>NHS Swindon CCG</v>
      </c>
      <c r="C153" s="8">
        <v>240125</v>
      </c>
      <c r="D153" s="8">
        <v>15091</v>
      </c>
      <c r="E153" s="8">
        <v>14616</v>
      </c>
      <c r="F153" s="8">
        <v>12465</v>
      </c>
      <c r="G153" s="8">
        <v>12767</v>
      </c>
      <c r="H153" s="8">
        <v>16183</v>
      </c>
      <c r="I153" s="8">
        <v>18202</v>
      </c>
      <c r="J153" s="8">
        <v>18141</v>
      </c>
      <c r="K153" s="8">
        <v>16228</v>
      </c>
      <c r="L153" s="8">
        <v>17499</v>
      </c>
      <c r="M153" s="8">
        <v>16426</v>
      </c>
      <c r="N153" s="8">
        <v>17311</v>
      </c>
      <c r="O153" s="8">
        <v>15807</v>
      </c>
      <c r="P153" s="8">
        <v>12524</v>
      </c>
      <c r="Q153" s="8">
        <v>10621</v>
      </c>
      <c r="R153" s="8">
        <v>9829</v>
      </c>
      <c r="S153" s="8">
        <v>6643</v>
      </c>
      <c r="T153" s="8">
        <v>4939</v>
      </c>
      <c r="U153" s="8">
        <v>3115</v>
      </c>
      <c r="V153" s="8">
        <v>1335</v>
      </c>
      <c r="W153" s="8">
        <v>383</v>
      </c>
      <c r="X153" s="8">
        <f t="shared" si="6"/>
        <v>225034</v>
      </c>
      <c r="Y153" s="8">
        <v>240125</v>
      </c>
      <c r="Z153">
        <f t="shared" si="7"/>
        <v>42172</v>
      </c>
      <c r="AA153" s="5">
        <f t="shared" si="8"/>
        <v>0.1756251952108277</v>
      </c>
    </row>
    <row r="154" spans="1:27" x14ac:dyDescent="0.2">
      <c r="A154" s="7" t="s">
        <v>607</v>
      </c>
      <c r="B154" s="7" t="str">
        <f>VLOOKUP(A154,[1]population!A:D,4,FALSE)</f>
        <v>NHS Tameside and Glossop CCG</v>
      </c>
      <c r="C154" s="8">
        <v>248754</v>
      </c>
      <c r="D154" s="8">
        <v>14486</v>
      </c>
      <c r="E154" s="8">
        <v>14731</v>
      </c>
      <c r="F154" s="8">
        <v>12965</v>
      </c>
      <c r="G154" s="8">
        <v>13861</v>
      </c>
      <c r="H154" s="8">
        <v>17083</v>
      </c>
      <c r="I154" s="8">
        <v>17697</v>
      </c>
      <c r="J154" s="8">
        <v>16690</v>
      </c>
      <c r="K154" s="8">
        <v>14814</v>
      </c>
      <c r="L154" s="8">
        <v>17535</v>
      </c>
      <c r="M154" s="8">
        <v>15998</v>
      </c>
      <c r="N154" s="8">
        <v>18908</v>
      </c>
      <c r="O154" s="8">
        <v>17222</v>
      </c>
      <c r="P154" s="8">
        <v>13721</v>
      </c>
      <c r="Q154" s="8">
        <v>12602</v>
      </c>
      <c r="R154" s="8">
        <v>12134</v>
      </c>
      <c r="S154" s="8">
        <v>8063</v>
      </c>
      <c r="T154" s="8">
        <v>5571</v>
      </c>
      <c r="U154" s="8">
        <v>3036</v>
      </c>
      <c r="V154" s="8">
        <v>1225</v>
      </c>
      <c r="W154" s="8">
        <v>412</v>
      </c>
      <c r="X154" s="8">
        <f t="shared" si="6"/>
        <v>234268</v>
      </c>
      <c r="Y154" s="8">
        <v>248754</v>
      </c>
      <c r="Z154">
        <f t="shared" si="7"/>
        <v>42182</v>
      </c>
      <c r="AA154" s="5">
        <f t="shared" si="8"/>
        <v>0.16957315259252112</v>
      </c>
    </row>
    <row r="155" spans="1:27" x14ac:dyDescent="0.2">
      <c r="A155" s="7" t="s">
        <v>608</v>
      </c>
      <c r="B155" s="7" t="str">
        <f>VLOOKUP(A155,[1]population!A:D,4,FALSE)</f>
        <v>NHS Telford and Wrekin CCG</v>
      </c>
      <c r="C155" s="8">
        <v>188681</v>
      </c>
      <c r="D155" s="8">
        <v>10779</v>
      </c>
      <c r="E155" s="8">
        <v>11700</v>
      </c>
      <c r="F155" s="8">
        <v>10841</v>
      </c>
      <c r="G155" s="8">
        <v>11959</v>
      </c>
      <c r="H155" s="8">
        <v>12447</v>
      </c>
      <c r="I155" s="8">
        <v>12874</v>
      </c>
      <c r="J155" s="8">
        <v>12462</v>
      </c>
      <c r="K155" s="8">
        <v>11486</v>
      </c>
      <c r="L155" s="8">
        <v>13573</v>
      </c>
      <c r="M155" s="8">
        <v>12469</v>
      </c>
      <c r="N155" s="8">
        <v>13794</v>
      </c>
      <c r="O155" s="8">
        <v>12248</v>
      </c>
      <c r="P155" s="8">
        <v>10197</v>
      </c>
      <c r="Q155" s="8">
        <v>9506</v>
      </c>
      <c r="R155" s="8">
        <v>8820</v>
      </c>
      <c r="S155" s="8">
        <v>6070</v>
      </c>
      <c r="T155" s="8">
        <v>4116</v>
      </c>
      <c r="U155" s="8">
        <v>2219</v>
      </c>
      <c r="V155" s="8">
        <v>864</v>
      </c>
      <c r="W155" s="8">
        <v>257</v>
      </c>
      <c r="X155" s="8">
        <f t="shared" si="6"/>
        <v>177902</v>
      </c>
      <c r="Y155" s="8">
        <v>188681</v>
      </c>
      <c r="Z155">
        <f t="shared" si="7"/>
        <v>33320</v>
      </c>
      <c r="AA155" s="5">
        <f t="shared" si="8"/>
        <v>0.17659435767247364</v>
      </c>
    </row>
    <row r="156" spans="1:27" x14ac:dyDescent="0.2">
      <c r="A156" s="7" t="s">
        <v>609</v>
      </c>
      <c r="B156" s="7" t="str">
        <f>VLOOKUP(A156,[1]population!A:D,4,FALSE)</f>
        <v>NHS Thanet CCG</v>
      </c>
      <c r="C156" s="8">
        <v>146263</v>
      </c>
      <c r="D156" s="8">
        <v>7919</v>
      </c>
      <c r="E156" s="8">
        <v>8669</v>
      </c>
      <c r="F156" s="8">
        <v>7681</v>
      </c>
      <c r="G156" s="8">
        <v>7647</v>
      </c>
      <c r="H156" s="8">
        <v>8729</v>
      </c>
      <c r="I156" s="8">
        <v>8841</v>
      </c>
      <c r="J156" s="8">
        <v>8559</v>
      </c>
      <c r="K156" s="8">
        <v>8092</v>
      </c>
      <c r="L156" s="8">
        <v>9357</v>
      </c>
      <c r="M156" s="8">
        <v>8756</v>
      </c>
      <c r="N156" s="8">
        <v>10074</v>
      </c>
      <c r="O156" s="8">
        <v>9819</v>
      </c>
      <c r="P156" s="8">
        <v>8901</v>
      </c>
      <c r="Q156" s="8">
        <v>8852</v>
      </c>
      <c r="R156" s="8">
        <v>9393</v>
      </c>
      <c r="S156" s="8">
        <v>6175</v>
      </c>
      <c r="T156" s="8">
        <v>4352</v>
      </c>
      <c r="U156" s="8">
        <v>2774</v>
      </c>
      <c r="V156" s="8">
        <v>1272</v>
      </c>
      <c r="W156" s="8">
        <v>401</v>
      </c>
      <c r="X156" s="8">
        <f t="shared" si="6"/>
        <v>138344</v>
      </c>
      <c r="Y156" s="8">
        <v>146263</v>
      </c>
      <c r="Z156">
        <f t="shared" si="7"/>
        <v>24269</v>
      </c>
      <c r="AA156" s="5">
        <f t="shared" si="8"/>
        <v>0.1659271312635458</v>
      </c>
    </row>
    <row r="157" spans="1:27" x14ac:dyDescent="0.2">
      <c r="A157" s="7" t="s">
        <v>610</v>
      </c>
      <c r="B157" s="7" t="str">
        <f>VLOOKUP(A157,[1]population!A:D,4,FALSE)</f>
        <v>NHS Thurrock CCG</v>
      </c>
      <c r="C157" s="8">
        <v>178304</v>
      </c>
      <c r="D157" s="8">
        <v>12371</v>
      </c>
      <c r="E157" s="8">
        <v>12066</v>
      </c>
      <c r="F157" s="8">
        <v>9942</v>
      </c>
      <c r="G157" s="8">
        <v>10085</v>
      </c>
      <c r="H157" s="8">
        <v>12280</v>
      </c>
      <c r="I157" s="8">
        <v>13903</v>
      </c>
      <c r="J157" s="8">
        <v>13740</v>
      </c>
      <c r="K157" s="8">
        <v>12457</v>
      </c>
      <c r="L157" s="8">
        <v>12464</v>
      </c>
      <c r="M157" s="8">
        <v>13098</v>
      </c>
      <c r="N157" s="8">
        <v>12424</v>
      </c>
      <c r="O157" s="8">
        <v>10467</v>
      </c>
      <c r="P157" s="8">
        <v>8178</v>
      </c>
      <c r="Q157" s="8">
        <v>7287</v>
      </c>
      <c r="R157" s="8">
        <v>6931</v>
      </c>
      <c r="S157" s="8">
        <v>4433</v>
      </c>
      <c r="T157" s="8">
        <v>3199</v>
      </c>
      <c r="U157" s="8">
        <v>1884</v>
      </c>
      <c r="V157" s="8">
        <v>866</v>
      </c>
      <c r="W157" s="8">
        <v>229</v>
      </c>
      <c r="X157" s="8">
        <f t="shared" si="6"/>
        <v>165933</v>
      </c>
      <c r="Y157" s="8">
        <v>178304</v>
      </c>
      <c r="Z157">
        <f t="shared" si="7"/>
        <v>34379</v>
      </c>
      <c r="AA157" s="5">
        <f t="shared" si="8"/>
        <v>0.19281115398420676</v>
      </c>
    </row>
    <row r="158" spans="1:27" x14ac:dyDescent="0.2">
      <c r="A158" s="7" t="s">
        <v>611</v>
      </c>
      <c r="B158" s="7" t="str">
        <f>VLOOKUP(A158,[1]population!A:D,4,FALSE)</f>
        <v>NHS Tower Hamlets CCG</v>
      </c>
      <c r="C158" s="8">
        <v>332231</v>
      </c>
      <c r="D158" s="8">
        <v>20601</v>
      </c>
      <c r="E158" s="8">
        <v>17285</v>
      </c>
      <c r="F158" s="8">
        <v>16400</v>
      </c>
      <c r="G158" s="8">
        <v>29655</v>
      </c>
      <c r="H158" s="8">
        <v>48614</v>
      </c>
      <c r="I158" s="8">
        <v>49672</v>
      </c>
      <c r="J158" s="8">
        <v>36998</v>
      </c>
      <c r="K158" s="8">
        <v>24741</v>
      </c>
      <c r="L158" s="8">
        <v>17773</v>
      </c>
      <c r="M158" s="8">
        <v>19133</v>
      </c>
      <c r="N158" s="8">
        <v>13818</v>
      </c>
      <c r="O158" s="8">
        <v>10933</v>
      </c>
      <c r="P158" s="8">
        <v>8386</v>
      </c>
      <c r="Q158" s="8">
        <v>5955</v>
      </c>
      <c r="R158" s="8">
        <v>4217</v>
      </c>
      <c r="S158" s="8">
        <v>3220</v>
      </c>
      <c r="T158" s="8">
        <v>2552</v>
      </c>
      <c r="U158" s="8">
        <v>1524</v>
      </c>
      <c r="V158" s="8">
        <v>600</v>
      </c>
      <c r="W158" s="8">
        <v>154</v>
      </c>
      <c r="X158" s="8">
        <f t="shared" si="6"/>
        <v>311630</v>
      </c>
      <c r="Y158" s="8">
        <v>332231</v>
      </c>
      <c r="Z158">
        <f t="shared" si="7"/>
        <v>54286</v>
      </c>
      <c r="AA158" s="5">
        <f t="shared" si="8"/>
        <v>0.16339835837113334</v>
      </c>
    </row>
    <row r="159" spans="1:27" x14ac:dyDescent="0.2">
      <c r="A159" s="7" t="s">
        <v>612</v>
      </c>
      <c r="B159" s="7" t="str">
        <f>VLOOKUP(A159,[1]population!A:D,4,FALSE)</f>
        <v>NHS Trafford CCG</v>
      </c>
      <c r="C159" s="8">
        <v>243088</v>
      </c>
      <c r="D159" s="8">
        <v>13879</v>
      </c>
      <c r="E159" s="8">
        <v>15644</v>
      </c>
      <c r="F159" s="8">
        <v>12950</v>
      </c>
      <c r="G159" s="8">
        <v>11767</v>
      </c>
      <c r="H159" s="8">
        <v>14401</v>
      </c>
      <c r="I159" s="8">
        <v>17004</v>
      </c>
      <c r="J159" s="8">
        <v>18458</v>
      </c>
      <c r="K159" s="8">
        <v>16978</v>
      </c>
      <c r="L159" s="8">
        <v>18009</v>
      </c>
      <c r="M159" s="8">
        <v>16325</v>
      </c>
      <c r="N159" s="8">
        <v>17541</v>
      </c>
      <c r="O159" s="8">
        <v>15873</v>
      </c>
      <c r="P159" s="8">
        <v>12928</v>
      </c>
      <c r="Q159" s="8">
        <v>11169</v>
      </c>
      <c r="R159" s="8">
        <v>10603</v>
      </c>
      <c r="S159" s="8">
        <v>7688</v>
      </c>
      <c r="T159" s="8">
        <v>6122</v>
      </c>
      <c r="U159" s="8">
        <v>3737</v>
      </c>
      <c r="V159" s="8">
        <v>1550</v>
      </c>
      <c r="W159" s="8">
        <v>462</v>
      </c>
      <c r="X159" s="8">
        <f t="shared" si="6"/>
        <v>229209</v>
      </c>
      <c r="Y159" s="8">
        <v>243088</v>
      </c>
      <c r="Z159">
        <f t="shared" si="7"/>
        <v>42473</v>
      </c>
      <c r="AA159" s="5">
        <f t="shared" si="8"/>
        <v>0.17472273415388667</v>
      </c>
    </row>
    <row r="160" spans="1:27" x14ac:dyDescent="0.2">
      <c r="A160" s="7" t="s">
        <v>613</v>
      </c>
      <c r="B160" s="7" t="str">
        <f>VLOOKUP(A160,[1]population!A:D,4,FALSE)</f>
        <v>NHS Vale of York CCG</v>
      </c>
      <c r="C160" s="8">
        <v>360816</v>
      </c>
      <c r="D160" s="8">
        <v>16151</v>
      </c>
      <c r="E160" s="8">
        <v>18504</v>
      </c>
      <c r="F160" s="8">
        <v>21843</v>
      </c>
      <c r="G160" s="8">
        <v>29671</v>
      </c>
      <c r="H160" s="8">
        <v>24178</v>
      </c>
      <c r="I160" s="8">
        <v>23042</v>
      </c>
      <c r="J160" s="8">
        <v>22772</v>
      </c>
      <c r="K160" s="8">
        <v>20842</v>
      </c>
      <c r="L160" s="8">
        <v>24186</v>
      </c>
      <c r="M160" s="8">
        <v>18359</v>
      </c>
      <c r="N160" s="8">
        <v>25470</v>
      </c>
      <c r="O160" s="8">
        <v>24122</v>
      </c>
      <c r="P160" s="8">
        <v>20605</v>
      </c>
      <c r="Q160" s="8">
        <v>19416</v>
      </c>
      <c r="R160" s="8">
        <v>19530</v>
      </c>
      <c r="S160" s="8">
        <v>12841</v>
      </c>
      <c r="T160" s="8">
        <v>9952</v>
      </c>
      <c r="U160" s="8">
        <v>5944</v>
      </c>
      <c r="V160" s="8">
        <v>2577</v>
      </c>
      <c r="W160" s="8">
        <v>811</v>
      </c>
      <c r="X160" s="8">
        <f t="shared" si="6"/>
        <v>344665</v>
      </c>
      <c r="Y160" s="8">
        <v>360816</v>
      </c>
      <c r="Z160">
        <f t="shared" si="7"/>
        <v>56498</v>
      </c>
      <c r="AA160" s="5">
        <f t="shared" si="8"/>
        <v>0.15658396523435769</v>
      </c>
    </row>
    <row r="161" spans="1:27" x14ac:dyDescent="0.2">
      <c r="A161" s="7" t="s">
        <v>614</v>
      </c>
      <c r="B161" s="7" t="str">
        <f>VLOOKUP(A161,[1]population!A:D,4,FALSE)</f>
        <v>NHS Vale Royal CCG</v>
      </c>
      <c r="C161" s="8">
        <v>107934</v>
      </c>
      <c r="D161" s="8">
        <v>5816</v>
      </c>
      <c r="E161" s="8">
        <v>6357</v>
      </c>
      <c r="F161" s="8">
        <v>5368</v>
      </c>
      <c r="G161" s="8">
        <v>5505</v>
      </c>
      <c r="H161" s="8">
        <v>6800</v>
      </c>
      <c r="I161" s="8">
        <v>6936</v>
      </c>
      <c r="J161" s="8">
        <v>6758</v>
      </c>
      <c r="K161" s="8">
        <v>6513</v>
      </c>
      <c r="L161" s="8">
        <v>7985</v>
      </c>
      <c r="M161" s="8">
        <v>6632</v>
      </c>
      <c r="N161" s="8">
        <v>8528</v>
      </c>
      <c r="O161" s="8">
        <v>7676</v>
      </c>
      <c r="P161" s="8">
        <v>6539</v>
      </c>
      <c r="Q161" s="8">
        <v>5899</v>
      </c>
      <c r="R161" s="8">
        <v>5828</v>
      </c>
      <c r="S161" s="8">
        <v>3746</v>
      </c>
      <c r="T161" s="8">
        <v>2649</v>
      </c>
      <c r="U161" s="8">
        <v>1528</v>
      </c>
      <c r="V161" s="8">
        <v>680</v>
      </c>
      <c r="W161" s="8">
        <v>191</v>
      </c>
      <c r="X161" s="8">
        <f t="shared" si="6"/>
        <v>102118</v>
      </c>
      <c r="Y161" s="8">
        <v>107934</v>
      </c>
      <c r="Z161">
        <f t="shared" si="7"/>
        <v>17541</v>
      </c>
      <c r="AA161" s="5">
        <f t="shared" si="8"/>
        <v>0.16251598198899328</v>
      </c>
    </row>
    <row r="162" spans="1:27" x14ac:dyDescent="0.2">
      <c r="A162" s="7" t="s">
        <v>615</v>
      </c>
      <c r="B162" s="7" t="str">
        <f>VLOOKUP(A162,[1]population!A:D,4,FALSE)</f>
        <v>NHS Wakefield CCG</v>
      </c>
      <c r="C162" s="8">
        <v>376686</v>
      </c>
      <c r="D162" s="8">
        <v>21130</v>
      </c>
      <c r="E162" s="8">
        <v>21336</v>
      </c>
      <c r="F162" s="8">
        <v>19002</v>
      </c>
      <c r="G162" s="8">
        <v>20503</v>
      </c>
      <c r="H162" s="8">
        <v>25848</v>
      </c>
      <c r="I162" s="8">
        <v>26979</v>
      </c>
      <c r="J162" s="8">
        <v>25091</v>
      </c>
      <c r="K162" s="8">
        <v>22174</v>
      </c>
      <c r="L162" s="8">
        <v>27345</v>
      </c>
      <c r="M162" s="8">
        <v>22869</v>
      </c>
      <c r="N162" s="8">
        <v>28468</v>
      </c>
      <c r="O162" s="8">
        <v>25702</v>
      </c>
      <c r="P162" s="8">
        <v>21705</v>
      </c>
      <c r="Q162" s="8">
        <v>19718</v>
      </c>
      <c r="R162" s="8">
        <v>19131</v>
      </c>
      <c r="S162" s="8">
        <v>12655</v>
      </c>
      <c r="T162" s="8">
        <v>9143</v>
      </c>
      <c r="U162" s="8">
        <v>5203</v>
      </c>
      <c r="V162" s="8">
        <v>2074</v>
      </c>
      <c r="W162" s="8">
        <v>610</v>
      </c>
      <c r="X162" s="8">
        <f t="shared" si="6"/>
        <v>355556</v>
      </c>
      <c r="Y162" s="8">
        <v>376686</v>
      </c>
      <c r="Z162">
        <f t="shared" si="7"/>
        <v>61468</v>
      </c>
      <c r="AA162" s="5">
        <f t="shared" si="8"/>
        <v>0.16318100486877665</v>
      </c>
    </row>
    <row r="163" spans="1:27" x14ac:dyDescent="0.2">
      <c r="A163" s="7" t="s">
        <v>616</v>
      </c>
      <c r="B163" s="7" t="str">
        <f>VLOOKUP(A163,[1]population!A:D,4,FALSE)</f>
        <v>NHS Walsall CCG</v>
      </c>
      <c r="C163" s="8">
        <v>288158</v>
      </c>
      <c r="D163" s="8">
        <v>18743</v>
      </c>
      <c r="E163" s="8">
        <v>19053</v>
      </c>
      <c r="F163" s="8">
        <v>17003</v>
      </c>
      <c r="G163" s="8">
        <v>17069</v>
      </c>
      <c r="H163" s="8">
        <v>19710</v>
      </c>
      <c r="I163" s="8">
        <v>20483</v>
      </c>
      <c r="J163" s="8">
        <v>19588</v>
      </c>
      <c r="K163" s="8">
        <v>16985</v>
      </c>
      <c r="L163" s="8">
        <v>19367</v>
      </c>
      <c r="M163" s="8">
        <v>20034</v>
      </c>
      <c r="N163" s="8">
        <v>19284</v>
      </c>
      <c r="O163" s="8">
        <v>17628</v>
      </c>
      <c r="P163" s="8">
        <v>14787</v>
      </c>
      <c r="Q163" s="8">
        <v>12900</v>
      </c>
      <c r="R163" s="8">
        <v>12267</v>
      </c>
      <c r="S163" s="8">
        <v>9587</v>
      </c>
      <c r="T163" s="8">
        <v>7183</v>
      </c>
      <c r="U163" s="8">
        <v>4235</v>
      </c>
      <c r="V163" s="8">
        <v>1704</v>
      </c>
      <c r="W163" s="8">
        <v>548</v>
      </c>
      <c r="X163" s="8">
        <f t="shared" si="6"/>
        <v>269415</v>
      </c>
      <c r="Y163" s="8">
        <v>288158</v>
      </c>
      <c r="Z163">
        <f t="shared" si="7"/>
        <v>54799</v>
      </c>
      <c r="AA163" s="5">
        <f t="shared" si="8"/>
        <v>0.190169976193616</v>
      </c>
    </row>
    <row r="164" spans="1:27" x14ac:dyDescent="0.2">
      <c r="A164" s="7" t="s">
        <v>617</v>
      </c>
      <c r="B164" s="7" t="str">
        <f>VLOOKUP(A164,[1]population!A:D,4,FALSE)</f>
        <v>NHS Waltham Forest CCG</v>
      </c>
      <c r="C164" s="8">
        <v>314227</v>
      </c>
      <c r="D164" s="8">
        <v>21392</v>
      </c>
      <c r="E164" s="8">
        <v>18509</v>
      </c>
      <c r="F164" s="8">
        <v>16122</v>
      </c>
      <c r="G164" s="8">
        <v>18197</v>
      </c>
      <c r="H164" s="8">
        <v>27396</v>
      </c>
      <c r="I164" s="8">
        <v>32824</v>
      </c>
      <c r="J164" s="8">
        <v>31170</v>
      </c>
      <c r="K164" s="8">
        <v>25281</v>
      </c>
      <c r="L164" s="8">
        <v>22469</v>
      </c>
      <c r="M164" s="8">
        <v>20498</v>
      </c>
      <c r="N164" s="8">
        <v>20433</v>
      </c>
      <c r="O164" s="8">
        <v>16735</v>
      </c>
      <c r="P164" s="8">
        <v>12450</v>
      </c>
      <c r="Q164" s="8">
        <v>9449</v>
      </c>
      <c r="R164" s="8">
        <v>7606</v>
      </c>
      <c r="S164" s="8">
        <v>5658</v>
      </c>
      <c r="T164" s="8">
        <v>4222</v>
      </c>
      <c r="U164" s="8">
        <v>2459</v>
      </c>
      <c r="V164" s="8">
        <v>991</v>
      </c>
      <c r="W164" s="8">
        <v>366</v>
      </c>
      <c r="X164" s="8">
        <f t="shared" si="6"/>
        <v>292835</v>
      </c>
      <c r="Y164" s="8">
        <v>314227</v>
      </c>
      <c r="Z164">
        <f t="shared" si="7"/>
        <v>56023</v>
      </c>
      <c r="AA164" s="5">
        <f t="shared" si="8"/>
        <v>0.17828830749744612</v>
      </c>
    </row>
    <row r="165" spans="1:27" x14ac:dyDescent="0.2">
      <c r="A165" s="7" t="s">
        <v>618</v>
      </c>
      <c r="B165" s="7" t="str">
        <f>VLOOKUP(A165,[1]population!A:D,4,FALSE)</f>
        <v>NHS Wandsworth CCG</v>
      </c>
      <c r="C165" s="8">
        <v>408558</v>
      </c>
      <c r="D165" s="8">
        <v>23433</v>
      </c>
      <c r="E165" s="8">
        <v>18314</v>
      </c>
      <c r="F165" s="8">
        <v>15108</v>
      </c>
      <c r="G165" s="8">
        <v>25615</v>
      </c>
      <c r="H165" s="8">
        <v>52598</v>
      </c>
      <c r="I165" s="8">
        <v>52403</v>
      </c>
      <c r="J165" s="8">
        <v>45841</v>
      </c>
      <c r="K165" s="8">
        <v>35255</v>
      </c>
      <c r="L165" s="8">
        <v>27919</v>
      </c>
      <c r="M165" s="8">
        <v>21911</v>
      </c>
      <c r="N165" s="8">
        <v>23143</v>
      </c>
      <c r="O165" s="8">
        <v>18490</v>
      </c>
      <c r="P165" s="8">
        <v>13236</v>
      </c>
      <c r="Q165" s="8">
        <v>10844</v>
      </c>
      <c r="R165" s="8">
        <v>9041</v>
      </c>
      <c r="S165" s="8">
        <v>6426</v>
      </c>
      <c r="T165" s="8">
        <v>4675</v>
      </c>
      <c r="U165" s="8">
        <v>2717</v>
      </c>
      <c r="V165" s="8">
        <v>1205</v>
      </c>
      <c r="W165" s="8">
        <v>384</v>
      </c>
      <c r="X165" s="8">
        <f t="shared" si="6"/>
        <v>385125</v>
      </c>
      <c r="Y165" s="8">
        <v>408558</v>
      </c>
      <c r="Z165">
        <f t="shared" si="7"/>
        <v>56855</v>
      </c>
      <c r="AA165" s="5">
        <f t="shared" si="8"/>
        <v>0.13916016820133248</v>
      </c>
    </row>
    <row r="166" spans="1:27" x14ac:dyDescent="0.2">
      <c r="A166" s="7" t="s">
        <v>619</v>
      </c>
      <c r="B166" s="7" t="str">
        <f>VLOOKUP(A166,[1]population!A:D,4,FALSE)</f>
        <v>NHS Warrington CCG</v>
      </c>
      <c r="C166" s="8">
        <v>218855</v>
      </c>
      <c r="D166" s="8">
        <v>11572</v>
      </c>
      <c r="E166" s="8">
        <v>12817</v>
      </c>
      <c r="F166" s="8">
        <v>11562</v>
      </c>
      <c r="G166" s="8">
        <v>11493</v>
      </c>
      <c r="H166" s="8">
        <v>13821</v>
      </c>
      <c r="I166" s="8">
        <v>14792</v>
      </c>
      <c r="J166" s="8">
        <v>15070</v>
      </c>
      <c r="K166" s="8">
        <v>13966</v>
      </c>
      <c r="L166" s="8">
        <v>16251</v>
      </c>
      <c r="M166" s="8">
        <v>13213</v>
      </c>
      <c r="N166" s="8">
        <v>17208</v>
      </c>
      <c r="O166" s="8">
        <v>15512</v>
      </c>
      <c r="P166" s="8">
        <v>12321</v>
      </c>
      <c r="Q166" s="8">
        <v>10970</v>
      </c>
      <c r="R166" s="8">
        <v>10760</v>
      </c>
      <c r="S166" s="8">
        <v>7650</v>
      </c>
      <c r="T166" s="8">
        <v>5395</v>
      </c>
      <c r="U166" s="8">
        <v>2908</v>
      </c>
      <c r="V166" s="8">
        <v>1215</v>
      </c>
      <c r="W166" s="8">
        <v>359</v>
      </c>
      <c r="X166" s="8">
        <f t="shared" si="6"/>
        <v>207283</v>
      </c>
      <c r="Y166" s="8">
        <v>218855</v>
      </c>
      <c r="Z166">
        <f t="shared" si="7"/>
        <v>35951</v>
      </c>
      <c r="AA166" s="5">
        <f t="shared" si="8"/>
        <v>0.16426857965319505</v>
      </c>
    </row>
    <row r="167" spans="1:27" x14ac:dyDescent="0.2">
      <c r="A167" s="7" t="s">
        <v>620</v>
      </c>
      <c r="B167" s="7" t="str">
        <f>VLOOKUP(A167,[1]population!A:D,4,FALSE)</f>
        <v>NHS Warwickshire North CCG</v>
      </c>
      <c r="C167" s="8">
        <v>192658</v>
      </c>
      <c r="D167" s="8">
        <v>10441</v>
      </c>
      <c r="E167" s="8">
        <v>10765</v>
      </c>
      <c r="F167" s="8">
        <v>9644</v>
      </c>
      <c r="G167" s="8">
        <v>10392</v>
      </c>
      <c r="H167" s="8">
        <v>12661</v>
      </c>
      <c r="I167" s="8">
        <v>12920</v>
      </c>
      <c r="J167" s="8">
        <v>12236</v>
      </c>
      <c r="K167" s="8">
        <v>11076</v>
      </c>
      <c r="L167" s="8">
        <v>13494</v>
      </c>
      <c r="M167" s="8">
        <v>11382</v>
      </c>
      <c r="N167" s="8">
        <v>14662</v>
      </c>
      <c r="O167" s="8">
        <v>13113</v>
      </c>
      <c r="P167" s="8">
        <v>11457</v>
      </c>
      <c r="Q167" s="8">
        <v>10882</v>
      </c>
      <c r="R167" s="8">
        <v>10756</v>
      </c>
      <c r="S167" s="8">
        <v>7241</v>
      </c>
      <c r="T167" s="8">
        <v>5095</v>
      </c>
      <c r="U167" s="8">
        <v>2959</v>
      </c>
      <c r="V167" s="8">
        <v>1147</v>
      </c>
      <c r="W167" s="8">
        <v>335</v>
      </c>
      <c r="X167" s="8">
        <f t="shared" si="6"/>
        <v>182217</v>
      </c>
      <c r="Y167" s="8">
        <v>192658</v>
      </c>
      <c r="Z167">
        <f t="shared" si="7"/>
        <v>30850</v>
      </c>
      <c r="AA167" s="5">
        <f t="shared" si="8"/>
        <v>0.16012831027001215</v>
      </c>
    </row>
    <row r="168" spans="1:27" x14ac:dyDescent="0.2">
      <c r="A168" s="7" t="s">
        <v>621</v>
      </c>
      <c r="B168" s="7" t="str">
        <f>VLOOKUP(A168,[1]population!A:D,4,FALSE)</f>
        <v>NHS West Cheshire CCG</v>
      </c>
      <c r="C168" s="8">
        <v>265473</v>
      </c>
      <c r="D168" s="8">
        <v>12920</v>
      </c>
      <c r="E168" s="8">
        <v>14391</v>
      </c>
      <c r="F168" s="8">
        <v>13528</v>
      </c>
      <c r="G168" s="8">
        <v>16104</v>
      </c>
      <c r="H168" s="8">
        <v>16588</v>
      </c>
      <c r="I168" s="8">
        <v>16719</v>
      </c>
      <c r="J168" s="8">
        <v>16721</v>
      </c>
      <c r="K168" s="8">
        <v>15399</v>
      </c>
      <c r="L168" s="8">
        <v>18565</v>
      </c>
      <c r="M168" s="8">
        <v>14453</v>
      </c>
      <c r="N168" s="8">
        <v>19798</v>
      </c>
      <c r="O168" s="8">
        <v>19078</v>
      </c>
      <c r="P168" s="8">
        <v>15819</v>
      </c>
      <c r="Q168" s="8">
        <v>15106</v>
      </c>
      <c r="R168" s="8">
        <v>14738</v>
      </c>
      <c r="S168" s="8">
        <v>10502</v>
      </c>
      <c r="T168" s="8">
        <v>7844</v>
      </c>
      <c r="U168" s="8">
        <v>4599</v>
      </c>
      <c r="V168" s="8">
        <v>2016</v>
      </c>
      <c r="W168" s="8">
        <v>585</v>
      </c>
      <c r="X168" s="8">
        <f t="shared" si="6"/>
        <v>252553</v>
      </c>
      <c r="Y168" s="8">
        <v>265473</v>
      </c>
      <c r="Z168">
        <f t="shared" si="7"/>
        <v>40839</v>
      </c>
      <c r="AA168" s="5">
        <f t="shared" si="8"/>
        <v>0.15383485326191365</v>
      </c>
    </row>
    <row r="169" spans="1:27" x14ac:dyDescent="0.2">
      <c r="A169" s="7" t="s">
        <v>622</v>
      </c>
      <c r="B169" s="7" t="str">
        <f>VLOOKUP(A169,[1]population!A:D,4,FALSE)</f>
        <v>NHS West Essex CCG</v>
      </c>
      <c r="C169" s="8">
        <v>316110</v>
      </c>
      <c r="D169" s="8">
        <v>19065</v>
      </c>
      <c r="E169" s="8">
        <v>19009</v>
      </c>
      <c r="F169" s="8">
        <v>16420</v>
      </c>
      <c r="G169" s="8">
        <v>16271</v>
      </c>
      <c r="H169" s="8">
        <v>19544</v>
      </c>
      <c r="I169" s="8">
        <v>21460</v>
      </c>
      <c r="J169" s="8">
        <v>22475</v>
      </c>
      <c r="K169" s="8">
        <v>20722</v>
      </c>
      <c r="L169" s="8">
        <v>22572</v>
      </c>
      <c r="M169" s="8">
        <v>20306</v>
      </c>
      <c r="N169" s="8">
        <v>23512</v>
      </c>
      <c r="O169" s="8">
        <v>21337</v>
      </c>
      <c r="P169" s="8">
        <v>17585</v>
      </c>
      <c r="Q169" s="8">
        <v>15037</v>
      </c>
      <c r="R169" s="8">
        <v>14941</v>
      </c>
      <c r="S169" s="8">
        <v>9862</v>
      </c>
      <c r="T169" s="8">
        <v>7639</v>
      </c>
      <c r="U169" s="8">
        <v>5198</v>
      </c>
      <c r="V169" s="8">
        <v>2409</v>
      </c>
      <c r="W169" s="8">
        <v>746</v>
      </c>
      <c r="X169" s="8">
        <f t="shared" si="6"/>
        <v>297045</v>
      </c>
      <c r="Y169" s="8">
        <v>316110</v>
      </c>
      <c r="Z169">
        <f t="shared" si="7"/>
        <v>54494</v>
      </c>
      <c r="AA169" s="5">
        <f t="shared" si="8"/>
        <v>0.17238935813482648</v>
      </c>
    </row>
    <row r="170" spans="1:27" x14ac:dyDescent="0.2">
      <c r="A170" s="7" t="s">
        <v>623</v>
      </c>
      <c r="B170" s="7" t="str">
        <f>VLOOKUP(A170,[1]population!A:D,4,FALSE)</f>
        <v>NHS West Hampshire CCG</v>
      </c>
      <c r="C170" s="8">
        <v>566556</v>
      </c>
      <c r="D170" s="8">
        <v>27754</v>
      </c>
      <c r="E170" s="8">
        <v>31693</v>
      </c>
      <c r="F170" s="8">
        <v>30106</v>
      </c>
      <c r="G170" s="8">
        <v>29837</v>
      </c>
      <c r="H170" s="8">
        <v>30867</v>
      </c>
      <c r="I170" s="8">
        <v>31688</v>
      </c>
      <c r="J170" s="8">
        <v>33457</v>
      </c>
      <c r="K170" s="8">
        <v>33245</v>
      </c>
      <c r="L170" s="8">
        <v>38911</v>
      </c>
      <c r="M170" s="8">
        <v>32107</v>
      </c>
      <c r="N170" s="8">
        <v>42063</v>
      </c>
      <c r="O170" s="8">
        <v>40285</v>
      </c>
      <c r="P170" s="8">
        <v>34979</v>
      </c>
      <c r="Q170" s="8">
        <v>33337</v>
      </c>
      <c r="R170" s="8">
        <v>34929</v>
      </c>
      <c r="S170" s="8">
        <v>23902</v>
      </c>
      <c r="T170" s="8">
        <v>18317</v>
      </c>
      <c r="U170" s="8">
        <v>11818</v>
      </c>
      <c r="V170" s="8">
        <v>5451</v>
      </c>
      <c r="W170" s="8">
        <v>1810</v>
      </c>
      <c r="X170" s="8">
        <f t="shared" si="6"/>
        <v>538802</v>
      </c>
      <c r="Y170" s="8">
        <v>566556</v>
      </c>
      <c r="Z170">
        <f t="shared" si="7"/>
        <v>89553</v>
      </c>
      <c r="AA170" s="5">
        <f t="shared" si="8"/>
        <v>0.15806557515938408</v>
      </c>
    </row>
    <row r="171" spans="1:27" x14ac:dyDescent="0.2">
      <c r="A171" s="7" t="s">
        <v>624</v>
      </c>
      <c r="B171" s="7" t="str">
        <f>VLOOKUP(A171,[1]population!A:D,4,FALSE)</f>
        <v>NHS West Kent CCG</v>
      </c>
      <c r="C171" s="8">
        <v>496688</v>
      </c>
      <c r="D171" s="8">
        <v>28311</v>
      </c>
      <c r="E171" s="8">
        <v>31572</v>
      </c>
      <c r="F171" s="8">
        <v>27283</v>
      </c>
      <c r="G171" s="8">
        <v>23898</v>
      </c>
      <c r="H171" s="8">
        <v>28462</v>
      </c>
      <c r="I171" s="8">
        <v>30752</v>
      </c>
      <c r="J171" s="8">
        <v>32651</v>
      </c>
      <c r="K171" s="8">
        <v>32414</v>
      </c>
      <c r="L171" s="8">
        <v>36573</v>
      </c>
      <c r="M171" s="8">
        <v>31864</v>
      </c>
      <c r="N171" s="8">
        <v>37763</v>
      </c>
      <c r="O171" s="8">
        <v>32947</v>
      </c>
      <c r="P171" s="8">
        <v>27186</v>
      </c>
      <c r="Q171" s="8">
        <v>24857</v>
      </c>
      <c r="R171" s="8">
        <v>26241</v>
      </c>
      <c r="S171" s="8">
        <v>17601</v>
      </c>
      <c r="T171" s="8">
        <v>13189</v>
      </c>
      <c r="U171" s="8">
        <v>8444</v>
      </c>
      <c r="V171" s="8">
        <v>3559</v>
      </c>
      <c r="W171" s="8">
        <v>1121</v>
      </c>
      <c r="X171" s="8">
        <f t="shared" si="6"/>
        <v>468377</v>
      </c>
      <c r="Y171" s="8">
        <v>496688</v>
      </c>
      <c r="Z171">
        <f t="shared" si="7"/>
        <v>87166</v>
      </c>
      <c r="AA171" s="5">
        <f t="shared" si="8"/>
        <v>0.17549447540508328</v>
      </c>
    </row>
    <row r="172" spans="1:27" x14ac:dyDescent="0.2">
      <c r="A172" s="7" t="s">
        <v>625</v>
      </c>
      <c r="B172" s="7" t="str">
        <f>VLOOKUP(A172,[1]population!A:D,4,FALSE)</f>
        <v>NHS West Lancashire CCG</v>
      </c>
      <c r="C172" s="8">
        <v>113817</v>
      </c>
      <c r="D172" s="8">
        <v>5177</v>
      </c>
      <c r="E172" s="8">
        <v>6450</v>
      </c>
      <c r="F172" s="8">
        <v>6845</v>
      </c>
      <c r="G172" s="8">
        <v>7738</v>
      </c>
      <c r="H172" s="8">
        <v>6449</v>
      </c>
      <c r="I172" s="8">
        <v>6571</v>
      </c>
      <c r="J172" s="8">
        <v>6302</v>
      </c>
      <c r="K172" s="8">
        <v>6138</v>
      </c>
      <c r="L172" s="8">
        <v>7887</v>
      </c>
      <c r="M172" s="8">
        <v>6285</v>
      </c>
      <c r="N172" s="8">
        <v>8676</v>
      </c>
      <c r="O172" s="8">
        <v>8103</v>
      </c>
      <c r="P172" s="8">
        <v>7015</v>
      </c>
      <c r="Q172" s="8">
        <v>6557</v>
      </c>
      <c r="R172" s="8">
        <v>6611</v>
      </c>
      <c r="S172" s="8">
        <v>4671</v>
      </c>
      <c r="T172" s="8">
        <v>3507</v>
      </c>
      <c r="U172" s="8">
        <v>1844</v>
      </c>
      <c r="V172" s="8">
        <v>776</v>
      </c>
      <c r="W172" s="8">
        <v>215</v>
      </c>
      <c r="X172" s="8">
        <f t="shared" si="6"/>
        <v>108640</v>
      </c>
      <c r="Y172" s="8">
        <v>113817</v>
      </c>
      <c r="Z172">
        <f t="shared" si="7"/>
        <v>18472</v>
      </c>
      <c r="AA172" s="5">
        <f t="shared" si="8"/>
        <v>0.16229561489056996</v>
      </c>
    </row>
    <row r="173" spans="1:27" x14ac:dyDescent="0.2">
      <c r="A173" s="7" t="s">
        <v>626</v>
      </c>
      <c r="B173" s="7" t="str">
        <f>VLOOKUP(A173,[1]population!A:D,4,FALSE)</f>
        <v>NHS West Leicestershire CCG</v>
      </c>
      <c r="C173" s="8">
        <v>397380</v>
      </c>
      <c r="D173" s="8">
        <v>20443</v>
      </c>
      <c r="E173" s="8">
        <v>21445</v>
      </c>
      <c r="F173" s="8">
        <v>23893</v>
      </c>
      <c r="G173" s="8">
        <v>27982</v>
      </c>
      <c r="H173" s="8">
        <v>25974</v>
      </c>
      <c r="I173" s="8">
        <v>25381</v>
      </c>
      <c r="J173" s="8">
        <v>25342</v>
      </c>
      <c r="K173" s="8">
        <v>23295</v>
      </c>
      <c r="L173" s="8">
        <v>27761</v>
      </c>
      <c r="M173" s="8">
        <v>22403</v>
      </c>
      <c r="N173" s="8">
        <v>28493</v>
      </c>
      <c r="O173" s="8">
        <v>26435</v>
      </c>
      <c r="P173" s="8">
        <v>22267</v>
      </c>
      <c r="Q173" s="8">
        <v>22004</v>
      </c>
      <c r="R173" s="8">
        <v>21419</v>
      </c>
      <c r="S173" s="8">
        <v>13876</v>
      </c>
      <c r="T173" s="8">
        <v>9698</v>
      </c>
      <c r="U173" s="8">
        <v>5966</v>
      </c>
      <c r="V173" s="8">
        <v>2529</v>
      </c>
      <c r="W173" s="8">
        <v>774</v>
      </c>
      <c r="X173" s="8">
        <f t="shared" si="6"/>
        <v>376937</v>
      </c>
      <c r="Y173" s="8">
        <v>397380</v>
      </c>
      <c r="Z173">
        <f t="shared" si="7"/>
        <v>65781</v>
      </c>
      <c r="AA173" s="5">
        <f t="shared" si="8"/>
        <v>0.16553676581609542</v>
      </c>
    </row>
    <row r="174" spans="1:27" x14ac:dyDescent="0.2">
      <c r="A174" s="7" t="s">
        <v>627</v>
      </c>
      <c r="B174" s="7" t="str">
        <f>VLOOKUP(A174,[1]population!A:D,4,FALSE)</f>
        <v>NHS West London CCG</v>
      </c>
      <c r="C174" s="8">
        <v>254136</v>
      </c>
      <c r="D174" s="8">
        <v>11599</v>
      </c>
      <c r="E174" s="8">
        <v>11388</v>
      </c>
      <c r="F174" s="8">
        <v>10109</v>
      </c>
      <c r="G174" s="8">
        <v>14357</v>
      </c>
      <c r="H174" s="8">
        <v>23888</v>
      </c>
      <c r="I174" s="8">
        <v>27405</v>
      </c>
      <c r="J174" s="8">
        <v>25602</v>
      </c>
      <c r="K174" s="8">
        <v>22278</v>
      </c>
      <c r="L174" s="8">
        <v>20294</v>
      </c>
      <c r="M174" s="8">
        <v>12023</v>
      </c>
      <c r="N174" s="8">
        <v>18569</v>
      </c>
      <c r="O174" s="8">
        <v>15236</v>
      </c>
      <c r="P174" s="8">
        <v>11285</v>
      </c>
      <c r="Q174" s="8">
        <v>9283</v>
      </c>
      <c r="R174" s="8">
        <v>7999</v>
      </c>
      <c r="S174" s="8">
        <v>5562</v>
      </c>
      <c r="T174" s="8">
        <v>3818</v>
      </c>
      <c r="U174" s="8">
        <v>2166</v>
      </c>
      <c r="V174" s="8">
        <v>918</v>
      </c>
      <c r="W174" s="8">
        <v>357</v>
      </c>
      <c r="X174" s="8">
        <f t="shared" si="6"/>
        <v>242537</v>
      </c>
      <c r="Y174" s="8">
        <v>254136</v>
      </c>
      <c r="Z174">
        <f t="shared" si="7"/>
        <v>33096</v>
      </c>
      <c r="AA174" s="5">
        <f t="shared" si="8"/>
        <v>0.130229483426197</v>
      </c>
    </row>
    <row r="175" spans="1:27" x14ac:dyDescent="0.2">
      <c r="A175" s="7" t="s">
        <v>628</v>
      </c>
      <c r="B175" s="7" t="str">
        <f>VLOOKUP(A175,[1]population!A:D,4,FALSE)</f>
        <v>NHS West Norfolk CCG</v>
      </c>
      <c r="C175" s="8">
        <v>176325</v>
      </c>
      <c r="D175" s="8">
        <v>8291</v>
      </c>
      <c r="E175" s="8">
        <v>8923</v>
      </c>
      <c r="F175" s="8">
        <v>8057</v>
      </c>
      <c r="G175" s="8">
        <v>8761</v>
      </c>
      <c r="H175" s="8">
        <v>10115</v>
      </c>
      <c r="I175" s="8">
        <v>10186</v>
      </c>
      <c r="J175" s="8">
        <v>9545</v>
      </c>
      <c r="K175" s="8">
        <v>9213</v>
      </c>
      <c r="L175" s="8">
        <v>11590</v>
      </c>
      <c r="M175" s="8">
        <v>9362</v>
      </c>
      <c r="N175" s="8">
        <v>12474</v>
      </c>
      <c r="O175" s="8">
        <v>12576</v>
      </c>
      <c r="P175" s="8">
        <v>11549</v>
      </c>
      <c r="Q175" s="8">
        <v>11759</v>
      </c>
      <c r="R175" s="8">
        <v>12639</v>
      </c>
      <c r="S175" s="8">
        <v>8700</v>
      </c>
      <c r="T175" s="8">
        <v>6508</v>
      </c>
      <c r="U175" s="8">
        <v>3917</v>
      </c>
      <c r="V175" s="8">
        <v>1659</v>
      </c>
      <c r="W175" s="8">
        <v>501</v>
      </c>
      <c r="X175" s="8">
        <f t="shared" si="6"/>
        <v>168034</v>
      </c>
      <c r="Y175" s="8">
        <v>176325</v>
      </c>
      <c r="Z175">
        <f t="shared" si="7"/>
        <v>25271</v>
      </c>
      <c r="AA175" s="5">
        <f t="shared" si="8"/>
        <v>0.14332057280589819</v>
      </c>
    </row>
    <row r="176" spans="1:27" x14ac:dyDescent="0.2">
      <c r="A176" s="7" t="s">
        <v>629</v>
      </c>
      <c r="B176" s="7" t="str">
        <f>VLOOKUP(A176,[1]population!A:D,4,FALSE)</f>
        <v>NHS West Suffolk CCG</v>
      </c>
      <c r="C176" s="8">
        <v>252089</v>
      </c>
      <c r="D176" s="8">
        <v>12295</v>
      </c>
      <c r="E176" s="8">
        <v>13835</v>
      </c>
      <c r="F176" s="8">
        <v>12281</v>
      </c>
      <c r="G176" s="8">
        <v>12302</v>
      </c>
      <c r="H176" s="8">
        <v>14729</v>
      </c>
      <c r="I176" s="8">
        <v>15358</v>
      </c>
      <c r="J176" s="8">
        <v>15858</v>
      </c>
      <c r="K176" s="8">
        <v>15014</v>
      </c>
      <c r="L176" s="8">
        <v>17725</v>
      </c>
      <c r="M176" s="8">
        <v>13807</v>
      </c>
      <c r="N176" s="8">
        <v>19024</v>
      </c>
      <c r="O176" s="8">
        <v>17355</v>
      </c>
      <c r="P176" s="8">
        <v>15148</v>
      </c>
      <c r="Q176" s="8">
        <v>15140</v>
      </c>
      <c r="R176" s="8">
        <v>16159</v>
      </c>
      <c r="S176" s="8">
        <v>10929</v>
      </c>
      <c r="T176" s="8">
        <v>7833</v>
      </c>
      <c r="U176" s="8">
        <v>4606</v>
      </c>
      <c r="V176" s="8">
        <v>2021</v>
      </c>
      <c r="W176" s="8">
        <v>670</v>
      </c>
      <c r="X176" s="8">
        <f t="shared" si="6"/>
        <v>239794</v>
      </c>
      <c r="Y176" s="8">
        <v>252089</v>
      </c>
      <c r="Z176">
        <f t="shared" si="7"/>
        <v>38411</v>
      </c>
      <c r="AA176" s="5">
        <f t="shared" si="8"/>
        <v>0.15237078968142204</v>
      </c>
    </row>
    <row r="177" spans="1:27" x14ac:dyDescent="0.2">
      <c r="A177" s="7" t="s">
        <v>630</v>
      </c>
      <c r="B177" s="7" t="str">
        <f>VLOOKUP(A177,[1]population!A:D,4,FALSE)</f>
        <v>NHS Wigan Borough CCG</v>
      </c>
      <c r="C177" s="8">
        <v>329538</v>
      </c>
      <c r="D177" s="8">
        <v>17689</v>
      </c>
      <c r="E177" s="8">
        <v>18944</v>
      </c>
      <c r="F177" s="8">
        <v>17033</v>
      </c>
      <c r="G177" s="8">
        <v>17884</v>
      </c>
      <c r="H177" s="8">
        <v>21729</v>
      </c>
      <c r="I177" s="8">
        <v>22419</v>
      </c>
      <c r="J177" s="8">
        <v>21626</v>
      </c>
      <c r="K177" s="8">
        <v>19522</v>
      </c>
      <c r="L177" s="8">
        <v>24412</v>
      </c>
      <c r="M177" s="8">
        <v>19684</v>
      </c>
      <c r="N177" s="8">
        <v>25292</v>
      </c>
      <c r="O177" s="8">
        <v>22362</v>
      </c>
      <c r="P177" s="8">
        <v>18598</v>
      </c>
      <c r="Q177" s="8">
        <v>17657</v>
      </c>
      <c r="R177" s="8">
        <v>18095</v>
      </c>
      <c r="S177" s="8">
        <v>12503</v>
      </c>
      <c r="T177" s="8">
        <v>7908</v>
      </c>
      <c r="U177" s="8">
        <v>4130</v>
      </c>
      <c r="V177" s="8">
        <v>1643</v>
      </c>
      <c r="W177" s="8">
        <v>408</v>
      </c>
      <c r="X177" s="8">
        <f t="shared" si="6"/>
        <v>311849</v>
      </c>
      <c r="Y177" s="8">
        <v>329538</v>
      </c>
      <c r="Z177">
        <f t="shared" si="7"/>
        <v>53666</v>
      </c>
      <c r="AA177" s="5">
        <f t="shared" si="8"/>
        <v>0.16285223555401804</v>
      </c>
    </row>
    <row r="178" spans="1:27" x14ac:dyDescent="0.2">
      <c r="A178" s="7" t="s">
        <v>631</v>
      </c>
      <c r="B178" s="7" t="str">
        <f>VLOOKUP(A178,[1]population!A:D,4,FALSE)</f>
        <v>NHS Wiltshire CCG</v>
      </c>
      <c r="C178" s="8">
        <v>493576</v>
      </c>
      <c r="D178" s="8">
        <v>24888</v>
      </c>
      <c r="E178" s="8">
        <v>28967</v>
      </c>
      <c r="F178" s="8">
        <v>26896</v>
      </c>
      <c r="G178" s="8">
        <v>24010</v>
      </c>
      <c r="H178" s="8">
        <v>26604</v>
      </c>
      <c r="I178" s="8">
        <v>26675</v>
      </c>
      <c r="J178" s="8">
        <v>27539</v>
      </c>
      <c r="K178" s="8">
        <v>27901</v>
      </c>
      <c r="L178" s="8">
        <v>35363</v>
      </c>
      <c r="M178" s="8">
        <v>29160</v>
      </c>
      <c r="N178" s="8">
        <v>38460</v>
      </c>
      <c r="O178" s="8">
        <v>36657</v>
      </c>
      <c r="P178" s="8">
        <v>31298</v>
      </c>
      <c r="Q178" s="8">
        <v>29360</v>
      </c>
      <c r="R178" s="8">
        <v>29770</v>
      </c>
      <c r="S178" s="8">
        <v>20254</v>
      </c>
      <c r="T178" s="8">
        <v>14882</v>
      </c>
      <c r="U178" s="8">
        <v>9283</v>
      </c>
      <c r="V178" s="8">
        <v>4245</v>
      </c>
      <c r="W178" s="8">
        <v>1364</v>
      </c>
      <c r="X178" s="8">
        <f t="shared" si="6"/>
        <v>468688</v>
      </c>
      <c r="Y178" s="8">
        <v>493576</v>
      </c>
      <c r="Z178">
        <f t="shared" si="7"/>
        <v>80751</v>
      </c>
      <c r="AA178" s="5">
        <f t="shared" si="8"/>
        <v>0.16360398398625542</v>
      </c>
    </row>
    <row r="179" spans="1:27" x14ac:dyDescent="0.2">
      <c r="A179" s="7" t="s">
        <v>632</v>
      </c>
      <c r="B179" s="7" t="str">
        <f>VLOOKUP(A179,[1]population!A:D,4,FALSE)</f>
        <v>NHS Wirral CCG</v>
      </c>
      <c r="C179" s="8">
        <v>336993</v>
      </c>
      <c r="D179" s="8">
        <v>17379</v>
      </c>
      <c r="E179" s="8">
        <v>19436</v>
      </c>
      <c r="F179" s="8">
        <v>17428</v>
      </c>
      <c r="G179" s="8">
        <v>17503</v>
      </c>
      <c r="H179" s="8">
        <v>20704</v>
      </c>
      <c r="I179" s="8">
        <v>21347</v>
      </c>
      <c r="J179" s="8">
        <v>20690</v>
      </c>
      <c r="K179" s="8">
        <v>19178</v>
      </c>
      <c r="L179" s="8">
        <v>23091</v>
      </c>
      <c r="M179" s="8">
        <v>19737</v>
      </c>
      <c r="N179" s="8">
        <v>24678</v>
      </c>
      <c r="O179" s="8">
        <v>24444</v>
      </c>
      <c r="P179" s="8">
        <v>21000</v>
      </c>
      <c r="Q179" s="8">
        <v>19658</v>
      </c>
      <c r="R179" s="8">
        <v>18558</v>
      </c>
      <c r="S179" s="8">
        <v>12943</v>
      </c>
      <c r="T179" s="8">
        <v>9703</v>
      </c>
      <c r="U179" s="8">
        <v>6057</v>
      </c>
      <c r="V179" s="8">
        <v>2629</v>
      </c>
      <c r="W179" s="8">
        <v>830</v>
      </c>
      <c r="X179" s="8">
        <f t="shared" si="6"/>
        <v>319614</v>
      </c>
      <c r="Y179" s="8">
        <v>336993</v>
      </c>
      <c r="Z179">
        <f t="shared" si="7"/>
        <v>54243</v>
      </c>
      <c r="AA179" s="5">
        <f t="shared" si="8"/>
        <v>0.16096180039347999</v>
      </c>
    </row>
    <row r="180" spans="1:27" x14ac:dyDescent="0.2">
      <c r="A180" s="7" t="s">
        <v>633</v>
      </c>
      <c r="B180" s="7" t="str">
        <f>VLOOKUP(A180,[1]population!A:D,4,FALSE)</f>
        <v>NHS Wolverhampton CCG</v>
      </c>
      <c r="C180" s="8">
        <v>283582</v>
      </c>
      <c r="D180" s="8">
        <v>17445</v>
      </c>
      <c r="E180" s="8">
        <v>17866</v>
      </c>
      <c r="F180" s="8">
        <v>15696</v>
      </c>
      <c r="G180" s="8">
        <v>17045</v>
      </c>
      <c r="H180" s="8">
        <v>20888</v>
      </c>
      <c r="I180" s="8">
        <v>21653</v>
      </c>
      <c r="J180" s="8">
        <v>20425</v>
      </c>
      <c r="K180" s="8">
        <v>18307</v>
      </c>
      <c r="L180" s="8">
        <v>19892</v>
      </c>
      <c r="M180" s="8">
        <v>19359</v>
      </c>
      <c r="N180" s="8">
        <v>19121</v>
      </c>
      <c r="O180" s="8">
        <v>16935</v>
      </c>
      <c r="P180" s="8">
        <v>13919</v>
      </c>
      <c r="Q180" s="8">
        <v>12293</v>
      </c>
      <c r="R180" s="8">
        <v>10757</v>
      </c>
      <c r="S180" s="8">
        <v>8491</v>
      </c>
      <c r="T180" s="8">
        <v>6713</v>
      </c>
      <c r="U180" s="8">
        <v>4281</v>
      </c>
      <c r="V180" s="8">
        <v>1838</v>
      </c>
      <c r="W180" s="8">
        <v>658</v>
      </c>
      <c r="X180" s="8">
        <f t="shared" si="6"/>
        <v>266137</v>
      </c>
      <c r="Y180" s="8">
        <v>283582</v>
      </c>
      <c r="Z180">
        <f t="shared" si="7"/>
        <v>51007</v>
      </c>
      <c r="AA180" s="5">
        <f t="shared" si="8"/>
        <v>0.17986684627374092</v>
      </c>
    </row>
    <row r="181" spans="1:27" x14ac:dyDescent="0.2">
      <c r="A181" s="7" t="s">
        <v>634</v>
      </c>
      <c r="B181" s="7" t="str">
        <f>VLOOKUP(A181,[1]population!A:D,4,FALSE)</f>
        <v>NHS Wyre Forest CCG</v>
      </c>
      <c r="C181" s="8">
        <v>116908</v>
      </c>
      <c r="D181" s="8">
        <v>5796</v>
      </c>
      <c r="E181" s="8">
        <v>6201</v>
      </c>
      <c r="F181" s="8">
        <v>5568</v>
      </c>
      <c r="G181" s="8">
        <v>5615</v>
      </c>
      <c r="H181" s="8">
        <v>6525</v>
      </c>
      <c r="I181" s="8">
        <v>6609</v>
      </c>
      <c r="J181" s="8">
        <v>6500</v>
      </c>
      <c r="K181" s="8">
        <v>6496</v>
      </c>
      <c r="L181" s="8">
        <v>8260</v>
      </c>
      <c r="M181" s="8">
        <v>6360</v>
      </c>
      <c r="N181" s="8">
        <v>9005</v>
      </c>
      <c r="O181" s="8">
        <v>8044</v>
      </c>
      <c r="P181" s="8">
        <v>7128</v>
      </c>
      <c r="Q181" s="8">
        <v>7633</v>
      </c>
      <c r="R181" s="8">
        <v>8285</v>
      </c>
      <c r="S181" s="8">
        <v>5642</v>
      </c>
      <c r="T181" s="8">
        <v>3890</v>
      </c>
      <c r="U181" s="8">
        <v>2167</v>
      </c>
      <c r="V181" s="8">
        <v>922</v>
      </c>
      <c r="W181" s="8">
        <v>262</v>
      </c>
      <c r="X181" s="8">
        <f t="shared" si="6"/>
        <v>111112</v>
      </c>
      <c r="Y181" s="8">
        <v>116908</v>
      </c>
      <c r="Z181">
        <f t="shared" si="7"/>
        <v>17565</v>
      </c>
      <c r="AA181" s="5">
        <f t="shared" si="8"/>
        <v>0.15024634755534266</v>
      </c>
    </row>
    <row r="182" spans="1:27" x14ac:dyDescent="0.2">
      <c r="A182" s="7" t="s">
        <v>635</v>
      </c>
      <c r="B182" s="7" t="str">
        <f>VLOOKUP(A182,[1]population!A:D,4,FALSE)</f>
        <v>NHS Newcastle Gateshead CCG</v>
      </c>
      <c r="C182" s="8">
        <v>530164</v>
      </c>
      <c r="D182" s="8">
        <v>26757</v>
      </c>
      <c r="E182" s="8">
        <v>26526</v>
      </c>
      <c r="F182" s="8">
        <v>31420</v>
      </c>
      <c r="G182" s="8">
        <v>51414</v>
      </c>
      <c r="H182" s="8">
        <v>47551</v>
      </c>
      <c r="I182" s="8">
        <v>42349</v>
      </c>
      <c r="J182" s="8">
        <v>37297</v>
      </c>
      <c r="K182" s="8">
        <v>30621</v>
      </c>
      <c r="L182" s="8">
        <v>32193</v>
      </c>
      <c r="M182" s="8">
        <v>28960</v>
      </c>
      <c r="N182" s="8">
        <v>33173</v>
      </c>
      <c r="O182" s="8">
        <v>31917</v>
      </c>
      <c r="P182" s="8">
        <v>27245</v>
      </c>
      <c r="Q182" s="8">
        <v>23205</v>
      </c>
      <c r="R182" s="8">
        <v>21699</v>
      </c>
      <c r="S182" s="8">
        <v>14706</v>
      </c>
      <c r="T182" s="8">
        <v>12115</v>
      </c>
      <c r="U182" s="8">
        <v>7239</v>
      </c>
      <c r="V182" s="8">
        <v>2922</v>
      </c>
      <c r="W182" s="8">
        <v>855</v>
      </c>
      <c r="X182" s="8">
        <f t="shared" si="6"/>
        <v>503407</v>
      </c>
      <c r="Y182" s="8">
        <v>530164</v>
      </c>
      <c r="Z182">
        <f t="shared" si="7"/>
        <v>84703</v>
      </c>
      <c r="AA182" s="5">
        <f t="shared" si="8"/>
        <v>0.15976754362800943</v>
      </c>
    </row>
    <row r="183" spans="1:27" x14ac:dyDescent="0.2">
      <c r="A183" s="7" t="s">
        <v>636</v>
      </c>
      <c r="B183" s="7" t="str">
        <f>VLOOKUP(A183,[1]population!A:D,4,FALSE)</f>
        <v>NHS Coastal West Sussex CCG</v>
      </c>
      <c r="C183" s="8">
        <v>518044</v>
      </c>
      <c r="D183" s="8">
        <v>24101</v>
      </c>
      <c r="E183" s="8">
        <v>26581</v>
      </c>
      <c r="F183" s="8">
        <v>24911</v>
      </c>
      <c r="G183" s="8">
        <v>26109</v>
      </c>
      <c r="H183" s="8">
        <v>28524</v>
      </c>
      <c r="I183" s="8">
        <v>29010</v>
      </c>
      <c r="J183" s="8">
        <v>29675</v>
      </c>
      <c r="K183" s="8">
        <v>28757</v>
      </c>
      <c r="L183" s="8">
        <v>34470</v>
      </c>
      <c r="M183" s="8">
        <v>27758</v>
      </c>
      <c r="N183" s="8">
        <v>38212</v>
      </c>
      <c r="O183" s="8">
        <v>35948</v>
      </c>
      <c r="P183" s="8">
        <v>32514</v>
      </c>
      <c r="Q183" s="8">
        <v>31999</v>
      </c>
      <c r="R183" s="8">
        <v>35386</v>
      </c>
      <c r="S183" s="8">
        <v>24967</v>
      </c>
      <c r="T183" s="8">
        <v>18823</v>
      </c>
      <c r="U183" s="8">
        <v>12354</v>
      </c>
      <c r="V183" s="8">
        <v>5902</v>
      </c>
      <c r="W183" s="8">
        <v>2043</v>
      </c>
      <c r="X183" s="8">
        <f t="shared" si="6"/>
        <v>493943</v>
      </c>
      <c r="Y183" s="8">
        <v>518044</v>
      </c>
      <c r="Z183">
        <f t="shared" si="7"/>
        <v>75593</v>
      </c>
      <c r="AA183" s="5">
        <f t="shared" si="8"/>
        <v>0.14592003768019704</v>
      </c>
    </row>
    <row r="184" spans="1:27" x14ac:dyDescent="0.2">
      <c r="A184" s="7" t="s">
        <v>637</v>
      </c>
      <c r="B184" s="7" t="str">
        <f>VLOOKUP(A184,[1]population!A:D,4,FALSE)</f>
        <v>NHS Guildford and Waverley CCG</v>
      </c>
      <c r="C184" s="8">
        <v>226860</v>
      </c>
      <c r="D184" s="8">
        <v>10702</v>
      </c>
      <c r="E184" s="8">
        <v>13406</v>
      </c>
      <c r="F184" s="8">
        <v>14824</v>
      </c>
      <c r="G184" s="8">
        <v>16542</v>
      </c>
      <c r="H184" s="8">
        <v>13639</v>
      </c>
      <c r="I184" s="8">
        <v>13243</v>
      </c>
      <c r="J184" s="8">
        <v>14270</v>
      </c>
      <c r="K184" s="8">
        <v>15033</v>
      </c>
      <c r="L184" s="8">
        <v>16191</v>
      </c>
      <c r="M184" s="8">
        <v>13045</v>
      </c>
      <c r="N184" s="8">
        <v>16569</v>
      </c>
      <c r="O184" s="8">
        <v>14893</v>
      </c>
      <c r="P184" s="8">
        <v>12255</v>
      </c>
      <c r="Q184" s="8">
        <v>10754</v>
      </c>
      <c r="R184" s="8">
        <v>11042</v>
      </c>
      <c r="S184" s="8">
        <v>7629</v>
      </c>
      <c r="T184" s="8">
        <v>6020</v>
      </c>
      <c r="U184" s="8">
        <v>4114</v>
      </c>
      <c r="V184" s="8">
        <v>1986</v>
      </c>
      <c r="W184" s="8">
        <v>703</v>
      </c>
      <c r="X184" s="8">
        <f t="shared" si="6"/>
        <v>216158</v>
      </c>
      <c r="Y184" s="8">
        <v>226860</v>
      </c>
      <c r="Z184">
        <f t="shared" si="7"/>
        <v>38932</v>
      </c>
      <c r="AA184" s="5">
        <f t="shared" si="8"/>
        <v>0.17161244820594199</v>
      </c>
    </row>
    <row r="185" spans="1:27" x14ac:dyDescent="0.2">
      <c r="A185" s="7" t="s">
        <v>638</v>
      </c>
      <c r="B185" s="7" t="str">
        <f>VLOOKUP(A185,[1]population!A:D,4,FALSE)</f>
        <v>NHS North Cumbria CCG</v>
      </c>
      <c r="C185" s="8">
        <v>325063</v>
      </c>
      <c r="D185" s="8">
        <v>15405</v>
      </c>
      <c r="E185" s="8">
        <v>17089</v>
      </c>
      <c r="F185" s="8">
        <v>15653</v>
      </c>
      <c r="G185" s="8">
        <v>16700</v>
      </c>
      <c r="H185" s="8">
        <v>19130</v>
      </c>
      <c r="I185" s="8">
        <v>18829</v>
      </c>
      <c r="J185" s="8">
        <v>18654</v>
      </c>
      <c r="K185" s="8">
        <v>17447</v>
      </c>
      <c r="L185" s="8">
        <v>22520</v>
      </c>
      <c r="M185" s="8">
        <v>17496</v>
      </c>
      <c r="N185" s="8">
        <v>25286</v>
      </c>
      <c r="O185" s="8">
        <v>24977</v>
      </c>
      <c r="P185" s="8">
        <v>22062</v>
      </c>
      <c r="Q185" s="8">
        <v>20907</v>
      </c>
      <c r="R185" s="8">
        <v>19771</v>
      </c>
      <c r="S185" s="8">
        <v>13670</v>
      </c>
      <c r="T185" s="8">
        <v>10116</v>
      </c>
      <c r="U185" s="8">
        <v>6090</v>
      </c>
      <c r="V185" s="8">
        <v>2539</v>
      </c>
      <c r="W185" s="8">
        <v>722</v>
      </c>
      <c r="X185" s="8">
        <f t="shared" si="6"/>
        <v>309658</v>
      </c>
      <c r="Y185" s="8">
        <v>325063</v>
      </c>
      <c r="Z185">
        <f t="shared" si="7"/>
        <v>48147</v>
      </c>
      <c r="AA185" s="5">
        <f t="shared" si="8"/>
        <v>0.14811590368636235</v>
      </c>
    </row>
    <row r="186" spans="1:27" x14ac:dyDescent="0.2">
      <c r="A186" s="7" t="s">
        <v>639</v>
      </c>
      <c r="B186" s="7" t="str">
        <f>VLOOKUP(A186,[1]population!A:D,4,FALSE)</f>
        <v>NHS Manchester CCG</v>
      </c>
      <c r="C186" s="8">
        <v>652933</v>
      </c>
      <c r="D186" s="8">
        <v>39439</v>
      </c>
      <c r="E186" s="8">
        <v>39313</v>
      </c>
      <c r="F186" s="8">
        <v>40539</v>
      </c>
      <c r="G186" s="8">
        <v>67368</v>
      </c>
      <c r="H186" s="8">
        <v>66128</v>
      </c>
      <c r="I186" s="8">
        <v>62946</v>
      </c>
      <c r="J186" s="8">
        <v>55715</v>
      </c>
      <c r="K186" s="8">
        <v>44826</v>
      </c>
      <c r="L186" s="8">
        <v>40311</v>
      </c>
      <c r="M186" s="8">
        <v>42776</v>
      </c>
      <c r="N186" s="8">
        <v>37470</v>
      </c>
      <c r="O186" s="8">
        <v>31090</v>
      </c>
      <c r="P186" s="8">
        <v>24334</v>
      </c>
      <c r="Q186" s="8">
        <v>18884</v>
      </c>
      <c r="R186" s="8">
        <v>15415</v>
      </c>
      <c r="S186" s="8">
        <v>10814</v>
      </c>
      <c r="T186" s="8">
        <v>8144</v>
      </c>
      <c r="U186" s="8">
        <v>4740</v>
      </c>
      <c r="V186" s="8">
        <v>2029</v>
      </c>
      <c r="W186" s="8">
        <v>652</v>
      </c>
      <c r="X186" s="8">
        <f t="shared" si="6"/>
        <v>613494</v>
      </c>
      <c r="Y186" s="8">
        <v>652933</v>
      </c>
      <c r="Z186">
        <f t="shared" si="7"/>
        <v>119291</v>
      </c>
      <c r="AA186" s="5">
        <f t="shared" si="8"/>
        <v>0.18270021579549509</v>
      </c>
    </row>
    <row r="187" spans="1:27" x14ac:dyDescent="0.2">
      <c r="A187" s="7" t="s">
        <v>640</v>
      </c>
      <c r="B187" s="7" t="str">
        <f>VLOOKUP(A187,[1]population!A:D,4,FALSE)</f>
        <v>NHS Norwich CCG</v>
      </c>
      <c r="C187" s="8">
        <v>238597</v>
      </c>
      <c r="D187" s="8">
        <v>11946</v>
      </c>
      <c r="E187" s="8">
        <v>11594</v>
      </c>
      <c r="F187" s="8">
        <v>13785</v>
      </c>
      <c r="G187" s="8">
        <v>22630</v>
      </c>
      <c r="H187" s="8">
        <v>20212</v>
      </c>
      <c r="I187" s="8">
        <v>18929</v>
      </c>
      <c r="J187" s="8">
        <v>17433</v>
      </c>
      <c r="K187" s="8">
        <v>14763</v>
      </c>
      <c r="L187" s="8">
        <v>15135</v>
      </c>
      <c r="M187" s="8">
        <v>12980</v>
      </c>
      <c r="N187" s="8">
        <v>14934</v>
      </c>
      <c r="O187" s="8">
        <v>13169</v>
      </c>
      <c r="P187" s="8">
        <v>11287</v>
      </c>
      <c r="Q187" s="8">
        <v>10425</v>
      </c>
      <c r="R187" s="8">
        <v>10483</v>
      </c>
      <c r="S187" s="8">
        <v>7130</v>
      </c>
      <c r="T187" s="8">
        <v>5666</v>
      </c>
      <c r="U187" s="8">
        <v>3802</v>
      </c>
      <c r="V187" s="8">
        <v>1767</v>
      </c>
      <c r="W187" s="8">
        <v>527</v>
      </c>
      <c r="X187" s="8">
        <f t="shared" si="6"/>
        <v>226651</v>
      </c>
      <c r="Y187" s="8">
        <v>238597</v>
      </c>
      <c r="Z187">
        <f t="shared" si="7"/>
        <v>37325</v>
      </c>
      <c r="AA187" s="5">
        <f t="shared" si="8"/>
        <v>0.15643532818937372</v>
      </c>
    </row>
    <row r="188" spans="1:27" x14ac:dyDescent="0.2">
      <c r="A188" s="7" t="s">
        <v>641</v>
      </c>
      <c r="B188" s="7" t="str">
        <f>VLOOKUP(A188,[1]population!A:D,4,FALSE)</f>
        <v>NHS South Norfolk CCG</v>
      </c>
      <c r="C188" s="8">
        <v>230189</v>
      </c>
      <c r="D188" s="8">
        <v>11600</v>
      </c>
      <c r="E188" s="8">
        <v>12815</v>
      </c>
      <c r="F188" s="8">
        <v>11936</v>
      </c>
      <c r="G188" s="8">
        <v>11197</v>
      </c>
      <c r="H188" s="8">
        <v>12695</v>
      </c>
      <c r="I188" s="8">
        <v>13165</v>
      </c>
      <c r="J188" s="8">
        <v>13253</v>
      </c>
      <c r="K188" s="8">
        <v>12969</v>
      </c>
      <c r="L188" s="8">
        <v>16026</v>
      </c>
      <c r="M188" s="8">
        <v>12893</v>
      </c>
      <c r="N188" s="8">
        <v>16983</v>
      </c>
      <c r="O188" s="8">
        <v>16150</v>
      </c>
      <c r="P188" s="8">
        <v>14243</v>
      </c>
      <c r="Q188" s="8">
        <v>14098</v>
      </c>
      <c r="R188" s="8">
        <v>15213</v>
      </c>
      <c r="S188" s="8">
        <v>10143</v>
      </c>
      <c r="T188" s="8">
        <v>7586</v>
      </c>
      <c r="U188" s="8">
        <v>4590</v>
      </c>
      <c r="V188" s="8">
        <v>2031</v>
      </c>
      <c r="W188" s="8">
        <v>603</v>
      </c>
      <c r="X188" s="8">
        <f t="shared" si="6"/>
        <v>218589</v>
      </c>
      <c r="Y188" s="8">
        <v>230189</v>
      </c>
      <c r="Z188">
        <f t="shared" si="7"/>
        <v>36351</v>
      </c>
      <c r="AA188" s="5">
        <f t="shared" si="8"/>
        <v>0.15791805863877076</v>
      </c>
    </row>
    <row r="189" spans="1:27" x14ac:dyDescent="0.2">
      <c r="A189" s="7" t="s">
        <v>642</v>
      </c>
      <c r="B189" s="7" t="str">
        <f>VLOOKUP(A189,[1]population!A:D,4,FALSE)</f>
        <v>NHS Birmingham and Solihull CCG</v>
      </c>
      <c r="C189" s="8">
        <v>1319731</v>
      </c>
      <c r="D189" s="8">
        <v>83584</v>
      </c>
      <c r="E189" s="8">
        <v>88678</v>
      </c>
      <c r="F189" s="8">
        <v>82432</v>
      </c>
      <c r="G189" s="8">
        <v>92321</v>
      </c>
      <c r="H189" s="8">
        <v>97370</v>
      </c>
      <c r="I189" s="8">
        <v>100657</v>
      </c>
      <c r="J189" s="8">
        <v>97353</v>
      </c>
      <c r="K189" s="8">
        <v>85080</v>
      </c>
      <c r="L189" s="8">
        <v>86786</v>
      </c>
      <c r="M189" s="8">
        <v>92682</v>
      </c>
      <c r="N189" s="8">
        <v>84357</v>
      </c>
      <c r="O189" s="8">
        <v>74849</v>
      </c>
      <c r="P189" s="8">
        <v>60890</v>
      </c>
      <c r="Q189" s="8">
        <v>52487</v>
      </c>
      <c r="R189" s="8">
        <v>48742</v>
      </c>
      <c r="S189" s="8">
        <v>35506</v>
      </c>
      <c r="T189" s="8">
        <v>27895</v>
      </c>
      <c r="U189" s="8">
        <v>17832</v>
      </c>
      <c r="V189" s="8">
        <v>7838</v>
      </c>
      <c r="W189" s="8">
        <v>2392</v>
      </c>
      <c r="X189" s="8">
        <f t="shared" si="6"/>
        <v>1236147</v>
      </c>
      <c r="Y189" s="8">
        <v>1319731</v>
      </c>
      <c r="Z189">
        <f t="shared" si="7"/>
        <v>254694</v>
      </c>
      <c r="AA189" s="5">
        <f t="shared" si="8"/>
        <v>0.19298932888596237</v>
      </c>
    </row>
    <row r="190" spans="1:27" x14ac:dyDescent="0.2">
      <c r="A190" s="7" t="s">
        <v>643</v>
      </c>
      <c r="B190" s="7" t="str">
        <f>VLOOKUP(A190,[1]population!A:D,4,FALSE)</f>
        <v>NHS Berkshire West CCG</v>
      </c>
      <c r="C190" s="8">
        <v>549821</v>
      </c>
      <c r="D190" s="8">
        <v>30641</v>
      </c>
      <c r="E190" s="8">
        <v>33025</v>
      </c>
      <c r="F190" s="8">
        <v>30997</v>
      </c>
      <c r="G190" s="8">
        <v>35625</v>
      </c>
      <c r="H190" s="8">
        <v>37917</v>
      </c>
      <c r="I190" s="8">
        <v>41074</v>
      </c>
      <c r="J190" s="8">
        <v>42712</v>
      </c>
      <c r="K190" s="8">
        <v>40032</v>
      </c>
      <c r="L190" s="8">
        <v>39940</v>
      </c>
      <c r="M190" s="8">
        <v>35031</v>
      </c>
      <c r="N190" s="8">
        <v>38351</v>
      </c>
      <c r="O190" s="8">
        <v>33483</v>
      </c>
      <c r="P190" s="8">
        <v>27302</v>
      </c>
      <c r="Q190" s="8">
        <v>22981</v>
      </c>
      <c r="R190" s="8">
        <v>22780</v>
      </c>
      <c r="S190" s="8">
        <v>15286</v>
      </c>
      <c r="T190" s="8">
        <v>11502</v>
      </c>
      <c r="U190" s="8">
        <v>7088</v>
      </c>
      <c r="V190" s="8">
        <v>3079</v>
      </c>
      <c r="W190" s="8">
        <v>975</v>
      </c>
      <c r="X190" s="8">
        <f t="shared" si="6"/>
        <v>519180</v>
      </c>
      <c r="Y190" s="8">
        <v>549821</v>
      </c>
      <c r="Z190">
        <f t="shared" si="7"/>
        <v>94663</v>
      </c>
      <c r="AA190" s="5">
        <f t="shared" si="8"/>
        <v>0.17217057915212405</v>
      </c>
    </row>
    <row r="191" spans="1:27" x14ac:dyDescent="0.2">
      <c r="A191" s="7" t="s">
        <v>644</v>
      </c>
      <c r="B191" s="7" t="str">
        <f>VLOOKUP(A191,[1]population!A:D,4,FALSE)</f>
        <v>NHS Bristol, North Somerset and South Gloucestershire CCG</v>
      </c>
      <c r="C191" s="8">
        <v>1019702</v>
      </c>
      <c r="D191" s="8">
        <v>56473</v>
      </c>
      <c r="E191" s="8">
        <v>54924</v>
      </c>
      <c r="F191" s="8">
        <v>55742</v>
      </c>
      <c r="G191" s="8">
        <v>76563</v>
      </c>
      <c r="H191" s="8">
        <v>80924</v>
      </c>
      <c r="I191" s="8">
        <v>82894</v>
      </c>
      <c r="J191" s="8">
        <v>76774</v>
      </c>
      <c r="K191" s="8">
        <v>65490</v>
      </c>
      <c r="L191" s="8">
        <v>66697</v>
      </c>
      <c r="M191" s="8">
        <v>60082</v>
      </c>
      <c r="N191" s="8">
        <v>67328</v>
      </c>
      <c r="O191" s="8">
        <v>59748</v>
      </c>
      <c r="P191" s="8">
        <v>49551</v>
      </c>
      <c r="Q191" s="8">
        <v>44816</v>
      </c>
      <c r="R191" s="8">
        <v>44332</v>
      </c>
      <c r="S191" s="8">
        <v>30936</v>
      </c>
      <c r="T191" s="8">
        <v>23056</v>
      </c>
      <c r="U191" s="8">
        <v>14753</v>
      </c>
      <c r="V191" s="8">
        <v>6509</v>
      </c>
      <c r="W191" s="8">
        <v>2110</v>
      </c>
      <c r="X191" s="8">
        <f t="shared" si="6"/>
        <v>963229</v>
      </c>
      <c r="Y191" s="8">
        <v>1019702</v>
      </c>
      <c r="Z191">
        <f t="shared" si="7"/>
        <v>167139</v>
      </c>
      <c r="AA191" s="5">
        <f t="shared" si="8"/>
        <v>0.16390965203559471</v>
      </c>
    </row>
    <row r="192" spans="1:27" x14ac:dyDescent="0.2">
      <c r="A192" s="7" t="s">
        <v>645</v>
      </c>
      <c r="B192" s="7" t="str">
        <f>VLOOKUP(A192,[1]population!A:D,4,FALSE)</f>
        <v>NHS Buckinghamshire CCG</v>
      </c>
      <c r="C192" s="8">
        <v>562746</v>
      </c>
      <c r="D192" s="8">
        <v>31688</v>
      </c>
      <c r="E192" s="8">
        <v>35998</v>
      </c>
      <c r="F192" s="8">
        <v>30518</v>
      </c>
      <c r="G192" s="8">
        <v>28224</v>
      </c>
      <c r="H192" s="8">
        <v>32750</v>
      </c>
      <c r="I192" s="8">
        <v>34709</v>
      </c>
      <c r="J192" s="8">
        <v>38040</v>
      </c>
      <c r="K192" s="8">
        <v>37803</v>
      </c>
      <c r="L192" s="8">
        <v>41385</v>
      </c>
      <c r="M192" s="8">
        <v>36334</v>
      </c>
      <c r="N192" s="8">
        <v>42787</v>
      </c>
      <c r="O192" s="8">
        <v>38381</v>
      </c>
      <c r="P192" s="8">
        <v>31502</v>
      </c>
      <c r="Q192" s="8">
        <v>27509</v>
      </c>
      <c r="R192" s="8">
        <v>27220</v>
      </c>
      <c r="S192" s="8">
        <v>18843</v>
      </c>
      <c r="T192" s="8">
        <v>14715</v>
      </c>
      <c r="U192" s="8">
        <v>8994</v>
      </c>
      <c r="V192" s="8">
        <v>4055</v>
      </c>
      <c r="W192" s="8">
        <v>1291</v>
      </c>
      <c r="X192" s="8">
        <f t="shared" si="6"/>
        <v>531058</v>
      </c>
      <c r="Y192" s="8">
        <v>562746</v>
      </c>
      <c r="Z192">
        <f t="shared" si="7"/>
        <v>98204</v>
      </c>
      <c r="AA192" s="5">
        <f t="shared" si="8"/>
        <v>0.17450857047406823</v>
      </c>
    </row>
    <row r="193" spans="1:27" x14ac:dyDescent="0.2">
      <c r="A193" s="7" t="s">
        <v>646</v>
      </c>
      <c r="B193" s="7" t="str">
        <f>VLOOKUP(A193,[1]population!A:D,4,FALSE)</f>
        <v>NHS East Berkshire CCG</v>
      </c>
      <c r="C193" s="8">
        <v>464128</v>
      </c>
      <c r="D193" s="8">
        <v>28337</v>
      </c>
      <c r="E193" s="8">
        <v>30873</v>
      </c>
      <c r="F193" s="8">
        <v>27201</v>
      </c>
      <c r="G193" s="8">
        <v>27145</v>
      </c>
      <c r="H193" s="8">
        <v>30189</v>
      </c>
      <c r="I193" s="8">
        <v>35422</v>
      </c>
      <c r="J193" s="8">
        <v>38657</v>
      </c>
      <c r="K193" s="8">
        <v>35011</v>
      </c>
      <c r="L193" s="8">
        <v>33672</v>
      </c>
      <c r="M193" s="8">
        <v>31897</v>
      </c>
      <c r="N193" s="8">
        <v>32066</v>
      </c>
      <c r="O193" s="8">
        <v>28138</v>
      </c>
      <c r="P193" s="8">
        <v>22336</v>
      </c>
      <c r="Q193" s="8">
        <v>18132</v>
      </c>
      <c r="R193" s="8">
        <v>16363</v>
      </c>
      <c r="S193" s="8">
        <v>11256</v>
      </c>
      <c r="T193" s="8">
        <v>8780</v>
      </c>
      <c r="U193" s="8">
        <v>5524</v>
      </c>
      <c r="V193" s="8">
        <v>2386</v>
      </c>
      <c r="W193" s="8">
        <v>743</v>
      </c>
      <c r="X193" s="8">
        <f t="shared" si="6"/>
        <v>435791</v>
      </c>
      <c r="Y193" s="8">
        <v>464128</v>
      </c>
      <c r="Z193">
        <f t="shared" si="7"/>
        <v>86411</v>
      </c>
      <c r="AA193" s="5">
        <f t="shared" si="8"/>
        <v>0.18617924365692223</v>
      </c>
    </row>
    <row r="194" spans="1:27" x14ac:dyDescent="0.2">
      <c r="A194" s="7" t="s">
        <v>647</v>
      </c>
      <c r="B194" s="7" t="str">
        <f>VLOOKUP(A194,[1]population!A:D,4,FALSE)</f>
        <v>NHS Leeds CCG</v>
      </c>
      <c r="C194" s="8">
        <v>888880</v>
      </c>
      <c r="D194" s="8">
        <v>51117</v>
      </c>
      <c r="E194" s="8">
        <v>48342</v>
      </c>
      <c r="F194" s="8">
        <v>51409</v>
      </c>
      <c r="G194" s="8">
        <v>79642</v>
      </c>
      <c r="H194" s="8">
        <v>76289</v>
      </c>
      <c r="I194" s="8">
        <v>72326</v>
      </c>
      <c r="J194" s="8">
        <v>67302</v>
      </c>
      <c r="K194" s="8">
        <v>55977</v>
      </c>
      <c r="L194" s="8">
        <v>56811</v>
      </c>
      <c r="M194" s="8">
        <v>54218</v>
      </c>
      <c r="N194" s="8">
        <v>55319</v>
      </c>
      <c r="O194" s="8">
        <v>49349</v>
      </c>
      <c r="P194" s="8">
        <v>40759</v>
      </c>
      <c r="Q194" s="8">
        <v>36303</v>
      </c>
      <c r="R194" s="8">
        <v>34399</v>
      </c>
      <c r="S194" s="8">
        <v>23356</v>
      </c>
      <c r="T194" s="8">
        <v>18683</v>
      </c>
      <c r="U194" s="8">
        <v>11049</v>
      </c>
      <c r="V194" s="8">
        <v>4855</v>
      </c>
      <c r="W194" s="8">
        <v>1375</v>
      </c>
      <c r="X194" s="8">
        <f t="shared" si="6"/>
        <v>837763</v>
      </c>
      <c r="Y194" s="8">
        <v>888880</v>
      </c>
      <c r="Z194">
        <f t="shared" si="7"/>
        <v>150868</v>
      </c>
      <c r="AA194" s="5">
        <f t="shared" si="8"/>
        <v>0.16972819728197283</v>
      </c>
    </row>
    <row r="195" spans="1:27" x14ac:dyDescent="0.2">
      <c r="A195" s="7" t="s">
        <v>648</v>
      </c>
      <c r="B195" s="7" t="str">
        <f>VLOOKUP(A195,[1]population!A:D,4,FALSE)</f>
        <v>NHS Fylde and Wyre CCG</v>
      </c>
      <c r="C195" s="8">
        <v>178089</v>
      </c>
      <c r="D195" s="8">
        <v>7495</v>
      </c>
      <c r="E195" s="8">
        <v>9145</v>
      </c>
      <c r="F195" s="8">
        <v>8692</v>
      </c>
      <c r="G195" s="8">
        <v>8122</v>
      </c>
      <c r="H195" s="8">
        <v>9150</v>
      </c>
      <c r="I195" s="8">
        <v>9340</v>
      </c>
      <c r="J195" s="8">
        <v>9379</v>
      </c>
      <c r="K195" s="8">
        <v>8818</v>
      </c>
      <c r="L195" s="8">
        <v>11657</v>
      </c>
      <c r="M195" s="8">
        <v>8786</v>
      </c>
      <c r="N195" s="8">
        <v>13511</v>
      </c>
      <c r="O195" s="8">
        <v>13867</v>
      </c>
      <c r="P195" s="8">
        <v>12275</v>
      </c>
      <c r="Q195" s="8">
        <v>12084</v>
      </c>
      <c r="R195" s="8">
        <v>12950</v>
      </c>
      <c r="S195" s="8">
        <v>9326</v>
      </c>
      <c r="T195" s="8">
        <v>6958</v>
      </c>
      <c r="U195" s="8">
        <v>4157</v>
      </c>
      <c r="V195" s="8">
        <v>1858</v>
      </c>
      <c r="W195" s="8">
        <v>519</v>
      </c>
      <c r="X195" s="8">
        <f t="shared" si="6"/>
        <v>170594</v>
      </c>
      <c r="Y195" s="8">
        <v>178089</v>
      </c>
      <c r="Z195">
        <f t="shared" si="7"/>
        <v>25332</v>
      </c>
      <c r="AA195" s="5">
        <f t="shared" si="8"/>
        <v>0.14224348499907349</v>
      </c>
    </row>
    <row r="196" spans="1:27" x14ac:dyDescent="0.2">
      <c r="A196" s="7" t="s">
        <v>649</v>
      </c>
      <c r="B196" s="7" t="str">
        <f>VLOOKUP(A196,[1]population!A:D,4,FALSE)</f>
        <v>NHS Greater Preston CCG</v>
      </c>
      <c r="C196" s="8">
        <v>210743</v>
      </c>
      <c r="D196" s="8">
        <v>11849</v>
      </c>
      <c r="E196" s="8">
        <v>12417</v>
      </c>
      <c r="F196" s="8">
        <v>11706</v>
      </c>
      <c r="G196" s="8">
        <v>17442</v>
      </c>
      <c r="H196" s="8">
        <v>15879</v>
      </c>
      <c r="I196" s="8">
        <v>14761</v>
      </c>
      <c r="J196" s="8">
        <v>14153</v>
      </c>
      <c r="K196" s="8">
        <v>12702</v>
      </c>
      <c r="L196" s="8">
        <v>14293</v>
      </c>
      <c r="M196" s="8">
        <v>12845</v>
      </c>
      <c r="N196" s="8">
        <v>14650</v>
      </c>
      <c r="O196" s="8">
        <v>13481</v>
      </c>
      <c r="P196" s="8">
        <v>10927</v>
      </c>
      <c r="Q196" s="8">
        <v>9521</v>
      </c>
      <c r="R196" s="8">
        <v>8778</v>
      </c>
      <c r="S196" s="8">
        <v>6245</v>
      </c>
      <c r="T196" s="8">
        <v>4757</v>
      </c>
      <c r="U196" s="8">
        <v>2839</v>
      </c>
      <c r="V196" s="8">
        <v>1159</v>
      </c>
      <c r="W196" s="8">
        <v>339</v>
      </c>
      <c r="X196" s="8">
        <f t="shared" ref="X196:X259" si="9">SUM(E196:W196)</f>
        <v>198894</v>
      </c>
      <c r="Y196" s="8">
        <v>210743</v>
      </c>
      <c r="Z196">
        <f t="shared" ref="Z196:Z259" si="10">(D196+E196+F196)</f>
        <v>35972</v>
      </c>
      <c r="AA196" s="5">
        <f t="shared" ref="AA196:AA259" si="11">Z196/Y196</f>
        <v>0.17069131596304504</v>
      </c>
    </row>
    <row r="197" spans="1:27" x14ac:dyDescent="0.2">
      <c r="A197" s="7" t="s">
        <v>650</v>
      </c>
      <c r="B197" s="7" t="str">
        <f>VLOOKUP(A197,[1]population!A:D,4,FALSE)</f>
        <v>NHS Morecambe Bay CCG</v>
      </c>
      <c r="C197" s="8">
        <v>349523</v>
      </c>
      <c r="D197" s="8">
        <v>15552</v>
      </c>
      <c r="E197" s="8">
        <v>17706</v>
      </c>
      <c r="F197" s="8">
        <v>21129</v>
      </c>
      <c r="G197" s="8">
        <v>25904</v>
      </c>
      <c r="H197" s="8">
        <v>21700</v>
      </c>
      <c r="I197" s="8">
        <v>20641</v>
      </c>
      <c r="J197" s="8">
        <v>19837</v>
      </c>
      <c r="K197" s="8">
        <v>18457</v>
      </c>
      <c r="L197" s="8">
        <v>22649</v>
      </c>
      <c r="M197" s="8">
        <v>17310</v>
      </c>
      <c r="N197" s="8">
        <v>25552</v>
      </c>
      <c r="O197" s="8">
        <v>24878</v>
      </c>
      <c r="P197" s="8">
        <v>21506</v>
      </c>
      <c r="Q197" s="8">
        <v>20735</v>
      </c>
      <c r="R197" s="8">
        <v>20997</v>
      </c>
      <c r="S197" s="8">
        <v>14432</v>
      </c>
      <c r="T197" s="8">
        <v>10540</v>
      </c>
      <c r="U197" s="8">
        <v>6365</v>
      </c>
      <c r="V197" s="8">
        <v>2805</v>
      </c>
      <c r="W197" s="8">
        <v>828</v>
      </c>
      <c r="X197" s="8">
        <f t="shared" si="9"/>
        <v>333971</v>
      </c>
      <c r="Y197" s="8">
        <v>349523</v>
      </c>
      <c r="Z197">
        <f t="shared" si="10"/>
        <v>54387</v>
      </c>
      <c r="AA197" s="5">
        <f t="shared" si="11"/>
        <v>0.15560349390454992</v>
      </c>
    </row>
    <row r="198" spans="1:27" x14ac:dyDescent="0.2">
      <c r="A198" s="7" t="s">
        <v>651</v>
      </c>
      <c r="B198" s="7">
        <f>VLOOKUP(A198,[1]population!A:D,4,FALSE)</f>
        <v>0</v>
      </c>
      <c r="C198" s="8">
        <v>9997323</v>
      </c>
      <c r="D198" s="8">
        <v>599307</v>
      </c>
      <c r="E198" s="8">
        <v>561214</v>
      </c>
      <c r="F198" s="8">
        <v>500705</v>
      </c>
      <c r="G198" s="8">
        <v>656252</v>
      </c>
      <c r="H198" s="8">
        <v>953468</v>
      </c>
      <c r="I198" s="8">
        <v>1035159</v>
      </c>
      <c r="J198" s="8">
        <v>945935</v>
      </c>
      <c r="K198" s="8">
        <v>776758</v>
      </c>
      <c r="L198" s="8">
        <v>686783</v>
      </c>
      <c r="M198" s="8">
        <v>609870</v>
      </c>
      <c r="N198" s="8">
        <v>636725</v>
      </c>
      <c r="O198" s="8">
        <v>534510</v>
      </c>
      <c r="P198" s="8">
        <v>410339</v>
      </c>
      <c r="Q198" s="8">
        <v>322729</v>
      </c>
      <c r="R198" s="8">
        <v>276945</v>
      </c>
      <c r="S198" s="8">
        <v>195419</v>
      </c>
      <c r="T198" s="8">
        <v>150443</v>
      </c>
      <c r="U198" s="8">
        <v>91767</v>
      </c>
      <c r="V198" s="8">
        <v>39966</v>
      </c>
      <c r="W198" s="8">
        <v>13029</v>
      </c>
      <c r="X198" s="8">
        <f t="shared" si="9"/>
        <v>9398016</v>
      </c>
      <c r="Y198" s="8">
        <v>9997323</v>
      </c>
      <c r="Z198">
        <f t="shared" si="10"/>
        <v>1661226</v>
      </c>
      <c r="AA198" s="5">
        <f t="shared" si="11"/>
        <v>0.16616708292809984</v>
      </c>
    </row>
    <row r="199" spans="1:27" x14ac:dyDescent="0.2">
      <c r="A199" s="7" t="s">
        <v>652</v>
      </c>
      <c r="B199" s="7">
        <f>VLOOKUP(A199,[1]population!A:D,4,FALSE)</f>
        <v>0</v>
      </c>
      <c r="C199" s="8">
        <v>2643440</v>
      </c>
      <c r="D199" s="8">
        <v>138573</v>
      </c>
      <c r="E199" s="8">
        <v>145505</v>
      </c>
      <c r="F199" s="8">
        <v>138719</v>
      </c>
      <c r="G199" s="8">
        <v>166023</v>
      </c>
      <c r="H199" s="8">
        <v>178461</v>
      </c>
      <c r="I199" s="8">
        <v>179620</v>
      </c>
      <c r="J199" s="8">
        <v>172053</v>
      </c>
      <c r="K199" s="8">
        <v>154320</v>
      </c>
      <c r="L199" s="8">
        <v>181594</v>
      </c>
      <c r="M199" s="8">
        <v>150963</v>
      </c>
      <c r="N199" s="8">
        <v>193359</v>
      </c>
      <c r="O199" s="8">
        <v>186686</v>
      </c>
      <c r="P199" s="8">
        <v>156398</v>
      </c>
      <c r="Q199" s="8">
        <v>141034</v>
      </c>
      <c r="R199" s="8">
        <v>133593</v>
      </c>
      <c r="S199" s="8">
        <v>93162</v>
      </c>
      <c r="T199" s="8">
        <v>70421</v>
      </c>
      <c r="U199" s="8">
        <v>40884</v>
      </c>
      <c r="V199" s="8">
        <v>17133</v>
      </c>
      <c r="W199" s="8">
        <v>4939</v>
      </c>
      <c r="X199" s="8">
        <f t="shared" si="9"/>
        <v>2504867</v>
      </c>
      <c r="Y199" s="8">
        <v>2643440</v>
      </c>
      <c r="Z199">
        <f t="shared" si="10"/>
        <v>422797</v>
      </c>
      <c r="AA199" s="5">
        <f t="shared" si="11"/>
        <v>0.15994196955482251</v>
      </c>
    </row>
    <row r="200" spans="1:27" x14ac:dyDescent="0.2">
      <c r="A200" s="7" t="s">
        <v>653</v>
      </c>
      <c r="B200" s="7">
        <f>VLOOKUP(A200,[1]population!A:D,4,FALSE)</f>
        <v>0</v>
      </c>
      <c r="C200" s="8">
        <v>5889860</v>
      </c>
      <c r="D200" s="8">
        <v>322589</v>
      </c>
      <c r="E200" s="8">
        <v>340525</v>
      </c>
      <c r="F200" s="8">
        <v>328707</v>
      </c>
      <c r="G200" s="8">
        <v>404751</v>
      </c>
      <c r="H200" s="8">
        <v>413768</v>
      </c>
      <c r="I200" s="8">
        <v>410070</v>
      </c>
      <c r="J200" s="8">
        <v>389502</v>
      </c>
      <c r="K200" s="8">
        <v>346014</v>
      </c>
      <c r="L200" s="8">
        <v>398234</v>
      </c>
      <c r="M200" s="8">
        <v>356725</v>
      </c>
      <c r="N200" s="8">
        <v>411461</v>
      </c>
      <c r="O200" s="8">
        <v>382718</v>
      </c>
      <c r="P200" s="8">
        <v>326540</v>
      </c>
      <c r="Q200" s="8">
        <v>296274</v>
      </c>
      <c r="R200" s="8">
        <v>287694</v>
      </c>
      <c r="S200" s="8">
        <v>193079</v>
      </c>
      <c r="T200" s="8">
        <v>147229</v>
      </c>
      <c r="U200" s="8">
        <v>86250</v>
      </c>
      <c r="V200" s="8">
        <v>36636</v>
      </c>
      <c r="W200" s="8">
        <v>11094</v>
      </c>
      <c r="X200" s="8">
        <f t="shared" si="9"/>
        <v>5567271</v>
      </c>
      <c r="Y200" s="8">
        <v>5889860</v>
      </c>
      <c r="Z200">
        <f t="shared" si="10"/>
        <v>991821</v>
      </c>
      <c r="AA200" s="5">
        <f t="shared" si="11"/>
        <v>0.16839466472887302</v>
      </c>
    </row>
    <row r="201" spans="1:27" x14ac:dyDescent="0.2">
      <c r="A201" s="7" t="s">
        <v>654</v>
      </c>
      <c r="B201" s="7">
        <f>VLOOKUP(A201,[1]population!A:D,4,FALSE)</f>
        <v>0</v>
      </c>
      <c r="C201" s="8">
        <v>4976839</v>
      </c>
      <c r="D201" s="8">
        <v>283568</v>
      </c>
      <c r="E201" s="8">
        <v>299214</v>
      </c>
      <c r="F201" s="8">
        <v>276736</v>
      </c>
      <c r="G201" s="8">
        <v>298228</v>
      </c>
      <c r="H201" s="8">
        <v>327356</v>
      </c>
      <c r="I201" s="8">
        <v>346492</v>
      </c>
      <c r="J201" s="8">
        <v>352776</v>
      </c>
      <c r="K201" s="8">
        <v>323149</v>
      </c>
      <c r="L201" s="8">
        <v>348891</v>
      </c>
      <c r="M201" s="8">
        <v>313846</v>
      </c>
      <c r="N201" s="8">
        <v>354913</v>
      </c>
      <c r="O201" s="8">
        <v>322190</v>
      </c>
      <c r="P201" s="8">
        <v>267448</v>
      </c>
      <c r="Q201" s="8">
        <v>241806</v>
      </c>
      <c r="R201" s="8">
        <v>233267</v>
      </c>
      <c r="S201" s="8">
        <v>156848</v>
      </c>
      <c r="T201" s="8">
        <v>117157</v>
      </c>
      <c r="U201" s="8">
        <v>71826</v>
      </c>
      <c r="V201" s="8">
        <v>31332</v>
      </c>
      <c r="W201" s="8">
        <v>9796</v>
      </c>
      <c r="X201" s="8">
        <f t="shared" si="9"/>
        <v>4693271</v>
      </c>
      <c r="Y201" s="8">
        <v>4976839</v>
      </c>
      <c r="Z201">
        <f t="shared" si="10"/>
        <v>859518</v>
      </c>
      <c r="AA201" s="5">
        <f t="shared" si="11"/>
        <v>0.17270359760482507</v>
      </c>
    </row>
    <row r="202" spans="1:27" x14ac:dyDescent="0.2">
      <c r="A202" s="7" t="s">
        <v>655</v>
      </c>
      <c r="B202" s="7">
        <f>VLOOKUP(A202,[1]population!A:D,4,FALSE)</f>
        <v>0</v>
      </c>
      <c r="C202" s="8">
        <v>4598887</v>
      </c>
      <c r="D202" s="8">
        <v>244250</v>
      </c>
      <c r="E202" s="8">
        <v>258301</v>
      </c>
      <c r="F202" s="8">
        <v>242913</v>
      </c>
      <c r="G202" s="8">
        <v>270120</v>
      </c>
      <c r="H202" s="8">
        <v>300322</v>
      </c>
      <c r="I202" s="8">
        <v>307741</v>
      </c>
      <c r="J202" s="8">
        <v>302725</v>
      </c>
      <c r="K202" s="8">
        <v>280559</v>
      </c>
      <c r="L202" s="8">
        <v>313716</v>
      </c>
      <c r="M202" s="8">
        <v>269908</v>
      </c>
      <c r="N202" s="8">
        <v>326023</v>
      </c>
      <c r="O202" s="8">
        <v>299700</v>
      </c>
      <c r="P202" s="8">
        <v>258845</v>
      </c>
      <c r="Q202" s="8">
        <v>245528</v>
      </c>
      <c r="R202" s="8">
        <v>255480</v>
      </c>
      <c r="S202" s="8">
        <v>169394</v>
      </c>
      <c r="T202" s="8">
        <v>127544</v>
      </c>
      <c r="U202" s="8">
        <v>79356</v>
      </c>
      <c r="V202" s="8">
        <v>35377</v>
      </c>
      <c r="W202" s="8">
        <v>11085</v>
      </c>
      <c r="X202" s="8">
        <f t="shared" si="9"/>
        <v>4354637</v>
      </c>
      <c r="Y202" s="8">
        <v>4598887</v>
      </c>
      <c r="Z202">
        <f t="shared" si="10"/>
        <v>745464</v>
      </c>
      <c r="AA202" s="5">
        <f t="shared" si="11"/>
        <v>0.16209661163668515</v>
      </c>
    </row>
    <row r="203" spans="1:27" x14ac:dyDescent="0.2">
      <c r="A203" s="7" t="s">
        <v>656</v>
      </c>
      <c r="B203" s="7">
        <f>VLOOKUP(A203,[1]population!A:D,4,FALSE)</f>
        <v>0</v>
      </c>
      <c r="C203" s="8">
        <v>3806959</v>
      </c>
      <c r="D203" s="8">
        <v>198885</v>
      </c>
      <c r="E203" s="8">
        <v>212158</v>
      </c>
      <c r="F203" s="8">
        <v>208324</v>
      </c>
      <c r="G203" s="8">
        <v>245221</v>
      </c>
      <c r="H203" s="8">
        <v>252183</v>
      </c>
      <c r="I203" s="8">
        <v>251816</v>
      </c>
      <c r="J203" s="8">
        <v>241675</v>
      </c>
      <c r="K203" s="8">
        <v>220291</v>
      </c>
      <c r="L203" s="8">
        <v>264328</v>
      </c>
      <c r="M203" s="8">
        <v>221266</v>
      </c>
      <c r="N203" s="8">
        <v>278283</v>
      </c>
      <c r="O203" s="8">
        <v>256123</v>
      </c>
      <c r="P203" s="8">
        <v>218139</v>
      </c>
      <c r="Q203" s="8">
        <v>203803</v>
      </c>
      <c r="R203" s="8">
        <v>202391</v>
      </c>
      <c r="S203" s="8">
        <v>139249</v>
      </c>
      <c r="T203" s="8">
        <v>100416</v>
      </c>
      <c r="U203" s="8">
        <v>59505</v>
      </c>
      <c r="V203" s="8">
        <v>25433</v>
      </c>
      <c r="W203" s="8">
        <v>7470</v>
      </c>
      <c r="X203" s="8">
        <f t="shared" si="9"/>
        <v>3608074</v>
      </c>
      <c r="Y203" s="8">
        <v>3806959</v>
      </c>
      <c r="Z203">
        <f t="shared" si="10"/>
        <v>619367</v>
      </c>
      <c r="AA203" s="5">
        <f t="shared" si="11"/>
        <v>0.16269337284693636</v>
      </c>
    </row>
    <row r="204" spans="1:27" x14ac:dyDescent="0.2">
      <c r="A204" s="7" t="s">
        <v>657</v>
      </c>
      <c r="B204" s="7">
        <f>VLOOKUP(A204,[1]population!A:D,4,FALSE)</f>
        <v>0</v>
      </c>
      <c r="C204" s="8">
        <v>4589416</v>
      </c>
      <c r="D204" s="8">
        <v>268019</v>
      </c>
      <c r="E204" s="8">
        <v>282288</v>
      </c>
      <c r="F204" s="8">
        <v>265469</v>
      </c>
      <c r="G204" s="8">
        <v>302334</v>
      </c>
      <c r="H204" s="8">
        <v>324299</v>
      </c>
      <c r="I204" s="8">
        <v>333124</v>
      </c>
      <c r="J204" s="8">
        <v>320856</v>
      </c>
      <c r="K204" s="8">
        <v>284501</v>
      </c>
      <c r="L204" s="8">
        <v>309511</v>
      </c>
      <c r="M204" s="8">
        <v>296505</v>
      </c>
      <c r="N204" s="8">
        <v>311192</v>
      </c>
      <c r="O204" s="8">
        <v>279845</v>
      </c>
      <c r="P204" s="8">
        <v>233886</v>
      </c>
      <c r="Q204" s="8">
        <v>211448</v>
      </c>
      <c r="R204" s="8">
        <v>202215</v>
      </c>
      <c r="S204" s="8">
        <v>146719</v>
      </c>
      <c r="T204" s="8">
        <v>110712</v>
      </c>
      <c r="U204" s="8">
        <v>67833</v>
      </c>
      <c r="V204" s="8">
        <v>29310</v>
      </c>
      <c r="W204" s="8">
        <v>9350</v>
      </c>
      <c r="X204" s="8">
        <f t="shared" si="9"/>
        <v>4321397</v>
      </c>
      <c r="Y204" s="8">
        <v>4589416</v>
      </c>
      <c r="Z204">
        <f t="shared" si="10"/>
        <v>815776</v>
      </c>
      <c r="AA204" s="5">
        <f t="shared" si="11"/>
        <v>0.17775159192367831</v>
      </c>
    </row>
    <row r="205" spans="1:27" x14ac:dyDescent="0.2">
      <c r="A205" s="7" t="s">
        <v>658</v>
      </c>
      <c r="B205" s="7">
        <f>VLOOKUP(A205,[1]population!A:D,4,FALSE)</f>
        <v>0</v>
      </c>
      <c r="C205" s="8">
        <v>3073926</v>
      </c>
      <c r="D205" s="8">
        <v>183961</v>
      </c>
      <c r="E205" s="8">
        <v>189635</v>
      </c>
      <c r="F205" s="8">
        <v>172338</v>
      </c>
      <c r="G205" s="8">
        <v>205028</v>
      </c>
      <c r="H205" s="8">
        <v>234008</v>
      </c>
      <c r="I205" s="8">
        <v>239925</v>
      </c>
      <c r="J205" s="8">
        <v>227187</v>
      </c>
      <c r="K205" s="8">
        <v>195397</v>
      </c>
      <c r="L205" s="8">
        <v>208791</v>
      </c>
      <c r="M205" s="8">
        <v>202162</v>
      </c>
      <c r="N205" s="8">
        <v>209498</v>
      </c>
      <c r="O205" s="8">
        <v>186556</v>
      </c>
      <c r="P205" s="8">
        <v>152130</v>
      </c>
      <c r="Q205" s="8">
        <v>134550</v>
      </c>
      <c r="R205" s="8">
        <v>127191</v>
      </c>
      <c r="S205" s="8">
        <v>87565</v>
      </c>
      <c r="T205" s="8">
        <v>62831</v>
      </c>
      <c r="U205" s="8">
        <v>35812</v>
      </c>
      <c r="V205" s="8">
        <v>14902</v>
      </c>
      <c r="W205" s="8">
        <v>4459</v>
      </c>
      <c r="X205" s="8">
        <f t="shared" si="9"/>
        <v>2889965</v>
      </c>
      <c r="Y205" s="8">
        <v>3073926</v>
      </c>
      <c r="Z205">
        <f t="shared" si="10"/>
        <v>545934</v>
      </c>
      <c r="AA205" s="5">
        <f t="shared" si="11"/>
        <v>0.17760154278274753</v>
      </c>
    </row>
    <row r="206" spans="1:27" x14ac:dyDescent="0.2">
      <c r="A206" s="7" t="s">
        <v>659</v>
      </c>
      <c r="B206" s="7">
        <f>VLOOKUP(A206,[1]population!A:D,4,FALSE)</f>
        <v>0</v>
      </c>
      <c r="C206" s="8">
        <v>3104080</v>
      </c>
      <c r="D206" s="8">
        <v>156785</v>
      </c>
      <c r="E206" s="8">
        <v>169404</v>
      </c>
      <c r="F206" s="8">
        <v>165854</v>
      </c>
      <c r="G206" s="8">
        <v>202600</v>
      </c>
      <c r="H206" s="8">
        <v>210417</v>
      </c>
      <c r="I206" s="8">
        <v>207069</v>
      </c>
      <c r="J206" s="8">
        <v>196848</v>
      </c>
      <c r="K206" s="8">
        <v>174590</v>
      </c>
      <c r="L206" s="8">
        <v>206832</v>
      </c>
      <c r="M206" s="8">
        <v>175386</v>
      </c>
      <c r="N206" s="8">
        <v>223205</v>
      </c>
      <c r="O206" s="8">
        <v>217804</v>
      </c>
      <c r="P206" s="8">
        <v>192661</v>
      </c>
      <c r="Q206" s="8">
        <v>173638</v>
      </c>
      <c r="R206" s="8">
        <v>163335</v>
      </c>
      <c r="S206" s="8">
        <v>108562</v>
      </c>
      <c r="T206" s="8">
        <v>84142</v>
      </c>
      <c r="U206" s="8">
        <v>49362</v>
      </c>
      <c r="V206" s="8">
        <v>19950</v>
      </c>
      <c r="W206" s="8">
        <v>5636</v>
      </c>
      <c r="X206" s="8">
        <f t="shared" si="9"/>
        <v>2947295</v>
      </c>
      <c r="Y206" s="8">
        <v>3104080</v>
      </c>
      <c r="Z206">
        <f t="shared" si="10"/>
        <v>492043</v>
      </c>
      <c r="AA206" s="5">
        <f t="shared" si="11"/>
        <v>0.15851492229581712</v>
      </c>
    </row>
    <row r="207" spans="1:27" x14ac:dyDescent="0.2">
      <c r="A207" s="7" t="s">
        <v>660</v>
      </c>
      <c r="B207" s="7">
        <f>VLOOKUP(A207,[1]population!A:D,4,FALSE)</f>
        <v>0</v>
      </c>
      <c r="C207" s="8">
        <v>1771213</v>
      </c>
      <c r="D207" s="8">
        <v>92816</v>
      </c>
      <c r="E207" s="8">
        <v>102036</v>
      </c>
      <c r="F207" s="8">
        <v>98800</v>
      </c>
      <c r="G207" s="8">
        <v>110483</v>
      </c>
      <c r="H207" s="8">
        <v>113375</v>
      </c>
      <c r="I207" s="8">
        <v>114090</v>
      </c>
      <c r="J207" s="8">
        <v>110242</v>
      </c>
      <c r="K207" s="8">
        <v>100605</v>
      </c>
      <c r="L207" s="8">
        <v>120581</v>
      </c>
      <c r="M207" s="8">
        <v>103188</v>
      </c>
      <c r="N207" s="8">
        <v>129158</v>
      </c>
      <c r="O207" s="8">
        <v>122073</v>
      </c>
      <c r="P207" s="8">
        <v>104201</v>
      </c>
      <c r="Q207" s="8">
        <v>96606</v>
      </c>
      <c r="R207" s="8">
        <v>95929</v>
      </c>
      <c r="S207" s="8">
        <v>65702</v>
      </c>
      <c r="T207" s="8">
        <v>47912</v>
      </c>
      <c r="U207" s="8">
        <v>27859</v>
      </c>
      <c r="V207" s="8">
        <v>12046</v>
      </c>
      <c r="W207" s="8">
        <v>3511</v>
      </c>
      <c r="X207" s="8">
        <f t="shared" si="9"/>
        <v>1678397</v>
      </c>
      <c r="Y207" s="8">
        <v>1771213</v>
      </c>
      <c r="Z207">
        <f t="shared" si="10"/>
        <v>293652</v>
      </c>
      <c r="AA207" s="5">
        <f t="shared" si="11"/>
        <v>0.16579146607437953</v>
      </c>
    </row>
    <row r="208" spans="1:27" x14ac:dyDescent="0.2">
      <c r="A208" s="7" t="s">
        <v>661</v>
      </c>
      <c r="B208" s="7">
        <f>VLOOKUP(A208,[1]population!A:D,4,FALSE)</f>
        <v>0</v>
      </c>
      <c r="C208" s="8">
        <v>4540412</v>
      </c>
      <c r="D208" s="8">
        <v>243188</v>
      </c>
      <c r="E208" s="8">
        <v>263754</v>
      </c>
      <c r="F208" s="8">
        <v>254244</v>
      </c>
      <c r="G208" s="8">
        <v>292310</v>
      </c>
      <c r="H208" s="8">
        <v>301724</v>
      </c>
      <c r="I208" s="8">
        <v>311812</v>
      </c>
      <c r="J208" s="8">
        <v>316168</v>
      </c>
      <c r="K208" s="8">
        <v>294089</v>
      </c>
      <c r="L208" s="8">
        <v>315821</v>
      </c>
      <c r="M208" s="8">
        <v>273772</v>
      </c>
      <c r="N208" s="8">
        <v>324235</v>
      </c>
      <c r="O208" s="8">
        <v>295747</v>
      </c>
      <c r="P208" s="8">
        <v>244529</v>
      </c>
      <c r="Q208" s="8">
        <v>217017</v>
      </c>
      <c r="R208" s="8">
        <v>217707</v>
      </c>
      <c r="S208" s="8">
        <v>149022</v>
      </c>
      <c r="T208" s="8">
        <v>112832</v>
      </c>
      <c r="U208" s="8">
        <v>70592</v>
      </c>
      <c r="V208" s="8">
        <v>31671</v>
      </c>
      <c r="W208" s="8">
        <v>10178</v>
      </c>
      <c r="X208" s="8">
        <f t="shared" si="9"/>
        <v>4297224</v>
      </c>
      <c r="Y208" s="8">
        <v>4540412</v>
      </c>
      <c r="Z208">
        <f t="shared" si="10"/>
        <v>761186</v>
      </c>
      <c r="AA208" s="5">
        <f t="shared" si="11"/>
        <v>0.16764690076583358</v>
      </c>
    </row>
    <row r="209" spans="1:27" x14ac:dyDescent="0.2">
      <c r="A209" s="7" t="s">
        <v>662</v>
      </c>
      <c r="B209" s="7">
        <f>VLOOKUP(A209,[1]population!A:D,4,FALSE)</f>
        <v>0</v>
      </c>
      <c r="C209" s="8">
        <v>4768686</v>
      </c>
      <c r="D209" s="8">
        <v>252082</v>
      </c>
      <c r="E209" s="8">
        <v>276710</v>
      </c>
      <c r="F209" s="8">
        <v>261421</v>
      </c>
      <c r="G209" s="8">
        <v>274483</v>
      </c>
      <c r="H209" s="8">
        <v>292379</v>
      </c>
      <c r="I209" s="8">
        <v>303504</v>
      </c>
      <c r="J209" s="8">
        <v>312029</v>
      </c>
      <c r="K209" s="8">
        <v>300483</v>
      </c>
      <c r="L209" s="8">
        <v>333906</v>
      </c>
      <c r="M209" s="8">
        <v>284466</v>
      </c>
      <c r="N209" s="8">
        <v>350198</v>
      </c>
      <c r="O209" s="8">
        <v>317500</v>
      </c>
      <c r="P209" s="8">
        <v>267746</v>
      </c>
      <c r="Q209" s="8">
        <v>246457</v>
      </c>
      <c r="R209" s="8">
        <v>255666</v>
      </c>
      <c r="S209" s="8">
        <v>172551</v>
      </c>
      <c r="T209" s="8">
        <v>130424</v>
      </c>
      <c r="U209" s="8">
        <v>84612</v>
      </c>
      <c r="V209" s="8">
        <v>39122</v>
      </c>
      <c r="W209" s="8">
        <v>12947</v>
      </c>
      <c r="X209" s="8">
        <f t="shared" si="9"/>
        <v>4516604</v>
      </c>
      <c r="Y209" s="8">
        <v>4768686</v>
      </c>
      <c r="Z209">
        <f t="shared" si="10"/>
        <v>790213</v>
      </c>
      <c r="AA209" s="5">
        <f t="shared" si="11"/>
        <v>0.16570875079634095</v>
      </c>
    </row>
    <row r="210" spans="1:27" x14ac:dyDescent="0.2">
      <c r="A210" s="7" t="s">
        <v>663</v>
      </c>
      <c r="B210" s="7">
        <f>VLOOKUP(A210,[1]population!A:D,4,FALSE)</f>
        <v>0</v>
      </c>
      <c r="C210" s="8">
        <v>2616190</v>
      </c>
      <c r="D210" s="8">
        <v>139731</v>
      </c>
      <c r="E210" s="8">
        <v>146108</v>
      </c>
      <c r="F210" s="8">
        <v>145940</v>
      </c>
      <c r="G210" s="8">
        <v>172871</v>
      </c>
      <c r="H210" s="8">
        <v>177092</v>
      </c>
      <c r="I210" s="8">
        <v>179924</v>
      </c>
      <c r="J210" s="8">
        <v>174138</v>
      </c>
      <c r="K210" s="8">
        <v>158291</v>
      </c>
      <c r="L210" s="8">
        <v>177466</v>
      </c>
      <c r="M210" s="8">
        <v>154364</v>
      </c>
      <c r="N210" s="8">
        <v>186369</v>
      </c>
      <c r="O210" s="8">
        <v>171363</v>
      </c>
      <c r="P210" s="8">
        <v>143941</v>
      </c>
      <c r="Q210" s="8">
        <v>132242</v>
      </c>
      <c r="R210" s="8">
        <v>130957</v>
      </c>
      <c r="S210" s="8">
        <v>90729</v>
      </c>
      <c r="T210" s="8">
        <v>67129</v>
      </c>
      <c r="U210" s="8">
        <v>42249</v>
      </c>
      <c r="V210" s="8">
        <v>19166</v>
      </c>
      <c r="W210" s="8">
        <v>6120</v>
      </c>
      <c r="X210" s="8">
        <f t="shared" si="9"/>
        <v>2476459</v>
      </c>
      <c r="Y210" s="8">
        <v>2616190</v>
      </c>
      <c r="Z210">
        <f t="shared" si="10"/>
        <v>431779</v>
      </c>
      <c r="AA210" s="5">
        <f t="shared" si="11"/>
        <v>0.16504114762307018</v>
      </c>
    </row>
    <row r="211" spans="1:27" x14ac:dyDescent="0.2">
      <c r="A211" s="7" t="s">
        <v>664</v>
      </c>
      <c r="B211" s="7">
        <f>VLOOKUP(A211,[1]population!A:D,4,FALSE)</f>
        <v>0</v>
      </c>
      <c r="C211" s="8">
        <v>3197219</v>
      </c>
      <c r="D211" s="8">
        <v>148509</v>
      </c>
      <c r="E211" s="8">
        <v>168616</v>
      </c>
      <c r="F211" s="8">
        <v>168873</v>
      </c>
      <c r="G211" s="8">
        <v>185904</v>
      </c>
      <c r="H211" s="8">
        <v>184363</v>
      </c>
      <c r="I211" s="8">
        <v>183350</v>
      </c>
      <c r="J211" s="8">
        <v>182718</v>
      </c>
      <c r="K211" s="8">
        <v>172698</v>
      </c>
      <c r="L211" s="8">
        <v>209586</v>
      </c>
      <c r="M211" s="8">
        <v>171530</v>
      </c>
      <c r="N211" s="8">
        <v>230310</v>
      </c>
      <c r="O211" s="8">
        <v>224912</v>
      </c>
      <c r="P211" s="8">
        <v>204194</v>
      </c>
      <c r="Q211" s="8">
        <v>201565</v>
      </c>
      <c r="R211" s="8">
        <v>208462</v>
      </c>
      <c r="S211" s="8">
        <v>140589</v>
      </c>
      <c r="T211" s="8">
        <v>103910</v>
      </c>
      <c r="U211" s="8">
        <v>66414</v>
      </c>
      <c r="V211" s="8">
        <v>30769</v>
      </c>
      <c r="W211" s="8">
        <v>9947</v>
      </c>
      <c r="X211" s="8">
        <f t="shared" si="9"/>
        <v>3048710</v>
      </c>
      <c r="Y211" s="8">
        <v>3197219</v>
      </c>
      <c r="Z211">
        <f t="shared" si="10"/>
        <v>485998</v>
      </c>
      <c r="AA211" s="5">
        <f t="shared" si="11"/>
        <v>0.15200647812989976</v>
      </c>
    </row>
    <row r="212" spans="1:27" x14ac:dyDescent="0.2">
      <c r="A212" s="7" t="s">
        <v>665</v>
      </c>
      <c r="B212" s="7">
        <f>VLOOKUP(A212,[1]population!A:D,4,FALSE)</f>
        <v>0</v>
      </c>
      <c r="C212" s="8">
        <v>16482519</v>
      </c>
      <c r="D212" s="8">
        <v>894724</v>
      </c>
      <c r="E212" s="8">
        <v>947105</v>
      </c>
      <c r="F212" s="8">
        <v>904418</v>
      </c>
      <c r="G212" s="8">
        <v>1088885</v>
      </c>
      <c r="H212" s="8">
        <v>1150029</v>
      </c>
      <c r="I212" s="8">
        <v>1150774</v>
      </c>
      <c r="J212" s="8">
        <v>1095832</v>
      </c>
      <c r="K212" s="8">
        <v>970926</v>
      </c>
      <c r="L212" s="8">
        <v>1116032</v>
      </c>
      <c r="M212" s="8">
        <v>988424</v>
      </c>
      <c r="N212" s="8">
        <v>1166681</v>
      </c>
      <c r="O212" s="8">
        <v>1095837</v>
      </c>
      <c r="P212" s="8">
        <v>931930</v>
      </c>
      <c r="Q212" s="8">
        <v>842102</v>
      </c>
      <c r="R212" s="8">
        <v>807742</v>
      </c>
      <c r="S212" s="8">
        <v>548070</v>
      </c>
      <c r="T212" s="8">
        <v>412535</v>
      </c>
      <c r="U212" s="8">
        <v>240167</v>
      </c>
      <c r="V212" s="8">
        <v>100667</v>
      </c>
      <c r="W212" s="8">
        <v>29639</v>
      </c>
      <c r="X212" s="8">
        <f t="shared" si="9"/>
        <v>15587795</v>
      </c>
      <c r="Y212" s="8">
        <v>16482519</v>
      </c>
      <c r="Z212">
        <f t="shared" si="10"/>
        <v>2746247</v>
      </c>
      <c r="AA212" s="5">
        <f t="shared" si="11"/>
        <v>0.16661573391785564</v>
      </c>
    </row>
    <row r="213" spans="1:27" x14ac:dyDescent="0.2">
      <c r="A213" s="7" t="s">
        <v>666</v>
      </c>
      <c r="B213" s="7">
        <f>VLOOKUP(A213,[1]population!A:D,4,FALSE)</f>
        <v>0</v>
      </c>
      <c r="C213" s="8">
        <v>17972101</v>
      </c>
      <c r="D213" s="8">
        <v>994722</v>
      </c>
      <c r="E213" s="8">
        <v>1051961</v>
      </c>
      <c r="F213" s="8">
        <v>993442</v>
      </c>
      <c r="G213" s="8">
        <v>1115903</v>
      </c>
      <c r="H213" s="8">
        <v>1204160</v>
      </c>
      <c r="I213" s="8">
        <v>1239173</v>
      </c>
      <c r="J213" s="8">
        <v>1218032</v>
      </c>
      <c r="K213" s="8">
        <v>1108500</v>
      </c>
      <c r="L213" s="8">
        <v>1236446</v>
      </c>
      <c r="M213" s="8">
        <v>1101525</v>
      </c>
      <c r="N213" s="8">
        <v>1270411</v>
      </c>
      <c r="O213" s="8">
        <v>1157858</v>
      </c>
      <c r="P213" s="8">
        <v>978318</v>
      </c>
      <c r="Q213" s="8">
        <v>902585</v>
      </c>
      <c r="R213" s="8">
        <v>893353</v>
      </c>
      <c r="S213" s="8">
        <v>612210</v>
      </c>
      <c r="T213" s="8">
        <v>455829</v>
      </c>
      <c r="U213" s="8">
        <v>278520</v>
      </c>
      <c r="V213" s="8">
        <v>121452</v>
      </c>
      <c r="W213" s="8">
        <v>37701</v>
      </c>
      <c r="X213" s="8">
        <f t="shared" si="9"/>
        <v>16977379</v>
      </c>
      <c r="Y213" s="8">
        <v>17972101</v>
      </c>
      <c r="Z213">
        <f t="shared" si="10"/>
        <v>3040125</v>
      </c>
      <c r="AA213" s="5">
        <f t="shared" si="11"/>
        <v>0.16915801886490622</v>
      </c>
    </row>
    <row r="214" spans="1:27" x14ac:dyDescent="0.2">
      <c r="A214" s="7" t="s">
        <v>667</v>
      </c>
      <c r="B214" s="7">
        <f>VLOOKUP(A214,[1]population!A:D,4,FALSE)</f>
        <v>0</v>
      </c>
      <c r="C214" s="8">
        <v>9997323</v>
      </c>
      <c r="D214" s="8">
        <v>599307</v>
      </c>
      <c r="E214" s="8">
        <v>561214</v>
      </c>
      <c r="F214" s="8">
        <v>500705</v>
      </c>
      <c r="G214" s="8">
        <v>656252</v>
      </c>
      <c r="H214" s="8">
        <v>953468</v>
      </c>
      <c r="I214" s="8">
        <v>1035159</v>
      </c>
      <c r="J214" s="8">
        <v>945935</v>
      </c>
      <c r="K214" s="8">
        <v>776758</v>
      </c>
      <c r="L214" s="8">
        <v>686783</v>
      </c>
      <c r="M214" s="8">
        <v>609870</v>
      </c>
      <c r="N214" s="8">
        <v>636725</v>
      </c>
      <c r="O214" s="8">
        <v>534510</v>
      </c>
      <c r="P214" s="8">
        <v>410339</v>
      </c>
      <c r="Q214" s="8">
        <v>322729</v>
      </c>
      <c r="R214" s="8">
        <v>276945</v>
      </c>
      <c r="S214" s="8">
        <v>195419</v>
      </c>
      <c r="T214" s="8">
        <v>150443</v>
      </c>
      <c r="U214" s="8">
        <v>91767</v>
      </c>
      <c r="V214" s="8">
        <v>39966</v>
      </c>
      <c r="W214" s="8">
        <v>13029</v>
      </c>
      <c r="X214" s="8">
        <f t="shared" si="9"/>
        <v>9398016</v>
      </c>
      <c r="Y214" s="8">
        <v>9997323</v>
      </c>
      <c r="Z214">
        <f t="shared" si="10"/>
        <v>1661226</v>
      </c>
      <c r="AA214" s="5">
        <f t="shared" si="11"/>
        <v>0.16616708292809984</v>
      </c>
    </row>
    <row r="215" spans="1:27" x14ac:dyDescent="0.2">
      <c r="A215" s="7" t="s">
        <v>668</v>
      </c>
      <c r="B215" s="7">
        <f>VLOOKUP(A215,[1]population!A:D,4,FALSE)</f>
        <v>0</v>
      </c>
      <c r="C215" s="8">
        <v>9309098</v>
      </c>
      <c r="D215" s="8">
        <v>495270</v>
      </c>
      <c r="E215" s="8">
        <v>540464</v>
      </c>
      <c r="F215" s="8">
        <v>515665</v>
      </c>
      <c r="G215" s="8">
        <v>566793</v>
      </c>
      <c r="H215" s="8">
        <v>594103</v>
      </c>
      <c r="I215" s="8">
        <v>615316</v>
      </c>
      <c r="J215" s="8">
        <v>628197</v>
      </c>
      <c r="K215" s="8">
        <v>594572</v>
      </c>
      <c r="L215" s="8">
        <v>649727</v>
      </c>
      <c r="M215" s="8">
        <v>558238</v>
      </c>
      <c r="N215" s="8">
        <v>674433</v>
      </c>
      <c r="O215" s="8">
        <v>613247</v>
      </c>
      <c r="P215" s="8">
        <v>512275</v>
      </c>
      <c r="Q215" s="8">
        <v>463474</v>
      </c>
      <c r="R215" s="8">
        <v>473373</v>
      </c>
      <c r="S215" s="8">
        <v>321573</v>
      </c>
      <c r="T215" s="8">
        <v>243256</v>
      </c>
      <c r="U215" s="8">
        <v>155204</v>
      </c>
      <c r="V215" s="8">
        <v>70793</v>
      </c>
      <c r="W215" s="8">
        <v>23125</v>
      </c>
      <c r="X215" s="8">
        <f t="shared" si="9"/>
        <v>8813828</v>
      </c>
      <c r="Y215" s="8">
        <v>9309098</v>
      </c>
      <c r="Z215">
        <f t="shared" si="10"/>
        <v>1551399</v>
      </c>
      <c r="AA215" s="5">
        <f t="shared" si="11"/>
        <v>0.16665406250960083</v>
      </c>
    </row>
    <row r="216" spans="1:27" x14ac:dyDescent="0.2">
      <c r="A216" s="7" t="s">
        <v>669</v>
      </c>
      <c r="B216" s="7">
        <f>VLOOKUP(A216,[1]population!A:D,4,FALSE)</f>
        <v>0</v>
      </c>
      <c r="C216" s="8">
        <v>5813409</v>
      </c>
      <c r="D216" s="8">
        <v>288240</v>
      </c>
      <c r="E216" s="8">
        <v>314724</v>
      </c>
      <c r="F216" s="8">
        <v>314813</v>
      </c>
      <c r="G216" s="8">
        <v>358775</v>
      </c>
      <c r="H216" s="8">
        <v>361455</v>
      </c>
      <c r="I216" s="8">
        <v>363274</v>
      </c>
      <c r="J216" s="8">
        <v>356856</v>
      </c>
      <c r="K216" s="8">
        <v>330989</v>
      </c>
      <c r="L216" s="8">
        <v>387052</v>
      </c>
      <c r="M216" s="8">
        <v>325894</v>
      </c>
      <c r="N216" s="8">
        <v>416679</v>
      </c>
      <c r="O216" s="8">
        <v>396275</v>
      </c>
      <c r="P216" s="8">
        <v>348135</v>
      </c>
      <c r="Q216" s="8">
        <v>333807</v>
      </c>
      <c r="R216" s="8">
        <v>339419</v>
      </c>
      <c r="S216" s="8">
        <v>231318</v>
      </c>
      <c r="T216" s="8">
        <v>171039</v>
      </c>
      <c r="U216" s="8">
        <v>108663</v>
      </c>
      <c r="V216" s="8">
        <v>49935</v>
      </c>
      <c r="W216" s="8">
        <v>16067</v>
      </c>
      <c r="X216" s="8">
        <f t="shared" si="9"/>
        <v>5525169</v>
      </c>
      <c r="Y216" s="8">
        <v>5813409</v>
      </c>
      <c r="Z216">
        <f t="shared" si="10"/>
        <v>917777</v>
      </c>
      <c r="AA216" s="5">
        <f t="shared" si="11"/>
        <v>0.15787242906872714</v>
      </c>
    </row>
    <row r="217" spans="1:27" x14ac:dyDescent="0.2">
      <c r="A217" s="7" t="s">
        <v>670</v>
      </c>
      <c r="B217" s="7" t="e">
        <f>VLOOKUP(A217,[1]population!A:D,4,FALSE)</f>
        <v>#N/A</v>
      </c>
      <c r="C217" s="8">
        <v>2732164</v>
      </c>
      <c r="D217" s="8">
        <v>158728</v>
      </c>
      <c r="E217" s="8">
        <v>165590</v>
      </c>
      <c r="F217" s="8">
        <v>157004</v>
      </c>
      <c r="G217" s="8">
        <v>189311</v>
      </c>
      <c r="H217" s="8">
        <v>199126</v>
      </c>
      <c r="I217" s="8">
        <v>200914</v>
      </c>
      <c r="J217" s="8">
        <v>193957</v>
      </c>
      <c r="K217" s="8">
        <v>168913</v>
      </c>
      <c r="L217" s="8">
        <v>185710</v>
      </c>
      <c r="M217" s="8">
        <v>174815</v>
      </c>
      <c r="N217" s="8">
        <v>184680</v>
      </c>
      <c r="O217" s="8">
        <v>167581</v>
      </c>
      <c r="P217" s="8">
        <v>141642</v>
      </c>
      <c r="Q217" s="8">
        <v>126444</v>
      </c>
      <c r="R217" s="8">
        <v>119358</v>
      </c>
      <c r="S217" s="8">
        <v>79994</v>
      </c>
      <c r="T217" s="8">
        <v>61546</v>
      </c>
      <c r="U217" s="8">
        <v>36235</v>
      </c>
      <c r="V217" s="8">
        <v>15752</v>
      </c>
      <c r="W217" s="8">
        <v>4864</v>
      </c>
      <c r="X217" s="8">
        <f t="shared" si="9"/>
        <v>2573436</v>
      </c>
      <c r="Y217" s="8">
        <v>2732164</v>
      </c>
      <c r="Z217">
        <f t="shared" si="10"/>
        <v>481322</v>
      </c>
      <c r="AA217" s="5">
        <f t="shared" si="11"/>
        <v>0.17616878049780321</v>
      </c>
    </row>
    <row r="218" spans="1:27" x14ac:dyDescent="0.2">
      <c r="A218" s="7" t="s">
        <v>671</v>
      </c>
      <c r="B218" s="7" t="e">
        <f>VLOOKUP(A218,[1]population!A:D,4,FALSE)</f>
        <v>#N/A</v>
      </c>
      <c r="C218" s="8">
        <v>1437893</v>
      </c>
      <c r="D218" s="8">
        <v>71714</v>
      </c>
      <c r="E218" s="8">
        <v>78653</v>
      </c>
      <c r="F218" s="8">
        <v>76522</v>
      </c>
      <c r="G218" s="8">
        <v>91342</v>
      </c>
      <c r="H218" s="8">
        <v>92867</v>
      </c>
      <c r="I218" s="8">
        <v>92434</v>
      </c>
      <c r="J218" s="8">
        <v>87273</v>
      </c>
      <c r="K218" s="8">
        <v>80813</v>
      </c>
      <c r="L218" s="8">
        <v>96983</v>
      </c>
      <c r="M218" s="8">
        <v>80629</v>
      </c>
      <c r="N218" s="8">
        <v>104183</v>
      </c>
      <c r="O218" s="8">
        <v>100991</v>
      </c>
      <c r="P218" s="8">
        <v>87728</v>
      </c>
      <c r="Q218" s="8">
        <v>81959</v>
      </c>
      <c r="R218" s="8">
        <v>81267</v>
      </c>
      <c r="S218" s="8">
        <v>53908</v>
      </c>
      <c r="T218" s="8">
        <v>41177</v>
      </c>
      <c r="U218" s="8">
        <v>24257</v>
      </c>
      <c r="V218" s="8">
        <v>10161</v>
      </c>
      <c r="W218" s="8">
        <v>3032</v>
      </c>
      <c r="X218" s="8">
        <f t="shared" si="9"/>
        <v>1366179</v>
      </c>
      <c r="Y218" s="8">
        <v>1437893</v>
      </c>
      <c r="Z218">
        <f t="shared" si="10"/>
        <v>226889</v>
      </c>
      <c r="AA218" s="5">
        <f t="shared" si="11"/>
        <v>0.15779268693845788</v>
      </c>
    </row>
    <row r="219" spans="1:27" x14ac:dyDescent="0.2">
      <c r="A219" s="7" t="s">
        <v>672</v>
      </c>
      <c r="B219" s="7" t="e">
        <f>VLOOKUP(A219,[1]population!A:D,4,FALSE)</f>
        <v>#N/A</v>
      </c>
      <c r="C219" s="8">
        <v>3073926</v>
      </c>
      <c r="D219" s="8">
        <v>183961</v>
      </c>
      <c r="E219" s="8">
        <v>189635</v>
      </c>
      <c r="F219" s="8">
        <v>172338</v>
      </c>
      <c r="G219" s="8">
        <v>205028</v>
      </c>
      <c r="H219" s="8">
        <v>234008</v>
      </c>
      <c r="I219" s="8">
        <v>239925</v>
      </c>
      <c r="J219" s="8">
        <v>227187</v>
      </c>
      <c r="K219" s="8">
        <v>195397</v>
      </c>
      <c r="L219" s="8">
        <v>208791</v>
      </c>
      <c r="M219" s="8">
        <v>202162</v>
      </c>
      <c r="N219" s="8">
        <v>209498</v>
      </c>
      <c r="O219" s="8">
        <v>186556</v>
      </c>
      <c r="P219" s="8">
        <v>152130</v>
      </c>
      <c r="Q219" s="8">
        <v>134550</v>
      </c>
      <c r="R219" s="8">
        <v>127191</v>
      </c>
      <c r="S219" s="8">
        <v>87565</v>
      </c>
      <c r="T219" s="8">
        <v>62831</v>
      </c>
      <c r="U219" s="8">
        <v>35812</v>
      </c>
      <c r="V219" s="8">
        <v>14902</v>
      </c>
      <c r="W219" s="8">
        <v>4459</v>
      </c>
      <c r="X219" s="8">
        <f t="shared" si="9"/>
        <v>2889965</v>
      </c>
      <c r="Y219" s="8">
        <v>3073926</v>
      </c>
      <c r="Z219">
        <f t="shared" si="10"/>
        <v>545934</v>
      </c>
      <c r="AA219" s="5">
        <f t="shared" si="11"/>
        <v>0.17760154278274753</v>
      </c>
    </row>
    <row r="220" spans="1:27" x14ac:dyDescent="0.2">
      <c r="A220" s="7" t="s">
        <v>673</v>
      </c>
      <c r="B220" s="7" t="e">
        <f>VLOOKUP(A220,[1]population!A:D,4,FALSE)</f>
        <v>#N/A</v>
      </c>
      <c r="C220" s="8">
        <v>2643440</v>
      </c>
      <c r="D220" s="8">
        <v>138573</v>
      </c>
      <c r="E220" s="8">
        <v>145505</v>
      </c>
      <c r="F220" s="8">
        <v>138719</v>
      </c>
      <c r="G220" s="8">
        <v>166023</v>
      </c>
      <c r="H220" s="8">
        <v>178461</v>
      </c>
      <c r="I220" s="8">
        <v>179620</v>
      </c>
      <c r="J220" s="8">
        <v>172053</v>
      </c>
      <c r="K220" s="8">
        <v>154320</v>
      </c>
      <c r="L220" s="8">
        <v>181594</v>
      </c>
      <c r="M220" s="8">
        <v>150963</v>
      </c>
      <c r="N220" s="8">
        <v>193359</v>
      </c>
      <c r="O220" s="8">
        <v>186686</v>
      </c>
      <c r="P220" s="8">
        <v>156398</v>
      </c>
      <c r="Q220" s="8">
        <v>141034</v>
      </c>
      <c r="R220" s="8">
        <v>133593</v>
      </c>
      <c r="S220" s="8">
        <v>93162</v>
      </c>
      <c r="T220" s="8">
        <v>70421</v>
      </c>
      <c r="U220" s="8">
        <v>40884</v>
      </c>
      <c r="V220" s="8">
        <v>17133</v>
      </c>
      <c r="W220" s="8">
        <v>4939</v>
      </c>
      <c r="X220" s="8">
        <f t="shared" si="9"/>
        <v>2504867</v>
      </c>
      <c r="Y220" s="8">
        <v>2643440</v>
      </c>
      <c r="Z220">
        <f t="shared" si="10"/>
        <v>422797</v>
      </c>
      <c r="AA220" s="5">
        <f t="shared" si="11"/>
        <v>0.15994196955482251</v>
      </c>
    </row>
    <row r="221" spans="1:27" x14ac:dyDescent="0.2">
      <c r="A221" s="7" t="s">
        <v>674</v>
      </c>
      <c r="B221" s="7" t="e">
        <f>VLOOKUP(A221,[1]population!A:D,4,FALSE)</f>
        <v>#N/A</v>
      </c>
      <c r="C221" s="8">
        <v>1575501</v>
      </c>
      <c r="D221" s="8">
        <v>85665</v>
      </c>
      <c r="E221" s="8">
        <v>88935</v>
      </c>
      <c r="F221" s="8">
        <v>88208</v>
      </c>
      <c r="G221" s="8">
        <v>117587</v>
      </c>
      <c r="H221" s="8">
        <v>114385</v>
      </c>
      <c r="I221" s="8">
        <v>109449</v>
      </c>
      <c r="J221" s="8">
        <v>101043</v>
      </c>
      <c r="K221" s="8">
        <v>89216</v>
      </c>
      <c r="L221" s="8">
        <v>106000</v>
      </c>
      <c r="M221" s="8">
        <v>93951</v>
      </c>
      <c r="N221" s="8">
        <v>111168</v>
      </c>
      <c r="O221" s="8">
        <v>102359</v>
      </c>
      <c r="P221" s="8">
        <v>86619</v>
      </c>
      <c r="Q221" s="8">
        <v>77529</v>
      </c>
      <c r="R221" s="8">
        <v>76563</v>
      </c>
      <c r="S221" s="8">
        <v>52349</v>
      </c>
      <c r="T221" s="8">
        <v>39300</v>
      </c>
      <c r="U221" s="8">
        <v>22830</v>
      </c>
      <c r="V221" s="8">
        <v>9519</v>
      </c>
      <c r="W221" s="8">
        <v>2826</v>
      </c>
      <c r="X221" s="8">
        <f t="shared" si="9"/>
        <v>1489836</v>
      </c>
      <c r="Y221" s="8">
        <v>1575501</v>
      </c>
      <c r="Z221">
        <f t="shared" si="10"/>
        <v>262808</v>
      </c>
      <c r="AA221" s="5">
        <f t="shared" si="11"/>
        <v>0.16680916102243032</v>
      </c>
    </row>
    <row r="222" spans="1:27" x14ac:dyDescent="0.2">
      <c r="A222" s="7" t="s">
        <v>675</v>
      </c>
      <c r="B222" s="7" t="e">
        <f>VLOOKUP(A222,[1]population!A:D,4,FALSE)</f>
        <v>#N/A</v>
      </c>
      <c r="C222" s="8">
        <v>1155824</v>
      </c>
      <c r="D222" s="8">
        <v>60702</v>
      </c>
      <c r="E222" s="8">
        <v>65286</v>
      </c>
      <c r="F222" s="8">
        <v>59947</v>
      </c>
      <c r="G222" s="8">
        <v>66529</v>
      </c>
      <c r="H222" s="8">
        <v>74430</v>
      </c>
      <c r="I222" s="8">
        <v>75869</v>
      </c>
      <c r="J222" s="8">
        <v>73316</v>
      </c>
      <c r="K222" s="8">
        <v>66260</v>
      </c>
      <c r="L222" s="8">
        <v>81309</v>
      </c>
      <c r="M222" s="8">
        <v>67331</v>
      </c>
      <c r="N222" s="8">
        <v>85222</v>
      </c>
      <c r="O222" s="8">
        <v>78607</v>
      </c>
      <c r="P222" s="8">
        <v>68276</v>
      </c>
      <c r="Q222" s="8">
        <v>63736</v>
      </c>
      <c r="R222" s="8">
        <v>64002</v>
      </c>
      <c r="S222" s="8">
        <v>45091</v>
      </c>
      <c r="T222" s="8">
        <v>31828</v>
      </c>
      <c r="U222" s="8">
        <v>18306</v>
      </c>
      <c r="V222" s="8">
        <v>7605</v>
      </c>
      <c r="W222" s="8">
        <v>2172</v>
      </c>
      <c r="X222" s="8">
        <f t="shared" si="9"/>
        <v>1095122</v>
      </c>
      <c r="Y222" s="8">
        <v>1155824</v>
      </c>
      <c r="Z222">
        <f t="shared" si="10"/>
        <v>185935</v>
      </c>
      <c r="AA222" s="5">
        <f t="shared" si="11"/>
        <v>0.16086791760683286</v>
      </c>
    </row>
    <row r="223" spans="1:27" x14ac:dyDescent="0.2">
      <c r="A223" s="7" t="s">
        <v>676</v>
      </c>
      <c r="B223" s="7" t="e">
        <f>VLOOKUP(A223,[1]population!A:D,4,FALSE)</f>
        <v>#N/A</v>
      </c>
      <c r="C223" s="8">
        <v>500682</v>
      </c>
      <c r="D223" s="8">
        <v>24889</v>
      </c>
      <c r="E223" s="8">
        <v>28242</v>
      </c>
      <c r="F223" s="8">
        <v>27609</v>
      </c>
      <c r="G223" s="8">
        <v>27059</v>
      </c>
      <c r="H223" s="8">
        <v>29051</v>
      </c>
      <c r="I223" s="8">
        <v>29377</v>
      </c>
      <c r="J223" s="8">
        <v>28905</v>
      </c>
      <c r="K223" s="8">
        <v>27826</v>
      </c>
      <c r="L223" s="8">
        <v>35080</v>
      </c>
      <c r="M223" s="8">
        <v>28389</v>
      </c>
      <c r="N223" s="8">
        <v>38025</v>
      </c>
      <c r="O223" s="8">
        <v>35764</v>
      </c>
      <c r="P223" s="8">
        <v>31180</v>
      </c>
      <c r="Q223" s="8">
        <v>30102</v>
      </c>
      <c r="R223" s="8">
        <v>30011</v>
      </c>
      <c r="S223" s="8">
        <v>20926</v>
      </c>
      <c r="T223" s="8">
        <v>14705</v>
      </c>
      <c r="U223" s="8">
        <v>8666</v>
      </c>
      <c r="V223" s="8">
        <v>3718</v>
      </c>
      <c r="W223" s="8">
        <v>1158</v>
      </c>
      <c r="X223" s="8">
        <f t="shared" si="9"/>
        <v>475793</v>
      </c>
      <c r="Y223" s="8">
        <v>500682</v>
      </c>
      <c r="Z223">
        <f t="shared" si="10"/>
        <v>80740</v>
      </c>
      <c r="AA223" s="5">
        <f t="shared" si="11"/>
        <v>0.16126004130366181</v>
      </c>
    </row>
    <row r="224" spans="1:27" x14ac:dyDescent="0.2">
      <c r="A224" s="7" t="s">
        <v>677</v>
      </c>
      <c r="B224" s="7" t="e">
        <f>VLOOKUP(A224,[1]population!A:D,4,FALSE)</f>
        <v>#N/A</v>
      </c>
      <c r="C224" s="8">
        <v>1054495</v>
      </c>
      <c r="D224" s="8">
        <v>54273</v>
      </c>
      <c r="E224" s="8">
        <v>59185</v>
      </c>
      <c r="F224" s="8">
        <v>55025</v>
      </c>
      <c r="G224" s="8">
        <v>59914</v>
      </c>
      <c r="H224" s="8">
        <v>67271</v>
      </c>
      <c r="I224" s="8">
        <v>66844</v>
      </c>
      <c r="J224" s="8">
        <v>66205</v>
      </c>
      <c r="K224" s="8">
        <v>62290</v>
      </c>
      <c r="L224" s="8">
        <v>76095</v>
      </c>
      <c r="M224" s="8">
        <v>60884</v>
      </c>
      <c r="N224" s="8">
        <v>80486</v>
      </c>
      <c r="O224" s="8">
        <v>73345</v>
      </c>
      <c r="P224" s="8">
        <v>62456</v>
      </c>
      <c r="Q224" s="8">
        <v>58252</v>
      </c>
      <c r="R224" s="8">
        <v>58237</v>
      </c>
      <c r="S224" s="8">
        <v>38966</v>
      </c>
      <c r="T224" s="8">
        <v>28336</v>
      </c>
      <c r="U224" s="8">
        <v>16997</v>
      </c>
      <c r="V224" s="8">
        <v>7278</v>
      </c>
      <c r="W224" s="8">
        <v>2156</v>
      </c>
      <c r="X224" s="8">
        <f t="shared" si="9"/>
        <v>1000222</v>
      </c>
      <c r="Y224" s="8">
        <v>1054495</v>
      </c>
      <c r="Z224">
        <f t="shared" si="10"/>
        <v>168483</v>
      </c>
      <c r="AA224" s="5">
        <f t="shared" si="11"/>
        <v>0.15977600652445009</v>
      </c>
    </row>
    <row r="225" spans="1:27" x14ac:dyDescent="0.2">
      <c r="A225" s="7" t="s">
        <v>678</v>
      </c>
      <c r="B225" s="7" t="e">
        <f>VLOOKUP(A225,[1]population!A:D,4,FALSE)</f>
        <v>#N/A</v>
      </c>
      <c r="C225" s="8">
        <v>791838</v>
      </c>
      <c r="D225" s="8">
        <v>38677</v>
      </c>
      <c r="E225" s="8">
        <v>42636</v>
      </c>
      <c r="F225" s="8">
        <v>42477</v>
      </c>
      <c r="G225" s="8">
        <v>45190</v>
      </c>
      <c r="H225" s="8">
        <v>46375</v>
      </c>
      <c r="I225" s="8">
        <v>46991</v>
      </c>
      <c r="J225" s="8">
        <v>45123</v>
      </c>
      <c r="K225" s="8">
        <v>42477</v>
      </c>
      <c r="L225" s="8">
        <v>53302</v>
      </c>
      <c r="M225" s="8">
        <v>43661</v>
      </c>
      <c r="N225" s="8">
        <v>57906</v>
      </c>
      <c r="O225" s="8">
        <v>56232</v>
      </c>
      <c r="P225" s="8">
        <v>49588</v>
      </c>
      <c r="Q225" s="8">
        <v>48679</v>
      </c>
      <c r="R225" s="8">
        <v>50640</v>
      </c>
      <c r="S225" s="8">
        <v>34506</v>
      </c>
      <c r="T225" s="8">
        <v>24549</v>
      </c>
      <c r="U225" s="8">
        <v>14658</v>
      </c>
      <c r="V225" s="8">
        <v>6260</v>
      </c>
      <c r="W225" s="8">
        <v>1911</v>
      </c>
      <c r="X225" s="8">
        <f t="shared" si="9"/>
        <v>753161</v>
      </c>
      <c r="Y225" s="8">
        <v>791838</v>
      </c>
      <c r="Z225">
        <f t="shared" si="10"/>
        <v>123790</v>
      </c>
      <c r="AA225" s="5">
        <f t="shared" si="11"/>
        <v>0.15633248214912646</v>
      </c>
    </row>
    <row r="226" spans="1:27" x14ac:dyDescent="0.2">
      <c r="A226" s="7" t="s">
        <v>679</v>
      </c>
      <c r="B226" s="7" t="e">
        <f>VLOOKUP(A226,[1]population!A:D,4,FALSE)</f>
        <v>#N/A</v>
      </c>
      <c r="C226" s="8">
        <v>1095958</v>
      </c>
      <c r="D226" s="8">
        <v>59021</v>
      </c>
      <c r="E226" s="8">
        <v>59445</v>
      </c>
      <c r="F226" s="8">
        <v>65743</v>
      </c>
      <c r="G226" s="8">
        <v>91719</v>
      </c>
      <c r="H226" s="8">
        <v>81431</v>
      </c>
      <c r="I226" s="8">
        <v>79726</v>
      </c>
      <c r="J226" s="8">
        <v>73249</v>
      </c>
      <c r="K226" s="8">
        <v>63915</v>
      </c>
      <c r="L226" s="8">
        <v>71844</v>
      </c>
      <c r="M226" s="8">
        <v>64662</v>
      </c>
      <c r="N226" s="8">
        <v>74550</v>
      </c>
      <c r="O226" s="8">
        <v>68407</v>
      </c>
      <c r="P226" s="8">
        <v>56227</v>
      </c>
      <c r="Q226" s="8">
        <v>51713</v>
      </c>
      <c r="R226" s="8">
        <v>50141</v>
      </c>
      <c r="S226" s="8">
        <v>34266</v>
      </c>
      <c r="T226" s="8">
        <v>25547</v>
      </c>
      <c r="U226" s="8">
        <v>15536</v>
      </c>
      <c r="V226" s="8">
        <v>6832</v>
      </c>
      <c r="W226" s="8">
        <v>1984</v>
      </c>
      <c r="X226" s="8">
        <f t="shared" si="9"/>
        <v>1036937</v>
      </c>
      <c r="Y226" s="8">
        <v>1095958</v>
      </c>
      <c r="Z226">
        <f t="shared" si="10"/>
        <v>184209</v>
      </c>
      <c r="AA226" s="5">
        <f t="shared" si="11"/>
        <v>0.16808034614465153</v>
      </c>
    </row>
    <row r="227" spans="1:27" x14ac:dyDescent="0.2">
      <c r="A227" s="7" t="s">
        <v>680</v>
      </c>
      <c r="B227" s="7" t="e">
        <f>VLOOKUP(A227,[1]population!A:D,4,FALSE)</f>
        <v>#N/A</v>
      </c>
      <c r="C227" s="8">
        <v>1143048</v>
      </c>
      <c r="D227" s="8">
        <v>62249</v>
      </c>
      <c r="E227" s="8">
        <v>67233</v>
      </c>
      <c r="F227" s="8">
        <v>69953</v>
      </c>
      <c r="G227" s="8">
        <v>85901</v>
      </c>
      <c r="H227" s="8">
        <v>79425</v>
      </c>
      <c r="I227" s="8">
        <v>78837</v>
      </c>
      <c r="J227" s="8">
        <v>78126</v>
      </c>
      <c r="K227" s="8">
        <v>69921</v>
      </c>
      <c r="L227" s="8">
        <v>76768</v>
      </c>
      <c r="M227" s="8">
        <v>69245</v>
      </c>
      <c r="N227" s="8">
        <v>77245</v>
      </c>
      <c r="O227" s="8">
        <v>71898</v>
      </c>
      <c r="P227" s="8">
        <v>60517</v>
      </c>
      <c r="Q227" s="8">
        <v>56436</v>
      </c>
      <c r="R227" s="8">
        <v>52393</v>
      </c>
      <c r="S227" s="8">
        <v>35491</v>
      </c>
      <c r="T227" s="8">
        <v>26369</v>
      </c>
      <c r="U227" s="8">
        <v>16004</v>
      </c>
      <c r="V227" s="8">
        <v>6825</v>
      </c>
      <c r="W227" s="8">
        <v>2212</v>
      </c>
      <c r="X227" s="8">
        <f t="shared" si="9"/>
        <v>1080799</v>
      </c>
      <c r="Y227" s="8">
        <v>1143048</v>
      </c>
      <c r="Z227">
        <f t="shared" si="10"/>
        <v>199435</v>
      </c>
      <c r="AA227" s="5">
        <f t="shared" si="11"/>
        <v>0.17447648742659977</v>
      </c>
    </row>
    <row r="228" spans="1:27" x14ac:dyDescent="0.2">
      <c r="A228" s="7" t="s">
        <v>681</v>
      </c>
      <c r="B228" s="7" t="e">
        <f>VLOOKUP(A228,[1]population!A:D,4,FALSE)</f>
        <v>#N/A</v>
      </c>
      <c r="C228" s="8">
        <v>1466799</v>
      </c>
      <c r="D228" s="8">
        <v>90960</v>
      </c>
      <c r="E228" s="8">
        <v>93388</v>
      </c>
      <c r="F228" s="8">
        <v>84612</v>
      </c>
      <c r="G228" s="8">
        <v>93075</v>
      </c>
      <c r="H228" s="8">
        <v>108872</v>
      </c>
      <c r="I228" s="8">
        <v>112258</v>
      </c>
      <c r="J228" s="8">
        <v>105961</v>
      </c>
      <c r="K228" s="8">
        <v>92460</v>
      </c>
      <c r="L228" s="8">
        <v>100321</v>
      </c>
      <c r="M228" s="8">
        <v>99483</v>
      </c>
      <c r="N228" s="8">
        <v>98006</v>
      </c>
      <c r="O228" s="8">
        <v>86487</v>
      </c>
      <c r="P228" s="8">
        <v>71389</v>
      </c>
      <c r="Q228" s="8">
        <v>62399</v>
      </c>
      <c r="R228" s="8">
        <v>57124</v>
      </c>
      <c r="S228" s="8">
        <v>44582</v>
      </c>
      <c r="T228" s="8">
        <v>33970</v>
      </c>
      <c r="U228" s="8">
        <v>20362</v>
      </c>
      <c r="V228" s="8">
        <v>8416</v>
      </c>
      <c r="W228" s="8">
        <v>2674</v>
      </c>
      <c r="X228" s="8">
        <f t="shared" si="9"/>
        <v>1375839</v>
      </c>
      <c r="Y228" s="8">
        <v>1466799</v>
      </c>
      <c r="Z228">
        <f t="shared" si="10"/>
        <v>268960</v>
      </c>
      <c r="AA228" s="5">
        <f t="shared" si="11"/>
        <v>0.18336527363326535</v>
      </c>
    </row>
    <row r="229" spans="1:27" x14ac:dyDescent="0.2">
      <c r="A229" s="7" t="s">
        <v>682</v>
      </c>
      <c r="B229" s="7" t="e">
        <f>VLOOKUP(A229,[1]population!A:D,4,FALSE)</f>
        <v>#N/A</v>
      </c>
      <c r="C229" s="8">
        <v>1319731</v>
      </c>
      <c r="D229" s="8">
        <v>83584</v>
      </c>
      <c r="E229" s="8">
        <v>88678</v>
      </c>
      <c r="F229" s="8">
        <v>82432</v>
      </c>
      <c r="G229" s="8">
        <v>92321</v>
      </c>
      <c r="H229" s="8">
        <v>97370</v>
      </c>
      <c r="I229" s="8">
        <v>100657</v>
      </c>
      <c r="J229" s="8">
        <v>97353</v>
      </c>
      <c r="K229" s="8">
        <v>85080</v>
      </c>
      <c r="L229" s="8">
        <v>86786</v>
      </c>
      <c r="M229" s="8">
        <v>92682</v>
      </c>
      <c r="N229" s="8">
        <v>84357</v>
      </c>
      <c r="O229" s="8">
        <v>74849</v>
      </c>
      <c r="P229" s="8">
        <v>60890</v>
      </c>
      <c r="Q229" s="8">
        <v>52487</v>
      </c>
      <c r="R229" s="8">
        <v>48742</v>
      </c>
      <c r="S229" s="8">
        <v>35506</v>
      </c>
      <c r="T229" s="8">
        <v>27895</v>
      </c>
      <c r="U229" s="8">
        <v>17832</v>
      </c>
      <c r="V229" s="8">
        <v>7838</v>
      </c>
      <c r="W229" s="8">
        <v>2392</v>
      </c>
      <c r="X229" s="8">
        <f t="shared" si="9"/>
        <v>1236147</v>
      </c>
      <c r="Y229" s="8">
        <v>1319731</v>
      </c>
      <c r="Z229">
        <f t="shared" si="10"/>
        <v>254694</v>
      </c>
      <c r="AA229" s="5">
        <f t="shared" si="11"/>
        <v>0.19298932888596237</v>
      </c>
    </row>
    <row r="230" spans="1:27" x14ac:dyDescent="0.2">
      <c r="A230" s="7" t="s">
        <v>683</v>
      </c>
      <c r="B230" s="7" t="e">
        <f>VLOOKUP(A230,[1]population!A:D,4,FALSE)</f>
        <v>#N/A</v>
      </c>
      <c r="C230" s="8">
        <v>1006263</v>
      </c>
      <c r="D230" s="8">
        <v>54373</v>
      </c>
      <c r="E230" s="8">
        <v>56596</v>
      </c>
      <c r="F230" s="8">
        <v>58109</v>
      </c>
      <c r="G230" s="8">
        <v>75666</v>
      </c>
      <c r="H230" s="8">
        <v>71145</v>
      </c>
      <c r="I230" s="8">
        <v>72703</v>
      </c>
      <c r="J230" s="8">
        <v>69595</v>
      </c>
      <c r="K230" s="8">
        <v>61831</v>
      </c>
      <c r="L230" s="8">
        <v>67779</v>
      </c>
      <c r="M230" s="8">
        <v>60041</v>
      </c>
      <c r="N230" s="8">
        <v>68913</v>
      </c>
      <c r="O230" s="8">
        <v>62417</v>
      </c>
      <c r="P230" s="8">
        <v>51667</v>
      </c>
      <c r="Q230" s="8">
        <v>47167</v>
      </c>
      <c r="R230" s="8">
        <v>47078</v>
      </c>
      <c r="S230" s="8">
        <v>33042</v>
      </c>
      <c r="T230" s="8">
        <v>24515</v>
      </c>
      <c r="U230" s="8">
        <v>14782</v>
      </c>
      <c r="V230" s="8">
        <v>6558</v>
      </c>
      <c r="W230" s="8">
        <v>2286</v>
      </c>
      <c r="X230" s="8">
        <f t="shared" si="9"/>
        <v>951890</v>
      </c>
      <c r="Y230" s="8">
        <v>1006263</v>
      </c>
      <c r="Z230">
        <f t="shared" si="10"/>
        <v>169078</v>
      </c>
      <c r="AA230" s="5">
        <f t="shared" si="11"/>
        <v>0.1680256553207263</v>
      </c>
    </row>
    <row r="231" spans="1:27" x14ac:dyDescent="0.2">
      <c r="A231" s="7" t="s">
        <v>684</v>
      </c>
      <c r="B231" s="7" t="e">
        <f>VLOOKUP(A231,[1]population!A:D,4,FALSE)</f>
        <v>#N/A</v>
      </c>
      <c r="C231" s="8">
        <v>796623</v>
      </c>
      <c r="D231" s="8">
        <v>39102</v>
      </c>
      <c r="E231" s="8">
        <v>43626</v>
      </c>
      <c r="F231" s="8">
        <v>40316</v>
      </c>
      <c r="G231" s="8">
        <v>41272</v>
      </c>
      <c r="H231" s="8">
        <v>46912</v>
      </c>
      <c r="I231" s="8">
        <v>47506</v>
      </c>
      <c r="J231" s="8">
        <v>47947</v>
      </c>
      <c r="K231" s="8">
        <v>45130</v>
      </c>
      <c r="L231" s="8">
        <v>54625</v>
      </c>
      <c r="M231" s="8">
        <v>44299</v>
      </c>
      <c r="N231" s="8">
        <v>59916</v>
      </c>
      <c r="O231" s="8">
        <v>56092</v>
      </c>
      <c r="P231" s="8">
        <v>49940</v>
      </c>
      <c r="Q231" s="8">
        <v>49395</v>
      </c>
      <c r="R231" s="8">
        <v>49271</v>
      </c>
      <c r="S231" s="8">
        <v>33589</v>
      </c>
      <c r="T231" s="8">
        <v>24332</v>
      </c>
      <c r="U231" s="8">
        <v>14857</v>
      </c>
      <c r="V231" s="8">
        <v>6498</v>
      </c>
      <c r="W231" s="8">
        <v>1998</v>
      </c>
      <c r="X231" s="8">
        <f t="shared" si="9"/>
        <v>757521</v>
      </c>
      <c r="Y231" s="8">
        <v>796623</v>
      </c>
      <c r="Z231">
        <f t="shared" si="10"/>
        <v>123044</v>
      </c>
      <c r="AA231" s="5">
        <f t="shared" si="11"/>
        <v>0.15445700161808032</v>
      </c>
    </row>
    <row r="232" spans="1:27" x14ac:dyDescent="0.2">
      <c r="A232" s="7" t="s">
        <v>685</v>
      </c>
      <c r="B232" s="7" t="e">
        <f>VLOOKUP(A232,[1]population!A:D,4,FALSE)</f>
        <v>#N/A</v>
      </c>
      <c r="C232" s="8">
        <v>772618</v>
      </c>
      <c r="D232" s="8">
        <v>44691</v>
      </c>
      <c r="E232" s="8">
        <v>47040</v>
      </c>
      <c r="F232" s="8">
        <v>41228</v>
      </c>
      <c r="G232" s="8">
        <v>43300</v>
      </c>
      <c r="H232" s="8">
        <v>52065</v>
      </c>
      <c r="I232" s="8">
        <v>56088</v>
      </c>
      <c r="J232" s="8">
        <v>55944</v>
      </c>
      <c r="K232" s="8">
        <v>50318</v>
      </c>
      <c r="L232" s="8">
        <v>55450</v>
      </c>
      <c r="M232" s="8">
        <v>49689</v>
      </c>
      <c r="N232" s="8">
        <v>56576</v>
      </c>
      <c r="O232" s="8">
        <v>49762</v>
      </c>
      <c r="P232" s="8">
        <v>40966</v>
      </c>
      <c r="Q232" s="8">
        <v>37499</v>
      </c>
      <c r="R232" s="8">
        <v>36661</v>
      </c>
      <c r="S232" s="8">
        <v>23226</v>
      </c>
      <c r="T232" s="8">
        <v>16265</v>
      </c>
      <c r="U232" s="8">
        <v>9900</v>
      </c>
      <c r="V232" s="8">
        <v>4517</v>
      </c>
      <c r="W232" s="8">
        <v>1433</v>
      </c>
      <c r="X232" s="8">
        <f t="shared" si="9"/>
        <v>727927</v>
      </c>
      <c r="Y232" s="8">
        <v>772618</v>
      </c>
      <c r="Z232">
        <f t="shared" si="10"/>
        <v>132959</v>
      </c>
      <c r="AA232" s="5">
        <f t="shared" si="11"/>
        <v>0.17208892363367148</v>
      </c>
    </row>
    <row r="233" spans="1:27" x14ac:dyDescent="0.2">
      <c r="A233" s="7" t="s">
        <v>686</v>
      </c>
      <c r="B233" s="7" t="e">
        <f>VLOOKUP(A233,[1]population!A:D,4,FALSE)</f>
        <v>#N/A</v>
      </c>
      <c r="C233" s="8">
        <v>979581</v>
      </c>
      <c r="D233" s="8">
        <v>53327</v>
      </c>
      <c r="E233" s="8">
        <v>55055</v>
      </c>
      <c r="F233" s="8">
        <v>54389</v>
      </c>
      <c r="G233" s="8">
        <v>67106</v>
      </c>
      <c r="H233" s="8">
        <v>76638</v>
      </c>
      <c r="I233" s="8">
        <v>77479</v>
      </c>
      <c r="J233" s="8">
        <v>73153</v>
      </c>
      <c r="K233" s="8">
        <v>64835</v>
      </c>
      <c r="L233" s="8">
        <v>66268</v>
      </c>
      <c r="M233" s="8">
        <v>59483</v>
      </c>
      <c r="N233" s="8">
        <v>65212</v>
      </c>
      <c r="O233" s="8">
        <v>58511</v>
      </c>
      <c r="P233" s="8">
        <v>49005</v>
      </c>
      <c r="Q233" s="8">
        <v>44410</v>
      </c>
      <c r="R233" s="8">
        <v>43192</v>
      </c>
      <c r="S233" s="8">
        <v>28861</v>
      </c>
      <c r="T233" s="8">
        <v>21432</v>
      </c>
      <c r="U233" s="8">
        <v>13325</v>
      </c>
      <c r="V233" s="8">
        <v>6015</v>
      </c>
      <c r="W233" s="8">
        <v>1885</v>
      </c>
      <c r="X233" s="8">
        <f t="shared" si="9"/>
        <v>926254</v>
      </c>
      <c r="Y233" s="8">
        <v>979581</v>
      </c>
      <c r="Z233">
        <f t="shared" si="10"/>
        <v>162771</v>
      </c>
      <c r="AA233" s="5">
        <f t="shared" si="11"/>
        <v>0.16616390068815137</v>
      </c>
    </row>
    <row r="234" spans="1:27" x14ac:dyDescent="0.2">
      <c r="A234" s="7" t="s">
        <v>687</v>
      </c>
      <c r="B234" s="7" t="e">
        <f>VLOOKUP(A234,[1]population!A:D,4,FALSE)</f>
        <v>#N/A</v>
      </c>
      <c r="C234" s="8">
        <v>1059417</v>
      </c>
      <c r="D234" s="8">
        <v>50309</v>
      </c>
      <c r="E234" s="8">
        <v>54427</v>
      </c>
      <c r="F234" s="8">
        <v>53472</v>
      </c>
      <c r="G234" s="8">
        <v>63118</v>
      </c>
      <c r="H234" s="8">
        <v>65439</v>
      </c>
      <c r="I234" s="8">
        <v>64884</v>
      </c>
      <c r="J234" s="8">
        <v>62026</v>
      </c>
      <c r="K234" s="8">
        <v>57970</v>
      </c>
      <c r="L234" s="8">
        <v>69534</v>
      </c>
      <c r="M234" s="8">
        <v>56631</v>
      </c>
      <c r="N234" s="8">
        <v>74348</v>
      </c>
      <c r="O234" s="8">
        <v>71334</v>
      </c>
      <c r="P234" s="8">
        <v>65011</v>
      </c>
      <c r="Q234" s="8">
        <v>64913</v>
      </c>
      <c r="R234" s="8">
        <v>69530</v>
      </c>
      <c r="S234" s="8">
        <v>46716</v>
      </c>
      <c r="T234" s="8">
        <v>35071</v>
      </c>
      <c r="U234" s="8">
        <v>21950</v>
      </c>
      <c r="V234" s="8">
        <v>9747</v>
      </c>
      <c r="W234" s="8">
        <v>2987</v>
      </c>
      <c r="X234" s="8">
        <f t="shared" si="9"/>
        <v>1009108</v>
      </c>
      <c r="Y234" s="8">
        <v>1059417</v>
      </c>
      <c r="Z234">
        <f t="shared" si="10"/>
        <v>158208</v>
      </c>
      <c r="AA234" s="5">
        <f t="shared" si="11"/>
        <v>0.14933496441910976</v>
      </c>
    </row>
    <row r="235" spans="1:27" x14ac:dyDescent="0.2">
      <c r="A235" s="7" t="s">
        <v>688</v>
      </c>
      <c r="B235" s="7" t="e">
        <f>VLOOKUP(A235,[1]population!A:D,4,FALSE)</f>
        <v>#N/A</v>
      </c>
      <c r="C235" s="8">
        <v>1017331</v>
      </c>
      <c r="D235" s="8">
        <v>51544</v>
      </c>
      <c r="E235" s="8">
        <v>56783</v>
      </c>
      <c r="F235" s="8">
        <v>53624</v>
      </c>
      <c r="G235" s="8">
        <v>57507</v>
      </c>
      <c r="H235" s="8">
        <v>61579</v>
      </c>
      <c r="I235" s="8">
        <v>62388</v>
      </c>
      <c r="J235" s="8">
        <v>62393</v>
      </c>
      <c r="K235" s="8">
        <v>58934</v>
      </c>
      <c r="L235" s="8">
        <v>68628</v>
      </c>
      <c r="M235" s="8">
        <v>57555</v>
      </c>
      <c r="N235" s="8">
        <v>72870</v>
      </c>
      <c r="O235" s="8">
        <v>67705</v>
      </c>
      <c r="P235" s="8">
        <v>60090</v>
      </c>
      <c r="Q235" s="8">
        <v>59367</v>
      </c>
      <c r="R235" s="8">
        <v>62785</v>
      </c>
      <c r="S235" s="8">
        <v>41999</v>
      </c>
      <c r="T235" s="8">
        <v>31215</v>
      </c>
      <c r="U235" s="8">
        <v>19091</v>
      </c>
      <c r="V235" s="8">
        <v>8567</v>
      </c>
      <c r="W235" s="8">
        <v>2707</v>
      </c>
      <c r="X235" s="8">
        <f t="shared" si="9"/>
        <v>965787</v>
      </c>
      <c r="Y235" s="8">
        <v>1017331</v>
      </c>
      <c r="Z235">
        <f t="shared" si="10"/>
        <v>161951</v>
      </c>
      <c r="AA235" s="5">
        <f t="shared" si="11"/>
        <v>0.15919204270783058</v>
      </c>
    </row>
    <row r="236" spans="1:27" x14ac:dyDescent="0.2">
      <c r="A236" s="7" t="s">
        <v>689</v>
      </c>
      <c r="B236" s="7" t="e">
        <f>VLOOKUP(A236,[1]population!A:D,4,FALSE)</f>
        <v>#N/A</v>
      </c>
      <c r="C236" s="8">
        <v>1017463</v>
      </c>
      <c r="D236" s="8">
        <v>64898</v>
      </c>
      <c r="E236" s="8">
        <v>65429</v>
      </c>
      <c r="F236" s="8">
        <v>55851</v>
      </c>
      <c r="G236" s="8">
        <v>55700</v>
      </c>
      <c r="H236" s="8">
        <v>69776</v>
      </c>
      <c r="I236" s="8">
        <v>78340</v>
      </c>
      <c r="J236" s="8">
        <v>80491</v>
      </c>
      <c r="K236" s="8">
        <v>71763</v>
      </c>
      <c r="L236" s="8">
        <v>71395</v>
      </c>
      <c r="M236" s="8">
        <v>70625</v>
      </c>
      <c r="N236" s="8">
        <v>70261</v>
      </c>
      <c r="O236" s="8">
        <v>62462</v>
      </c>
      <c r="P236" s="8">
        <v>51227</v>
      </c>
      <c r="Q236" s="8">
        <v>44077</v>
      </c>
      <c r="R236" s="8">
        <v>39916</v>
      </c>
      <c r="S236" s="8">
        <v>26766</v>
      </c>
      <c r="T236" s="8">
        <v>20199</v>
      </c>
      <c r="U236" s="8">
        <v>11760</v>
      </c>
      <c r="V236" s="8">
        <v>5003</v>
      </c>
      <c r="W236" s="8">
        <v>1524</v>
      </c>
      <c r="X236" s="8">
        <f t="shared" si="9"/>
        <v>952565</v>
      </c>
      <c r="Y236" s="8">
        <v>1017463</v>
      </c>
      <c r="Z236">
        <f t="shared" si="10"/>
        <v>186178</v>
      </c>
      <c r="AA236" s="5">
        <f t="shared" si="11"/>
        <v>0.18298257528775003</v>
      </c>
    </row>
    <row r="237" spans="1:27" x14ac:dyDescent="0.2">
      <c r="A237" s="7" t="s">
        <v>690</v>
      </c>
      <c r="B237" s="7" t="e">
        <f>VLOOKUP(A237,[1]population!A:D,4,FALSE)</f>
        <v>#N/A</v>
      </c>
      <c r="C237" s="8">
        <v>1567982</v>
      </c>
      <c r="D237" s="8">
        <v>92118</v>
      </c>
      <c r="E237" s="8">
        <v>95885</v>
      </c>
      <c r="F237" s="8">
        <v>83647</v>
      </c>
      <c r="G237" s="8">
        <v>84408</v>
      </c>
      <c r="H237" s="8">
        <v>99259</v>
      </c>
      <c r="I237" s="8">
        <v>107696</v>
      </c>
      <c r="J237" s="8">
        <v>115567</v>
      </c>
      <c r="K237" s="8">
        <v>109392</v>
      </c>
      <c r="L237" s="8">
        <v>114548</v>
      </c>
      <c r="M237" s="8">
        <v>100932</v>
      </c>
      <c r="N237" s="8">
        <v>116437</v>
      </c>
      <c r="O237" s="8">
        <v>103173</v>
      </c>
      <c r="P237" s="8">
        <v>82735</v>
      </c>
      <c r="Q237" s="8">
        <v>70152</v>
      </c>
      <c r="R237" s="8">
        <v>68598</v>
      </c>
      <c r="S237" s="8">
        <v>46721</v>
      </c>
      <c r="T237" s="8">
        <v>37414</v>
      </c>
      <c r="U237" s="8">
        <v>24702</v>
      </c>
      <c r="V237" s="8">
        <v>11136</v>
      </c>
      <c r="W237" s="8">
        <v>3462</v>
      </c>
      <c r="X237" s="8">
        <f t="shared" si="9"/>
        <v>1475864</v>
      </c>
      <c r="Y237" s="8">
        <v>1567982</v>
      </c>
      <c r="Z237">
        <f t="shared" si="10"/>
        <v>271650</v>
      </c>
      <c r="AA237" s="5">
        <f t="shared" si="11"/>
        <v>0.17324816228757728</v>
      </c>
    </row>
    <row r="238" spans="1:27" x14ac:dyDescent="0.2">
      <c r="A238" s="7" t="s">
        <v>691</v>
      </c>
      <c r="B238" s="7" t="e">
        <f>VLOOKUP(A238,[1]population!A:D,4,FALSE)</f>
        <v>#N/A</v>
      </c>
      <c r="C238" s="8">
        <v>1226448</v>
      </c>
      <c r="D238" s="8">
        <v>70005</v>
      </c>
      <c r="E238" s="8">
        <v>73027</v>
      </c>
      <c r="F238" s="8">
        <v>65008</v>
      </c>
      <c r="G238" s="8">
        <v>66118</v>
      </c>
      <c r="H238" s="8">
        <v>77122</v>
      </c>
      <c r="I238" s="8">
        <v>81530</v>
      </c>
      <c r="J238" s="8">
        <v>82678</v>
      </c>
      <c r="K238" s="8">
        <v>78098</v>
      </c>
      <c r="L238" s="8">
        <v>86714</v>
      </c>
      <c r="M238" s="8">
        <v>75933</v>
      </c>
      <c r="N238" s="8">
        <v>90081</v>
      </c>
      <c r="O238" s="8">
        <v>80813</v>
      </c>
      <c r="P238" s="8">
        <v>67154</v>
      </c>
      <c r="Q238" s="8">
        <v>61801</v>
      </c>
      <c r="R238" s="8">
        <v>65032</v>
      </c>
      <c r="S238" s="8">
        <v>41956</v>
      </c>
      <c r="T238" s="8">
        <v>32187</v>
      </c>
      <c r="U238" s="8">
        <v>19792</v>
      </c>
      <c r="V238" s="8">
        <v>8639</v>
      </c>
      <c r="W238" s="8">
        <v>2760</v>
      </c>
      <c r="X238" s="8">
        <f t="shared" si="9"/>
        <v>1156443</v>
      </c>
      <c r="Y238" s="8">
        <v>1226448</v>
      </c>
      <c r="Z238">
        <f t="shared" si="10"/>
        <v>208040</v>
      </c>
      <c r="AA238" s="5">
        <f t="shared" si="11"/>
        <v>0.16962806413317155</v>
      </c>
    </row>
    <row r="239" spans="1:27" x14ac:dyDescent="0.2">
      <c r="A239" s="7" t="s">
        <v>692</v>
      </c>
      <c r="B239" s="7" t="e">
        <f>VLOOKUP(A239,[1]population!A:D,4,FALSE)</f>
        <v>#N/A</v>
      </c>
      <c r="C239" s="8">
        <v>2487830</v>
      </c>
      <c r="D239" s="8">
        <v>137414</v>
      </c>
      <c r="E239" s="8">
        <v>132754</v>
      </c>
      <c r="F239" s="8">
        <v>122599</v>
      </c>
      <c r="G239" s="8">
        <v>170805</v>
      </c>
      <c r="H239" s="8">
        <v>234941</v>
      </c>
      <c r="I239" s="8">
        <v>259070</v>
      </c>
      <c r="J239" s="8">
        <v>240680</v>
      </c>
      <c r="K239" s="8">
        <v>198578</v>
      </c>
      <c r="L239" s="8">
        <v>172790</v>
      </c>
      <c r="M239" s="8">
        <v>143818</v>
      </c>
      <c r="N239" s="8">
        <v>157867</v>
      </c>
      <c r="O239" s="8">
        <v>133609</v>
      </c>
      <c r="P239" s="8">
        <v>104839</v>
      </c>
      <c r="Q239" s="8">
        <v>83472</v>
      </c>
      <c r="R239" s="8">
        <v>70068</v>
      </c>
      <c r="S239" s="8">
        <v>50386</v>
      </c>
      <c r="T239" s="8">
        <v>38389</v>
      </c>
      <c r="U239" s="8">
        <v>22881</v>
      </c>
      <c r="V239" s="8">
        <v>9576</v>
      </c>
      <c r="W239" s="8">
        <v>3294</v>
      </c>
      <c r="X239" s="8">
        <f t="shared" si="9"/>
        <v>2350416</v>
      </c>
      <c r="Y239" s="8">
        <v>2487830</v>
      </c>
      <c r="Z239">
        <f t="shared" si="10"/>
        <v>392767</v>
      </c>
      <c r="AA239" s="5">
        <f t="shared" si="11"/>
        <v>0.15787533714120339</v>
      </c>
    </row>
    <row r="240" spans="1:27" x14ac:dyDescent="0.2">
      <c r="A240" s="7" t="s">
        <v>693</v>
      </c>
      <c r="B240" s="7" t="e">
        <f>VLOOKUP(A240,[1]population!A:D,4,FALSE)</f>
        <v>#N/A</v>
      </c>
      <c r="C240" s="8">
        <v>1641070</v>
      </c>
      <c r="D240" s="8">
        <v>92674</v>
      </c>
      <c r="E240" s="8">
        <v>89756</v>
      </c>
      <c r="F240" s="8">
        <v>84024</v>
      </c>
      <c r="G240" s="8">
        <v>121390</v>
      </c>
      <c r="H240" s="8">
        <v>162919</v>
      </c>
      <c r="I240" s="8">
        <v>171813</v>
      </c>
      <c r="J240" s="8">
        <v>151039</v>
      </c>
      <c r="K240" s="8">
        <v>123639</v>
      </c>
      <c r="L240" s="8">
        <v>110658</v>
      </c>
      <c r="M240" s="8">
        <v>94508</v>
      </c>
      <c r="N240" s="8">
        <v>103088</v>
      </c>
      <c r="O240" s="8">
        <v>86039</v>
      </c>
      <c r="P240" s="8">
        <v>67024</v>
      </c>
      <c r="Q240" s="8">
        <v>53904</v>
      </c>
      <c r="R240" s="8">
        <v>46399</v>
      </c>
      <c r="S240" s="8">
        <v>32560</v>
      </c>
      <c r="T240" s="8">
        <v>25264</v>
      </c>
      <c r="U240" s="8">
        <v>15362</v>
      </c>
      <c r="V240" s="8">
        <v>6811</v>
      </c>
      <c r="W240" s="8">
        <v>2199</v>
      </c>
      <c r="X240" s="8">
        <f t="shared" si="9"/>
        <v>1548396</v>
      </c>
      <c r="Y240" s="8">
        <v>1641070</v>
      </c>
      <c r="Z240">
        <f t="shared" si="10"/>
        <v>266454</v>
      </c>
      <c r="AA240" s="5">
        <f t="shared" si="11"/>
        <v>0.16236601729359504</v>
      </c>
    </row>
    <row r="241" spans="1:27" x14ac:dyDescent="0.2">
      <c r="A241" s="7" t="s">
        <v>694</v>
      </c>
      <c r="B241" s="7" t="e">
        <f>VLOOKUP(A241,[1]population!A:D,4,FALSE)</f>
        <v>#N/A</v>
      </c>
      <c r="C241" s="8">
        <v>2208017</v>
      </c>
      <c r="D241" s="8">
        <v>149950</v>
      </c>
      <c r="E241" s="8">
        <v>134527</v>
      </c>
      <c r="F241" s="8">
        <v>117754</v>
      </c>
      <c r="G241" s="8">
        <v>144635</v>
      </c>
      <c r="H241" s="8">
        <v>218938</v>
      </c>
      <c r="I241" s="8">
        <v>248391</v>
      </c>
      <c r="J241" s="8">
        <v>216169</v>
      </c>
      <c r="K241" s="8">
        <v>166508</v>
      </c>
      <c r="L241" s="8">
        <v>141339</v>
      </c>
      <c r="M241" s="8">
        <v>147750</v>
      </c>
      <c r="N241" s="8">
        <v>127881</v>
      </c>
      <c r="O241" s="8">
        <v>106978</v>
      </c>
      <c r="P241" s="8">
        <v>82188</v>
      </c>
      <c r="Q241" s="8">
        <v>62450</v>
      </c>
      <c r="R241" s="8">
        <v>50699</v>
      </c>
      <c r="S241" s="8">
        <v>36405</v>
      </c>
      <c r="T241" s="8">
        <v>28401</v>
      </c>
      <c r="U241" s="8">
        <v>17333</v>
      </c>
      <c r="V241" s="8">
        <v>7454</v>
      </c>
      <c r="W241" s="8">
        <v>2267</v>
      </c>
      <c r="X241" s="8">
        <f t="shared" si="9"/>
        <v>2058067</v>
      </c>
      <c r="Y241" s="8">
        <v>2208017</v>
      </c>
      <c r="Z241">
        <f t="shared" si="10"/>
        <v>402231</v>
      </c>
      <c r="AA241" s="5">
        <f t="shared" si="11"/>
        <v>0.18216843439158303</v>
      </c>
    </row>
    <row r="242" spans="1:27" x14ac:dyDescent="0.2">
      <c r="A242" s="7" t="s">
        <v>695</v>
      </c>
      <c r="B242" s="7" t="e">
        <f>VLOOKUP(A242,[1]population!A:D,4,FALSE)</f>
        <v>#N/A</v>
      </c>
      <c r="C242" s="8">
        <v>1982971</v>
      </c>
      <c r="D242" s="8">
        <v>118708</v>
      </c>
      <c r="E242" s="8">
        <v>108895</v>
      </c>
      <c r="F242" s="8">
        <v>95718</v>
      </c>
      <c r="G242" s="8">
        <v>122137</v>
      </c>
      <c r="H242" s="8">
        <v>192369</v>
      </c>
      <c r="I242" s="8">
        <v>200344</v>
      </c>
      <c r="J242" s="8">
        <v>182323</v>
      </c>
      <c r="K242" s="8">
        <v>151399</v>
      </c>
      <c r="L242" s="8">
        <v>139428</v>
      </c>
      <c r="M242" s="8">
        <v>119041</v>
      </c>
      <c r="N242" s="8">
        <v>134526</v>
      </c>
      <c r="O242" s="8">
        <v>113358</v>
      </c>
      <c r="P242" s="8">
        <v>83807</v>
      </c>
      <c r="Q242" s="8">
        <v>63691</v>
      </c>
      <c r="R242" s="8">
        <v>56672</v>
      </c>
      <c r="S242" s="8">
        <v>39988</v>
      </c>
      <c r="T242" s="8">
        <v>30749</v>
      </c>
      <c r="U242" s="8">
        <v>19088</v>
      </c>
      <c r="V242" s="8">
        <v>8135</v>
      </c>
      <c r="W242" s="8">
        <v>2595</v>
      </c>
      <c r="X242" s="8">
        <f t="shared" si="9"/>
        <v>1864263</v>
      </c>
      <c r="Y242" s="8">
        <v>1982971</v>
      </c>
      <c r="Z242">
        <f t="shared" si="10"/>
        <v>323321</v>
      </c>
      <c r="AA242" s="5">
        <f t="shared" si="11"/>
        <v>0.16304877882732527</v>
      </c>
    </row>
    <row r="243" spans="1:27" x14ac:dyDescent="0.2">
      <c r="A243" s="7" t="s">
        <v>696</v>
      </c>
      <c r="B243" s="7" t="e">
        <f>VLOOKUP(A243,[1]population!A:D,4,FALSE)</f>
        <v>#N/A</v>
      </c>
      <c r="C243" s="8">
        <v>1677435</v>
      </c>
      <c r="D243" s="8">
        <v>100561</v>
      </c>
      <c r="E243" s="8">
        <v>95282</v>
      </c>
      <c r="F243" s="8">
        <v>80610</v>
      </c>
      <c r="G243" s="8">
        <v>97285</v>
      </c>
      <c r="H243" s="8">
        <v>144301</v>
      </c>
      <c r="I243" s="8">
        <v>155541</v>
      </c>
      <c r="J243" s="8">
        <v>155724</v>
      </c>
      <c r="K243" s="8">
        <v>136634</v>
      </c>
      <c r="L243" s="8">
        <v>122568</v>
      </c>
      <c r="M243" s="8">
        <v>104753</v>
      </c>
      <c r="N243" s="8">
        <v>113363</v>
      </c>
      <c r="O243" s="8">
        <v>94526</v>
      </c>
      <c r="P243" s="8">
        <v>72481</v>
      </c>
      <c r="Q243" s="8">
        <v>59212</v>
      </c>
      <c r="R243" s="8">
        <v>53107</v>
      </c>
      <c r="S243" s="8">
        <v>36080</v>
      </c>
      <c r="T243" s="8">
        <v>27640</v>
      </c>
      <c r="U243" s="8">
        <v>17103</v>
      </c>
      <c r="V243" s="8">
        <v>7990</v>
      </c>
      <c r="W243" s="8">
        <v>2674</v>
      </c>
      <c r="X243" s="8">
        <f t="shared" si="9"/>
        <v>1576874</v>
      </c>
      <c r="Y243" s="8">
        <v>1677435</v>
      </c>
      <c r="Z243">
        <f t="shared" si="10"/>
        <v>276453</v>
      </c>
      <c r="AA243" s="5">
        <f t="shared" si="11"/>
        <v>0.16480698208872474</v>
      </c>
    </row>
    <row r="244" spans="1:27" x14ac:dyDescent="0.2">
      <c r="A244" s="7" t="s">
        <v>697</v>
      </c>
      <c r="B244" s="7" t="e">
        <f>VLOOKUP(A244,[1]population!A:D,4,FALSE)</f>
        <v>#N/A</v>
      </c>
      <c r="C244" s="8">
        <v>1900708</v>
      </c>
      <c r="D244" s="8">
        <v>107280</v>
      </c>
      <c r="E244" s="8">
        <v>115260</v>
      </c>
      <c r="F244" s="8">
        <v>108168</v>
      </c>
      <c r="G244" s="8">
        <v>112136</v>
      </c>
      <c r="H244" s="8">
        <v>119419</v>
      </c>
      <c r="I244" s="8">
        <v>123355</v>
      </c>
      <c r="J244" s="8">
        <v>121958</v>
      </c>
      <c r="K244" s="8">
        <v>114583</v>
      </c>
      <c r="L244" s="8">
        <v>129267</v>
      </c>
      <c r="M244" s="8">
        <v>118606</v>
      </c>
      <c r="N244" s="8">
        <v>136760</v>
      </c>
      <c r="O244" s="8">
        <v>124447</v>
      </c>
      <c r="P244" s="8">
        <v>105797</v>
      </c>
      <c r="Q244" s="8">
        <v>98110</v>
      </c>
      <c r="R244" s="8">
        <v>101926</v>
      </c>
      <c r="S244" s="8">
        <v>67138</v>
      </c>
      <c r="T244" s="8">
        <v>49060</v>
      </c>
      <c r="U244" s="8">
        <v>30240</v>
      </c>
      <c r="V244" s="8">
        <v>13141</v>
      </c>
      <c r="W244" s="8">
        <v>4057</v>
      </c>
      <c r="X244" s="8">
        <f t="shared" si="9"/>
        <v>1793428</v>
      </c>
      <c r="Y244" s="8">
        <v>1900708</v>
      </c>
      <c r="Z244">
        <f t="shared" si="10"/>
        <v>330708</v>
      </c>
      <c r="AA244" s="5">
        <f t="shared" si="11"/>
        <v>0.17399200718890015</v>
      </c>
    </row>
    <row r="245" spans="1:27" x14ac:dyDescent="0.2">
      <c r="A245" s="7" t="s">
        <v>698</v>
      </c>
      <c r="B245" s="7" t="e">
        <f>VLOOKUP(A245,[1]population!A:D,4,FALSE)</f>
        <v>#N/A</v>
      </c>
      <c r="C245" s="8">
        <v>1959495</v>
      </c>
      <c r="D245" s="8">
        <v>96129</v>
      </c>
      <c r="E245" s="8">
        <v>106654</v>
      </c>
      <c r="F245" s="8">
        <v>102692</v>
      </c>
      <c r="G245" s="8">
        <v>112396</v>
      </c>
      <c r="H245" s="8">
        <v>120716</v>
      </c>
      <c r="I245" s="8">
        <v>124670</v>
      </c>
      <c r="J245" s="8">
        <v>127019</v>
      </c>
      <c r="K245" s="8">
        <v>121233</v>
      </c>
      <c r="L245" s="8">
        <v>137397</v>
      </c>
      <c r="M245" s="8">
        <v>109507</v>
      </c>
      <c r="N245" s="8">
        <v>145041</v>
      </c>
      <c r="O245" s="8">
        <v>131827</v>
      </c>
      <c r="P245" s="8">
        <v>112939</v>
      </c>
      <c r="Q245" s="8">
        <v>105517</v>
      </c>
      <c r="R245" s="8">
        <v>110561</v>
      </c>
      <c r="S245" s="8">
        <v>75217</v>
      </c>
      <c r="T245" s="8">
        <v>57275</v>
      </c>
      <c r="U245" s="8">
        <v>38148</v>
      </c>
      <c r="V245" s="8">
        <v>18297</v>
      </c>
      <c r="W245" s="8">
        <v>6260</v>
      </c>
      <c r="X245" s="8">
        <f t="shared" si="9"/>
        <v>1863366</v>
      </c>
      <c r="Y245" s="8">
        <v>1959495</v>
      </c>
      <c r="Z245">
        <f t="shared" si="10"/>
        <v>305475</v>
      </c>
      <c r="AA245" s="5">
        <f t="shared" si="11"/>
        <v>0.15589475859851645</v>
      </c>
    </row>
    <row r="246" spans="1:27" x14ac:dyDescent="0.2">
      <c r="A246" s="7" t="s">
        <v>699</v>
      </c>
      <c r="B246" s="7" t="e">
        <f>VLOOKUP(A246,[1]population!A:D,4,FALSE)</f>
        <v>#N/A</v>
      </c>
      <c r="C246" s="8">
        <v>789427</v>
      </c>
      <c r="D246" s="8">
        <v>46254</v>
      </c>
      <c r="E246" s="8">
        <v>50267</v>
      </c>
      <c r="F246" s="8">
        <v>44224</v>
      </c>
      <c r="G246" s="8">
        <v>44400</v>
      </c>
      <c r="H246" s="8">
        <v>50243</v>
      </c>
      <c r="I246" s="8">
        <v>56584</v>
      </c>
      <c r="J246" s="8">
        <v>61328</v>
      </c>
      <c r="K246" s="8">
        <v>57382</v>
      </c>
      <c r="L246" s="8">
        <v>58586</v>
      </c>
      <c r="M246" s="8">
        <v>52095</v>
      </c>
      <c r="N246" s="8">
        <v>57087</v>
      </c>
      <c r="O246" s="8">
        <v>49937</v>
      </c>
      <c r="P246" s="8">
        <v>39620</v>
      </c>
      <c r="Q246" s="8">
        <v>33372</v>
      </c>
      <c r="R246" s="8">
        <v>32175</v>
      </c>
      <c r="S246" s="8">
        <v>22333</v>
      </c>
      <c r="T246" s="8">
        <v>17010</v>
      </c>
      <c r="U246" s="8">
        <v>10444</v>
      </c>
      <c r="V246" s="8">
        <v>4631</v>
      </c>
      <c r="W246" s="8">
        <v>1455</v>
      </c>
      <c r="X246" s="8">
        <f t="shared" si="9"/>
        <v>743173</v>
      </c>
      <c r="Y246" s="8">
        <v>789427</v>
      </c>
      <c r="Z246">
        <f t="shared" si="10"/>
        <v>140745</v>
      </c>
      <c r="AA246" s="5">
        <f t="shared" si="11"/>
        <v>0.17828754273669384</v>
      </c>
    </row>
    <row r="247" spans="1:27" x14ac:dyDescent="0.2">
      <c r="A247" s="7" t="s">
        <v>700</v>
      </c>
      <c r="B247" s="7" t="e">
        <f>VLOOKUP(A247,[1]population!A:D,4,FALSE)</f>
        <v>#N/A</v>
      </c>
      <c r="C247" s="8">
        <v>908483</v>
      </c>
      <c r="D247" s="8">
        <v>48673</v>
      </c>
      <c r="E247" s="8">
        <v>54796</v>
      </c>
      <c r="F247" s="8">
        <v>50561</v>
      </c>
      <c r="G247" s="8">
        <v>49951</v>
      </c>
      <c r="H247" s="8">
        <v>52244</v>
      </c>
      <c r="I247" s="8">
        <v>55479</v>
      </c>
      <c r="J247" s="8">
        <v>63052</v>
      </c>
      <c r="K247" s="8">
        <v>64667</v>
      </c>
      <c r="L247" s="8">
        <v>67242</v>
      </c>
      <c r="M247" s="8">
        <v>56353</v>
      </c>
      <c r="N247" s="8">
        <v>68397</v>
      </c>
      <c r="O247" s="8">
        <v>61226</v>
      </c>
      <c r="P247" s="8">
        <v>49010</v>
      </c>
      <c r="Q247" s="8">
        <v>42830</v>
      </c>
      <c r="R247" s="8">
        <v>43179</v>
      </c>
      <c r="S247" s="8">
        <v>30196</v>
      </c>
      <c r="T247" s="8">
        <v>24089</v>
      </c>
      <c r="U247" s="8">
        <v>16224</v>
      </c>
      <c r="V247" s="8">
        <v>7684</v>
      </c>
      <c r="W247" s="8">
        <v>2630</v>
      </c>
      <c r="X247" s="8">
        <f t="shared" si="9"/>
        <v>859810</v>
      </c>
      <c r="Y247" s="8">
        <v>908483</v>
      </c>
      <c r="Z247">
        <f t="shared" si="10"/>
        <v>154030</v>
      </c>
      <c r="AA247" s="5">
        <f t="shared" si="11"/>
        <v>0.16954637566140479</v>
      </c>
    </row>
    <row r="248" spans="1:27" x14ac:dyDescent="0.2">
      <c r="A248" s="7" t="s">
        <v>701</v>
      </c>
      <c r="B248" s="7" t="e">
        <f>VLOOKUP(A248,[1]population!A:D,4,FALSE)</f>
        <v>#N/A</v>
      </c>
      <c r="C248" s="8">
        <v>579008</v>
      </c>
      <c r="D248" s="8">
        <v>27024</v>
      </c>
      <c r="E248" s="8">
        <v>30451</v>
      </c>
      <c r="F248" s="8">
        <v>29366</v>
      </c>
      <c r="G248" s="8">
        <v>31958</v>
      </c>
      <c r="H248" s="8">
        <v>32112</v>
      </c>
      <c r="I248" s="8">
        <v>32019</v>
      </c>
      <c r="J248" s="8">
        <v>32300</v>
      </c>
      <c r="K248" s="8">
        <v>30990</v>
      </c>
      <c r="L248" s="8">
        <v>38415</v>
      </c>
      <c r="M248" s="8">
        <v>31587</v>
      </c>
      <c r="N248" s="8">
        <v>42054</v>
      </c>
      <c r="O248" s="8">
        <v>41449</v>
      </c>
      <c r="P248" s="8">
        <v>38834</v>
      </c>
      <c r="Q248" s="8">
        <v>38618</v>
      </c>
      <c r="R248" s="8">
        <v>40026</v>
      </c>
      <c r="S248" s="8">
        <v>25843</v>
      </c>
      <c r="T248" s="8">
        <v>18236</v>
      </c>
      <c r="U248" s="8">
        <v>11201</v>
      </c>
      <c r="V248" s="8">
        <v>4972</v>
      </c>
      <c r="W248" s="8">
        <v>1553</v>
      </c>
      <c r="X248" s="8">
        <f t="shared" si="9"/>
        <v>551984</v>
      </c>
      <c r="Y248" s="8">
        <v>579008</v>
      </c>
      <c r="Z248">
        <f t="shared" si="10"/>
        <v>86841</v>
      </c>
      <c r="AA248" s="5">
        <f t="shared" si="11"/>
        <v>0.14998238366309274</v>
      </c>
    </row>
    <row r="249" spans="1:27" x14ac:dyDescent="0.2">
      <c r="A249" s="7" t="s">
        <v>702</v>
      </c>
      <c r="B249" s="7" t="e">
        <f>VLOOKUP(A249,[1]population!A:D,4,FALSE)</f>
        <v>#N/A</v>
      </c>
      <c r="C249" s="8">
        <v>1234846</v>
      </c>
      <c r="D249" s="8">
        <v>57705</v>
      </c>
      <c r="E249" s="8">
        <v>64761</v>
      </c>
      <c r="F249" s="8">
        <v>67456</v>
      </c>
      <c r="G249" s="8">
        <v>79842</v>
      </c>
      <c r="H249" s="8">
        <v>72400</v>
      </c>
      <c r="I249" s="8">
        <v>70362</v>
      </c>
      <c r="J249" s="8">
        <v>69125</v>
      </c>
      <c r="K249" s="8">
        <v>65187</v>
      </c>
      <c r="L249" s="8">
        <v>79659</v>
      </c>
      <c r="M249" s="8">
        <v>66645</v>
      </c>
      <c r="N249" s="8">
        <v>88090</v>
      </c>
      <c r="O249" s="8">
        <v>86299</v>
      </c>
      <c r="P249" s="8">
        <v>78326</v>
      </c>
      <c r="Q249" s="8">
        <v>76542</v>
      </c>
      <c r="R249" s="8">
        <v>79160</v>
      </c>
      <c r="S249" s="8">
        <v>53761</v>
      </c>
      <c r="T249" s="8">
        <v>39364</v>
      </c>
      <c r="U249" s="8">
        <v>25018</v>
      </c>
      <c r="V249" s="8">
        <v>11490</v>
      </c>
      <c r="W249" s="8">
        <v>3654</v>
      </c>
      <c r="X249" s="8">
        <f t="shared" si="9"/>
        <v>1177141</v>
      </c>
      <c r="Y249" s="8">
        <v>1234846</v>
      </c>
      <c r="Z249">
        <f t="shared" si="10"/>
        <v>189922</v>
      </c>
      <c r="AA249" s="5">
        <f t="shared" si="11"/>
        <v>0.15380217452216713</v>
      </c>
    </row>
    <row r="250" spans="1:27" x14ac:dyDescent="0.2">
      <c r="A250" s="7" t="s">
        <v>703</v>
      </c>
      <c r="B250" s="7" t="e">
        <f>VLOOKUP(A250,[1]population!A:D,4,FALSE)</f>
        <v>#N/A</v>
      </c>
      <c r="C250" s="8">
        <v>579500</v>
      </c>
      <c r="D250" s="8">
        <v>28032</v>
      </c>
      <c r="E250" s="8">
        <v>32331</v>
      </c>
      <c r="F250" s="8">
        <v>31207</v>
      </c>
      <c r="G250" s="8">
        <v>28583</v>
      </c>
      <c r="H250" s="8">
        <v>32727</v>
      </c>
      <c r="I250" s="8">
        <v>32908</v>
      </c>
      <c r="J250" s="8">
        <v>32347</v>
      </c>
      <c r="K250" s="8">
        <v>31103</v>
      </c>
      <c r="L250" s="8">
        <v>38745</v>
      </c>
      <c r="M250" s="8">
        <v>31863</v>
      </c>
      <c r="N250" s="8">
        <v>42995</v>
      </c>
      <c r="O250" s="8">
        <v>41709</v>
      </c>
      <c r="P250" s="8">
        <v>36971</v>
      </c>
      <c r="Q250" s="8">
        <v>37122</v>
      </c>
      <c r="R250" s="8">
        <v>37377</v>
      </c>
      <c r="S250" s="8">
        <v>25661</v>
      </c>
      <c r="T250" s="8">
        <v>18609</v>
      </c>
      <c r="U250" s="8">
        <v>11782</v>
      </c>
      <c r="V250" s="8">
        <v>5610</v>
      </c>
      <c r="W250" s="8">
        <v>1818</v>
      </c>
      <c r="X250" s="8">
        <f t="shared" si="9"/>
        <v>551468</v>
      </c>
      <c r="Y250" s="8">
        <v>579500</v>
      </c>
      <c r="Z250">
        <f t="shared" si="10"/>
        <v>91570</v>
      </c>
      <c r="AA250" s="5">
        <f t="shared" si="11"/>
        <v>0.15801553062985332</v>
      </c>
    </row>
    <row r="251" spans="1:27" x14ac:dyDescent="0.2">
      <c r="A251" s="7" t="s">
        <v>704</v>
      </c>
      <c r="B251" s="7" t="e">
        <f>VLOOKUP(A251,[1]population!A:D,4,FALSE)</f>
        <v>#N/A</v>
      </c>
      <c r="C251" s="8">
        <v>1019702</v>
      </c>
      <c r="D251" s="8">
        <v>56473</v>
      </c>
      <c r="E251" s="8">
        <v>54924</v>
      </c>
      <c r="F251" s="8">
        <v>55742</v>
      </c>
      <c r="G251" s="8">
        <v>76563</v>
      </c>
      <c r="H251" s="8">
        <v>80924</v>
      </c>
      <c r="I251" s="8">
        <v>82894</v>
      </c>
      <c r="J251" s="8">
        <v>76774</v>
      </c>
      <c r="K251" s="8">
        <v>65490</v>
      </c>
      <c r="L251" s="8">
        <v>66697</v>
      </c>
      <c r="M251" s="8">
        <v>60082</v>
      </c>
      <c r="N251" s="8">
        <v>67328</v>
      </c>
      <c r="O251" s="8">
        <v>59748</v>
      </c>
      <c r="P251" s="8">
        <v>49551</v>
      </c>
      <c r="Q251" s="8">
        <v>44816</v>
      </c>
      <c r="R251" s="8">
        <v>44332</v>
      </c>
      <c r="S251" s="8">
        <v>30936</v>
      </c>
      <c r="T251" s="8">
        <v>23056</v>
      </c>
      <c r="U251" s="8">
        <v>14753</v>
      </c>
      <c r="V251" s="8">
        <v>6509</v>
      </c>
      <c r="W251" s="8">
        <v>2110</v>
      </c>
      <c r="X251" s="8">
        <f t="shared" si="9"/>
        <v>963229</v>
      </c>
      <c r="Y251" s="8">
        <v>1019702</v>
      </c>
      <c r="Z251">
        <f t="shared" si="10"/>
        <v>167139</v>
      </c>
      <c r="AA251" s="5">
        <f t="shared" si="11"/>
        <v>0.16390965203559471</v>
      </c>
    </row>
    <row r="252" spans="1:27" x14ac:dyDescent="0.2">
      <c r="A252" s="7" t="s">
        <v>705</v>
      </c>
      <c r="B252" s="7" t="e">
        <f>VLOOKUP(A252,[1]population!A:D,4,FALSE)</f>
        <v>#N/A</v>
      </c>
      <c r="C252" s="8">
        <v>944389</v>
      </c>
      <c r="D252" s="8">
        <v>49569</v>
      </c>
      <c r="E252" s="8">
        <v>54590</v>
      </c>
      <c r="F252" s="8">
        <v>53723</v>
      </c>
      <c r="G252" s="8">
        <v>59315</v>
      </c>
      <c r="H252" s="8">
        <v>57201</v>
      </c>
      <c r="I252" s="8">
        <v>57349</v>
      </c>
      <c r="J252" s="8">
        <v>57560</v>
      </c>
      <c r="K252" s="8">
        <v>55677</v>
      </c>
      <c r="L252" s="8">
        <v>66441</v>
      </c>
      <c r="M252" s="8">
        <v>56611</v>
      </c>
      <c r="N252" s="8">
        <v>70040</v>
      </c>
      <c r="O252" s="8">
        <v>65707</v>
      </c>
      <c r="P252" s="8">
        <v>55122</v>
      </c>
      <c r="Q252" s="8">
        <v>50388</v>
      </c>
      <c r="R252" s="8">
        <v>50095</v>
      </c>
      <c r="S252" s="8">
        <v>34104</v>
      </c>
      <c r="T252" s="8">
        <v>25414</v>
      </c>
      <c r="U252" s="8">
        <v>15940</v>
      </c>
      <c r="V252" s="8">
        <v>7267</v>
      </c>
      <c r="W252" s="8">
        <v>2276</v>
      </c>
      <c r="X252" s="8">
        <f t="shared" si="9"/>
        <v>894820</v>
      </c>
      <c r="Y252" s="8">
        <v>944389</v>
      </c>
      <c r="Z252">
        <f t="shared" si="10"/>
        <v>157882</v>
      </c>
      <c r="AA252" s="5">
        <f t="shared" si="11"/>
        <v>0.1671789908607576</v>
      </c>
    </row>
    <row r="253" spans="1:27" x14ac:dyDescent="0.2">
      <c r="A253" s="7" t="s">
        <v>706</v>
      </c>
      <c r="B253" s="7" t="e">
        <f>VLOOKUP(A253,[1]population!A:D,4,FALSE)</f>
        <v>#N/A</v>
      </c>
      <c r="C253" s="8">
        <v>803865</v>
      </c>
      <c r="D253" s="8">
        <v>35748</v>
      </c>
      <c r="E253" s="8">
        <v>41073</v>
      </c>
      <c r="F253" s="8">
        <v>40844</v>
      </c>
      <c r="G253" s="8">
        <v>45521</v>
      </c>
      <c r="H253" s="8">
        <v>47124</v>
      </c>
      <c r="I253" s="8">
        <v>48061</v>
      </c>
      <c r="J253" s="8">
        <v>48946</v>
      </c>
      <c r="K253" s="8">
        <v>45418</v>
      </c>
      <c r="L253" s="8">
        <v>52767</v>
      </c>
      <c r="M253" s="8">
        <v>41435</v>
      </c>
      <c r="N253" s="8">
        <v>57171</v>
      </c>
      <c r="O253" s="8">
        <v>55455</v>
      </c>
      <c r="P253" s="8">
        <v>50063</v>
      </c>
      <c r="Q253" s="8">
        <v>49283</v>
      </c>
      <c r="R253" s="8">
        <v>51899</v>
      </c>
      <c r="S253" s="8">
        <v>35324</v>
      </c>
      <c r="T253" s="8">
        <v>27701</v>
      </c>
      <c r="U253" s="8">
        <v>18413</v>
      </c>
      <c r="V253" s="8">
        <v>8697</v>
      </c>
      <c r="W253" s="8">
        <v>2922</v>
      </c>
      <c r="X253" s="8">
        <f t="shared" si="9"/>
        <v>768117</v>
      </c>
      <c r="Y253" s="8">
        <v>803865</v>
      </c>
      <c r="Z253">
        <f t="shared" si="10"/>
        <v>117665</v>
      </c>
      <c r="AA253" s="5">
        <f t="shared" si="11"/>
        <v>0.14637408022491338</v>
      </c>
    </row>
    <row r="254" spans="1:27" x14ac:dyDescent="0.2">
      <c r="A254" s="7" t="s">
        <v>707</v>
      </c>
      <c r="B254" s="7" t="e">
        <f>VLOOKUP(A254,[1]population!A:D,4,FALSE)</f>
        <v>#N/A</v>
      </c>
      <c r="C254" s="8">
        <v>1881685</v>
      </c>
      <c r="D254" s="8">
        <v>96454</v>
      </c>
      <c r="E254" s="8">
        <v>102224</v>
      </c>
      <c r="F254" s="8">
        <v>101167</v>
      </c>
      <c r="G254" s="8">
        <v>125297</v>
      </c>
      <c r="H254" s="8">
        <v>123170</v>
      </c>
      <c r="I254" s="8">
        <v>123521</v>
      </c>
      <c r="J254" s="8">
        <v>121372</v>
      </c>
      <c r="K254" s="8">
        <v>111939</v>
      </c>
      <c r="L254" s="8">
        <v>125354</v>
      </c>
      <c r="M254" s="8">
        <v>107854</v>
      </c>
      <c r="N254" s="8">
        <v>133697</v>
      </c>
      <c r="O254" s="8">
        <v>126886</v>
      </c>
      <c r="P254" s="8">
        <v>107832</v>
      </c>
      <c r="Q254" s="8">
        <v>98953</v>
      </c>
      <c r="R254" s="8">
        <v>102398</v>
      </c>
      <c r="S254" s="8">
        <v>69054</v>
      </c>
      <c r="T254" s="8">
        <v>51814</v>
      </c>
      <c r="U254" s="8">
        <v>33033</v>
      </c>
      <c r="V254" s="8">
        <v>14801</v>
      </c>
      <c r="W254" s="8">
        <v>4865</v>
      </c>
      <c r="X254" s="8">
        <f t="shared" si="9"/>
        <v>1785231</v>
      </c>
      <c r="Y254" s="8">
        <v>1881685</v>
      </c>
      <c r="Z254">
        <f t="shared" si="10"/>
        <v>299845</v>
      </c>
      <c r="AA254" s="5">
        <f t="shared" si="11"/>
        <v>0.15934920031780028</v>
      </c>
    </row>
    <row r="255" spans="1:27" x14ac:dyDescent="0.2">
      <c r="A255" s="7" t="s">
        <v>708</v>
      </c>
      <c r="B255" s="7" t="e">
        <f>VLOOKUP(A255,[1]population!A:D,4,FALSE)</f>
        <v>#N/A</v>
      </c>
      <c r="C255" s="8">
        <v>652099</v>
      </c>
      <c r="D255" s="8">
        <v>33689</v>
      </c>
      <c r="E255" s="8">
        <v>36594</v>
      </c>
      <c r="F255" s="8">
        <v>36475</v>
      </c>
      <c r="G255" s="8">
        <v>36993</v>
      </c>
      <c r="H255" s="8">
        <v>38967</v>
      </c>
      <c r="I255" s="8">
        <v>39681</v>
      </c>
      <c r="J255" s="8">
        <v>39804</v>
      </c>
      <c r="K255" s="8">
        <v>37124</v>
      </c>
      <c r="L255" s="8">
        <v>44328</v>
      </c>
      <c r="M255" s="8">
        <v>37671</v>
      </c>
      <c r="N255" s="8">
        <v>49001</v>
      </c>
      <c r="O255" s="8">
        <v>45908</v>
      </c>
      <c r="P255" s="8">
        <v>39268</v>
      </c>
      <c r="Q255" s="8">
        <v>37038</v>
      </c>
      <c r="R255" s="8">
        <v>36530</v>
      </c>
      <c r="S255" s="8">
        <v>25689</v>
      </c>
      <c r="T255" s="8">
        <v>18659</v>
      </c>
      <c r="U255" s="8">
        <v>11556</v>
      </c>
      <c r="V255" s="8">
        <v>5390</v>
      </c>
      <c r="W255" s="8">
        <v>1734</v>
      </c>
      <c r="X255" s="8">
        <f t="shared" si="9"/>
        <v>618410</v>
      </c>
      <c r="Y255" s="8">
        <v>652099</v>
      </c>
      <c r="Z255">
        <f t="shared" si="10"/>
        <v>106758</v>
      </c>
      <c r="AA255" s="5">
        <f t="shared" si="11"/>
        <v>0.16371440532802534</v>
      </c>
    </row>
    <row r="256" spans="1:27" x14ac:dyDescent="0.2">
      <c r="A256" s="7" t="s">
        <v>709</v>
      </c>
      <c r="B256" s="7" t="e">
        <f>VLOOKUP(A256,[1]population!A:D,4,FALSE)</f>
        <v>#N/A</v>
      </c>
      <c r="C256" s="8">
        <v>1869300</v>
      </c>
      <c r="D256" s="8">
        <v>100480</v>
      </c>
      <c r="E256" s="8">
        <v>111263</v>
      </c>
      <c r="F256" s="8">
        <v>108853</v>
      </c>
      <c r="G256" s="8">
        <v>122613</v>
      </c>
      <c r="H256" s="8">
        <v>128311</v>
      </c>
      <c r="I256" s="8">
        <v>131707</v>
      </c>
      <c r="J256" s="8">
        <v>133468</v>
      </c>
      <c r="K256" s="8">
        <v>124768</v>
      </c>
      <c r="L256" s="8">
        <v>131881</v>
      </c>
      <c r="M256" s="8">
        <v>113823</v>
      </c>
      <c r="N256" s="8">
        <v>133451</v>
      </c>
      <c r="O256" s="8">
        <v>118924</v>
      </c>
      <c r="P256" s="8">
        <v>97077</v>
      </c>
      <c r="Q256" s="8">
        <v>84692</v>
      </c>
      <c r="R256" s="8">
        <v>83134</v>
      </c>
      <c r="S256" s="8">
        <v>57635</v>
      </c>
      <c r="T256" s="8">
        <v>44008</v>
      </c>
      <c r="U256" s="8">
        <v>27115</v>
      </c>
      <c r="V256" s="8">
        <v>12239</v>
      </c>
      <c r="W256" s="8">
        <v>3858</v>
      </c>
      <c r="X256" s="8">
        <f t="shared" si="9"/>
        <v>1768820</v>
      </c>
      <c r="Y256" s="8">
        <v>1869300</v>
      </c>
      <c r="Z256">
        <f t="shared" si="10"/>
        <v>320596</v>
      </c>
      <c r="AA256" s="5">
        <f t="shared" si="11"/>
        <v>0.17150591130369658</v>
      </c>
    </row>
    <row r="257" spans="1:27" x14ac:dyDescent="0.2">
      <c r="A257" s="7" t="s">
        <v>710</v>
      </c>
      <c r="B257" s="7" t="e">
        <f>VLOOKUP(A257,[1]population!A:D,4,FALSE)</f>
        <v>#N/A</v>
      </c>
      <c r="C257" s="8">
        <v>1771213</v>
      </c>
      <c r="D257" s="8">
        <v>92816</v>
      </c>
      <c r="E257" s="8">
        <v>102036</v>
      </c>
      <c r="F257" s="8">
        <v>98800</v>
      </c>
      <c r="G257" s="8">
        <v>110483</v>
      </c>
      <c r="H257" s="8">
        <v>113375</v>
      </c>
      <c r="I257" s="8">
        <v>114090</v>
      </c>
      <c r="J257" s="8">
        <v>110242</v>
      </c>
      <c r="K257" s="8">
        <v>100605</v>
      </c>
      <c r="L257" s="8">
        <v>120581</v>
      </c>
      <c r="M257" s="8">
        <v>103188</v>
      </c>
      <c r="N257" s="8">
        <v>129158</v>
      </c>
      <c r="O257" s="8">
        <v>122073</v>
      </c>
      <c r="P257" s="8">
        <v>104201</v>
      </c>
      <c r="Q257" s="8">
        <v>96606</v>
      </c>
      <c r="R257" s="8">
        <v>95929</v>
      </c>
      <c r="S257" s="8">
        <v>65702</v>
      </c>
      <c r="T257" s="8">
        <v>47912</v>
      </c>
      <c r="U257" s="8">
        <v>27859</v>
      </c>
      <c r="V257" s="8">
        <v>12046</v>
      </c>
      <c r="W257" s="8">
        <v>3511</v>
      </c>
      <c r="X257" s="8">
        <f t="shared" si="9"/>
        <v>1678397</v>
      </c>
      <c r="Y257" s="8">
        <v>1771213</v>
      </c>
      <c r="Z257">
        <f t="shared" si="10"/>
        <v>293652</v>
      </c>
      <c r="AA257" s="5">
        <f t="shared" si="11"/>
        <v>0.16579146607437953</v>
      </c>
    </row>
    <row r="258" spans="1:27" x14ac:dyDescent="0.2">
      <c r="A258" s="7" t="s">
        <v>711</v>
      </c>
      <c r="B258" s="7" t="e">
        <f>VLOOKUP(A258,[1]population!A:D,4,FALSE)</f>
        <v>#N/A</v>
      </c>
      <c r="C258" s="8">
        <v>3248382</v>
      </c>
      <c r="D258" s="8">
        <v>163267</v>
      </c>
      <c r="E258" s="8">
        <v>176751</v>
      </c>
      <c r="F258" s="8">
        <v>172827</v>
      </c>
      <c r="G258" s="8">
        <v>209111</v>
      </c>
      <c r="H258" s="8">
        <v>217807</v>
      </c>
      <c r="I258" s="8">
        <v>214342</v>
      </c>
      <c r="J258" s="8">
        <v>204077</v>
      </c>
      <c r="K258" s="8">
        <v>181662</v>
      </c>
      <c r="L258" s="8">
        <v>216373</v>
      </c>
      <c r="M258" s="8">
        <v>182716</v>
      </c>
      <c r="N258" s="8">
        <v>234635</v>
      </c>
      <c r="O258" s="8">
        <v>229591</v>
      </c>
      <c r="P258" s="8">
        <v>203212</v>
      </c>
      <c r="Q258" s="8">
        <v>183980</v>
      </c>
      <c r="R258" s="8">
        <v>173841</v>
      </c>
      <c r="S258" s="8">
        <v>115390</v>
      </c>
      <c r="T258" s="8">
        <v>89348</v>
      </c>
      <c r="U258" s="8">
        <v>52290</v>
      </c>
      <c r="V258" s="8">
        <v>21154</v>
      </c>
      <c r="W258" s="8">
        <v>6008</v>
      </c>
      <c r="X258" s="8">
        <f t="shared" si="9"/>
        <v>3085115</v>
      </c>
      <c r="Y258" s="8">
        <v>3248382</v>
      </c>
      <c r="Z258">
        <f t="shared" si="10"/>
        <v>512845</v>
      </c>
      <c r="AA258" s="5">
        <f t="shared" si="11"/>
        <v>0.1578770600255758</v>
      </c>
    </row>
    <row r="259" spans="1:27" x14ac:dyDescent="0.2">
      <c r="A259" s="7" t="s">
        <v>414</v>
      </c>
      <c r="B259" s="7" t="e">
        <f>VLOOKUP(A259,[1]population!A:D,4,FALSE)</f>
        <v>#N/A</v>
      </c>
      <c r="C259" s="8">
        <v>59574450</v>
      </c>
      <c r="D259" s="8">
        <v>3272263</v>
      </c>
      <c r="E259" s="8">
        <v>3415468</v>
      </c>
      <c r="F259" s="8">
        <v>3229043</v>
      </c>
      <c r="G259" s="8">
        <v>3786608</v>
      </c>
      <c r="H259" s="8">
        <v>4263215</v>
      </c>
      <c r="I259" s="8">
        <v>4403696</v>
      </c>
      <c r="J259" s="8">
        <v>4244852</v>
      </c>
      <c r="K259" s="8">
        <v>3781745</v>
      </c>
      <c r="L259" s="8">
        <v>4076040</v>
      </c>
      <c r="M259" s="8">
        <v>3583951</v>
      </c>
      <c r="N259" s="8">
        <v>4164929</v>
      </c>
      <c r="O259" s="8">
        <v>3797727</v>
      </c>
      <c r="P259" s="8">
        <v>3180997</v>
      </c>
      <c r="Q259" s="8">
        <v>2864697</v>
      </c>
      <c r="R259" s="8">
        <v>2790832</v>
      </c>
      <c r="S259" s="8">
        <v>1908590</v>
      </c>
      <c r="T259" s="8">
        <v>1433102</v>
      </c>
      <c r="U259" s="8">
        <v>874321</v>
      </c>
      <c r="V259" s="8">
        <v>382813</v>
      </c>
      <c r="W259" s="8">
        <v>119561</v>
      </c>
      <c r="X259" s="8">
        <f t="shared" si="9"/>
        <v>56302187</v>
      </c>
      <c r="Y259" s="8">
        <v>59574450</v>
      </c>
      <c r="Z259">
        <f t="shared" si="10"/>
        <v>9916774</v>
      </c>
      <c r="AA259" s="5">
        <f t="shared" si="11"/>
        <v>0.16646018553255632</v>
      </c>
    </row>
    <row r="260" spans="1:27" x14ac:dyDescent="0.2">
      <c r="A260" s="7" t="s">
        <v>1</v>
      </c>
      <c r="B260" s="7" t="e">
        <f>VLOOKUP(A260,[1]population!A:D,4,FALSE)</f>
        <v>#N/A</v>
      </c>
      <c r="C260" s="8">
        <v>297872250</v>
      </c>
      <c r="D260" s="8">
        <v>16361315</v>
      </c>
      <c r="E260" s="8">
        <v>17077340</v>
      </c>
      <c r="F260" s="8">
        <v>16145215</v>
      </c>
      <c r="G260" s="8">
        <v>18933040</v>
      </c>
      <c r="H260" s="8">
        <v>21316075</v>
      </c>
      <c r="I260" s="8">
        <v>22018480</v>
      </c>
      <c r="J260" s="8">
        <v>21224260</v>
      </c>
      <c r="K260" s="8">
        <v>18908725</v>
      </c>
      <c r="L260" s="8">
        <v>20380200</v>
      </c>
      <c r="M260" s="8">
        <v>17919755</v>
      </c>
      <c r="N260" s="8">
        <v>20824645</v>
      </c>
      <c r="O260" s="8">
        <v>18988635</v>
      </c>
      <c r="P260" s="8">
        <v>15904985</v>
      </c>
      <c r="Q260" s="8">
        <v>14323485</v>
      </c>
      <c r="R260" s="8">
        <v>13954160</v>
      </c>
      <c r="S260" s="8">
        <v>9542950</v>
      </c>
      <c r="T260" s="8">
        <v>7165510</v>
      </c>
      <c r="U260" s="8">
        <v>4371605</v>
      </c>
      <c r="V260" s="8">
        <v>1914065</v>
      </c>
      <c r="W260" s="8">
        <v>597805</v>
      </c>
      <c r="X260" s="8">
        <f t="shared" ref="X260" si="12">SUM(E260:W260)</f>
        <v>281510935</v>
      </c>
      <c r="Y260" s="8">
        <v>297872250</v>
      </c>
      <c r="Z260">
        <f t="shared" ref="Z260" si="13">(D260+E260+F260)</f>
        <v>49583870</v>
      </c>
      <c r="AA260" s="5">
        <f t="shared" ref="AA260" si="14">Z260/Y260</f>
        <v>0.16646018553255632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pregabalin</vt:lpstr>
      <vt:lpstr>gabapentin</vt:lpstr>
      <vt:lpstr>combined</vt:lpstr>
      <vt:lpstr>regional</vt:lpstr>
      <vt:lpstr>tables</vt:lpstr>
      <vt:lpstr>patients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2019-03-12T08:50:30Z</dcterms:created>
  <dcterms:modified xsi:type="dcterms:W3CDTF">2019-03-29T14:27:43Z</dcterms:modified>
</cp:coreProperties>
</file>