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model_outputs/impacts/"/>
    </mc:Choice>
  </mc:AlternateContent>
  <xr:revisionPtr revIDLastSave="54" documentId="8_{D10A294E-E8C7-4A00-AE8A-00FCE5A3AFD0}" xr6:coauthVersionLast="46" xr6:coauthVersionMax="46" xr10:uidLastSave="{88842D04-F016-4FC1-A93D-45F388309CF3}"/>
  <bookViews>
    <workbookView xWindow="28680" yWindow="-120" windowWidth="29040" windowHeight="17640" xr2:uid="{32BF44EB-935B-4F4B-BDC1-B755049E81DC}"/>
  </bookViews>
  <sheets>
    <sheet name="Sheet1" sheetId="1" r:id="rId1"/>
  </sheets>
  <definedNames>
    <definedName name="_xlnm._FilterDatabase" localSheetId="0" hidden="1">Sheet1!$A$3:$AM$3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U14" i="1"/>
  <c r="R15" i="1"/>
  <c r="R14" i="1"/>
  <c r="S15" i="1"/>
  <c r="S14" i="1"/>
  <c r="P15" i="1"/>
  <c r="P14" i="1"/>
  <c r="D15" i="1"/>
  <c r="D14" i="1"/>
  <c r="F12" i="1"/>
  <c r="F6" i="1"/>
  <c r="F8" i="1"/>
  <c r="F10" i="1"/>
  <c r="F4" i="1"/>
  <c r="AM12" i="1"/>
  <c r="AL12" i="1"/>
  <c r="AL11" i="1"/>
  <c r="AL10" i="1"/>
  <c r="AL9" i="1"/>
  <c r="AL8" i="1"/>
  <c r="AL7" i="1"/>
  <c r="AL6" i="1"/>
  <c r="AL5" i="1"/>
  <c r="AL4" i="1"/>
  <c r="AJ12" i="1"/>
  <c r="AI12" i="1"/>
  <c r="AI11" i="1"/>
  <c r="AI10" i="1"/>
  <c r="AI9" i="1"/>
  <c r="AI8" i="1"/>
  <c r="AI7" i="1"/>
  <c r="AI6" i="1"/>
  <c r="AI5" i="1"/>
  <c r="AI4" i="1"/>
  <c r="AG12" i="1"/>
  <c r="AF12" i="1"/>
  <c r="AF11" i="1"/>
  <c r="AF10" i="1"/>
  <c r="AF9" i="1"/>
  <c r="AF8" i="1"/>
  <c r="AF7" i="1"/>
  <c r="AF6" i="1"/>
  <c r="AF5" i="1"/>
  <c r="AF4" i="1"/>
  <c r="AD12" i="1"/>
  <c r="AC12" i="1"/>
  <c r="AC11" i="1"/>
  <c r="AC10" i="1"/>
  <c r="AC9" i="1"/>
  <c r="AC8" i="1"/>
  <c r="AC7" i="1"/>
  <c r="AC6" i="1"/>
  <c r="AC5" i="1"/>
  <c r="AD4" i="1"/>
  <c r="AC4" i="1"/>
  <c r="AA12" i="1"/>
  <c r="Z12" i="1"/>
  <c r="Z11" i="1"/>
  <c r="Z10" i="1"/>
  <c r="Z9" i="1"/>
  <c r="Z8" i="1"/>
  <c r="Z7" i="1"/>
  <c r="Z6" i="1"/>
  <c r="Z5" i="1"/>
  <c r="Z4" i="1"/>
  <c r="X12" i="1"/>
  <c r="W12" i="1"/>
  <c r="W11" i="1"/>
  <c r="W10" i="1"/>
  <c r="W9" i="1"/>
  <c r="W8" i="1"/>
  <c r="W7" i="1"/>
  <c r="W6" i="1"/>
  <c r="W5" i="1"/>
  <c r="W4" i="1"/>
  <c r="U12" i="1"/>
  <c r="T12" i="1"/>
  <c r="T11" i="1"/>
  <c r="T10" i="1"/>
  <c r="T9" i="1"/>
  <c r="T8" i="1"/>
  <c r="T7" i="1"/>
  <c r="T6" i="1"/>
  <c r="T5" i="1"/>
  <c r="T4" i="1"/>
  <c r="R12" i="1"/>
  <c r="Q12" i="1"/>
  <c r="Q11" i="1"/>
  <c r="Q10" i="1"/>
  <c r="Q9" i="1"/>
  <c r="Q8" i="1"/>
  <c r="Q7" i="1"/>
  <c r="Q6" i="1"/>
  <c r="Q5" i="1"/>
  <c r="R4" i="1"/>
  <c r="Q4" i="1"/>
  <c r="O12" i="1"/>
  <c r="N12" i="1"/>
  <c r="N11" i="1"/>
  <c r="N10" i="1"/>
  <c r="N9" i="1"/>
  <c r="N8" i="1"/>
  <c r="N7" i="1"/>
  <c r="N6" i="1"/>
  <c r="N5" i="1"/>
  <c r="N4" i="1"/>
  <c r="L12" i="1"/>
  <c r="K12" i="1"/>
  <c r="K11" i="1"/>
  <c r="K10" i="1"/>
  <c r="K9" i="1"/>
  <c r="K8" i="1"/>
  <c r="K7" i="1"/>
  <c r="K6" i="1"/>
  <c r="K5" i="1"/>
  <c r="K4" i="1"/>
  <c r="J13" i="1"/>
  <c r="M13" i="1"/>
  <c r="P13" i="1"/>
  <c r="S13" i="1"/>
  <c r="V13" i="1"/>
  <c r="Y13" i="1"/>
  <c r="AB13" i="1"/>
  <c r="AE13" i="1"/>
  <c r="AH13" i="1"/>
  <c r="AK13" i="1"/>
  <c r="G13" i="1"/>
  <c r="I12" i="1"/>
  <c r="H5" i="1"/>
  <c r="H6" i="1"/>
  <c r="H7" i="1"/>
  <c r="H8" i="1"/>
  <c r="H9" i="1"/>
  <c r="H10" i="1"/>
  <c r="H11" i="1"/>
  <c r="H12" i="1"/>
  <c r="H4" i="1"/>
  <c r="E6" i="1"/>
  <c r="L6" i="1" s="1"/>
  <c r="E8" i="1"/>
  <c r="AD8" i="1" s="1"/>
  <c r="E10" i="1"/>
  <c r="AJ10" i="1" s="1"/>
  <c r="E4" i="1"/>
  <c r="AG4" i="1" s="1"/>
  <c r="I6" i="1" l="1"/>
  <c r="X6" i="1"/>
  <c r="AG10" i="1"/>
  <c r="AJ6" i="1"/>
  <c r="O8" i="1"/>
  <c r="AA8" i="1"/>
  <c r="AM8" i="1"/>
  <c r="U6" i="1"/>
  <c r="AD10" i="1"/>
  <c r="AG6" i="1"/>
  <c r="L8" i="1"/>
  <c r="O10" i="1"/>
  <c r="AA10" i="1"/>
  <c r="AM10" i="1"/>
  <c r="I4" i="1"/>
  <c r="L4" i="1"/>
  <c r="U8" i="1"/>
  <c r="X4" i="1"/>
  <c r="AG8" i="1"/>
  <c r="AJ4" i="1"/>
  <c r="U10" i="1"/>
  <c r="R10" i="1"/>
  <c r="E13" i="1"/>
  <c r="O4" i="1"/>
  <c r="X8" i="1"/>
  <c r="AA4" i="1"/>
  <c r="AJ8" i="1"/>
  <c r="AM4" i="1"/>
  <c r="R6" i="1"/>
  <c r="AD6" i="1"/>
  <c r="I10" i="1"/>
  <c r="L10" i="1"/>
  <c r="O6" i="1"/>
  <c r="X10" i="1"/>
  <c r="AA6" i="1"/>
  <c r="AM6" i="1"/>
  <c r="I8" i="1"/>
  <c r="R8" i="1"/>
  <c r="U4" i="1"/>
  <c r="AJ13" i="1" l="1"/>
  <c r="X13" i="1"/>
  <c r="L13" i="1"/>
  <c r="AD13" i="1"/>
  <c r="O13" i="1"/>
  <c r="R13" i="1"/>
  <c r="AM13" i="1"/>
  <c r="U13" i="1"/>
  <c r="AA13" i="1"/>
  <c r="I13" i="1"/>
  <c r="AG13" i="1"/>
</calcChain>
</file>

<file path=xl/sharedStrings.xml><?xml version="1.0" encoding="utf-8"?>
<sst xmlns="http://schemas.openxmlformats.org/spreadsheetml/2006/main" count="57" uniqueCount="27">
  <si>
    <t>Totals</t>
  </si>
  <si>
    <t>technology</t>
  </si>
  <si>
    <t>alpha</t>
  </si>
  <si>
    <t>beta</t>
  </si>
  <si>
    <t>Fuel Cell</t>
  </si>
  <si>
    <t>Gas Turbine</t>
  </si>
  <si>
    <t>Microturbine</t>
  </si>
  <si>
    <t>RE</t>
  </si>
  <si>
    <t>ABC Only</t>
  </si>
  <si>
    <t>Reductions</t>
  </si>
  <si>
    <t>co2</t>
  </si>
  <si>
    <t>ch4</t>
  </si>
  <si>
    <t>n2o</t>
  </si>
  <si>
    <t>co</t>
  </si>
  <si>
    <t>nox</t>
  </si>
  <si>
    <t>pm</t>
  </si>
  <si>
    <t>so2</t>
  </si>
  <si>
    <t>voc</t>
  </si>
  <si>
    <t>ghg_100</t>
  </si>
  <si>
    <t>ghg_20</t>
  </si>
  <si>
    <t>ng</t>
  </si>
  <si>
    <t>count</t>
  </si>
  <si>
    <t>% sub</t>
  </si>
  <si>
    <t>% all</t>
  </si>
  <si>
    <t>subtotal</t>
  </si>
  <si>
    <t>total</t>
  </si>
  <si>
    <t>%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</si>
</sst>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2" xfId="1" applyNumberFormat="1" applyFont="1" applyBorder="1"/>
    <xf numFmtId="9" fontId="0" fillId="0" borderId="2" xfId="1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2" xfId="0" applyBorder="1" applyAlignment="1">
      <alignment horizontal="right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9" fontId="0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64DC-AC54-46F7-A1F0-933059EDDCC9}">
  <dimension ref="A1:AM15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14" sqref="R14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5" bestFit="1" customWidth="1"/>
    <col min="4" max="4" width="8.28515625" bestFit="1" customWidth="1"/>
    <col min="5" max="5" width="6" bestFit="1" customWidth="1"/>
    <col min="6" max="6" width="6" customWidth="1"/>
    <col min="7" max="7" width="10.85546875" bestFit="1" customWidth="1"/>
    <col min="8" max="8" width="6.140625" bestFit="1" customWidth="1"/>
    <col min="9" max="9" width="5.140625" bestFit="1" customWidth="1"/>
    <col min="10" max="10" width="6" bestFit="1" customWidth="1"/>
    <col min="11" max="11" width="6.140625" bestFit="1" customWidth="1"/>
    <col min="12" max="12" width="5.5703125" bestFit="1" customWidth="1"/>
    <col min="13" max="13" width="6" bestFit="1" customWidth="1"/>
    <col min="14" max="14" width="6.140625" bestFit="1" customWidth="1"/>
    <col min="15" max="15" width="5.5703125" bestFit="1" customWidth="1"/>
    <col min="16" max="16" width="6" bestFit="1" customWidth="1"/>
    <col min="17" max="17" width="6.140625" bestFit="1" customWidth="1"/>
    <col min="18" max="18" width="5.5703125" bestFit="1" customWidth="1"/>
    <col min="19" max="19" width="6" bestFit="1" customWidth="1"/>
    <col min="20" max="20" width="6.140625" bestFit="1" customWidth="1"/>
    <col min="21" max="21" width="5.140625" bestFit="1" customWidth="1"/>
    <col min="22" max="22" width="6" bestFit="1" customWidth="1"/>
    <col min="23" max="23" width="6.140625" bestFit="1" customWidth="1"/>
    <col min="24" max="24" width="5.5703125" bestFit="1" customWidth="1"/>
    <col min="25" max="25" width="6" bestFit="1" customWidth="1"/>
    <col min="26" max="26" width="6.140625" bestFit="1" customWidth="1"/>
    <col min="27" max="27" width="5.5703125" bestFit="1" customWidth="1"/>
    <col min="28" max="28" width="6" bestFit="1" customWidth="1"/>
    <col min="29" max="29" width="6.140625" bestFit="1" customWidth="1"/>
    <col min="30" max="30" width="5.140625" bestFit="1" customWidth="1"/>
    <col min="31" max="31" width="6" bestFit="1" customWidth="1"/>
    <col min="32" max="32" width="6.140625" bestFit="1" customWidth="1"/>
    <col min="33" max="33" width="5.140625" bestFit="1" customWidth="1"/>
    <col min="34" max="34" width="6" bestFit="1" customWidth="1"/>
    <col min="35" max="35" width="6.140625" bestFit="1" customWidth="1"/>
    <col min="36" max="36" width="5.140625" bestFit="1" customWidth="1"/>
    <col min="37" max="37" width="6" bestFit="1" customWidth="1"/>
    <col min="38" max="38" width="6.140625" bestFit="1" customWidth="1"/>
    <col min="39" max="39" width="5.140625" bestFit="1" customWidth="1"/>
  </cols>
  <sheetData>
    <row r="1" spans="1:39" x14ac:dyDescent="0.25">
      <c r="G1" t="s">
        <v>9</v>
      </c>
    </row>
    <row r="2" spans="1:39" x14ac:dyDescent="0.25">
      <c r="F2" s="28" t="s">
        <v>26</v>
      </c>
      <c r="G2" s="24" t="s">
        <v>10</v>
      </c>
      <c r="H2" s="24"/>
      <c r="I2" s="24"/>
      <c r="J2" s="24" t="s">
        <v>11</v>
      </c>
      <c r="K2" s="24"/>
      <c r="L2" s="24"/>
      <c r="M2" s="24" t="s">
        <v>12</v>
      </c>
      <c r="N2" s="24"/>
      <c r="O2" s="24"/>
      <c r="P2" s="24" t="s">
        <v>13</v>
      </c>
      <c r="Q2" s="24"/>
      <c r="R2" s="24"/>
      <c r="S2" s="24" t="s">
        <v>14</v>
      </c>
      <c r="T2" s="24"/>
      <c r="U2" s="24"/>
      <c r="V2" s="24" t="s">
        <v>15</v>
      </c>
      <c r="W2" s="24"/>
      <c r="X2" s="24"/>
      <c r="Y2" s="24" t="s">
        <v>16</v>
      </c>
      <c r="Z2" s="24"/>
      <c r="AA2" s="24"/>
      <c r="AB2" s="24" t="s">
        <v>17</v>
      </c>
      <c r="AC2" s="24"/>
      <c r="AD2" s="24"/>
      <c r="AE2" s="24" t="s">
        <v>18</v>
      </c>
      <c r="AF2" s="24"/>
      <c r="AG2" s="24"/>
      <c r="AH2" s="24" t="s">
        <v>19</v>
      </c>
      <c r="AI2" s="24"/>
      <c r="AJ2" s="24"/>
      <c r="AK2" s="24" t="s">
        <v>20</v>
      </c>
      <c r="AL2" s="24"/>
      <c r="AM2" s="24"/>
    </row>
    <row r="3" spans="1:39" x14ac:dyDescent="0.25">
      <c r="A3" t="s">
        <v>1</v>
      </c>
      <c r="B3" t="s">
        <v>2</v>
      </c>
      <c r="C3" t="s">
        <v>3</v>
      </c>
      <c r="D3" t="s">
        <v>24</v>
      </c>
      <c r="E3" t="s">
        <v>25</v>
      </c>
      <c r="F3" s="29"/>
      <c r="G3" s="1" t="s">
        <v>21</v>
      </c>
      <c r="H3" s="7" t="s">
        <v>22</v>
      </c>
      <c r="I3" s="8" t="s">
        <v>23</v>
      </c>
      <c r="J3" s="1" t="s">
        <v>21</v>
      </c>
      <c r="K3" s="7" t="s">
        <v>22</v>
      </c>
      <c r="L3" s="8" t="s">
        <v>23</v>
      </c>
      <c r="M3" s="1" t="s">
        <v>21</v>
      </c>
      <c r="N3" s="7" t="s">
        <v>22</v>
      </c>
      <c r="O3" s="8" t="s">
        <v>23</v>
      </c>
      <c r="P3" s="1" t="s">
        <v>21</v>
      </c>
      <c r="Q3" s="7" t="s">
        <v>22</v>
      </c>
      <c r="R3" s="8" t="s">
        <v>23</v>
      </c>
      <c r="S3" s="1" t="s">
        <v>21</v>
      </c>
      <c r="T3" s="7" t="s">
        <v>22</v>
      </c>
      <c r="U3" s="8" t="s">
        <v>23</v>
      </c>
      <c r="V3" s="1" t="s">
        <v>21</v>
      </c>
      <c r="W3" s="7" t="s">
        <v>22</v>
      </c>
      <c r="X3" s="8" t="s">
        <v>23</v>
      </c>
      <c r="Y3" s="1" t="s">
        <v>21</v>
      </c>
      <c r="Z3" s="7" t="s">
        <v>22</v>
      </c>
      <c r="AA3" s="8" t="s">
        <v>23</v>
      </c>
      <c r="AB3" s="1" t="s">
        <v>21</v>
      </c>
      <c r="AC3" s="7" t="s">
        <v>22</v>
      </c>
      <c r="AD3" s="8" t="s">
        <v>23</v>
      </c>
      <c r="AE3" s="1" t="s">
        <v>21</v>
      </c>
      <c r="AF3" s="7" t="s">
        <v>22</v>
      </c>
      <c r="AG3" s="8" t="s">
        <v>23</v>
      </c>
      <c r="AH3" s="1" t="s">
        <v>21</v>
      </c>
      <c r="AI3" s="7" t="s">
        <v>22</v>
      </c>
      <c r="AJ3" s="8" t="s">
        <v>23</v>
      </c>
      <c r="AK3" s="1" t="s">
        <v>21</v>
      </c>
      <c r="AL3" s="7" t="s">
        <v>22</v>
      </c>
      <c r="AM3" s="8" t="s">
        <v>23</v>
      </c>
    </row>
    <row r="4" spans="1:39" x14ac:dyDescent="0.25">
      <c r="A4" s="25" t="s">
        <v>4</v>
      </c>
      <c r="B4" s="25">
        <v>1</v>
      </c>
      <c r="C4" s="3">
        <v>0</v>
      </c>
      <c r="D4" s="3">
        <v>1275</v>
      </c>
      <c r="E4" s="30">
        <f>SUM(D4:D5)</f>
        <v>2550</v>
      </c>
      <c r="F4" s="20">
        <f>E4/$E$13</f>
        <v>0.22222222222222221</v>
      </c>
      <c r="G4" s="10">
        <v>976</v>
      </c>
      <c r="H4" s="11">
        <f>G4/$D4</f>
        <v>0.76549019607843138</v>
      </c>
      <c r="I4" s="22">
        <f>SUM(G4:G5)/$E4</f>
        <v>0.60352941176470587</v>
      </c>
      <c r="J4" s="3">
        <v>474</v>
      </c>
      <c r="K4" s="11">
        <f>J4/$D4</f>
        <v>0.37176470588235294</v>
      </c>
      <c r="L4" s="22">
        <f>SUM(J4:J5)/$E4</f>
        <v>0.26588235294117646</v>
      </c>
      <c r="M4" s="3">
        <v>1275</v>
      </c>
      <c r="N4" s="11">
        <f>M4/$D4</f>
        <v>1</v>
      </c>
      <c r="O4" s="22">
        <f>SUM(M4:M5)/$E4</f>
        <v>1</v>
      </c>
      <c r="P4" s="3">
        <v>1275</v>
      </c>
      <c r="Q4" s="11">
        <f>P4/$D4</f>
        <v>1</v>
      </c>
      <c r="R4" s="22">
        <f>SUM(P4:P5)/$E4</f>
        <v>0.88666666666666671</v>
      </c>
      <c r="S4" s="3">
        <v>1275</v>
      </c>
      <c r="T4" s="11">
        <f>S4/$D4</f>
        <v>1</v>
      </c>
      <c r="U4" s="22">
        <f>SUM(S4:S5)/$E4</f>
        <v>0.88156862745098041</v>
      </c>
      <c r="V4" s="3">
        <v>1275</v>
      </c>
      <c r="W4" s="11">
        <f>V4/$D4</f>
        <v>1</v>
      </c>
      <c r="X4" s="22">
        <f>SUM(V4:V5)/$E4</f>
        <v>1</v>
      </c>
      <c r="Y4" s="3">
        <v>1275</v>
      </c>
      <c r="Z4" s="11">
        <f>Y4/$D4</f>
        <v>1</v>
      </c>
      <c r="AA4" s="22">
        <f>SUM(Y4:Y5)/$E4</f>
        <v>1</v>
      </c>
      <c r="AB4" s="3">
        <v>1275</v>
      </c>
      <c r="AC4" s="11">
        <f>AB4/$D4</f>
        <v>1</v>
      </c>
      <c r="AD4" s="22">
        <f>SUM(AB4:AB5)/$E4</f>
        <v>0.87411764705882355</v>
      </c>
      <c r="AE4" s="3">
        <v>1004</v>
      </c>
      <c r="AF4" s="11">
        <f>AE4/$D4</f>
        <v>0.78745098039215689</v>
      </c>
      <c r="AG4" s="22">
        <f>SUM(AE4:AE5)/$E4</f>
        <v>0.5996078431372549</v>
      </c>
      <c r="AH4" s="3">
        <v>1053</v>
      </c>
      <c r="AI4" s="11">
        <f>AH4/$D4</f>
        <v>0.82588235294117651</v>
      </c>
      <c r="AJ4" s="22">
        <f>SUM(AH4:AH5)/$E4</f>
        <v>0.58313725490196078</v>
      </c>
      <c r="AK4" s="3">
        <v>533</v>
      </c>
      <c r="AL4" s="11">
        <f>AK4/$D4</f>
        <v>0.4180392156862745</v>
      </c>
      <c r="AM4" s="22">
        <f>SUM(AK4:AK5)/$E4</f>
        <v>0.30627450980392157</v>
      </c>
    </row>
    <row r="5" spans="1:39" x14ac:dyDescent="0.25">
      <c r="A5" s="26"/>
      <c r="B5" s="26"/>
      <c r="C5" s="4">
        <v>1</v>
      </c>
      <c r="D5" s="4">
        <v>1275</v>
      </c>
      <c r="E5" s="31"/>
      <c r="F5" s="21"/>
      <c r="G5" s="12">
        <v>563</v>
      </c>
      <c r="H5" s="13">
        <f t="shared" ref="H5:H12" si="0">G5/$D5</f>
        <v>0.44156862745098041</v>
      </c>
      <c r="I5" s="23"/>
      <c r="J5" s="4">
        <v>204</v>
      </c>
      <c r="K5" s="13">
        <f t="shared" ref="K5:K12" si="1">J5/$D5</f>
        <v>0.16</v>
      </c>
      <c r="L5" s="23"/>
      <c r="M5" s="4">
        <v>1275</v>
      </c>
      <c r="N5" s="13">
        <f t="shared" ref="N5:N12" si="2">M5/$D5</f>
        <v>1</v>
      </c>
      <c r="O5" s="23"/>
      <c r="P5" s="4">
        <v>986</v>
      </c>
      <c r="Q5" s="13">
        <f t="shared" ref="Q5:Q12" si="3">P5/$D5</f>
        <v>0.77333333333333332</v>
      </c>
      <c r="R5" s="23"/>
      <c r="S5" s="4">
        <v>973</v>
      </c>
      <c r="T5" s="13">
        <f t="shared" ref="T5:T12" si="4">S5/$D5</f>
        <v>0.76313725490196083</v>
      </c>
      <c r="U5" s="23"/>
      <c r="V5" s="4">
        <v>1275</v>
      </c>
      <c r="W5" s="13">
        <f t="shared" ref="W5:W12" si="5">V5/$D5</f>
        <v>1</v>
      </c>
      <c r="X5" s="23"/>
      <c r="Y5" s="4">
        <v>1275</v>
      </c>
      <c r="Z5" s="13">
        <f t="shared" ref="Z5:Z12" si="6">Y5/$D5</f>
        <v>1</v>
      </c>
      <c r="AA5" s="23"/>
      <c r="AB5" s="4">
        <v>954</v>
      </c>
      <c r="AC5" s="13">
        <f t="shared" ref="AC5:AC12" si="7">AB5/$D5</f>
        <v>0.74823529411764711</v>
      </c>
      <c r="AD5" s="23"/>
      <c r="AE5" s="4">
        <v>525</v>
      </c>
      <c r="AF5" s="13">
        <f t="shared" ref="AF5:AF12" si="8">AE5/$D5</f>
        <v>0.41176470588235292</v>
      </c>
      <c r="AG5" s="23"/>
      <c r="AH5" s="4">
        <v>434</v>
      </c>
      <c r="AI5" s="13">
        <f t="shared" ref="AI5:AI12" si="9">AH5/$D5</f>
        <v>0.3403921568627451</v>
      </c>
      <c r="AJ5" s="23"/>
      <c r="AK5" s="4">
        <v>248</v>
      </c>
      <c r="AL5" s="13">
        <f t="shared" ref="AL5:AL12" si="10">AK5/$D5</f>
        <v>0.19450980392156864</v>
      </c>
      <c r="AM5" s="23"/>
    </row>
    <row r="6" spans="1:39" x14ac:dyDescent="0.25">
      <c r="A6" s="25" t="s">
        <v>5</v>
      </c>
      <c r="B6" s="25">
        <v>1</v>
      </c>
      <c r="C6" s="3">
        <v>0</v>
      </c>
      <c r="D6" s="3">
        <v>1530</v>
      </c>
      <c r="E6" s="30">
        <f>SUM(D6:D7)</f>
        <v>3060</v>
      </c>
      <c r="F6" s="20">
        <f t="shared" ref="F6" si="11">E6/$E$13</f>
        <v>0.26666666666666666</v>
      </c>
      <c r="G6" s="10">
        <v>0</v>
      </c>
      <c r="H6" s="11">
        <f t="shared" si="0"/>
        <v>0</v>
      </c>
      <c r="I6" s="22">
        <f t="shared" ref="I6" si="12">SUM(G6:G7)/$E6</f>
        <v>0</v>
      </c>
      <c r="J6" s="3">
        <v>0</v>
      </c>
      <c r="K6" s="11">
        <f t="shared" si="1"/>
        <v>0</v>
      </c>
      <c r="L6" s="22">
        <f t="shared" ref="L6" si="13">SUM(J6:J7)/$E6</f>
        <v>0</v>
      </c>
      <c r="M6" s="3">
        <v>1530</v>
      </c>
      <c r="N6" s="11">
        <f t="shared" si="2"/>
        <v>1</v>
      </c>
      <c r="O6" s="22">
        <f t="shared" ref="O6" si="14">SUM(M6:M7)/$E6</f>
        <v>1</v>
      </c>
      <c r="P6" s="3">
        <v>1530</v>
      </c>
      <c r="Q6" s="11">
        <f t="shared" si="3"/>
        <v>1</v>
      </c>
      <c r="R6" s="22">
        <f t="shared" ref="R6" si="15">SUM(P6:P7)/$E6</f>
        <v>0.9137254901960784</v>
      </c>
      <c r="S6" s="3">
        <v>1530</v>
      </c>
      <c r="T6" s="11">
        <f t="shared" si="4"/>
        <v>1</v>
      </c>
      <c r="U6" s="22">
        <f t="shared" ref="U6" si="16">SUM(S6:S7)/$E6</f>
        <v>0.87777777777777777</v>
      </c>
      <c r="V6" s="3">
        <v>1530</v>
      </c>
      <c r="W6" s="11">
        <f t="shared" si="5"/>
        <v>1</v>
      </c>
      <c r="X6" s="22">
        <f t="shared" ref="X6" si="17">SUM(V6:V7)/$E6</f>
        <v>1</v>
      </c>
      <c r="Y6" s="3">
        <v>1530</v>
      </c>
      <c r="Z6" s="11">
        <f t="shared" si="6"/>
        <v>1</v>
      </c>
      <c r="AA6" s="22">
        <f t="shared" ref="AA6" si="18">SUM(Y6:Y7)/$E6</f>
        <v>1</v>
      </c>
      <c r="AB6" s="3">
        <v>0</v>
      </c>
      <c r="AC6" s="11">
        <f t="shared" si="7"/>
        <v>0</v>
      </c>
      <c r="AD6" s="22">
        <f t="shared" ref="AD6" si="19">SUM(AB6:AB7)/$E6</f>
        <v>0</v>
      </c>
      <c r="AE6" s="3">
        <v>0</v>
      </c>
      <c r="AF6" s="11">
        <f t="shared" si="8"/>
        <v>0</v>
      </c>
      <c r="AG6" s="22">
        <f t="shared" ref="AG6" si="20">SUM(AE6:AE7)/$E6</f>
        <v>0</v>
      </c>
      <c r="AH6" s="3">
        <v>0</v>
      </c>
      <c r="AI6" s="11">
        <f t="shared" si="9"/>
        <v>0</v>
      </c>
      <c r="AJ6" s="22">
        <f t="shared" ref="AJ6" si="21">SUM(AH6:AH7)/$E6</f>
        <v>0</v>
      </c>
      <c r="AK6" s="3">
        <v>1</v>
      </c>
      <c r="AL6" s="11">
        <f t="shared" si="10"/>
        <v>6.5359477124183002E-4</v>
      </c>
      <c r="AM6" s="22">
        <f t="shared" ref="AM6" si="22">SUM(AK6:AK7)/$E6</f>
        <v>3.2679738562091501E-4</v>
      </c>
    </row>
    <row r="7" spans="1:39" x14ac:dyDescent="0.25">
      <c r="A7" s="26"/>
      <c r="B7" s="26"/>
      <c r="C7" s="4">
        <v>1</v>
      </c>
      <c r="D7" s="4">
        <v>1530</v>
      </c>
      <c r="E7" s="31"/>
      <c r="F7" s="21"/>
      <c r="G7" s="12">
        <v>0</v>
      </c>
      <c r="H7" s="13">
        <f t="shared" si="0"/>
        <v>0</v>
      </c>
      <c r="I7" s="23"/>
      <c r="J7" s="4">
        <v>0</v>
      </c>
      <c r="K7" s="13">
        <f t="shared" si="1"/>
        <v>0</v>
      </c>
      <c r="L7" s="23"/>
      <c r="M7" s="4">
        <v>1530</v>
      </c>
      <c r="N7" s="13">
        <f t="shared" si="2"/>
        <v>1</v>
      </c>
      <c r="O7" s="23"/>
      <c r="P7" s="4">
        <v>1266</v>
      </c>
      <c r="Q7" s="13">
        <f t="shared" si="3"/>
        <v>0.82745098039215681</v>
      </c>
      <c r="R7" s="23"/>
      <c r="S7" s="4">
        <v>1156</v>
      </c>
      <c r="T7" s="13">
        <f t="shared" si="4"/>
        <v>0.75555555555555554</v>
      </c>
      <c r="U7" s="23"/>
      <c r="V7" s="4">
        <v>1530</v>
      </c>
      <c r="W7" s="13">
        <f t="shared" si="5"/>
        <v>1</v>
      </c>
      <c r="X7" s="23"/>
      <c r="Y7" s="4">
        <v>1530</v>
      </c>
      <c r="Z7" s="13">
        <f t="shared" si="6"/>
        <v>1</v>
      </c>
      <c r="AA7" s="23"/>
      <c r="AB7" s="4">
        <v>0</v>
      </c>
      <c r="AC7" s="13">
        <f t="shared" si="7"/>
        <v>0</v>
      </c>
      <c r="AD7" s="23"/>
      <c r="AE7" s="4">
        <v>0</v>
      </c>
      <c r="AF7" s="13">
        <f t="shared" si="8"/>
        <v>0</v>
      </c>
      <c r="AG7" s="23"/>
      <c r="AH7" s="4">
        <v>0</v>
      </c>
      <c r="AI7" s="13">
        <f t="shared" si="9"/>
        <v>0</v>
      </c>
      <c r="AJ7" s="23"/>
      <c r="AK7" s="4">
        <v>0</v>
      </c>
      <c r="AL7" s="13">
        <f t="shared" si="10"/>
        <v>0</v>
      </c>
      <c r="AM7" s="23"/>
    </row>
    <row r="8" spans="1:39" x14ac:dyDescent="0.25">
      <c r="A8" s="25" t="s">
        <v>6</v>
      </c>
      <c r="B8" s="25">
        <v>1</v>
      </c>
      <c r="C8" s="3">
        <v>0</v>
      </c>
      <c r="D8" s="3">
        <v>1530</v>
      </c>
      <c r="E8" s="30">
        <f>SUM(D8:D9)</f>
        <v>3060</v>
      </c>
      <c r="F8" s="20">
        <f t="shared" ref="F8" si="23">E8/$E$13</f>
        <v>0.26666666666666666</v>
      </c>
      <c r="G8" s="10">
        <v>0</v>
      </c>
      <c r="H8" s="11">
        <f t="shared" si="0"/>
        <v>0</v>
      </c>
      <c r="I8" s="22">
        <f t="shared" ref="I8" si="24">SUM(G8:G9)/$E8</f>
        <v>0</v>
      </c>
      <c r="J8" s="3">
        <v>0</v>
      </c>
      <c r="K8" s="11">
        <f t="shared" si="1"/>
        <v>0</v>
      </c>
      <c r="L8" s="22">
        <f t="shared" ref="L8" si="25">SUM(J8:J9)/$E8</f>
        <v>0</v>
      </c>
      <c r="M8" s="3">
        <v>1530</v>
      </c>
      <c r="N8" s="11">
        <f t="shared" si="2"/>
        <v>1</v>
      </c>
      <c r="O8" s="22">
        <f t="shared" ref="O8" si="26">SUM(M8:M9)/$E8</f>
        <v>1</v>
      </c>
      <c r="P8" s="3">
        <v>1530</v>
      </c>
      <c r="Q8" s="11">
        <f t="shared" si="3"/>
        <v>1</v>
      </c>
      <c r="R8" s="22">
        <f t="shared" ref="R8" si="27">SUM(P8:P9)/$E8</f>
        <v>0.93954248366013071</v>
      </c>
      <c r="S8" s="3">
        <v>1510</v>
      </c>
      <c r="T8" s="11">
        <f t="shared" si="4"/>
        <v>0.98692810457516345</v>
      </c>
      <c r="U8" s="22">
        <f t="shared" ref="U8" si="28">SUM(S8:S9)/$E8</f>
        <v>0.87352941176470589</v>
      </c>
      <c r="V8" s="3">
        <v>1530</v>
      </c>
      <c r="W8" s="11">
        <f t="shared" si="5"/>
        <v>1</v>
      </c>
      <c r="X8" s="22">
        <f t="shared" ref="X8" si="29">SUM(V8:V9)/$E8</f>
        <v>1</v>
      </c>
      <c r="Y8" s="3">
        <v>1530</v>
      </c>
      <c r="Z8" s="11">
        <f t="shared" si="6"/>
        <v>1</v>
      </c>
      <c r="AA8" s="22">
        <f t="shared" ref="AA8" si="30">SUM(Y8:Y9)/$E8</f>
        <v>1</v>
      </c>
      <c r="AB8" s="3">
        <v>510</v>
      </c>
      <c r="AC8" s="11">
        <f t="shared" si="7"/>
        <v>0.33333333333333331</v>
      </c>
      <c r="AD8" s="22">
        <f t="shared" ref="AD8" si="31">SUM(AB8:AB9)/$E8</f>
        <v>0.29836601307189542</v>
      </c>
      <c r="AE8" s="3">
        <v>0</v>
      </c>
      <c r="AF8" s="11">
        <f t="shared" si="8"/>
        <v>0</v>
      </c>
      <c r="AG8" s="22">
        <f t="shared" ref="AG8" si="32">SUM(AE8:AE9)/$E8</f>
        <v>0</v>
      </c>
      <c r="AH8" s="3">
        <v>0</v>
      </c>
      <c r="AI8" s="11">
        <f t="shared" si="9"/>
        <v>0</v>
      </c>
      <c r="AJ8" s="22">
        <f t="shared" ref="AJ8" si="33">SUM(AH8:AH9)/$E8</f>
        <v>0</v>
      </c>
      <c r="AK8" s="3">
        <v>0</v>
      </c>
      <c r="AL8" s="11">
        <f t="shared" si="10"/>
        <v>0</v>
      </c>
      <c r="AM8" s="22">
        <f t="shared" ref="AM8" si="34">SUM(AK8:AK9)/$E8</f>
        <v>0</v>
      </c>
    </row>
    <row r="9" spans="1:39" x14ac:dyDescent="0.25">
      <c r="A9" s="26"/>
      <c r="B9" s="26"/>
      <c r="C9" s="4">
        <v>1</v>
      </c>
      <c r="D9" s="4">
        <v>1530</v>
      </c>
      <c r="E9" s="31"/>
      <c r="F9" s="21"/>
      <c r="G9" s="12">
        <v>0</v>
      </c>
      <c r="H9" s="13">
        <f t="shared" si="0"/>
        <v>0</v>
      </c>
      <c r="I9" s="23"/>
      <c r="J9" s="4">
        <v>0</v>
      </c>
      <c r="K9" s="13">
        <f t="shared" si="1"/>
        <v>0</v>
      </c>
      <c r="L9" s="23"/>
      <c r="M9" s="4">
        <v>1530</v>
      </c>
      <c r="N9" s="13">
        <f t="shared" si="2"/>
        <v>1</v>
      </c>
      <c r="O9" s="23"/>
      <c r="P9" s="4">
        <v>1345</v>
      </c>
      <c r="Q9" s="13">
        <f t="shared" si="3"/>
        <v>0.87908496732026142</v>
      </c>
      <c r="R9" s="23"/>
      <c r="S9" s="4">
        <v>1163</v>
      </c>
      <c r="T9" s="13">
        <f t="shared" si="4"/>
        <v>0.76013071895424833</v>
      </c>
      <c r="U9" s="23"/>
      <c r="V9" s="4">
        <v>1530</v>
      </c>
      <c r="W9" s="13">
        <f t="shared" si="5"/>
        <v>1</v>
      </c>
      <c r="X9" s="23"/>
      <c r="Y9" s="4">
        <v>1530</v>
      </c>
      <c r="Z9" s="13">
        <f t="shared" si="6"/>
        <v>1</v>
      </c>
      <c r="AA9" s="23"/>
      <c r="AB9" s="4">
        <v>403</v>
      </c>
      <c r="AC9" s="13">
        <f t="shared" si="7"/>
        <v>0.26339869281045752</v>
      </c>
      <c r="AD9" s="23"/>
      <c r="AE9" s="4">
        <v>0</v>
      </c>
      <c r="AF9" s="13">
        <f t="shared" si="8"/>
        <v>0</v>
      </c>
      <c r="AG9" s="23"/>
      <c r="AH9" s="4">
        <v>0</v>
      </c>
      <c r="AI9" s="13">
        <f t="shared" si="9"/>
        <v>0</v>
      </c>
      <c r="AJ9" s="23"/>
      <c r="AK9" s="4">
        <v>0</v>
      </c>
      <c r="AL9" s="13">
        <f t="shared" si="10"/>
        <v>0</v>
      </c>
      <c r="AM9" s="23"/>
    </row>
    <row r="10" spans="1:39" x14ac:dyDescent="0.25">
      <c r="A10" s="25" t="s">
        <v>7</v>
      </c>
      <c r="B10" s="25">
        <v>1</v>
      </c>
      <c r="C10" s="3">
        <v>0</v>
      </c>
      <c r="D10" s="3">
        <v>1275</v>
      </c>
      <c r="E10" s="30">
        <f>SUM(D10:D11)</f>
        <v>2550</v>
      </c>
      <c r="F10" s="20">
        <f t="shared" ref="F10" si="35">E10/$E$13</f>
        <v>0.22222222222222221</v>
      </c>
      <c r="G10" s="10">
        <v>0</v>
      </c>
      <c r="H10" s="11">
        <f t="shared" si="0"/>
        <v>0</v>
      </c>
      <c r="I10" s="22">
        <f t="shared" ref="I10" si="36">SUM(G10:G11)/$E10</f>
        <v>0</v>
      </c>
      <c r="J10" s="3">
        <v>100</v>
      </c>
      <c r="K10" s="11">
        <f t="shared" si="1"/>
        <v>7.8431372549019607E-2</v>
      </c>
      <c r="L10" s="22">
        <f t="shared" ref="L10" si="37">SUM(J10:J11)/$E10</f>
        <v>0.37411764705882355</v>
      </c>
      <c r="M10" s="3">
        <v>1275</v>
      </c>
      <c r="N10" s="11">
        <f t="shared" si="2"/>
        <v>1</v>
      </c>
      <c r="O10" s="22">
        <f t="shared" ref="O10" si="38">SUM(M10:M11)/$E10</f>
        <v>1</v>
      </c>
      <c r="P10" s="3">
        <v>1274</v>
      </c>
      <c r="Q10" s="11">
        <f t="shared" si="3"/>
        <v>0.99921568627450985</v>
      </c>
      <c r="R10" s="22">
        <f t="shared" ref="R10" si="39">SUM(P10:P11)/$E10</f>
        <v>0.83450980392156859</v>
      </c>
      <c r="S10" s="3">
        <v>760</v>
      </c>
      <c r="T10" s="11">
        <f t="shared" si="4"/>
        <v>0.59607843137254901</v>
      </c>
      <c r="U10" s="22">
        <f t="shared" ref="U10" si="40">SUM(S10:S11)/$E10</f>
        <v>0.43725490196078431</v>
      </c>
      <c r="V10" s="3">
        <v>1275</v>
      </c>
      <c r="W10" s="11">
        <f t="shared" si="5"/>
        <v>1</v>
      </c>
      <c r="X10" s="22">
        <f t="shared" ref="X10" si="41">SUM(V10:V11)/$E10</f>
        <v>1</v>
      </c>
      <c r="Y10" s="3">
        <v>1275</v>
      </c>
      <c r="Z10" s="11">
        <f t="shared" si="6"/>
        <v>1</v>
      </c>
      <c r="AA10" s="22">
        <f t="shared" ref="AA10" si="42">SUM(Y10:Y11)/$E10</f>
        <v>1</v>
      </c>
      <c r="AB10" s="3">
        <v>0</v>
      </c>
      <c r="AC10" s="11">
        <f t="shared" si="7"/>
        <v>0</v>
      </c>
      <c r="AD10" s="22">
        <f t="shared" ref="AD10" si="43">SUM(AB10:AB11)/$E10</f>
        <v>0</v>
      </c>
      <c r="AE10" s="3">
        <v>0</v>
      </c>
      <c r="AF10" s="11">
        <f t="shared" si="8"/>
        <v>0</v>
      </c>
      <c r="AG10" s="22">
        <f t="shared" ref="AG10" si="44">SUM(AE10:AE11)/$E10</f>
        <v>0</v>
      </c>
      <c r="AH10" s="3">
        <v>0</v>
      </c>
      <c r="AI10" s="11">
        <f t="shared" si="9"/>
        <v>0</v>
      </c>
      <c r="AJ10" s="22">
        <f t="shared" ref="AJ10" si="45">SUM(AH10:AH11)/$E10</f>
        <v>0</v>
      </c>
      <c r="AK10" s="3">
        <v>139</v>
      </c>
      <c r="AL10" s="11">
        <f t="shared" si="10"/>
        <v>0.10901960784313726</v>
      </c>
      <c r="AM10" s="22">
        <f t="shared" ref="AM10" si="46">SUM(AK10:AK11)/$E10</f>
        <v>7.7254901960784314E-2</v>
      </c>
    </row>
    <row r="11" spans="1:39" x14ac:dyDescent="0.25">
      <c r="A11" s="26"/>
      <c r="B11" s="26"/>
      <c r="C11" s="4">
        <v>1</v>
      </c>
      <c r="D11" s="4">
        <v>1275</v>
      </c>
      <c r="E11" s="31"/>
      <c r="F11" s="21"/>
      <c r="G11" s="12">
        <v>0</v>
      </c>
      <c r="H11" s="13">
        <f t="shared" si="0"/>
        <v>0</v>
      </c>
      <c r="I11" s="23"/>
      <c r="J11" s="4">
        <v>854</v>
      </c>
      <c r="K11" s="13">
        <f t="shared" si="1"/>
        <v>0.66980392156862745</v>
      </c>
      <c r="L11" s="23"/>
      <c r="M11" s="4">
        <v>1275</v>
      </c>
      <c r="N11" s="13">
        <f t="shared" si="2"/>
        <v>1</v>
      </c>
      <c r="O11" s="23"/>
      <c r="P11" s="4">
        <v>854</v>
      </c>
      <c r="Q11" s="13">
        <f t="shared" si="3"/>
        <v>0.66980392156862745</v>
      </c>
      <c r="R11" s="23"/>
      <c r="S11" s="4">
        <v>355</v>
      </c>
      <c r="T11" s="13">
        <f t="shared" si="4"/>
        <v>0.27843137254901962</v>
      </c>
      <c r="U11" s="23"/>
      <c r="V11" s="4">
        <v>1275</v>
      </c>
      <c r="W11" s="13">
        <f t="shared" si="5"/>
        <v>1</v>
      </c>
      <c r="X11" s="23"/>
      <c r="Y11" s="4">
        <v>1275</v>
      </c>
      <c r="Z11" s="13">
        <f t="shared" si="6"/>
        <v>1</v>
      </c>
      <c r="AA11" s="23"/>
      <c r="AB11" s="4">
        <v>0</v>
      </c>
      <c r="AC11" s="13">
        <f t="shared" si="7"/>
        <v>0</v>
      </c>
      <c r="AD11" s="23"/>
      <c r="AE11" s="4">
        <v>0</v>
      </c>
      <c r="AF11" s="13">
        <f t="shared" si="8"/>
        <v>0</v>
      </c>
      <c r="AG11" s="23"/>
      <c r="AH11" s="4">
        <v>0</v>
      </c>
      <c r="AI11" s="13">
        <f t="shared" si="9"/>
        <v>0</v>
      </c>
      <c r="AJ11" s="23"/>
      <c r="AK11" s="4">
        <v>58</v>
      </c>
      <c r="AL11" s="13">
        <f t="shared" si="10"/>
        <v>4.5490196078431369E-2</v>
      </c>
      <c r="AM11" s="23"/>
    </row>
    <row r="12" spans="1:39" x14ac:dyDescent="0.25">
      <c r="A12" s="14" t="s">
        <v>8</v>
      </c>
      <c r="B12" s="15">
        <v>0</v>
      </c>
      <c r="C12" s="16">
        <v>1</v>
      </c>
      <c r="D12" s="16">
        <v>255</v>
      </c>
      <c r="E12" s="2">
        <v>255</v>
      </c>
      <c r="F12" s="19">
        <f>E12/E13</f>
        <v>2.2222222222222223E-2</v>
      </c>
      <c r="G12" s="17">
        <v>0</v>
      </c>
      <c r="H12" s="11">
        <f t="shared" si="0"/>
        <v>0</v>
      </c>
      <c r="I12" s="18">
        <f>G12/$E12</f>
        <v>0</v>
      </c>
      <c r="J12" s="16">
        <v>0</v>
      </c>
      <c r="K12" s="11">
        <f t="shared" si="1"/>
        <v>0</v>
      </c>
      <c r="L12" s="18">
        <f>J12/$E12</f>
        <v>0</v>
      </c>
      <c r="M12" s="16">
        <v>255</v>
      </c>
      <c r="N12" s="11">
        <f t="shared" si="2"/>
        <v>1</v>
      </c>
      <c r="O12" s="18">
        <f>M12/$E12</f>
        <v>1</v>
      </c>
      <c r="P12" s="16">
        <v>0</v>
      </c>
      <c r="Q12" s="11">
        <f t="shared" si="3"/>
        <v>0</v>
      </c>
      <c r="R12" s="18">
        <f>P12/$E12</f>
        <v>0</v>
      </c>
      <c r="S12" s="16">
        <v>0</v>
      </c>
      <c r="T12" s="11">
        <f t="shared" si="4"/>
        <v>0</v>
      </c>
      <c r="U12" s="18">
        <f>S12/$E12</f>
        <v>0</v>
      </c>
      <c r="V12" s="16">
        <v>255</v>
      </c>
      <c r="W12" s="11">
        <f t="shared" si="5"/>
        <v>1</v>
      </c>
      <c r="X12" s="18">
        <f>V12/$E12</f>
        <v>1</v>
      </c>
      <c r="Y12" s="16">
        <v>255</v>
      </c>
      <c r="Z12" s="11">
        <f t="shared" si="6"/>
        <v>1</v>
      </c>
      <c r="AA12" s="18">
        <f>Y12/$E12</f>
        <v>1</v>
      </c>
      <c r="AB12" s="16">
        <v>0</v>
      </c>
      <c r="AC12" s="11">
        <f t="shared" si="7"/>
        <v>0</v>
      </c>
      <c r="AD12" s="18">
        <f>AB12/$E12</f>
        <v>0</v>
      </c>
      <c r="AE12" s="16">
        <v>0</v>
      </c>
      <c r="AF12" s="11">
        <f t="shared" si="8"/>
        <v>0</v>
      </c>
      <c r="AG12" s="18">
        <f>AE12/$E12</f>
        <v>0</v>
      </c>
      <c r="AH12" s="16">
        <v>0</v>
      </c>
      <c r="AI12" s="11">
        <f t="shared" si="9"/>
        <v>0</v>
      </c>
      <c r="AJ12" s="18">
        <f>AH12/$E12</f>
        <v>0</v>
      </c>
      <c r="AK12" s="16">
        <v>0</v>
      </c>
      <c r="AL12" s="11">
        <f t="shared" si="10"/>
        <v>0</v>
      </c>
      <c r="AM12" s="18">
        <f>AK12/$E12</f>
        <v>0</v>
      </c>
    </row>
    <row r="13" spans="1:39" x14ac:dyDescent="0.25">
      <c r="A13" s="27" t="s">
        <v>0</v>
      </c>
      <c r="B13" s="27"/>
      <c r="C13" s="27"/>
      <c r="D13" s="27"/>
      <c r="E13">
        <f>SUM(E4:E12)</f>
        <v>11475</v>
      </c>
      <c r="G13" s="9">
        <f>SUM(G4:G12)</f>
        <v>1539</v>
      </c>
      <c r="H13" s="6"/>
      <c r="I13" s="6">
        <f t="shared" ref="I13" si="47">G13/$E13</f>
        <v>0.13411764705882354</v>
      </c>
      <c r="J13">
        <f t="shared" ref="J13" si="48">SUM(J4:J12)</f>
        <v>1632</v>
      </c>
      <c r="K13" s="5"/>
      <c r="L13" s="5">
        <f t="shared" ref="L13" si="49">J13/$E13</f>
        <v>0.14222222222222222</v>
      </c>
      <c r="M13">
        <f t="shared" ref="M13" si="50">SUM(M4:M12)</f>
        <v>11475</v>
      </c>
      <c r="N13" s="5"/>
      <c r="O13" s="5">
        <f t="shared" ref="O13" si="51">M13/$E13</f>
        <v>1</v>
      </c>
      <c r="P13">
        <f t="shared" ref="P13" si="52">SUM(P4:P12)</f>
        <v>10060</v>
      </c>
      <c r="Q13" s="5"/>
      <c r="R13" s="5">
        <f t="shared" ref="R13" si="53">P13/$E13</f>
        <v>0.87668845315904143</v>
      </c>
      <c r="S13">
        <f t="shared" ref="S13" si="54">SUM(S4:S12)</f>
        <v>8722</v>
      </c>
      <c r="T13" s="5"/>
      <c r="U13" s="5">
        <f t="shared" ref="U13" si="55">S13/$E13</f>
        <v>0.76008714596949889</v>
      </c>
      <c r="V13">
        <f t="shared" ref="V13" si="56">SUM(V4:V12)</f>
        <v>11475</v>
      </c>
      <c r="W13" s="5"/>
      <c r="X13" s="5">
        <f t="shared" ref="X13" si="57">V13/$E13</f>
        <v>1</v>
      </c>
      <c r="Y13">
        <f t="shared" ref="Y13" si="58">SUM(Y4:Y12)</f>
        <v>11475</v>
      </c>
      <c r="Z13" s="5"/>
      <c r="AA13" s="5">
        <f t="shared" ref="AA13" si="59">Y13/$E13</f>
        <v>1</v>
      </c>
      <c r="AB13">
        <f t="shared" ref="AB13" si="60">SUM(AB4:AB12)</f>
        <v>3142</v>
      </c>
      <c r="AC13" s="5"/>
      <c r="AD13" s="5">
        <f t="shared" ref="AD13" si="61">AB13/$E13</f>
        <v>0.27381263616557733</v>
      </c>
      <c r="AE13">
        <f t="shared" ref="AE13" si="62">SUM(AE4:AE12)</f>
        <v>1529</v>
      </c>
      <c r="AF13" s="5"/>
      <c r="AG13" s="5">
        <f t="shared" ref="AG13" si="63">AE13/$E13</f>
        <v>0.13324618736383442</v>
      </c>
      <c r="AH13">
        <f t="shared" ref="AH13" si="64">SUM(AH4:AH12)</f>
        <v>1487</v>
      </c>
      <c r="AI13" s="5"/>
      <c r="AJ13" s="5">
        <f t="shared" ref="AJ13" si="65">AH13/$E13</f>
        <v>0.12958605664488018</v>
      </c>
      <c r="AK13">
        <f t="shared" ref="AK13" si="66">SUM(AK4:AK12)</f>
        <v>979</v>
      </c>
      <c r="AL13" s="5"/>
      <c r="AM13" s="5">
        <f t="shared" ref="AM13" si="67">AK13/$E13</f>
        <v>8.5315904139433546E-2</v>
      </c>
    </row>
    <row r="14" spans="1:39" x14ac:dyDescent="0.25">
      <c r="D14">
        <f>D10+D8+D6+D4</f>
        <v>5610</v>
      </c>
      <c r="P14">
        <f>SUM(P4,P6,P8,P10)</f>
        <v>5609</v>
      </c>
      <c r="R14" s="32">
        <f>P14/$D$14</f>
        <v>0.99982174688057046</v>
      </c>
      <c r="S14">
        <f>SUM(S4,S6,S8,S10)</f>
        <v>5075</v>
      </c>
      <c r="U14" s="32">
        <f>S14/$D$14</f>
        <v>0.90463458110516937</v>
      </c>
    </row>
    <row r="15" spans="1:39" x14ac:dyDescent="0.25">
      <c r="D15">
        <f>1487/D14</f>
        <v>0.26506238859180037</v>
      </c>
      <c r="P15">
        <f>SUM(P5,P7,P9,P11)</f>
        <v>4451</v>
      </c>
      <c r="R15" s="32">
        <f>P15/$D$14</f>
        <v>0.79340463458110522</v>
      </c>
      <c r="S15">
        <f>SUM(S5,S7,S9,S11)</f>
        <v>3647</v>
      </c>
      <c r="U15" s="32">
        <f>S15/$D$14</f>
        <v>0.65008912655971485</v>
      </c>
    </row>
  </sheetData>
  <autoFilter ref="A3:AM3" xr:uid="{A7555910-4F01-4A83-83B1-DAA1B4FA9702}"/>
  <mergeCells count="73">
    <mergeCell ref="A13:D13"/>
    <mergeCell ref="I8:I9"/>
    <mergeCell ref="I10:I11"/>
    <mergeCell ref="F2:F3"/>
    <mergeCell ref="E4:E5"/>
    <mergeCell ref="E6:E7"/>
    <mergeCell ref="E8:E9"/>
    <mergeCell ref="E10:E11"/>
    <mergeCell ref="B4:B5"/>
    <mergeCell ref="B6:B7"/>
    <mergeCell ref="B8:B9"/>
    <mergeCell ref="B10:B11"/>
    <mergeCell ref="A10:A11"/>
    <mergeCell ref="A8:A9"/>
    <mergeCell ref="A6:A7"/>
    <mergeCell ref="A4:A5"/>
    <mergeCell ref="G2:I2"/>
    <mergeCell ref="I6:I7"/>
    <mergeCell ref="L4:L5"/>
    <mergeCell ref="L6:L7"/>
    <mergeCell ref="R4:R5"/>
    <mergeCell ref="R6:R7"/>
    <mergeCell ref="AK2:AM2"/>
    <mergeCell ref="AH2:AJ2"/>
    <mergeCell ref="AE2:AG2"/>
    <mergeCell ref="AB2:AD2"/>
    <mergeCell ref="I4:I5"/>
    <mergeCell ref="Y2:AA2"/>
    <mergeCell ref="V2:X2"/>
    <mergeCell ref="S2:U2"/>
    <mergeCell ref="P2:R2"/>
    <mergeCell ref="M2:O2"/>
    <mergeCell ref="J2:L2"/>
    <mergeCell ref="L8:L9"/>
    <mergeCell ref="L10:L11"/>
    <mergeCell ref="O4:O5"/>
    <mergeCell ref="O6:O7"/>
    <mergeCell ref="O8:O9"/>
    <mergeCell ref="O10:O11"/>
    <mergeCell ref="R8:R9"/>
    <mergeCell ref="R10:R11"/>
    <mergeCell ref="U4:U5"/>
    <mergeCell ref="U6:U7"/>
    <mergeCell ref="U8:U9"/>
    <mergeCell ref="U10:U11"/>
    <mergeCell ref="AM4:AM5"/>
    <mergeCell ref="AM6:AM7"/>
    <mergeCell ref="AM8:AM9"/>
    <mergeCell ref="AM10:AM11"/>
    <mergeCell ref="AD4:AD5"/>
    <mergeCell ref="AD6:AD7"/>
    <mergeCell ref="AD8:AD9"/>
    <mergeCell ref="AD10:AD11"/>
    <mergeCell ref="AG4:AG5"/>
    <mergeCell ref="AG6:AG7"/>
    <mergeCell ref="AG8:AG9"/>
    <mergeCell ref="AG10:AG11"/>
    <mergeCell ref="F10:F11"/>
    <mergeCell ref="F8:F9"/>
    <mergeCell ref="F6:F7"/>
    <mergeCell ref="F4:F5"/>
    <mergeCell ref="AJ4:AJ5"/>
    <mergeCell ref="AJ6:AJ7"/>
    <mergeCell ref="AJ8:AJ9"/>
    <mergeCell ref="AJ10:AJ11"/>
    <mergeCell ref="X4:X5"/>
    <mergeCell ref="X6:X7"/>
    <mergeCell ref="X8:X9"/>
    <mergeCell ref="X10:X11"/>
    <mergeCell ref="AA4:AA5"/>
    <mergeCell ref="AA6:AA7"/>
    <mergeCell ref="AA8:AA9"/>
    <mergeCell ref="AA10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B</dc:creator>
  <cp:lastModifiedBy>Osvaldo B</cp:lastModifiedBy>
  <dcterms:created xsi:type="dcterms:W3CDTF">2021-05-07T16:41:26Z</dcterms:created>
  <dcterms:modified xsi:type="dcterms:W3CDTF">2021-05-08T06:26:24Z</dcterms:modified>
</cp:coreProperties>
</file>