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healthgovsk.sharepoint.com/sites/IZA585/Shared Documents/Projects/Covid/Data covid/OpenData/"/>
    </mc:Choice>
  </mc:AlternateContent>
  <bookViews>
    <workbookView xWindow="4540" yWindow="-110" windowWidth="19430" windowHeight="10430"/>
  </bookViews>
  <sheets>
    <sheet name="1st round" sheetId="1" r:id="rId1"/>
    <sheet name="Pilot" sheetId="2" r:id="rId2"/>
  </sheets>
  <definedNames>
    <definedName name="_xlnm._FilterDatabase" localSheetId="0" hidden="1">'1st round'!$A$1:$K$80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M8" i="2" s="1"/>
  <c r="E8" i="2"/>
  <c r="D7" i="2"/>
  <c r="I8" i="2"/>
  <c r="E5" i="2"/>
  <c r="E3" i="2"/>
  <c r="E4" i="2"/>
  <c r="E6" i="2"/>
  <c r="C7" i="2"/>
  <c r="E7" i="2" l="1"/>
  <c r="L8" i="2"/>
  <c r="N8" i="2"/>
  <c r="O8" i="2" s="1"/>
</calcChain>
</file>

<file path=xl/sharedStrings.xml><?xml version="1.0" encoding="utf-8"?>
<sst xmlns="http://schemas.openxmlformats.org/spreadsheetml/2006/main" count="200" uniqueCount="106">
  <si>
    <t>Velitelstvo</t>
  </si>
  <si>
    <t>Okres</t>
  </si>
  <si>
    <t>PocetTestov_201031</t>
  </si>
  <si>
    <t>PocetPozit_201031</t>
  </si>
  <si>
    <t>PozitRate_201031</t>
  </si>
  <si>
    <t>PocetTestov_201101</t>
  </si>
  <si>
    <t>PocetPozit_201101</t>
  </si>
  <si>
    <t>PozitRate_201101</t>
  </si>
  <si>
    <t>PocetTestov</t>
  </si>
  <si>
    <t>PocetPozit</t>
  </si>
  <si>
    <t>PozitRate</t>
  </si>
  <si>
    <t>PocetObyv</t>
  </si>
  <si>
    <t>14 day incidence</t>
  </si>
  <si>
    <t>TPR (est)</t>
  </si>
  <si>
    <t>Ucast</t>
  </si>
  <si>
    <t>Bratislava IV</t>
  </si>
  <si>
    <t>Revúca</t>
  </si>
  <si>
    <t>Banská Štiavnica</t>
  </si>
  <si>
    <t>Rožňava</t>
  </si>
  <si>
    <t>Veľký Krtíš</t>
  </si>
  <si>
    <t>Bratislava III</t>
  </si>
  <si>
    <t>Košice II</t>
  </si>
  <si>
    <t>Bratislava I</t>
  </si>
  <si>
    <t>Bratislava V</t>
  </si>
  <si>
    <t>Žiar nad Hronom</t>
  </si>
  <si>
    <t>Rimavská Sobota</t>
  </si>
  <si>
    <t>Bratislava II</t>
  </si>
  <si>
    <t>Piešťany</t>
  </si>
  <si>
    <t>Senec</t>
  </si>
  <si>
    <t>Galanta</t>
  </si>
  <si>
    <t>Krupina</t>
  </si>
  <si>
    <t>Košice III</t>
  </si>
  <si>
    <t>Malacky</t>
  </si>
  <si>
    <t>Lučenec</t>
  </si>
  <si>
    <t>Pezinok</t>
  </si>
  <si>
    <t>Levice</t>
  </si>
  <si>
    <t>Komárno</t>
  </si>
  <si>
    <t>Poltár</t>
  </si>
  <si>
    <t>Trebišov</t>
  </si>
  <si>
    <t>Hlohovec</t>
  </si>
  <si>
    <t>Zlaté Moravce</t>
  </si>
  <si>
    <t>Košice - okolie</t>
  </si>
  <si>
    <t>Nové Zámky</t>
  </si>
  <si>
    <t>Trnava</t>
  </si>
  <si>
    <t>Košice IV</t>
  </si>
  <si>
    <t>Šaľa</t>
  </si>
  <si>
    <t>Žarnovica</t>
  </si>
  <si>
    <t>Nitra</t>
  </si>
  <si>
    <t>Zvolen</t>
  </si>
  <si>
    <t>Gelnica</t>
  </si>
  <si>
    <t>Košice I</t>
  </si>
  <si>
    <t>Prešov</t>
  </si>
  <si>
    <t>Michalovce</t>
  </si>
  <si>
    <t>Nové Mesto nad Váhom</t>
  </si>
  <si>
    <t>Senica</t>
  </si>
  <si>
    <t>Dunajská Streda</t>
  </si>
  <si>
    <t>Turčianske Teplice</t>
  </si>
  <si>
    <t>Sobrance</t>
  </si>
  <si>
    <t>Vranov nad Topľou</t>
  </si>
  <si>
    <t>Detva</t>
  </si>
  <si>
    <t>Banská Bystrica</t>
  </si>
  <si>
    <t>Trenčín</t>
  </si>
  <si>
    <t>Ilava</t>
  </si>
  <si>
    <t>Stropkov</t>
  </si>
  <si>
    <t>Brezno</t>
  </si>
  <si>
    <t>Žilina</t>
  </si>
  <si>
    <t>Skalica</t>
  </si>
  <si>
    <t>Medzilaborce</t>
  </si>
  <si>
    <t>Svidník</t>
  </si>
  <si>
    <t>Považská Bystrica</t>
  </si>
  <si>
    <t>Spišská Nová Ves</t>
  </si>
  <si>
    <t>Martin</t>
  </si>
  <si>
    <t>Myjava</t>
  </si>
  <si>
    <t>Liptovský Mikuláš</t>
  </si>
  <si>
    <t>Dolný Kubín</t>
  </si>
  <si>
    <t>Bytča</t>
  </si>
  <si>
    <t>Bardejov</t>
  </si>
  <si>
    <t>Topoľčany</t>
  </si>
  <si>
    <t>Poprad</t>
  </si>
  <si>
    <t>Námestovo</t>
  </si>
  <si>
    <t>Snina</t>
  </si>
  <si>
    <t>Humenné</t>
  </si>
  <si>
    <t>Kysucké Nové Mesto</t>
  </si>
  <si>
    <t>Partizánske</t>
  </si>
  <si>
    <t>Kežmarok</t>
  </si>
  <si>
    <t>Prievidza</t>
  </si>
  <si>
    <t>Bánovce nad Bebravou</t>
  </si>
  <si>
    <t>Tvrdošín</t>
  </si>
  <si>
    <t>Ružomberok</t>
  </si>
  <si>
    <t>Levoča</t>
  </si>
  <si>
    <t>Sabinov</t>
  </si>
  <si>
    <t>Púchov</t>
  </si>
  <si>
    <t>Stará Ľubovňa</t>
  </si>
  <si>
    <t>Čadca</t>
  </si>
  <si>
    <t>Sum</t>
  </si>
  <si>
    <t>Regionálne veliteľstvá</t>
  </si>
  <si>
    <t>OS SR</t>
  </si>
  <si>
    <t>UOŠS (MV, MZ, MH, MS SR)</t>
  </si>
  <si>
    <t>Spolu</t>
  </si>
  <si>
    <t>Piatok</t>
  </si>
  <si>
    <t>Sobota</t>
  </si>
  <si>
    <t>Nedela</t>
  </si>
  <si>
    <t>Mimo OM</t>
  </si>
  <si>
    <t>Celkom</t>
  </si>
  <si>
    <t>Bratislava</t>
  </si>
  <si>
    <t>Sereď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</si>
</sst>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222222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Border="1"/>
    <xf numFmtId="10" fontId="2" fillId="0" borderId="0" xfId="1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10" fontId="5" fillId="0" borderId="0" xfId="1" applyNumberFormat="1" applyFont="1" applyFill="1" applyBorder="1"/>
    <xf numFmtId="0" fontId="1" fillId="0" borderId="0" xfId="0" applyFont="1" applyBorder="1"/>
    <xf numFmtId="10" fontId="1" fillId="0" borderId="0" xfId="1" applyNumberFormat="1" applyFont="1" applyBorder="1"/>
    <xf numFmtId="0" fontId="1" fillId="3" borderId="0" xfId="0" applyFont="1" applyFill="1" applyBorder="1"/>
    <xf numFmtId="3" fontId="1" fillId="0" borderId="0" xfId="0" applyNumberFormat="1" applyFont="1" applyBorder="1"/>
    <xf numFmtId="3" fontId="1" fillId="3" borderId="0" xfId="0" applyNumberFormat="1" applyFont="1" applyFill="1" applyBorder="1"/>
    <xf numFmtId="10" fontId="1" fillId="0" borderId="0" xfId="1" applyNumberFormat="1" applyFont="1" applyFill="1" applyBorder="1"/>
    <xf numFmtId="164" fontId="1" fillId="0" borderId="0" xfId="2" applyNumberFormat="1" applyFont="1" applyFill="1" applyBorder="1"/>
    <xf numFmtId="1" fontId="1" fillId="0" borderId="0" xfId="0" applyNumberFormat="1" applyFont="1" applyBorder="1"/>
    <xf numFmtId="9" fontId="1" fillId="0" borderId="0" xfId="1" applyFont="1" applyBorder="1"/>
    <xf numFmtId="10" fontId="1" fillId="4" borderId="0" xfId="1" applyNumberFormat="1" applyFont="1" applyFill="1" applyBorder="1"/>
    <xf numFmtId="0" fontId="1" fillId="2" borderId="0" xfId="0" applyFont="1" applyFill="1" applyBorder="1"/>
    <xf numFmtId="3" fontId="1" fillId="2" borderId="0" xfId="0" applyNumberFormat="1" applyFont="1" applyFill="1" applyBorder="1"/>
    <xf numFmtId="10" fontId="1" fillId="2" borderId="0" xfId="1" applyNumberFormat="1" applyFont="1" applyFill="1" applyBorder="1"/>
    <xf numFmtId="3" fontId="1" fillId="0" borderId="0" xfId="0" applyNumberFormat="1" applyFont="1" applyFill="1" applyBorder="1"/>
    <xf numFmtId="0" fontId="1" fillId="0" borderId="0" xfId="0" applyFont="1"/>
    <xf numFmtId="10" fontId="1" fillId="0" borderId="0" xfId="1" applyNumberFormat="1" applyFont="1"/>
    <xf numFmtId="164" fontId="1" fillId="0" borderId="0" xfId="2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4">
    <cellStyle name="Čiarka" xfId="2" builtinId="3"/>
    <cellStyle name="Normálna" xfId="0" builtinId="0"/>
    <cellStyle name="Normálna 2" xfId="3"/>
    <cellStyle name="Percentá" xfId="1" builtinId="5"/>
  </cellStyles>
  <dxfs count="0"/>
  <tableStyles count="0" defaultTableStyle="TableStyleMedium2" defaultPivotStyle="PivotStyleLight16"/>
  <colors>
    <mruColors>
      <color rgb="FFFF6969"/>
      <color rgb="FFFF2929"/>
      <color rgb="FFFF4B4B"/>
      <color rgb="FF800000"/>
      <color rgb="FF9C0C0C"/>
      <color rgb="FF420000"/>
      <color rgb="FFA20000"/>
      <color rgb="FFCC0000"/>
      <color rgb="FFFF1919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265625" defaultRowHeight="13" x14ac:dyDescent="0.3"/>
  <cols>
    <col min="1" max="1" width="8.7265625" style="3"/>
    <col min="2" max="2" width="20.1796875" style="3" bestFit="1" customWidth="1"/>
    <col min="3" max="8" width="8.81640625" style="3" customWidth="1"/>
    <col min="9" max="10" width="8.7265625" style="3"/>
    <col min="11" max="11" width="8.7265625" style="4"/>
    <col min="12" max="12" width="10.81640625" style="4" bestFit="1" customWidth="1"/>
    <col min="13" max="13" width="12.1796875" style="3" bestFit="1" customWidth="1"/>
    <col min="14" max="14" width="12.1796875" style="3" customWidth="1"/>
    <col min="15" max="16384" width="8.7265625" style="3"/>
  </cols>
  <sheetData>
    <row r="1" spans="1:15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8" t="s">
        <v>9</v>
      </c>
      <c r="K1" s="9" t="s">
        <v>10</v>
      </c>
      <c r="L1" s="9" t="s">
        <v>11</v>
      </c>
      <c r="M1" s="8" t="s">
        <v>12</v>
      </c>
      <c r="N1" s="8" t="s">
        <v>13</v>
      </c>
      <c r="O1" s="8" t="s">
        <v>14</v>
      </c>
    </row>
    <row r="2" spans="1:15" x14ac:dyDescent="0.3">
      <c r="A2" s="8" t="s">
        <v>104</v>
      </c>
      <c r="B2" s="8" t="s">
        <v>15</v>
      </c>
      <c r="C2" s="11">
        <v>50452</v>
      </c>
      <c r="D2" s="11">
        <v>15</v>
      </c>
      <c r="E2" s="9">
        <v>2.9731229683659717E-4</v>
      </c>
      <c r="F2" s="11">
        <v>13405</v>
      </c>
      <c r="G2" s="11">
        <v>66</v>
      </c>
      <c r="H2" s="9">
        <v>4.9235359940320777E-3</v>
      </c>
      <c r="I2" s="12">
        <v>63857</v>
      </c>
      <c r="J2" s="8">
        <v>81</v>
      </c>
      <c r="K2" s="13">
        <v>1.2684592135552876E-3</v>
      </c>
      <c r="L2" s="14">
        <v>151232</v>
      </c>
      <c r="M2" s="15">
        <v>202.2222222222222</v>
      </c>
      <c r="N2" s="16">
        <v>0.17</v>
      </c>
      <c r="O2" s="16">
        <v>0.42224529200169275</v>
      </c>
    </row>
    <row r="3" spans="1:15" x14ac:dyDescent="0.3">
      <c r="A3" s="8" t="s">
        <v>18</v>
      </c>
      <c r="B3" s="8" t="s">
        <v>16</v>
      </c>
      <c r="C3" s="11">
        <v>16426</v>
      </c>
      <c r="D3" s="11">
        <v>49</v>
      </c>
      <c r="E3" s="9">
        <v>2.9830756118348961E-3</v>
      </c>
      <c r="F3" s="11">
        <v>4993</v>
      </c>
      <c r="G3" s="11">
        <v>9</v>
      </c>
      <c r="H3" s="9">
        <v>1.8025235329461246E-3</v>
      </c>
      <c r="I3" s="12">
        <v>21419</v>
      </c>
      <c r="J3" s="8">
        <v>58</v>
      </c>
      <c r="K3" s="13">
        <v>2.7078761846958308E-3</v>
      </c>
      <c r="L3" s="14">
        <v>39636.5</v>
      </c>
      <c r="M3" s="15">
        <v>141.28391760120093</v>
      </c>
      <c r="N3" s="16">
        <v>0.06</v>
      </c>
      <c r="O3" s="16">
        <v>0.54038575555359325</v>
      </c>
    </row>
    <row r="4" spans="1:15" x14ac:dyDescent="0.3">
      <c r="A4" s="8" t="s">
        <v>48</v>
      </c>
      <c r="B4" s="8" t="s">
        <v>17</v>
      </c>
      <c r="C4" s="11">
        <v>7257</v>
      </c>
      <c r="D4" s="11">
        <v>20</v>
      </c>
      <c r="E4" s="9">
        <v>2.7559597629874602E-3</v>
      </c>
      <c r="F4" s="11">
        <v>4468</v>
      </c>
      <c r="G4" s="11">
        <v>13</v>
      </c>
      <c r="H4" s="9">
        <v>2.9095792300805729E-3</v>
      </c>
      <c r="I4" s="12">
        <v>11725</v>
      </c>
      <c r="J4" s="8">
        <v>33</v>
      </c>
      <c r="K4" s="13">
        <v>2.8144989339019188E-3</v>
      </c>
      <c r="L4" s="14">
        <v>16086</v>
      </c>
      <c r="M4" s="15">
        <v>354.34539350988439</v>
      </c>
      <c r="N4" s="16">
        <v>0.48</v>
      </c>
      <c r="O4" s="16">
        <v>0.72889469103568316</v>
      </c>
    </row>
    <row r="5" spans="1:15" x14ac:dyDescent="0.3">
      <c r="A5" s="8" t="s">
        <v>18</v>
      </c>
      <c r="B5" s="8" t="s">
        <v>18</v>
      </c>
      <c r="C5" s="11">
        <v>24795</v>
      </c>
      <c r="D5" s="11">
        <v>72</v>
      </c>
      <c r="E5" s="9">
        <v>2.9038112522686023E-3</v>
      </c>
      <c r="F5" s="11">
        <v>9512</v>
      </c>
      <c r="G5" s="11">
        <v>28</v>
      </c>
      <c r="H5" s="9">
        <v>2.9436501261564342E-3</v>
      </c>
      <c r="I5" s="12">
        <v>34307</v>
      </c>
      <c r="J5" s="8">
        <v>100</v>
      </c>
      <c r="K5" s="13">
        <v>2.914857026262862E-3</v>
      </c>
      <c r="L5" s="14">
        <v>62208.5</v>
      </c>
      <c r="M5" s="15">
        <v>90.019852592491375</v>
      </c>
      <c r="N5" s="16">
        <v>0.14000000000000001</v>
      </c>
      <c r="O5" s="16">
        <v>0.55148412194475027</v>
      </c>
    </row>
    <row r="6" spans="1:15" x14ac:dyDescent="0.3">
      <c r="A6" s="8" t="s">
        <v>48</v>
      </c>
      <c r="B6" s="8" t="s">
        <v>19</v>
      </c>
      <c r="C6" s="11">
        <v>17573</v>
      </c>
      <c r="D6" s="11">
        <v>55</v>
      </c>
      <c r="E6" s="9">
        <v>3.1298013998748079E-3</v>
      </c>
      <c r="F6" s="11">
        <v>7079</v>
      </c>
      <c r="G6" s="11">
        <v>21</v>
      </c>
      <c r="H6" s="9">
        <v>2.9665206950134199E-3</v>
      </c>
      <c r="I6" s="12">
        <v>24652</v>
      </c>
      <c r="J6" s="8">
        <v>76</v>
      </c>
      <c r="K6" s="13">
        <v>3.082914165179296E-3</v>
      </c>
      <c r="L6" s="14">
        <v>43473</v>
      </c>
      <c r="M6" s="15">
        <v>492.25956340717221</v>
      </c>
      <c r="N6" s="16">
        <v>0.48</v>
      </c>
      <c r="O6" s="16">
        <v>0.56706461481839299</v>
      </c>
    </row>
    <row r="7" spans="1:15" x14ac:dyDescent="0.3">
      <c r="A7" s="8" t="s">
        <v>104</v>
      </c>
      <c r="B7" s="8" t="s">
        <v>20</v>
      </c>
      <c r="C7" s="11">
        <v>39562</v>
      </c>
      <c r="D7" s="11">
        <v>130</v>
      </c>
      <c r="E7" s="9">
        <v>3.2859814973964915E-3</v>
      </c>
      <c r="F7" s="11">
        <v>10226</v>
      </c>
      <c r="G7" s="11">
        <v>45</v>
      </c>
      <c r="H7" s="9">
        <v>4.400547623704283E-3</v>
      </c>
      <c r="I7" s="12">
        <v>49788</v>
      </c>
      <c r="J7" s="8">
        <v>175</v>
      </c>
      <c r="K7" s="13">
        <v>3.5149031895235798E-3</v>
      </c>
      <c r="L7" s="14">
        <v>106526</v>
      </c>
      <c r="M7" s="15">
        <v>202.2222222222222</v>
      </c>
      <c r="N7" s="16">
        <v>0.17</v>
      </c>
      <c r="O7" s="16">
        <v>0.4673788558661735</v>
      </c>
    </row>
    <row r="8" spans="1:15" x14ac:dyDescent="0.3">
      <c r="A8" s="8" t="s">
        <v>38</v>
      </c>
      <c r="B8" s="8" t="s">
        <v>21</v>
      </c>
      <c r="C8" s="11">
        <v>8910</v>
      </c>
      <c r="D8" s="11">
        <v>32</v>
      </c>
      <c r="E8" s="9">
        <v>3.5914702581369248E-3</v>
      </c>
      <c r="F8" s="11">
        <v>2199</v>
      </c>
      <c r="G8" s="11">
        <v>9</v>
      </c>
      <c r="H8" s="9">
        <v>4.0927694406548429E-3</v>
      </c>
      <c r="I8" s="12">
        <v>11109</v>
      </c>
      <c r="J8" s="8">
        <v>41</v>
      </c>
      <c r="K8" s="13">
        <v>3.6907012332343145E-3</v>
      </c>
      <c r="L8" s="14">
        <v>82287.5</v>
      </c>
      <c r="M8" s="15">
        <v>388.6274200951064</v>
      </c>
      <c r="N8" s="16">
        <v>0.17</v>
      </c>
      <c r="O8" s="16">
        <v>0.13500227859638464</v>
      </c>
    </row>
    <row r="9" spans="1:15" x14ac:dyDescent="0.3">
      <c r="A9" s="8" t="s">
        <v>104</v>
      </c>
      <c r="B9" s="8" t="s">
        <v>22</v>
      </c>
      <c r="C9" s="11">
        <v>22892</v>
      </c>
      <c r="D9" s="11">
        <v>89</v>
      </c>
      <c r="E9" s="9">
        <v>3.8878210728638825E-3</v>
      </c>
      <c r="F9" s="11">
        <v>6155</v>
      </c>
      <c r="G9" s="11">
        <v>19</v>
      </c>
      <c r="H9" s="9">
        <v>3.0869212022745737E-3</v>
      </c>
      <c r="I9" s="12">
        <v>29047</v>
      </c>
      <c r="J9" s="8">
        <v>108</v>
      </c>
      <c r="K9" s="13">
        <v>3.7181120253382449E-3</v>
      </c>
      <c r="L9" s="14">
        <v>64344</v>
      </c>
      <c r="M9" s="15">
        <v>202.2222222222222</v>
      </c>
      <c r="N9" s="16">
        <v>0.17</v>
      </c>
      <c r="O9" s="16">
        <v>0.45143292303866717</v>
      </c>
    </row>
    <row r="10" spans="1:15" x14ac:dyDescent="0.3">
      <c r="A10" s="8" t="s">
        <v>104</v>
      </c>
      <c r="B10" s="8" t="s">
        <v>23</v>
      </c>
      <c r="C10" s="11">
        <v>54168</v>
      </c>
      <c r="D10" s="11">
        <v>206</v>
      </c>
      <c r="E10" s="9">
        <v>3.8029833111800325E-3</v>
      </c>
      <c r="F10" s="11">
        <v>13971</v>
      </c>
      <c r="G10" s="11">
        <v>62</v>
      </c>
      <c r="H10" s="9">
        <v>4.4377639395891486E-3</v>
      </c>
      <c r="I10" s="12">
        <v>68139</v>
      </c>
      <c r="J10" s="8">
        <v>268</v>
      </c>
      <c r="K10" s="13">
        <v>3.9331366764995086E-3</v>
      </c>
      <c r="L10" s="14">
        <v>173118</v>
      </c>
      <c r="M10" s="15">
        <v>202.2222222222222</v>
      </c>
      <c r="N10" s="16">
        <v>0.17</v>
      </c>
      <c r="O10" s="16">
        <v>0.39359858593560459</v>
      </c>
    </row>
    <row r="11" spans="1:15" x14ac:dyDescent="0.3">
      <c r="A11" s="8" t="s">
        <v>48</v>
      </c>
      <c r="B11" s="8" t="s">
        <v>24</v>
      </c>
      <c r="C11" s="11">
        <v>19333</v>
      </c>
      <c r="D11" s="11">
        <v>78</v>
      </c>
      <c r="E11" s="9">
        <v>4.0345523198675841E-3</v>
      </c>
      <c r="F11" s="11">
        <v>6927</v>
      </c>
      <c r="G11" s="11">
        <v>30</v>
      </c>
      <c r="H11" s="9">
        <v>4.3308791684711998E-3</v>
      </c>
      <c r="I11" s="12">
        <v>26260</v>
      </c>
      <c r="J11" s="11">
        <v>108</v>
      </c>
      <c r="K11" s="13">
        <v>4.1127189642041128E-3</v>
      </c>
      <c r="L11" s="14">
        <v>46861.5</v>
      </c>
      <c r="M11" s="15">
        <v>309.42244699806878</v>
      </c>
      <c r="N11" s="16">
        <v>0.48</v>
      </c>
      <c r="O11" s="16">
        <v>0.56037472125305421</v>
      </c>
    </row>
    <row r="12" spans="1:15" x14ac:dyDescent="0.3">
      <c r="A12" s="8" t="s">
        <v>18</v>
      </c>
      <c r="B12" s="8" t="s">
        <v>25</v>
      </c>
      <c r="C12" s="11">
        <v>31761</v>
      </c>
      <c r="D12" s="11">
        <v>140</v>
      </c>
      <c r="E12" s="9">
        <v>4.4079216649349834E-3</v>
      </c>
      <c r="F12" s="11">
        <v>15111</v>
      </c>
      <c r="G12" s="11">
        <v>57</v>
      </c>
      <c r="H12" s="9">
        <v>3.7720865594599961E-3</v>
      </c>
      <c r="I12" s="12">
        <v>46872</v>
      </c>
      <c r="J12" s="8">
        <v>197</v>
      </c>
      <c r="K12" s="13">
        <v>4.2029356545485574E-3</v>
      </c>
      <c r="L12" s="14">
        <v>84159</v>
      </c>
      <c r="M12" s="15">
        <v>103.37575303889068</v>
      </c>
      <c r="N12" s="16">
        <v>0.06</v>
      </c>
      <c r="O12" s="16">
        <v>0.5569457811998717</v>
      </c>
    </row>
    <row r="13" spans="1:15" x14ac:dyDescent="0.3">
      <c r="A13" s="8" t="s">
        <v>104</v>
      </c>
      <c r="B13" s="8" t="s">
        <v>26</v>
      </c>
      <c r="C13" s="11">
        <v>63596</v>
      </c>
      <c r="D13" s="11">
        <v>277</v>
      </c>
      <c r="E13" s="9">
        <v>4.355619850305051E-3</v>
      </c>
      <c r="F13" s="11">
        <v>17362</v>
      </c>
      <c r="G13" s="11">
        <v>68</v>
      </c>
      <c r="H13" s="9">
        <v>3.9165994701071301E-3</v>
      </c>
      <c r="I13" s="12">
        <v>80958</v>
      </c>
      <c r="J13" s="8">
        <v>345</v>
      </c>
      <c r="K13" s="13">
        <v>4.2614689098050837E-3</v>
      </c>
      <c r="L13" s="14">
        <v>179782</v>
      </c>
      <c r="M13" s="15">
        <v>202.2222222222222</v>
      </c>
      <c r="N13" s="16">
        <v>0.17</v>
      </c>
      <c r="O13" s="16">
        <v>0.45031204458733354</v>
      </c>
    </row>
    <row r="14" spans="1:15" x14ac:dyDescent="0.3">
      <c r="A14" s="8" t="s">
        <v>39</v>
      </c>
      <c r="B14" s="8" t="s">
        <v>27</v>
      </c>
      <c r="C14" s="11">
        <v>31180</v>
      </c>
      <c r="D14" s="11">
        <v>143</v>
      </c>
      <c r="E14" s="9">
        <v>4.5862732520846701E-3</v>
      </c>
      <c r="F14" s="11">
        <v>8942</v>
      </c>
      <c r="G14" s="11">
        <v>40</v>
      </c>
      <c r="H14" s="9">
        <v>4.4732721986132859E-3</v>
      </c>
      <c r="I14" s="12">
        <v>40122</v>
      </c>
      <c r="J14" s="8">
        <v>183</v>
      </c>
      <c r="K14" s="13">
        <v>4.5610886795274417E-3</v>
      </c>
      <c r="L14" s="14">
        <v>62802.5</v>
      </c>
      <c r="M14" s="15">
        <v>257.95151466900205</v>
      </c>
      <c r="N14" s="16">
        <v>0.17</v>
      </c>
      <c r="O14" s="16">
        <v>0.63885991799689501</v>
      </c>
    </row>
    <row r="15" spans="1:15" x14ac:dyDescent="0.3">
      <c r="A15" s="8" t="s">
        <v>105</v>
      </c>
      <c r="B15" s="8" t="s">
        <v>28</v>
      </c>
      <c r="C15" s="11">
        <v>52333</v>
      </c>
      <c r="D15" s="11">
        <v>243</v>
      </c>
      <c r="E15" s="9">
        <v>4.6433416773355241E-3</v>
      </c>
      <c r="F15" s="11">
        <v>13719</v>
      </c>
      <c r="G15" s="11">
        <v>71</v>
      </c>
      <c r="H15" s="9">
        <v>5.1753043224724831E-3</v>
      </c>
      <c r="I15" s="12">
        <v>66052</v>
      </c>
      <c r="J15" s="8">
        <v>314</v>
      </c>
      <c r="K15" s="13">
        <v>4.7538303155089928E-3</v>
      </c>
      <c r="L15" s="14">
        <v>89832</v>
      </c>
      <c r="M15" s="15">
        <v>213.73230029388193</v>
      </c>
      <c r="N15" s="16">
        <v>0.17</v>
      </c>
      <c r="O15" s="16">
        <v>0.73528364057351503</v>
      </c>
    </row>
    <row r="16" spans="1:15" x14ac:dyDescent="0.3">
      <c r="A16" s="8" t="s">
        <v>105</v>
      </c>
      <c r="B16" s="8" t="s">
        <v>29</v>
      </c>
      <c r="C16" s="11">
        <v>51586</v>
      </c>
      <c r="D16" s="11">
        <v>235</v>
      </c>
      <c r="E16" s="9">
        <v>4.5554995541425966E-3</v>
      </c>
      <c r="F16" s="11">
        <v>19657</v>
      </c>
      <c r="G16" s="11">
        <v>114</v>
      </c>
      <c r="H16" s="9">
        <v>5.7994607518949996E-3</v>
      </c>
      <c r="I16" s="12">
        <v>71243</v>
      </c>
      <c r="J16" s="8">
        <v>349</v>
      </c>
      <c r="K16" s="13">
        <v>4.8987268924666283E-3</v>
      </c>
      <c r="L16" s="14">
        <v>94076</v>
      </c>
      <c r="M16" s="15">
        <v>247.67209490199411</v>
      </c>
      <c r="N16" s="16">
        <v>0.28999999999999998</v>
      </c>
      <c r="O16" s="16">
        <v>0.75729197669968962</v>
      </c>
    </row>
    <row r="17" spans="1:15" x14ac:dyDescent="0.3">
      <c r="A17" s="8" t="s">
        <v>48</v>
      </c>
      <c r="B17" s="8" t="s">
        <v>30</v>
      </c>
      <c r="C17" s="11">
        <v>10648</v>
      </c>
      <c r="D17" s="11">
        <v>53</v>
      </c>
      <c r="E17" s="9">
        <v>4.977460555972953E-3</v>
      </c>
      <c r="F17" s="11">
        <v>2740</v>
      </c>
      <c r="G17" s="11">
        <v>13</v>
      </c>
      <c r="H17" s="9">
        <v>4.7445255474452552E-3</v>
      </c>
      <c r="I17" s="12">
        <v>13388</v>
      </c>
      <c r="J17" s="8">
        <v>66</v>
      </c>
      <c r="K17" s="13">
        <v>4.92978786973409E-3</v>
      </c>
      <c r="L17" s="14">
        <v>22182</v>
      </c>
      <c r="M17" s="15">
        <v>108.19583446037328</v>
      </c>
      <c r="N17" s="16">
        <v>0.23</v>
      </c>
      <c r="O17" s="16">
        <v>0.60355242989811564</v>
      </c>
    </row>
    <row r="18" spans="1:15" x14ac:dyDescent="0.3">
      <c r="A18" s="8" t="s">
        <v>38</v>
      </c>
      <c r="B18" s="8" t="s">
        <v>31</v>
      </c>
      <c r="C18" s="11">
        <v>22507</v>
      </c>
      <c r="D18" s="11">
        <v>108</v>
      </c>
      <c r="E18" s="9">
        <v>4.7985071311147645E-3</v>
      </c>
      <c r="F18" s="11">
        <v>4485</v>
      </c>
      <c r="G18" s="11">
        <v>27</v>
      </c>
      <c r="H18" s="9">
        <v>6.0200668896321068E-3</v>
      </c>
      <c r="I18" s="12">
        <v>26992</v>
      </c>
      <c r="J18" s="8">
        <v>135</v>
      </c>
      <c r="K18" s="13">
        <v>5.0014819205690571E-3</v>
      </c>
      <c r="L18" s="14">
        <v>28748.5</v>
      </c>
      <c r="M18" s="15">
        <v>388.6274200951064</v>
      </c>
      <c r="N18" s="16">
        <v>0.17</v>
      </c>
      <c r="O18" s="16">
        <v>0.93890116006052493</v>
      </c>
    </row>
    <row r="19" spans="1:15" x14ac:dyDescent="0.3">
      <c r="A19" s="8" t="s">
        <v>32</v>
      </c>
      <c r="B19" s="8" t="s">
        <v>32</v>
      </c>
      <c r="C19" s="11">
        <v>40619</v>
      </c>
      <c r="D19" s="11">
        <v>210</v>
      </c>
      <c r="E19" s="9">
        <v>5.1699943376252496E-3</v>
      </c>
      <c r="F19" s="11">
        <v>14038</v>
      </c>
      <c r="G19" s="11">
        <v>75</v>
      </c>
      <c r="H19" s="9">
        <v>5.3426414019091036E-3</v>
      </c>
      <c r="I19" s="12">
        <v>54657</v>
      </c>
      <c r="J19" s="8">
        <v>285</v>
      </c>
      <c r="K19" s="13">
        <v>5.2143366814863604E-3</v>
      </c>
      <c r="L19" s="14">
        <v>74323</v>
      </c>
      <c r="M19" s="15">
        <v>254.29544017329764</v>
      </c>
      <c r="N19" s="16">
        <v>0.17</v>
      </c>
      <c r="O19" s="16">
        <v>0.73539819436782694</v>
      </c>
    </row>
    <row r="20" spans="1:15" x14ac:dyDescent="0.3">
      <c r="A20" s="8" t="s">
        <v>48</v>
      </c>
      <c r="B20" s="8" t="s">
        <v>33</v>
      </c>
      <c r="C20" s="11">
        <v>31774</v>
      </c>
      <c r="D20" s="11">
        <v>171</v>
      </c>
      <c r="E20" s="9">
        <v>5.381758670611192E-3</v>
      </c>
      <c r="F20" s="11">
        <v>8881</v>
      </c>
      <c r="G20" s="11">
        <v>42</v>
      </c>
      <c r="H20" s="9">
        <v>4.7291971624817027E-3</v>
      </c>
      <c r="I20" s="12">
        <v>40655</v>
      </c>
      <c r="J20" s="8">
        <v>213</v>
      </c>
      <c r="K20" s="13">
        <v>5.2392079694994469E-3</v>
      </c>
      <c r="L20" s="14">
        <v>73466</v>
      </c>
      <c r="M20" s="15">
        <v>404.26864127623662</v>
      </c>
      <c r="N20" s="16">
        <v>0.2</v>
      </c>
      <c r="O20" s="16">
        <v>0.5533852394304849</v>
      </c>
    </row>
    <row r="21" spans="1:15" x14ac:dyDescent="0.3">
      <c r="A21" s="8" t="s">
        <v>32</v>
      </c>
      <c r="B21" s="8" t="s">
        <v>34</v>
      </c>
      <c r="C21" s="11">
        <v>34292</v>
      </c>
      <c r="D21" s="11">
        <v>174</v>
      </c>
      <c r="E21" s="9">
        <v>5.0740697538784558E-3</v>
      </c>
      <c r="F21" s="11">
        <v>11509</v>
      </c>
      <c r="G21" s="11">
        <v>66</v>
      </c>
      <c r="H21" s="9">
        <v>5.7346424537318618E-3</v>
      </c>
      <c r="I21" s="12">
        <v>45801</v>
      </c>
      <c r="J21" s="8">
        <v>240</v>
      </c>
      <c r="K21" s="13">
        <v>5.2400602606929979E-3</v>
      </c>
      <c r="L21" s="14">
        <v>65145</v>
      </c>
      <c r="M21" s="15">
        <v>415.9950878808811</v>
      </c>
      <c r="N21" s="16">
        <v>0.17</v>
      </c>
      <c r="O21" s="16">
        <v>0.70306239926318215</v>
      </c>
    </row>
    <row r="22" spans="1:15" x14ac:dyDescent="0.3">
      <c r="A22" s="8" t="s">
        <v>35</v>
      </c>
      <c r="B22" s="8" t="s">
        <v>35</v>
      </c>
      <c r="C22" s="11">
        <v>56544</v>
      </c>
      <c r="D22" s="11">
        <v>313</v>
      </c>
      <c r="E22" s="9">
        <v>5.5355121675155633E-3</v>
      </c>
      <c r="F22" s="11">
        <v>13611</v>
      </c>
      <c r="G22" s="11">
        <v>62</v>
      </c>
      <c r="H22" s="9">
        <v>4.5551392256263316E-3</v>
      </c>
      <c r="I22" s="12">
        <v>70155</v>
      </c>
      <c r="J22" s="8">
        <v>375</v>
      </c>
      <c r="K22" s="13">
        <v>5.3453068206115034E-3</v>
      </c>
      <c r="L22" s="14">
        <v>110824</v>
      </c>
      <c r="M22" s="15">
        <v>120.91243773911789</v>
      </c>
      <c r="N22" s="16">
        <v>0.25</v>
      </c>
      <c r="O22" s="16">
        <v>0.63303075146177723</v>
      </c>
    </row>
    <row r="23" spans="1:15" x14ac:dyDescent="0.3">
      <c r="A23" s="8" t="s">
        <v>35</v>
      </c>
      <c r="B23" s="8" t="s">
        <v>36</v>
      </c>
      <c r="C23" s="11">
        <v>44445</v>
      </c>
      <c r="D23" s="11">
        <v>207</v>
      </c>
      <c r="E23" s="9">
        <v>4.6574417819777256E-3</v>
      </c>
      <c r="F23" s="11">
        <v>16823</v>
      </c>
      <c r="G23" s="11">
        <v>136</v>
      </c>
      <c r="H23" s="9">
        <v>8.0841704808892589E-3</v>
      </c>
      <c r="I23" s="12">
        <v>61268</v>
      </c>
      <c r="J23" s="8">
        <v>343</v>
      </c>
      <c r="K23" s="13">
        <v>5.5983547692106811E-3</v>
      </c>
      <c r="L23" s="14">
        <v>101711.5</v>
      </c>
      <c r="M23" s="15">
        <v>165.17306302630482</v>
      </c>
      <c r="N23" s="16">
        <v>7.0000000000000007E-2</v>
      </c>
      <c r="O23" s="16">
        <v>0.60237043008902635</v>
      </c>
    </row>
    <row r="24" spans="1:15" x14ac:dyDescent="0.3">
      <c r="A24" s="8" t="s">
        <v>18</v>
      </c>
      <c r="B24" s="8" t="s">
        <v>37</v>
      </c>
      <c r="C24" s="11">
        <v>9246</v>
      </c>
      <c r="D24" s="11">
        <v>51</v>
      </c>
      <c r="E24" s="9">
        <v>5.5158987670343934E-3</v>
      </c>
      <c r="F24" s="11">
        <v>3209</v>
      </c>
      <c r="G24" s="11">
        <v>20</v>
      </c>
      <c r="H24" s="9">
        <v>6.2324711748208165E-3</v>
      </c>
      <c r="I24" s="12">
        <v>12455</v>
      </c>
      <c r="J24" s="8">
        <v>71</v>
      </c>
      <c r="K24" s="13">
        <v>5.700521878763549E-3</v>
      </c>
      <c r="L24" s="14">
        <v>21471</v>
      </c>
      <c r="M24" s="15">
        <v>274.78925061711146</v>
      </c>
      <c r="N24" s="16">
        <v>0.2</v>
      </c>
      <c r="O24" s="16">
        <v>0.58008476549764798</v>
      </c>
    </row>
    <row r="25" spans="1:15" x14ac:dyDescent="0.3">
      <c r="A25" s="8" t="s">
        <v>38</v>
      </c>
      <c r="B25" s="8" t="s">
        <v>38</v>
      </c>
      <c r="C25" s="11">
        <v>50436</v>
      </c>
      <c r="D25" s="11">
        <v>290</v>
      </c>
      <c r="E25" s="9">
        <v>5.7498612102466493E-3</v>
      </c>
      <c r="F25" s="11">
        <v>18067</v>
      </c>
      <c r="G25" s="11">
        <v>110</v>
      </c>
      <c r="H25" s="9">
        <v>6.0884485526097303E-3</v>
      </c>
      <c r="I25" s="12">
        <v>68503</v>
      </c>
      <c r="J25" s="8">
        <v>400</v>
      </c>
      <c r="K25" s="13">
        <v>5.8391603287447262E-3</v>
      </c>
      <c r="L25" s="14">
        <v>105353</v>
      </c>
      <c r="M25" s="15">
        <v>312.2834660617163</v>
      </c>
      <c r="N25" s="16">
        <v>0.24</v>
      </c>
      <c r="O25" s="16">
        <v>0.65022353421354873</v>
      </c>
    </row>
    <row r="26" spans="1:15" x14ac:dyDescent="0.3">
      <c r="A26" s="8" t="s">
        <v>39</v>
      </c>
      <c r="B26" s="8" t="s">
        <v>39</v>
      </c>
      <c r="C26" s="11">
        <v>22188</v>
      </c>
      <c r="D26" s="11">
        <v>136</v>
      </c>
      <c r="E26" s="9">
        <v>6.1294393365783307E-3</v>
      </c>
      <c r="F26" s="11">
        <v>6704</v>
      </c>
      <c r="G26" s="11">
        <v>35</v>
      </c>
      <c r="H26" s="9">
        <v>5.220763723150358E-3</v>
      </c>
      <c r="I26" s="12">
        <v>28892</v>
      </c>
      <c r="J26" s="8">
        <v>171</v>
      </c>
      <c r="K26" s="13">
        <v>5.918593382251142E-3</v>
      </c>
      <c r="L26" s="14">
        <v>45012.5</v>
      </c>
      <c r="M26" s="15">
        <v>462.09386281588451</v>
      </c>
      <c r="N26" s="16">
        <v>0.17</v>
      </c>
      <c r="O26" s="16">
        <v>0.64186614829214106</v>
      </c>
    </row>
    <row r="27" spans="1:15" x14ac:dyDescent="0.3">
      <c r="A27" s="8" t="s">
        <v>47</v>
      </c>
      <c r="B27" s="8" t="s">
        <v>40</v>
      </c>
      <c r="C27" s="11">
        <v>20706</v>
      </c>
      <c r="D27" s="11">
        <v>118</v>
      </c>
      <c r="E27" s="9">
        <v>5.6988312566405869E-3</v>
      </c>
      <c r="F27" s="11">
        <v>5474</v>
      </c>
      <c r="G27" s="11">
        <v>38</v>
      </c>
      <c r="H27" s="9">
        <v>6.9419071976616733E-3</v>
      </c>
      <c r="I27" s="12">
        <v>26180</v>
      </c>
      <c r="J27" s="8">
        <v>156</v>
      </c>
      <c r="K27" s="13">
        <v>5.9587471352177237E-3</v>
      </c>
      <c r="L27" s="14">
        <v>40572.5</v>
      </c>
      <c r="M27" s="15">
        <v>266.19015342904675</v>
      </c>
      <c r="N27" s="16">
        <v>0.19</v>
      </c>
      <c r="O27" s="16">
        <v>0.64526464970115227</v>
      </c>
    </row>
    <row r="28" spans="1:15" x14ac:dyDescent="0.3">
      <c r="A28" s="8" t="s">
        <v>38</v>
      </c>
      <c r="B28" s="8" t="s">
        <v>41</v>
      </c>
      <c r="C28" s="11">
        <v>27260</v>
      </c>
      <c r="D28" s="11">
        <v>146</v>
      </c>
      <c r="E28" s="9">
        <v>5.355832721936904E-3</v>
      </c>
      <c r="F28" s="11">
        <v>5589</v>
      </c>
      <c r="G28" s="11">
        <v>50</v>
      </c>
      <c r="H28" s="9">
        <v>8.9461442118446942E-3</v>
      </c>
      <c r="I28" s="12">
        <v>32849</v>
      </c>
      <c r="J28" s="8">
        <v>196</v>
      </c>
      <c r="K28" s="13">
        <v>5.9666960942494447E-3</v>
      </c>
      <c r="L28" s="14">
        <v>129543.5</v>
      </c>
      <c r="M28" s="15">
        <v>388.6274200951064</v>
      </c>
      <c r="N28" s="16">
        <v>0.17</v>
      </c>
      <c r="O28" s="16">
        <v>0.25357505393941032</v>
      </c>
    </row>
    <row r="29" spans="1:15" x14ac:dyDescent="0.3">
      <c r="A29" s="8" t="s">
        <v>35</v>
      </c>
      <c r="B29" s="8" t="s">
        <v>42</v>
      </c>
      <c r="C29" s="11">
        <v>55299</v>
      </c>
      <c r="D29" s="11">
        <v>352</v>
      </c>
      <c r="E29" s="9">
        <v>6.3653953959384437E-3</v>
      </c>
      <c r="F29" s="11">
        <v>23935</v>
      </c>
      <c r="G29" s="11">
        <v>126</v>
      </c>
      <c r="H29" s="9">
        <v>5.2642573636933363E-3</v>
      </c>
      <c r="I29" s="12">
        <v>79234</v>
      </c>
      <c r="J29" s="8">
        <v>478</v>
      </c>
      <c r="K29" s="13">
        <v>6.0327637125476433E-3</v>
      </c>
      <c r="L29" s="14">
        <v>139004.5</v>
      </c>
      <c r="M29" s="15">
        <v>148.9160422864008</v>
      </c>
      <c r="N29" s="16">
        <v>0.24</v>
      </c>
      <c r="O29" s="16">
        <v>0.57001032340679614</v>
      </c>
    </row>
    <row r="30" spans="1:15" x14ac:dyDescent="0.3">
      <c r="A30" s="8" t="s">
        <v>39</v>
      </c>
      <c r="B30" s="8" t="s">
        <v>43</v>
      </c>
      <c r="C30" s="11">
        <v>71557</v>
      </c>
      <c r="D30" s="11">
        <v>409</v>
      </c>
      <c r="E30" s="9">
        <v>5.7157231298125971E-3</v>
      </c>
      <c r="F30" s="11">
        <v>20658</v>
      </c>
      <c r="G30" s="11">
        <v>148</v>
      </c>
      <c r="H30" s="9">
        <v>7.1642947042308064E-3</v>
      </c>
      <c r="I30" s="12">
        <v>92215</v>
      </c>
      <c r="J30" s="8">
        <v>557</v>
      </c>
      <c r="K30" s="13">
        <v>6.0402320663666435E-3</v>
      </c>
      <c r="L30" s="14">
        <v>132454.5</v>
      </c>
      <c r="M30" s="15">
        <v>405.42223933501691</v>
      </c>
      <c r="N30" s="16">
        <v>0.17</v>
      </c>
      <c r="O30" s="16">
        <v>0.69620133706291598</v>
      </c>
    </row>
    <row r="31" spans="1:15" x14ac:dyDescent="0.3">
      <c r="A31" s="8" t="s">
        <v>38</v>
      </c>
      <c r="B31" s="8" t="s">
        <v>44</v>
      </c>
      <c r="C31" s="11">
        <v>68692</v>
      </c>
      <c r="D31" s="11">
        <v>414</v>
      </c>
      <c r="E31" s="9">
        <v>6.0269026960927041E-3</v>
      </c>
      <c r="F31" s="11">
        <v>11734</v>
      </c>
      <c r="G31" s="11">
        <v>73</v>
      </c>
      <c r="H31" s="9">
        <v>6.2212374296914952E-3</v>
      </c>
      <c r="I31" s="12">
        <v>80426</v>
      </c>
      <c r="J31" s="8">
        <v>487</v>
      </c>
      <c r="K31" s="13">
        <v>6.0552557630616961E-3</v>
      </c>
      <c r="L31" s="14">
        <v>60126</v>
      </c>
      <c r="M31" s="15">
        <v>388.6274200951064</v>
      </c>
      <c r="N31" s="16">
        <v>0.17</v>
      </c>
      <c r="O31" s="16">
        <v>1.3376243222565944</v>
      </c>
    </row>
    <row r="32" spans="1:15" x14ac:dyDescent="0.3">
      <c r="A32" s="8" t="s">
        <v>47</v>
      </c>
      <c r="B32" s="8" t="s">
        <v>45</v>
      </c>
      <c r="C32" s="11">
        <v>24585</v>
      </c>
      <c r="D32" s="11">
        <v>137</v>
      </c>
      <c r="E32" s="9">
        <v>5.5725035590807404E-3</v>
      </c>
      <c r="F32" s="11">
        <v>7408</v>
      </c>
      <c r="G32" s="11">
        <v>62</v>
      </c>
      <c r="H32" s="9">
        <v>8.3693304535637156E-3</v>
      </c>
      <c r="I32" s="12">
        <v>31993</v>
      </c>
      <c r="J32" s="8">
        <v>199</v>
      </c>
      <c r="K32" s="13">
        <v>6.2201106492045131E-3</v>
      </c>
      <c r="L32" s="14">
        <v>51685</v>
      </c>
      <c r="M32" s="15">
        <v>89.000677179065491</v>
      </c>
      <c r="N32" s="16">
        <v>0.19</v>
      </c>
      <c r="O32" s="16">
        <v>0.61899970978040053</v>
      </c>
    </row>
    <row r="33" spans="1:15" x14ac:dyDescent="0.3">
      <c r="A33" s="8" t="s">
        <v>48</v>
      </c>
      <c r="B33" s="8" t="s">
        <v>46</v>
      </c>
      <c r="C33" s="11">
        <v>12745</v>
      </c>
      <c r="D33" s="11">
        <v>89</v>
      </c>
      <c r="E33" s="9">
        <v>6.9831306394664578E-3</v>
      </c>
      <c r="F33" s="11">
        <v>3527</v>
      </c>
      <c r="G33" s="11">
        <v>16</v>
      </c>
      <c r="H33" s="9">
        <v>4.5364332293734051E-3</v>
      </c>
      <c r="I33" s="12">
        <v>16272</v>
      </c>
      <c r="J33" s="8">
        <v>105</v>
      </c>
      <c r="K33" s="13">
        <v>6.4528023598820058E-3</v>
      </c>
      <c r="L33" s="14">
        <v>26152.5</v>
      </c>
      <c r="M33" s="15">
        <v>260.0133830417742</v>
      </c>
      <c r="N33" s="16">
        <v>0.48</v>
      </c>
      <c r="O33" s="16">
        <v>0.62219673071408088</v>
      </c>
    </row>
    <row r="34" spans="1:15" x14ac:dyDescent="0.3">
      <c r="A34" s="8" t="s">
        <v>47</v>
      </c>
      <c r="B34" s="8" t="s">
        <v>47</v>
      </c>
      <c r="C34" s="11">
        <v>84234</v>
      </c>
      <c r="D34" s="11">
        <v>564</v>
      </c>
      <c r="E34" s="9">
        <v>6.695633592136192E-3</v>
      </c>
      <c r="F34" s="11">
        <v>21440</v>
      </c>
      <c r="G34" s="11">
        <v>150</v>
      </c>
      <c r="H34" s="9">
        <v>6.9962686567164182E-3</v>
      </c>
      <c r="I34" s="12">
        <v>99175</v>
      </c>
      <c r="J34" s="8">
        <v>674</v>
      </c>
      <c r="K34" s="13">
        <v>6.7960675573481219E-3</v>
      </c>
      <c r="L34" s="14">
        <v>161560</v>
      </c>
      <c r="M34" s="15">
        <v>564.49616241643969</v>
      </c>
      <c r="N34" s="16">
        <v>0.19</v>
      </c>
      <c r="O34" s="16">
        <v>0.61385862837335969</v>
      </c>
    </row>
    <row r="35" spans="1:15" x14ac:dyDescent="0.3">
      <c r="A35" s="8" t="s">
        <v>48</v>
      </c>
      <c r="B35" s="8" t="s">
        <v>48</v>
      </c>
      <c r="C35" s="11">
        <v>30278</v>
      </c>
      <c r="D35" s="11">
        <v>223</v>
      </c>
      <c r="E35" s="9">
        <v>7.3650835590197503E-3</v>
      </c>
      <c r="F35" s="11">
        <v>9144</v>
      </c>
      <c r="G35" s="11">
        <v>53</v>
      </c>
      <c r="H35" s="9">
        <v>5.7961504811898509E-3</v>
      </c>
      <c r="I35" s="12">
        <v>39422</v>
      </c>
      <c r="J35" s="8">
        <v>276</v>
      </c>
      <c r="K35" s="13">
        <v>7.0011668611435242E-3</v>
      </c>
      <c r="L35" s="14">
        <v>68758.5</v>
      </c>
      <c r="M35" s="15">
        <v>219.60921195197685</v>
      </c>
      <c r="N35" s="16">
        <v>0.23</v>
      </c>
      <c r="O35" s="16">
        <v>0.57334002341528689</v>
      </c>
    </row>
    <row r="36" spans="1:15" x14ac:dyDescent="0.3">
      <c r="A36" s="8" t="s">
        <v>18</v>
      </c>
      <c r="B36" s="8" t="s">
        <v>49</v>
      </c>
      <c r="C36" s="11">
        <v>13407</v>
      </c>
      <c r="D36" s="11">
        <v>104</v>
      </c>
      <c r="E36" s="9">
        <v>7.757141791601402E-3</v>
      </c>
      <c r="F36" s="11">
        <v>4924</v>
      </c>
      <c r="G36" s="11">
        <v>27</v>
      </c>
      <c r="H36" s="9">
        <v>5.4833468724614131E-3</v>
      </c>
      <c r="I36" s="12">
        <v>18331</v>
      </c>
      <c r="J36" s="8">
        <v>131</v>
      </c>
      <c r="K36" s="13">
        <v>7.1463640827014348E-3</v>
      </c>
      <c r="L36" s="14">
        <v>31868</v>
      </c>
      <c r="M36" s="15">
        <v>476.96749089996234</v>
      </c>
      <c r="N36" s="16">
        <v>0.23</v>
      </c>
      <c r="O36" s="16">
        <v>0.57521651813731645</v>
      </c>
    </row>
    <row r="37" spans="1:15" x14ac:dyDescent="0.3">
      <c r="A37" s="8" t="s">
        <v>38</v>
      </c>
      <c r="B37" s="8" t="s">
        <v>50</v>
      </c>
      <c r="C37" s="11">
        <v>31647</v>
      </c>
      <c r="D37" s="11">
        <v>230</v>
      </c>
      <c r="E37" s="9">
        <v>7.2676715012481435E-3</v>
      </c>
      <c r="F37" s="11">
        <v>7667</v>
      </c>
      <c r="G37" s="11">
        <v>65</v>
      </c>
      <c r="H37" s="9">
        <v>8.4778922655536718E-3</v>
      </c>
      <c r="I37" s="12">
        <v>39314</v>
      </c>
      <c r="J37" s="11">
        <v>295</v>
      </c>
      <c r="K37" s="13">
        <v>7.5036882535483539E-3</v>
      </c>
      <c r="L37" s="14">
        <v>67513</v>
      </c>
      <c r="M37" s="15">
        <v>388.6274200951064</v>
      </c>
      <c r="N37" s="16">
        <v>0.17</v>
      </c>
      <c r="O37" s="16">
        <v>0.58231747959652214</v>
      </c>
    </row>
    <row r="38" spans="1:15" x14ac:dyDescent="0.3">
      <c r="A38" s="8" t="s">
        <v>51</v>
      </c>
      <c r="B38" s="8" t="s">
        <v>51</v>
      </c>
      <c r="C38" s="11">
        <v>62863</v>
      </c>
      <c r="D38" s="11">
        <v>507</v>
      </c>
      <c r="E38" s="9">
        <v>8.0651575648632741E-3</v>
      </c>
      <c r="F38" s="11">
        <v>21918</v>
      </c>
      <c r="G38" s="11">
        <v>217</v>
      </c>
      <c r="H38" s="9">
        <v>9.9005383702892597E-3</v>
      </c>
      <c r="I38" s="12">
        <v>84781</v>
      </c>
      <c r="J38" s="8">
        <v>724</v>
      </c>
      <c r="K38" s="13">
        <v>8.5396492138568782E-3</v>
      </c>
      <c r="L38" s="14">
        <v>175609.5</v>
      </c>
      <c r="M38" s="15">
        <v>699.2787975593576</v>
      </c>
      <c r="N38" s="16">
        <v>0.26</v>
      </c>
      <c r="O38" s="16">
        <v>0.4827813985006506</v>
      </c>
    </row>
    <row r="39" spans="1:15" x14ac:dyDescent="0.3">
      <c r="A39" s="8" t="s">
        <v>52</v>
      </c>
      <c r="B39" s="8" t="s">
        <v>52</v>
      </c>
      <c r="C39" s="11">
        <v>48993</v>
      </c>
      <c r="D39" s="11">
        <v>394</v>
      </c>
      <c r="E39" s="9">
        <v>8.0419651786989982E-3</v>
      </c>
      <c r="F39" s="11">
        <v>9936</v>
      </c>
      <c r="G39" s="11">
        <v>118</v>
      </c>
      <c r="H39" s="9">
        <v>1.1876006441223833E-2</v>
      </c>
      <c r="I39" s="12">
        <v>58929</v>
      </c>
      <c r="J39" s="8">
        <v>512</v>
      </c>
      <c r="K39" s="13">
        <v>8.6884216599636844E-3</v>
      </c>
      <c r="L39" s="14">
        <v>110705</v>
      </c>
      <c r="M39" s="15">
        <v>419.13192719389366</v>
      </c>
      <c r="N39" s="16">
        <v>0.24</v>
      </c>
      <c r="O39" s="16">
        <v>0.53230658055191726</v>
      </c>
    </row>
    <row r="40" spans="1:15" x14ac:dyDescent="0.3">
      <c r="A40" s="8" t="s">
        <v>61</v>
      </c>
      <c r="B40" s="8" t="s">
        <v>53</v>
      </c>
      <c r="C40" s="11">
        <v>32523</v>
      </c>
      <c r="D40" s="11">
        <v>268</v>
      </c>
      <c r="E40" s="9">
        <v>8.2403222334962948E-3</v>
      </c>
      <c r="F40" s="11">
        <v>8306</v>
      </c>
      <c r="G40" s="11">
        <v>95</v>
      </c>
      <c r="H40" s="9">
        <v>1.1437515049361907E-2</v>
      </c>
      <c r="I40" s="12">
        <v>40829</v>
      </c>
      <c r="J40" s="8">
        <v>363</v>
      </c>
      <c r="K40" s="13">
        <v>8.8907394254084116E-3</v>
      </c>
      <c r="L40" s="14">
        <v>62553.5</v>
      </c>
      <c r="M40" s="15">
        <v>201.4275779932378</v>
      </c>
      <c r="N40" s="16">
        <v>0.18</v>
      </c>
      <c r="O40" s="16">
        <v>0.65270528427665919</v>
      </c>
    </row>
    <row r="41" spans="1:15" x14ac:dyDescent="0.3">
      <c r="A41" s="8" t="s">
        <v>32</v>
      </c>
      <c r="B41" s="8" t="s">
        <v>54</v>
      </c>
      <c r="C41" s="11">
        <v>31886</v>
      </c>
      <c r="D41" s="11">
        <v>304</v>
      </c>
      <c r="E41" s="9">
        <v>9.5339647494198081E-3</v>
      </c>
      <c r="F41" s="11">
        <v>8789</v>
      </c>
      <c r="G41" s="11">
        <v>80</v>
      </c>
      <c r="H41" s="9">
        <v>9.1022869495960852E-3</v>
      </c>
      <c r="I41" s="12">
        <v>40675</v>
      </c>
      <c r="J41" s="8">
        <v>384</v>
      </c>
      <c r="K41" s="13">
        <v>9.4406883835279655E-3</v>
      </c>
      <c r="L41" s="14">
        <v>60446</v>
      </c>
      <c r="M41" s="15">
        <v>493.00201833041064</v>
      </c>
      <c r="N41" s="16">
        <v>0.79</v>
      </c>
      <c r="O41" s="16">
        <v>0.67291466763722996</v>
      </c>
    </row>
    <row r="42" spans="1:15" x14ac:dyDescent="0.3">
      <c r="A42" s="8" t="s">
        <v>105</v>
      </c>
      <c r="B42" s="8" t="s">
        <v>55</v>
      </c>
      <c r="C42" s="11">
        <v>65638</v>
      </c>
      <c r="D42" s="11">
        <v>605</v>
      </c>
      <c r="E42" s="9">
        <v>9.217221731314177E-3</v>
      </c>
      <c r="F42" s="11">
        <v>21691</v>
      </c>
      <c r="G42" s="11">
        <v>235</v>
      </c>
      <c r="H42" s="9">
        <v>1.0833986445991425E-2</v>
      </c>
      <c r="I42" s="12">
        <v>87329</v>
      </c>
      <c r="J42" s="8">
        <v>840</v>
      </c>
      <c r="K42" s="13">
        <v>9.6187978792840866E-3</v>
      </c>
      <c r="L42" s="14">
        <v>122358</v>
      </c>
      <c r="M42" s="15">
        <v>251.72036156197387</v>
      </c>
      <c r="N42" s="16">
        <v>0.05</v>
      </c>
      <c r="O42" s="16">
        <v>0.71371712515732522</v>
      </c>
    </row>
    <row r="43" spans="1:15" x14ac:dyDescent="0.3">
      <c r="A43" s="8" t="s">
        <v>71</v>
      </c>
      <c r="B43" s="8" t="s">
        <v>56</v>
      </c>
      <c r="C43" s="11">
        <v>9560</v>
      </c>
      <c r="D43" s="11">
        <v>98</v>
      </c>
      <c r="E43" s="9">
        <v>1.0251046025104602E-2</v>
      </c>
      <c r="F43" s="11">
        <v>1727</v>
      </c>
      <c r="G43" s="11">
        <v>14</v>
      </c>
      <c r="H43" s="9">
        <v>8.1065431383902722E-3</v>
      </c>
      <c r="I43" s="12">
        <v>11287</v>
      </c>
      <c r="J43" s="8">
        <v>112</v>
      </c>
      <c r="K43" s="13">
        <v>9.9229201736511022E-3</v>
      </c>
      <c r="L43" s="14">
        <v>15884</v>
      </c>
      <c r="M43" s="15">
        <v>377.73860488541931</v>
      </c>
      <c r="N43" s="16">
        <v>0.34</v>
      </c>
      <c r="O43" s="16">
        <v>0.71058927222362123</v>
      </c>
    </row>
    <row r="44" spans="1:15" x14ac:dyDescent="0.3">
      <c r="A44" s="8" t="s">
        <v>52</v>
      </c>
      <c r="B44" s="8" t="s">
        <v>57</v>
      </c>
      <c r="C44" s="11">
        <v>11162</v>
      </c>
      <c r="D44" s="11">
        <v>99</v>
      </c>
      <c r="E44" s="9">
        <v>8.8693782476258736E-3</v>
      </c>
      <c r="F44" s="11">
        <v>1824</v>
      </c>
      <c r="G44" s="11">
        <v>36</v>
      </c>
      <c r="H44" s="17">
        <v>1.9736842105263157E-2</v>
      </c>
      <c r="I44" s="12">
        <v>12986</v>
      </c>
      <c r="J44" s="8">
        <v>135</v>
      </c>
      <c r="K44" s="13">
        <v>1.0395810873248113E-2</v>
      </c>
      <c r="L44" s="14">
        <v>22819</v>
      </c>
      <c r="M44" s="15">
        <v>525.87755817520485</v>
      </c>
      <c r="N44" s="16">
        <v>0.24</v>
      </c>
      <c r="O44" s="16">
        <v>0.5690871642052675</v>
      </c>
    </row>
    <row r="45" spans="1:15" x14ac:dyDescent="0.3">
      <c r="A45" s="8" t="s">
        <v>52</v>
      </c>
      <c r="B45" s="8" t="s">
        <v>58</v>
      </c>
      <c r="C45" s="11">
        <v>33789</v>
      </c>
      <c r="D45" s="11">
        <v>352</v>
      </c>
      <c r="E45" s="9">
        <v>1.0417591523868714E-2</v>
      </c>
      <c r="F45" s="11">
        <v>9763</v>
      </c>
      <c r="G45" s="11">
        <v>108</v>
      </c>
      <c r="H45" s="9">
        <v>1.106217351224009E-2</v>
      </c>
      <c r="I45" s="12">
        <v>43552</v>
      </c>
      <c r="J45" s="8">
        <v>460</v>
      </c>
      <c r="K45" s="13">
        <v>1.0562086700955179E-2</v>
      </c>
      <c r="L45" s="14">
        <v>80766.5</v>
      </c>
      <c r="M45" s="15">
        <v>350.3927989946327</v>
      </c>
      <c r="N45" s="16">
        <v>0.22</v>
      </c>
      <c r="O45" s="16">
        <v>0.53923346932205807</v>
      </c>
    </row>
    <row r="46" spans="1:15" x14ac:dyDescent="0.3">
      <c r="A46" s="8" t="s">
        <v>48</v>
      </c>
      <c r="B46" s="8" t="s">
        <v>59</v>
      </c>
      <c r="C46" s="11">
        <v>15709</v>
      </c>
      <c r="D46" s="11">
        <v>183</v>
      </c>
      <c r="E46" s="9">
        <v>1.1649372970908397E-2</v>
      </c>
      <c r="F46" s="11">
        <v>3995</v>
      </c>
      <c r="G46" s="11">
        <v>28</v>
      </c>
      <c r="H46" s="9">
        <v>7.0087609511889862E-3</v>
      </c>
      <c r="I46" s="12">
        <v>19704</v>
      </c>
      <c r="J46" s="8">
        <v>211</v>
      </c>
      <c r="K46" s="13">
        <v>1.0708485586682907E-2</v>
      </c>
      <c r="L46" s="14">
        <v>32051</v>
      </c>
      <c r="M46" s="15">
        <v>299.52263579919503</v>
      </c>
      <c r="N46" s="16">
        <v>0.23</v>
      </c>
      <c r="O46" s="16">
        <v>0.61477020997784781</v>
      </c>
    </row>
    <row r="47" spans="1:15" x14ac:dyDescent="0.3">
      <c r="A47" s="8" t="s">
        <v>48</v>
      </c>
      <c r="B47" s="8" t="s">
        <v>60</v>
      </c>
      <c r="C47" s="11">
        <v>51932</v>
      </c>
      <c r="D47" s="11">
        <v>541</v>
      </c>
      <c r="E47" s="9">
        <v>1.0417468997920357E-2</v>
      </c>
      <c r="F47" s="11">
        <v>12195</v>
      </c>
      <c r="G47" s="11">
        <v>146</v>
      </c>
      <c r="H47" s="9">
        <v>1.1972119721197211E-2</v>
      </c>
      <c r="I47" s="12">
        <v>64127</v>
      </c>
      <c r="J47" s="8">
        <v>687</v>
      </c>
      <c r="K47" s="13">
        <v>1.0713116160119763E-2</v>
      </c>
      <c r="L47" s="14">
        <v>110828.5</v>
      </c>
      <c r="M47" s="15">
        <v>629.80190113553817</v>
      </c>
      <c r="N47" s="16">
        <v>0.23</v>
      </c>
      <c r="O47" s="16">
        <v>0.578614706505998</v>
      </c>
    </row>
    <row r="48" spans="1:15" x14ac:dyDescent="0.3">
      <c r="A48" s="8" t="s">
        <v>61</v>
      </c>
      <c r="B48" s="8" t="s">
        <v>61</v>
      </c>
      <c r="C48" s="11">
        <v>60476</v>
      </c>
      <c r="D48" s="11">
        <v>697</v>
      </c>
      <c r="E48" s="9">
        <v>1.1525233150340632E-2</v>
      </c>
      <c r="F48" s="11">
        <v>12948</v>
      </c>
      <c r="G48" s="11">
        <v>135</v>
      </c>
      <c r="H48" s="9">
        <v>1.0426320667284522E-2</v>
      </c>
      <c r="I48" s="12">
        <v>73424</v>
      </c>
      <c r="J48" s="8">
        <v>832</v>
      </c>
      <c r="K48" s="13">
        <v>1.1331444759206799E-2</v>
      </c>
      <c r="L48" s="14">
        <v>114523</v>
      </c>
      <c r="M48" s="15">
        <v>502.95573814866884</v>
      </c>
      <c r="N48" s="16">
        <v>0.18</v>
      </c>
      <c r="O48" s="16">
        <v>0.64112885621228921</v>
      </c>
    </row>
    <row r="49" spans="1:15" x14ac:dyDescent="0.3">
      <c r="A49" s="8" t="s">
        <v>61</v>
      </c>
      <c r="B49" s="8" t="s">
        <v>62</v>
      </c>
      <c r="C49" s="11">
        <v>28816</v>
      </c>
      <c r="D49" s="11">
        <v>332</v>
      </c>
      <c r="E49" s="9">
        <v>1.1521377012770683E-2</v>
      </c>
      <c r="F49" s="11">
        <v>8788</v>
      </c>
      <c r="G49" s="11">
        <v>110</v>
      </c>
      <c r="H49" s="9">
        <v>1.2517068730086482E-2</v>
      </c>
      <c r="I49" s="12">
        <v>37604</v>
      </c>
      <c r="J49" s="8">
        <v>442</v>
      </c>
      <c r="K49" s="13">
        <v>1.1754068716094032E-2</v>
      </c>
      <c r="L49" s="14">
        <v>59187.5</v>
      </c>
      <c r="M49" s="15">
        <v>349.73600844772966</v>
      </c>
      <c r="N49" s="16">
        <v>0.44</v>
      </c>
      <c r="O49" s="16">
        <v>0.63533685322069688</v>
      </c>
    </row>
    <row r="50" spans="1:15" x14ac:dyDescent="0.3">
      <c r="A50" s="8" t="s">
        <v>51</v>
      </c>
      <c r="B50" s="8" t="s">
        <v>63</v>
      </c>
      <c r="C50" s="11">
        <v>8120</v>
      </c>
      <c r="D50" s="11">
        <v>98</v>
      </c>
      <c r="E50" s="9">
        <v>1.2068965517241379E-2</v>
      </c>
      <c r="F50" s="11">
        <v>2374</v>
      </c>
      <c r="G50" s="11">
        <v>27</v>
      </c>
      <c r="H50" s="9">
        <v>1.1373209772535805E-2</v>
      </c>
      <c r="I50" s="12">
        <v>10494</v>
      </c>
      <c r="J50" s="8">
        <v>125</v>
      </c>
      <c r="K50" s="13">
        <v>1.19115685153421E-2</v>
      </c>
      <c r="L50" s="14">
        <v>20532</v>
      </c>
      <c r="M50" s="15">
        <v>759.78959672706014</v>
      </c>
      <c r="N50" s="16">
        <v>0.33</v>
      </c>
      <c r="O50" s="16">
        <v>0.51110461718293398</v>
      </c>
    </row>
    <row r="51" spans="1:15" x14ac:dyDescent="0.3">
      <c r="A51" s="8" t="s">
        <v>48</v>
      </c>
      <c r="B51" s="8" t="s">
        <v>64</v>
      </c>
      <c r="C51" s="11">
        <v>28412</v>
      </c>
      <c r="D51" s="11">
        <v>339</v>
      </c>
      <c r="E51" s="9">
        <v>1.1931578206391666E-2</v>
      </c>
      <c r="F51" s="11">
        <v>8927</v>
      </c>
      <c r="G51" s="11">
        <v>111</v>
      </c>
      <c r="H51" s="9">
        <v>1.2434188417161421E-2</v>
      </c>
      <c r="I51" s="12">
        <v>37339</v>
      </c>
      <c r="J51" s="8">
        <v>450</v>
      </c>
      <c r="K51" s="13">
        <v>1.2051742146281368E-2</v>
      </c>
      <c r="L51" s="14">
        <v>61449.5</v>
      </c>
      <c r="M51" s="15">
        <v>454.03135908347508</v>
      </c>
      <c r="N51" s="16">
        <v>0.23</v>
      </c>
      <c r="O51" s="16">
        <v>0.60763716547734314</v>
      </c>
    </row>
    <row r="52" spans="1:15" x14ac:dyDescent="0.3">
      <c r="A52" s="8" t="s">
        <v>65</v>
      </c>
      <c r="B52" s="8" t="s">
        <v>65</v>
      </c>
      <c r="C52" s="11">
        <v>86398</v>
      </c>
      <c r="D52" s="11">
        <v>1071</v>
      </c>
      <c r="E52" s="9">
        <v>1.2396120280562049E-2</v>
      </c>
      <c r="F52" s="11">
        <v>24757</v>
      </c>
      <c r="G52" s="11">
        <v>321</v>
      </c>
      <c r="H52" s="9">
        <v>1.2966029809750777E-2</v>
      </c>
      <c r="I52" s="12">
        <v>111155</v>
      </c>
      <c r="J52" s="11">
        <v>1392</v>
      </c>
      <c r="K52" s="13">
        <v>1.2523053393909406E-2</v>
      </c>
      <c r="L52" s="14">
        <v>158043</v>
      </c>
      <c r="M52" s="15">
        <v>608.69510196592068</v>
      </c>
      <c r="N52" s="16">
        <v>0.17</v>
      </c>
      <c r="O52" s="16">
        <v>0.7033212480147808</v>
      </c>
    </row>
    <row r="53" spans="1:15" x14ac:dyDescent="0.3">
      <c r="A53" s="8" t="s">
        <v>32</v>
      </c>
      <c r="B53" s="8" t="s">
        <v>66</v>
      </c>
      <c r="C53" s="11">
        <v>23022</v>
      </c>
      <c r="D53" s="11">
        <v>303</v>
      </c>
      <c r="E53" s="9">
        <v>1.3161323951003388E-2</v>
      </c>
      <c r="F53" s="11">
        <v>6201</v>
      </c>
      <c r="G53" s="11">
        <v>65</v>
      </c>
      <c r="H53" s="9">
        <v>1.0482180293501049E-2</v>
      </c>
      <c r="I53" s="12">
        <v>29223</v>
      </c>
      <c r="J53" s="8">
        <v>368</v>
      </c>
      <c r="K53" s="13">
        <v>1.2592820723402799E-2</v>
      </c>
      <c r="L53" s="14">
        <v>47104.5</v>
      </c>
      <c r="M53" s="15">
        <v>726.04528229786956</v>
      </c>
      <c r="N53" s="16">
        <v>0.79</v>
      </c>
      <c r="O53" s="16">
        <v>0.6203865872687323</v>
      </c>
    </row>
    <row r="54" spans="1:15" x14ac:dyDescent="0.3">
      <c r="A54" s="8" t="s">
        <v>52</v>
      </c>
      <c r="B54" s="8" t="s">
        <v>67</v>
      </c>
      <c r="C54" s="11">
        <v>5706</v>
      </c>
      <c r="D54" s="11">
        <v>56</v>
      </c>
      <c r="E54" s="9">
        <v>9.8142306344199091E-3</v>
      </c>
      <c r="F54" s="11">
        <v>1274</v>
      </c>
      <c r="G54" s="11">
        <v>35</v>
      </c>
      <c r="H54" s="17">
        <v>2.7472527472527472E-2</v>
      </c>
      <c r="I54" s="12">
        <v>6980</v>
      </c>
      <c r="J54" s="8">
        <v>91</v>
      </c>
      <c r="K54" s="13">
        <v>1.3037249283667621E-2</v>
      </c>
      <c r="L54" s="14">
        <v>11841.5</v>
      </c>
      <c r="M54" s="15">
        <v>810.70810285859045</v>
      </c>
      <c r="N54" s="16">
        <v>0.4</v>
      </c>
      <c r="O54" s="16">
        <v>0.58945234978676686</v>
      </c>
    </row>
    <row r="55" spans="1:15" x14ac:dyDescent="0.3">
      <c r="A55" s="8" t="s">
        <v>51</v>
      </c>
      <c r="B55" s="8" t="s">
        <v>68</v>
      </c>
      <c r="C55" s="11">
        <v>13130</v>
      </c>
      <c r="D55" s="11">
        <v>165</v>
      </c>
      <c r="E55" s="9">
        <v>1.2566641279512566E-2</v>
      </c>
      <c r="F55" s="11">
        <v>3501</v>
      </c>
      <c r="G55" s="11">
        <v>55</v>
      </c>
      <c r="H55" s="9">
        <v>1.570979720079977E-2</v>
      </c>
      <c r="I55" s="12">
        <v>16631</v>
      </c>
      <c r="J55" s="8">
        <v>220</v>
      </c>
      <c r="K55" s="13">
        <v>1.3228308580361975E-2</v>
      </c>
      <c r="L55" s="14">
        <v>32564</v>
      </c>
      <c r="M55" s="15">
        <v>1016.459894361872</v>
      </c>
      <c r="N55" s="16">
        <v>0.33</v>
      </c>
      <c r="O55" s="16">
        <v>0.51071735659009954</v>
      </c>
    </row>
    <row r="56" spans="1:15" x14ac:dyDescent="0.3">
      <c r="A56" s="8" t="s">
        <v>61</v>
      </c>
      <c r="B56" s="8" t="s">
        <v>69</v>
      </c>
      <c r="C56" s="11">
        <v>29292</v>
      </c>
      <c r="D56" s="11">
        <v>384</v>
      </c>
      <c r="E56" s="9">
        <v>1.3109381401065138E-2</v>
      </c>
      <c r="F56" s="11">
        <v>8530</v>
      </c>
      <c r="G56" s="11">
        <v>121</v>
      </c>
      <c r="H56" s="9">
        <v>1.4185228604923798E-2</v>
      </c>
      <c r="I56" s="12">
        <v>37822</v>
      </c>
      <c r="J56" s="8">
        <v>505</v>
      </c>
      <c r="K56" s="13">
        <v>1.3352017344402729E-2</v>
      </c>
      <c r="L56" s="14">
        <v>62438.5</v>
      </c>
      <c r="M56" s="15">
        <v>453.2459940581532</v>
      </c>
      <c r="N56" s="16">
        <v>0.44</v>
      </c>
      <c r="O56" s="16">
        <v>0.60574805608718985</v>
      </c>
    </row>
    <row r="57" spans="1:15" x14ac:dyDescent="0.3">
      <c r="A57" s="8" t="s">
        <v>18</v>
      </c>
      <c r="B57" s="8" t="s">
        <v>70</v>
      </c>
      <c r="C57" s="11">
        <v>40882</v>
      </c>
      <c r="D57" s="11">
        <v>540</v>
      </c>
      <c r="E57" s="9">
        <v>1.3208747125874469E-2</v>
      </c>
      <c r="F57" s="11">
        <v>13397</v>
      </c>
      <c r="G57" s="11">
        <v>199</v>
      </c>
      <c r="H57" s="9">
        <v>1.4854071807120997E-2</v>
      </c>
      <c r="I57" s="12">
        <v>54279</v>
      </c>
      <c r="J57" s="8">
        <v>739</v>
      </c>
      <c r="K57" s="13">
        <v>1.3614841835700732E-2</v>
      </c>
      <c r="L57" s="14">
        <v>99765</v>
      </c>
      <c r="M57" s="15">
        <v>295.69488297499123</v>
      </c>
      <c r="N57" s="16">
        <v>0.23</v>
      </c>
      <c r="O57" s="16">
        <v>0.54406856111862878</v>
      </c>
    </row>
    <row r="58" spans="1:15" x14ac:dyDescent="0.3">
      <c r="A58" s="8" t="s">
        <v>71</v>
      </c>
      <c r="B58" s="8" t="s">
        <v>71</v>
      </c>
      <c r="C58" s="11">
        <v>48035</v>
      </c>
      <c r="D58" s="11">
        <v>657</v>
      </c>
      <c r="E58" s="9">
        <v>1.3677526803372541E-2</v>
      </c>
      <c r="F58" s="11">
        <v>8498</v>
      </c>
      <c r="G58" s="11">
        <v>114</v>
      </c>
      <c r="H58" s="9">
        <v>1.3414921157919511E-2</v>
      </c>
      <c r="I58" s="12">
        <v>56533</v>
      </c>
      <c r="J58" s="8">
        <v>771</v>
      </c>
      <c r="K58" s="13">
        <v>1.3638052111156316E-2</v>
      </c>
      <c r="L58" s="14">
        <v>96338</v>
      </c>
      <c r="M58" s="15">
        <v>806.53532354834022</v>
      </c>
      <c r="N58" s="16">
        <v>0.34</v>
      </c>
      <c r="O58" s="16">
        <v>0.58681932363138123</v>
      </c>
    </row>
    <row r="59" spans="1:15" x14ac:dyDescent="0.3">
      <c r="A59" s="8" t="s">
        <v>61</v>
      </c>
      <c r="B59" s="8" t="s">
        <v>72</v>
      </c>
      <c r="C59" s="11">
        <v>14580</v>
      </c>
      <c r="D59" s="11">
        <v>124</v>
      </c>
      <c r="E59" s="9">
        <v>8.5048010973936897E-3</v>
      </c>
      <c r="F59" s="11">
        <v>3173</v>
      </c>
      <c r="G59" s="11">
        <v>125</v>
      </c>
      <c r="H59" s="17">
        <v>3.9394894421682952E-2</v>
      </c>
      <c r="I59" s="12">
        <v>17753</v>
      </c>
      <c r="J59" s="8">
        <v>249</v>
      </c>
      <c r="K59" s="13">
        <v>1.4025798456598884E-2</v>
      </c>
      <c r="L59" s="14">
        <v>26356</v>
      </c>
      <c r="M59" s="15">
        <v>648.80862042798606</v>
      </c>
      <c r="N59" s="16">
        <v>0.18</v>
      </c>
      <c r="O59" s="16">
        <v>0.67358476248292609</v>
      </c>
    </row>
    <row r="60" spans="1:15" x14ac:dyDescent="0.3">
      <c r="A60" s="8" t="s">
        <v>88</v>
      </c>
      <c r="B60" s="8" t="s">
        <v>73</v>
      </c>
      <c r="C60" s="11">
        <v>38320</v>
      </c>
      <c r="D60" s="11">
        <v>531</v>
      </c>
      <c r="E60" s="9">
        <v>1.3856993736951984E-2</v>
      </c>
      <c r="F60" s="11">
        <v>8852</v>
      </c>
      <c r="G60" s="11">
        <v>136</v>
      </c>
      <c r="H60" s="9">
        <v>1.5363759602349751E-2</v>
      </c>
      <c r="I60" s="12">
        <v>47172</v>
      </c>
      <c r="J60" s="8">
        <v>667</v>
      </c>
      <c r="K60" s="13">
        <v>1.4139743915882304E-2</v>
      </c>
      <c r="L60" s="14">
        <v>72260.5</v>
      </c>
      <c r="M60" s="15">
        <v>914.74595387521538</v>
      </c>
      <c r="N60" s="16">
        <v>0.72</v>
      </c>
      <c r="O60" s="16">
        <v>0.65280478269594033</v>
      </c>
    </row>
    <row r="61" spans="1:15" x14ac:dyDescent="0.3">
      <c r="A61" s="8" t="s">
        <v>71</v>
      </c>
      <c r="B61" s="8" t="s">
        <v>74</v>
      </c>
      <c r="C61" s="11">
        <v>19884</v>
      </c>
      <c r="D61" s="11">
        <v>280</v>
      </c>
      <c r="E61" s="9">
        <v>1.408167370750352E-2</v>
      </c>
      <c r="F61" s="11">
        <v>4367</v>
      </c>
      <c r="G61" s="11">
        <v>65</v>
      </c>
      <c r="H61" s="9">
        <v>1.4884359972521181E-2</v>
      </c>
      <c r="I61" s="12">
        <v>24251</v>
      </c>
      <c r="J61" s="8">
        <v>345</v>
      </c>
      <c r="K61" s="13">
        <v>1.4226217475568018E-2</v>
      </c>
      <c r="L61" s="14">
        <v>39456.5</v>
      </c>
      <c r="M61" s="15">
        <v>1546.0063614360117</v>
      </c>
      <c r="N61" s="16">
        <v>0.36</v>
      </c>
      <c r="O61" s="16">
        <v>0.61462623395384786</v>
      </c>
    </row>
    <row r="62" spans="1:15" x14ac:dyDescent="0.3">
      <c r="A62" s="8" t="s">
        <v>65</v>
      </c>
      <c r="B62" s="8" t="s">
        <v>75</v>
      </c>
      <c r="C62" s="11">
        <v>17325</v>
      </c>
      <c r="D62" s="11">
        <v>270</v>
      </c>
      <c r="E62" s="9">
        <v>1.5584415584415584E-2</v>
      </c>
      <c r="F62" s="11">
        <v>4094</v>
      </c>
      <c r="G62" s="11">
        <v>58</v>
      </c>
      <c r="H62" s="9">
        <v>1.4167073766487542E-2</v>
      </c>
      <c r="I62" s="12">
        <v>21419</v>
      </c>
      <c r="J62" s="8">
        <v>328</v>
      </c>
      <c r="K62" s="13">
        <v>1.5313506699659181E-2</v>
      </c>
      <c r="L62" s="14">
        <v>30917</v>
      </c>
      <c r="M62" s="15">
        <v>258.75731798039914</v>
      </c>
      <c r="N62" s="16">
        <v>0.17</v>
      </c>
      <c r="O62" s="16">
        <v>0.69279037422777112</v>
      </c>
    </row>
    <row r="63" spans="1:15" x14ac:dyDescent="0.3">
      <c r="A63" s="8" t="s">
        <v>51</v>
      </c>
      <c r="B63" s="8" t="s">
        <v>76</v>
      </c>
      <c r="C63" s="11">
        <v>33947</v>
      </c>
      <c r="D63" s="11">
        <v>525</v>
      </c>
      <c r="E63" s="9">
        <v>1.5465284119362536E-2</v>
      </c>
      <c r="F63" s="11">
        <v>10250</v>
      </c>
      <c r="G63" s="11">
        <v>215</v>
      </c>
      <c r="H63" s="9">
        <v>2.0975609756097562E-2</v>
      </c>
      <c r="I63" s="12">
        <v>44197</v>
      </c>
      <c r="J63" s="8">
        <v>740</v>
      </c>
      <c r="K63" s="13">
        <v>1.6743217865465981E-2</v>
      </c>
      <c r="L63" s="14">
        <v>77771</v>
      </c>
      <c r="M63" s="15">
        <v>1364.2617428090161</v>
      </c>
      <c r="N63" s="16">
        <v>0.22</v>
      </c>
      <c r="O63" s="16">
        <v>0.56829666585230998</v>
      </c>
    </row>
    <row r="64" spans="1:15" x14ac:dyDescent="0.3">
      <c r="A64" s="8" t="s">
        <v>77</v>
      </c>
      <c r="B64" s="8" t="s">
        <v>77</v>
      </c>
      <c r="C64" s="11">
        <v>35664</v>
      </c>
      <c r="D64" s="11">
        <v>560</v>
      </c>
      <c r="E64" s="9">
        <v>1.5702108568864961E-2</v>
      </c>
      <c r="F64" s="11">
        <v>8963</v>
      </c>
      <c r="G64" s="11">
        <v>188</v>
      </c>
      <c r="H64" s="9">
        <v>2.0975119937520919E-2</v>
      </c>
      <c r="I64" s="12">
        <v>44627</v>
      </c>
      <c r="J64" s="8">
        <v>748</v>
      </c>
      <c r="K64" s="13">
        <v>1.676115356174513E-2</v>
      </c>
      <c r="L64" s="14">
        <v>70131.5</v>
      </c>
      <c r="M64" s="15">
        <v>477.6740836856477</v>
      </c>
      <c r="N64" s="16">
        <v>0.16</v>
      </c>
      <c r="O64" s="16">
        <v>0.63633317410863877</v>
      </c>
    </row>
    <row r="65" spans="1:15" x14ac:dyDescent="0.3">
      <c r="A65" s="8" t="s">
        <v>51</v>
      </c>
      <c r="B65" s="8" t="s">
        <v>78</v>
      </c>
      <c r="C65" s="11">
        <v>47094</v>
      </c>
      <c r="D65" s="11">
        <v>833</v>
      </c>
      <c r="E65" s="9">
        <v>1.7688028198921308E-2</v>
      </c>
      <c r="F65" s="11">
        <v>11978</v>
      </c>
      <c r="G65" s="11">
        <v>226</v>
      </c>
      <c r="H65" s="9">
        <v>1.8867924528301886E-2</v>
      </c>
      <c r="I65" s="12">
        <v>59072</v>
      </c>
      <c r="J65" s="8">
        <v>1059</v>
      </c>
      <c r="K65" s="13">
        <v>1.7927275189599134E-2</v>
      </c>
      <c r="L65" s="14">
        <v>104913.5</v>
      </c>
      <c r="M65" s="15">
        <v>510.89707235007887</v>
      </c>
      <c r="N65" s="16">
        <v>0.12</v>
      </c>
      <c r="O65" s="16">
        <v>0.56305432570641534</v>
      </c>
    </row>
    <row r="66" spans="1:15" x14ac:dyDescent="0.3">
      <c r="A66" s="8" t="s">
        <v>71</v>
      </c>
      <c r="B66" s="8" t="s">
        <v>79</v>
      </c>
      <c r="C66" s="11">
        <v>30632</v>
      </c>
      <c r="D66" s="11">
        <v>525</v>
      </c>
      <c r="E66" s="9">
        <v>1.7138939670932357E-2</v>
      </c>
      <c r="F66" s="11">
        <v>6397</v>
      </c>
      <c r="G66" s="11">
        <v>143</v>
      </c>
      <c r="H66" s="9">
        <v>2.2354228544630296E-2</v>
      </c>
      <c r="I66" s="12">
        <v>37029</v>
      </c>
      <c r="J66" s="8">
        <v>668</v>
      </c>
      <c r="K66" s="13">
        <v>1.803991466148154E-2</v>
      </c>
      <c r="L66" s="14">
        <v>62663.5</v>
      </c>
      <c r="M66" s="15">
        <v>1482.5217231721815</v>
      </c>
      <c r="N66" s="16">
        <v>0.36</v>
      </c>
      <c r="O66" s="16">
        <v>0.59091815809841453</v>
      </c>
    </row>
    <row r="67" spans="1:15" x14ac:dyDescent="0.3">
      <c r="A67" s="8" t="s">
        <v>52</v>
      </c>
      <c r="B67" s="8" t="s">
        <v>80</v>
      </c>
      <c r="C67" s="11">
        <v>15410</v>
      </c>
      <c r="D67" s="11">
        <v>276</v>
      </c>
      <c r="E67" s="9">
        <v>1.7910447761194031E-2</v>
      </c>
      <c r="F67" s="11">
        <v>3712</v>
      </c>
      <c r="G67" s="11">
        <v>69</v>
      </c>
      <c r="H67" s="9">
        <v>1.8588362068965518E-2</v>
      </c>
      <c r="I67" s="12">
        <v>19122</v>
      </c>
      <c r="J67" s="8">
        <v>345</v>
      </c>
      <c r="K67" s="13">
        <v>1.8042045811107625E-2</v>
      </c>
      <c r="L67" s="14">
        <v>36240.5</v>
      </c>
      <c r="M67" s="15">
        <v>515.99729584304851</v>
      </c>
      <c r="N67" s="16">
        <v>0.4</v>
      </c>
      <c r="O67" s="16">
        <v>0.52764172679736754</v>
      </c>
    </row>
    <row r="68" spans="1:15" x14ac:dyDescent="0.3">
      <c r="A68" s="8" t="s">
        <v>52</v>
      </c>
      <c r="B68" s="8" t="s">
        <v>81</v>
      </c>
      <c r="C68" s="11">
        <v>27647</v>
      </c>
      <c r="D68" s="11">
        <v>510</v>
      </c>
      <c r="E68" s="9">
        <v>1.844684775925055E-2</v>
      </c>
      <c r="F68" s="11">
        <v>5315</v>
      </c>
      <c r="G68" s="11">
        <v>88</v>
      </c>
      <c r="H68" s="9">
        <v>1.6556914393226718E-2</v>
      </c>
      <c r="I68" s="12">
        <v>32962</v>
      </c>
      <c r="J68" s="8">
        <v>598</v>
      </c>
      <c r="K68" s="13">
        <v>1.8142103027728899E-2</v>
      </c>
      <c r="L68" s="14">
        <v>61985.5</v>
      </c>
      <c r="M68" s="15">
        <v>738.88248058013562</v>
      </c>
      <c r="N68" s="16">
        <v>0.4</v>
      </c>
      <c r="O68" s="16">
        <v>0.53176952674415789</v>
      </c>
    </row>
    <row r="69" spans="1:15" x14ac:dyDescent="0.3">
      <c r="A69" s="8" t="s">
        <v>65</v>
      </c>
      <c r="B69" s="8" t="s">
        <v>82</v>
      </c>
      <c r="C69" s="11">
        <v>15821</v>
      </c>
      <c r="D69" s="11">
        <v>288</v>
      </c>
      <c r="E69" s="9">
        <v>1.8203653372100372E-2</v>
      </c>
      <c r="F69" s="11">
        <v>4784</v>
      </c>
      <c r="G69" s="11">
        <v>96</v>
      </c>
      <c r="H69" s="9">
        <v>2.0066889632107024E-2</v>
      </c>
      <c r="I69" s="12">
        <v>20605</v>
      </c>
      <c r="J69" s="8">
        <v>384</v>
      </c>
      <c r="K69" s="13">
        <v>1.8636253336568796E-2</v>
      </c>
      <c r="L69" s="14">
        <v>32914</v>
      </c>
      <c r="M69" s="15">
        <v>467.88600595491278</v>
      </c>
      <c r="N69" s="16">
        <v>0.27</v>
      </c>
      <c r="O69" s="16">
        <v>0.62602539952603753</v>
      </c>
    </row>
    <row r="70" spans="1:15" x14ac:dyDescent="0.3">
      <c r="A70" s="8" t="s">
        <v>77</v>
      </c>
      <c r="B70" s="8" t="s">
        <v>83</v>
      </c>
      <c r="C70" s="11">
        <v>21795</v>
      </c>
      <c r="D70" s="11">
        <v>405</v>
      </c>
      <c r="E70" s="9">
        <v>1.8582243633860976E-2</v>
      </c>
      <c r="F70" s="11">
        <v>4697</v>
      </c>
      <c r="G70" s="11">
        <v>89</v>
      </c>
      <c r="H70" s="9">
        <v>1.8948264849904195E-2</v>
      </c>
      <c r="I70" s="12">
        <v>26492</v>
      </c>
      <c r="J70" s="8">
        <v>494</v>
      </c>
      <c r="K70" s="13">
        <v>1.8647138758870602E-2</v>
      </c>
      <c r="L70" s="14">
        <v>45596.5</v>
      </c>
      <c r="M70" s="15">
        <v>460.56166591734018</v>
      </c>
      <c r="N70" s="16">
        <v>1.17</v>
      </c>
      <c r="O70" s="16">
        <v>0.58100950730867496</v>
      </c>
    </row>
    <row r="71" spans="1:15" x14ac:dyDescent="0.3">
      <c r="A71" s="8" t="s">
        <v>51</v>
      </c>
      <c r="B71" s="8" t="s">
        <v>84</v>
      </c>
      <c r="C71" s="11">
        <v>32735</v>
      </c>
      <c r="D71" s="11">
        <v>631</v>
      </c>
      <c r="E71" s="9">
        <v>1.9276004276767986E-2</v>
      </c>
      <c r="F71" s="11">
        <v>11224</v>
      </c>
      <c r="G71" s="11">
        <v>214</v>
      </c>
      <c r="H71" s="9">
        <v>1.9066286528866713E-2</v>
      </c>
      <c r="I71" s="12">
        <v>43959</v>
      </c>
      <c r="J71" s="8">
        <v>845</v>
      </c>
      <c r="K71" s="13">
        <v>1.9222457289747266E-2</v>
      </c>
      <c r="L71" s="14">
        <v>75235</v>
      </c>
      <c r="M71" s="15">
        <v>281.7837442679604</v>
      </c>
      <c r="N71" s="16">
        <v>0.12</v>
      </c>
      <c r="O71" s="16">
        <v>0.58428922708845621</v>
      </c>
    </row>
    <row r="72" spans="1:15" x14ac:dyDescent="0.3">
      <c r="A72" s="8" t="s">
        <v>77</v>
      </c>
      <c r="B72" s="8" t="s">
        <v>85</v>
      </c>
      <c r="C72" s="11">
        <v>57512</v>
      </c>
      <c r="D72" s="11">
        <v>1152</v>
      </c>
      <c r="E72" s="9">
        <v>2.0030602309083323E-2</v>
      </c>
      <c r="F72" s="11">
        <v>18945</v>
      </c>
      <c r="G72" s="11">
        <v>411</v>
      </c>
      <c r="H72" s="9">
        <v>2.1694378463974665E-2</v>
      </c>
      <c r="I72" s="12">
        <v>76457</v>
      </c>
      <c r="J72" s="8">
        <v>1497</v>
      </c>
      <c r="K72" s="13">
        <v>1.9579632996324731E-2</v>
      </c>
      <c r="L72" s="14">
        <v>133979.5</v>
      </c>
      <c r="M72" s="15">
        <v>694.13604320063882</v>
      </c>
      <c r="N72" s="16">
        <v>1.17</v>
      </c>
      <c r="O72" s="16">
        <v>0.57066192962356177</v>
      </c>
    </row>
    <row r="73" spans="1:15" x14ac:dyDescent="0.3">
      <c r="A73" s="8" t="s">
        <v>61</v>
      </c>
      <c r="B73" s="8" t="s">
        <v>86</v>
      </c>
      <c r="C73" s="11">
        <v>18437</v>
      </c>
      <c r="D73" s="11">
        <v>354</v>
      </c>
      <c r="E73" s="9">
        <v>1.9200520692086564E-2</v>
      </c>
      <c r="F73" s="11">
        <v>4827</v>
      </c>
      <c r="G73" s="11">
        <v>103</v>
      </c>
      <c r="H73" s="9">
        <v>2.1338305365651542E-2</v>
      </c>
      <c r="I73" s="12">
        <v>23264</v>
      </c>
      <c r="J73" s="8">
        <v>457</v>
      </c>
      <c r="K73" s="13">
        <v>1.9644085281980743E-2</v>
      </c>
      <c r="L73" s="14">
        <v>36281.5</v>
      </c>
      <c r="M73" s="15">
        <v>1179.6645673414826</v>
      </c>
      <c r="N73" s="16">
        <v>0.18</v>
      </c>
      <c r="O73" s="16">
        <v>0.64120832931383764</v>
      </c>
    </row>
    <row r="74" spans="1:15" x14ac:dyDescent="0.3">
      <c r="A74" s="8" t="s">
        <v>88</v>
      </c>
      <c r="B74" s="8" t="s">
        <v>87</v>
      </c>
      <c r="C74" s="11">
        <v>15107</v>
      </c>
      <c r="D74" s="11">
        <v>285</v>
      </c>
      <c r="E74" s="9">
        <v>1.8865426623419605E-2</v>
      </c>
      <c r="F74" s="11">
        <v>3434</v>
      </c>
      <c r="G74" s="11">
        <v>84</v>
      </c>
      <c r="H74" s="9">
        <v>2.4461269656377401E-2</v>
      </c>
      <c r="I74" s="12">
        <v>18541</v>
      </c>
      <c r="J74" s="8">
        <v>369</v>
      </c>
      <c r="K74" s="13">
        <v>1.9901839167250957E-2</v>
      </c>
      <c r="L74" s="14">
        <v>36180</v>
      </c>
      <c r="M74" s="15">
        <v>2161.4151464897732</v>
      </c>
      <c r="N74" s="16">
        <v>0.36</v>
      </c>
      <c r="O74" s="16">
        <v>0.51246545052515202</v>
      </c>
    </row>
    <row r="75" spans="1:15" x14ac:dyDescent="0.3">
      <c r="A75" s="8" t="s">
        <v>88</v>
      </c>
      <c r="B75" s="8" t="s">
        <v>88</v>
      </c>
      <c r="C75" s="11">
        <v>27114</v>
      </c>
      <c r="D75" s="11">
        <v>560</v>
      </c>
      <c r="E75" s="9">
        <v>2.0653536918197241E-2</v>
      </c>
      <c r="F75" s="11">
        <v>6886</v>
      </c>
      <c r="G75" s="11">
        <v>122</v>
      </c>
      <c r="H75" s="9">
        <v>1.7717107173976183E-2</v>
      </c>
      <c r="I75" s="12">
        <v>34000</v>
      </c>
      <c r="J75" s="8">
        <v>682</v>
      </c>
      <c r="K75" s="13">
        <v>2.0058823529411764E-2</v>
      </c>
      <c r="L75" s="14">
        <v>56702</v>
      </c>
      <c r="M75" s="15">
        <v>1218.6518994039011</v>
      </c>
      <c r="N75" s="16">
        <v>0.72</v>
      </c>
      <c r="O75" s="16">
        <v>0.59962611548093536</v>
      </c>
    </row>
    <row r="76" spans="1:15" x14ac:dyDescent="0.3">
      <c r="A76" s="8" t="s">
        <v>51</v>
      </c>
      <c r="B76" s="8" t="s">
        <v>89</v>
      </c>
      <c r="C76" s="11">
        <v>13882</v>
      </c>
      <c r="D76" s="11">
        <v>272</v>
      </c>
      <c r="E76" s="9">
        <v>1.9593718484368246E-2</v>
      </c>
      <c r="F76" s="11">
        <v>4462</v>
      </c>
      <c r="G76" s="11">
        <v>101</v>
      </c>
      <c r="H76" s="9">
        <v>2.2635589421783953E-2</v>
      </c>
      <c r="I76" s="12">
        <v>18344</v>
      </c>
      <c r="J76" s="8">
        <v>373</v>
      </c>
      <c r="K76" s="13">
        <v>2.0333624073266464E-2</v>
      </c>
      <c r="L76" s="14">
        <v>33702</v>
      </c>
      <c r="M76" s="15">
        <v>851.58150851581513</v>
      </c>
      <c r="N76" s="16">
        <v>0.12</v>
      </c>
      <c r="O76" s="16">
        <v>0.54430004154056144</v>
      </c>
    </row>
    <row r="77" spans="1:15" x14ac:dyDescent="0.3">
      <c r="A77" s="8" t="s">
        <v>51</v>
      </c>
      <c r="B77" s="8" t="s">
        <v>90</v>
      </c>
      <c r="C77" s="11">
        <v>26124</v>
      </c>
      <c r="D77" s="11">
        <v>607</v>
      </c>
      <c r="E77" s="9">
        <v>2.3235339151737866E-2</v>
      </c>
      <c r="F77" s="11">
        <v>9242</v>
      </c>
      <c r="G77" s="11">
        <v>197</v>
      </c>
      <c r="H77" s="9">
        <v>2.1315732525427396E-2</v>
      </c>
      <c r="I77" s="12">
        <v>35366</v>
      </c>
      <c r="J77" s="8">
        <v>804</v>
      </c>
      <c r="K77" s="13">
        <v>2.2733699032969519E-2</v>
      </c>
      <c r="L77" s="14">
        <v>60518.5</v>
      </c>
      <c r="M77" s="15">
        <v>1445.8388757156902</v>
      </c>
      <c r="N77" s="16">
        <v>0.26</v>
      </c>
      <c r="O77" s="16">
        <v>0.58438328775498405</v>
      </c>
    </row>
    <row r="78" spans="1:15" x14ac:dyDescent="0.3">
      <c r="A78" s="8" t="s">
        <v>61</v>
      </c>
      <c r="B78" s="8" t="s">
        <v>91</v>
      </c>
      <c r="C78" s="11">
        <v>23732</v>
      </c>
      <c r="D78" s="11">
        <v>674</v>
      </c>
      <c r="E78" s="9">
        <v>2.8400471936625652E-2</v>
      </c>
      <c r="F78" s="11">
        <v>5723</v>
      </c>
      <c r="G78" s="11">
        <v>108</v>
      </c>
      <c r="H78" s="9">
        <v>1.887122138738424E-2</v>
      </c>
      <c r="I78" s="12">
        <v>29455</v>
      </c>
      <c r="J78" s="11">
        <v>782</v>
      </c>
      <c r="K78" s="13">
        <v>2.6548973009675778E-2</v>
      </c>
      <c r="L78" s="14">
        <v>44309.5</v>
      </c>
      <c r="M78" s="15">
        <v>372.38064072038725</v>
      </c>
      <c r="N78" s="16">
        <v>0.44</v>
      </c>
      <c r="O78" s="16">
        <v>0.66475586499509132</v>
      </c>
    </row>
    <row r="79" spans="1:15" x14ac:dyDescent="0.3">
      <c r="A79" s="8" t="s">
        <v>51</v>
      </c>
      <c r="B79" s="8" t="s">
        <v>92</v>
      </c>
      <c r="C79" s="11">
        <v>21200</v>
      </c>
      <c r="D79" s="11">
        <v>625</v>
      </c>
      <c r="E79" s="9">
        <v>2.9481132075471699E-2</v>
      </c>
      <c r="F79" s="11">
        <v>7549</v>
      </c>
      <c r="G79" s="11">
        <v>180</v>
      </c>
      <c r="H79" s="9">
        <v>2.3844217777189033E-2</v>
      </c>
      <c r="I79" s="12">
        <v>28749</v>
      </c>
      <c r="J79" s="8">
        <v>805</v>
      </c>
      <c r="K79" s="13">
        <v>2.8000973946919892E-2</v>
      </c>
      <c r="L79" s="14">
        <v>53953.5</v>
      </c>
      <c r="M79" s="15">
        <v>580.12918531698597</v>
      </c>
      <c r="N79" s="16">
        <v>7.0000000000000007E-2</v>
      </c>
      <c r="O79" s="16">
        <v>0.53284772998971341</v>
      </c>
    </row>
    <row r="80" spans="1:15" x14ac:dyDescent="0.3">
      <c r="A80" s="8" t="s">
        <v>65</v>
      </c>
      <c r="B80" s="8" t="s">
        <v>93</v>
      </c>
      <c r="C80" s="11">
        <v>42373</v>
      </c>
      <c r="D80" s="11">
        <v>1353</v>
      </c>
      <c r="E80" s="9">
        <v>3.1930710594010335E-2</v>
      </c>
      <c r="F80" s="11">
        <v>11534</v>
      </c>
      <c r="G80" s="11">
        <v>383</v>
      </c>
      <c r="H80" s="9">
        <v>3.3206173053580715E-2</v>
      </c>
      <c r="I80" s="12">
        <v>53907</v>
      </c>
      <c r="J80" s="8">
        <v>1736</v>
      </c>
      <c r="K80" s="13">
        <v>3.2203609920789508E-2</v>
      </c>
      <c r="L80" s="14">
        <v>90080</v>
      </c>
      <c r="M80" s="15">
        <v>912.52220248667845</v>
      </c>
      <c r="N80" s="16">
        <v>0.27</v>
      </c>
      <c r="O80" s="16">
        <v>0.59843472468916514</v>
      </c>
    </row>
    <row r="81" spans="1:15" x14ac:dyDescent="0.3">
      <c r="A81" s="18"/>
      <c r="B81" s="18" t="s">
        <v>94</v>
      </c>
      <c r="C81" s="19">
        <v>2587612</v>
      </c>
      <c r="D81" s="19">
        <v>25916</v>
      </c>
      <c r="E81" s="20">
        <v>1.0015411893282301E-2</v>
      </c>
      <c r="F81" s="19">
        <v>735040</v>
      </c>
      <c r="G81" s="19">
        <v>7817</v>
      </c>
      <c r="H81" s="20">
        <v>1.0634795385285155E-2</v>
      </c>
      <c r="I81" s="19">
        <v>3316153</v>
      </c>
      <c r="J81" s="19">
        <v>33627</v>
      </c>
      <c r="K81" s="20">
        <v>1.0140364452424239E-2</v>
      </c>
      <c r="L81" s="19">
        <v>5693854</v>
      </c>
      <c r="M81" s="19">
        <v>509.23834299724888</v>
      </c>
      <c r="N81" s="19"/>
      <c r="O81" s="19"/>
    </row>
    <row r="82" spans="1:15" x14ac:dyDescent="0.3">
      <c r="A82" s="8"/>
      <c r="B82" s="8"/>
      <c r="C82" s="21"/>
      <c r="D82" s="21"/>
      <c r="E82" s="8"/>
      <c r="F82" s="21"/>
      <c r="G82" s="21"/>
      <c r="H82" s="8"/>
      <c r="I82" s="21"/>
      <c r="J82" s="21"/>
      <c r="K82" s="13"/>
      <c r="L82" s="14"/>
      <c r="M82" s="15"/>
      <c r="N82" s="16"/>
      <c r="O82" s="16"/>
    </row>
    <row r="83" spans="1:15" x14ac:dyDescent="0.3">
      <c r="A83" s="8"/>
      <c r="B83" s="8" t="s">
        <v>95</v>
      </c>
      <c r="C83" s="11"/>
      <c r="D83" s="11"/>
      <c r="E83" s="8"/>
      <c r="F83" s="11"/>
      <c r="G83" s="11"/>
      <c r="H83" s="8"/>
      <c r="I83" s="11">
        <v>3316153</v>
      </c>
      <c r="J83" s="11">
        <v>33627</v>
      </c>
      <c r="K83" s="13">
        <v>1.0140364452424239E-2</v>
      </c>
      <c r="L83" s="13"/>
      <c r="M83" s="8"/>
      <c r="N83" s="8"/>
      <c r="O83" s="8"/>
    </row>
    <row r="84" spans="1:15" x14ac:dyDescent="0.3">
      <c r="A84" s="8"/>
      <c r="B84" s="8" t="s">
        <v>96</v>
      </c>
      <c r="C84" s="11"/>
      <c r="D84" s="11"/>
      <c r="E84" s="8"/>
      <c r="F84" s="11"/>
      <c r="G84" s="11"/>
      <c r="H84" s="8"/>
      <c r="I84" s="11">
        <v>8930</v>
      </c>
      <c r="J84" s="8">
        <v>97</v>
      </c>
      <c r="K84" s="13">
        <v>1.0862262038073908E-2</v>
      </c>
      <c r="L84" s="9"/>
      <c r="M84" s="8"/>
      <c r="N84" s="8"/>
      <c r="O84" s="8"/>
    </row>
    <row r="85" spans="1:15" x14ac:dyDescent="0.3">
      <c r="A85" s="8"/>
      <c r="B85" s="8" t="s">
        <v>97</v>
      </c>
      <c r="C85" s="11"/>
      <c r="D85" s="11"/>
      <c r="E85" s="8"/>
      <c r="F85" s="11"/>
      <c r="G85" s="11"/>
      <c r="H85" s="8"/>
      <c r="I85" s="11">
        <v>300249</v>
      </c>
      <c r="J85" s="11">
        <v>4635</v>
      </c>
      <c r="K85" s="13">
        <v>1.5437187134678216E-2</v>
      </c>
      <c r="L85" s="9"/>
      <c r="M85" s="8"/>
      <c r="N85" s="8"/>
      <c r="O85" s="8"/>
    </row>
    <row r="86" spans="1:15" x14ac:dyDescent="0.3">
      <c r="A86" s="8"/>
      <c r="B86" s="5" t="s">
        <v>98</v>
      </c>
      <c r="C86" s="6"/>
      <c r="D86" s="6"/>
      <c r="E86" s="5"/>
      <c r="F86" s="6"/>
      <c r="G86" s="6"/>
      <c r="H86" s="5"/>
      <c r="I86" s="6">
        <v>3625332</v>
      </c>
      <c r="J86" s="6">
        <v>38359</v>
      </c>
      <c r="K86" s="7">
        <v>1.0580824045908072E-2</v>
      </c>
      <c r="L86" s="9"/>
      <c r="M86" s="8"/>
      <c r="N86" s="8"/>
      <c r="O86" s="8"/>
    </row>
  </sheetData>
  <autoFilter ref="A1:K80"/>
  <sortState ref="A2:V80">
    <sortCondition ref="K2:K80"/>
  </sortState>
  <conditionalFormatting sqref="M2:M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C4" sqref="C4"/>
    </sheetView>
  </sheetViews>
  <sheetFormatPr defaultColWidth="8.7265625" defaultRowHeight="13" x14ac:dyDescent="0.3"/>
  <cols>
    <col min="1" max="16384" width="8.7265625" style="1"/>
  </cols>
  <sheetData>
    <row r="1" spans="2:15" x14ac:dyDescent="0.3">
      <c r="B1" s="22"/>
      <c r="C1" s="22"/>
      <c r="D1" s="22"/>
      <c r="E1" s="22"/>
      <c r="F1" s="22"/>
      <c r="G1" s="26" t="s">
        <v>99</v>
      </c>
      <c r="H1" s="26"/>
      <c r="I1" s="26"/>
      <c r="J1" s="26" t="s">
        <v>100</v>
      </c>
      <c r="K1" s="26"/>
      <c r="L1" s="26"/>
      <c r="M1" s="26" t="s">
        <v>101</v>
      </c>
      <c r="N1" s="26"/>
      <c r="O1" s="26"/>
    </row>
    <row r="2" spans="2:15" x14ac:dyDescent="0.3">
      <c r="B2" s="22" t="s">
        <v>1</v>
      </c>
      <c r="C2" s="22" t="s">
        <v>8</v>
      </c>
      <c r="D2" s="22" t="s">
        <v>9</v>
      </c>
      <c r="E2" s="23" t="s">
        <v>10</v>
      </c>
      <c r="F2" s="22"/>
      <c r="G2" s="22" t="s">
        <v>8</v>
      </c>
      <c r="H2" s="22" t="s">
        <v>9</v>
      </c>
      <c r="I2" s="23" t="s">
        <v>10</v>
      </c>
      <c r="J2" s="22" t="s">
        <v>8</v>
      </c>
      <c r="K2" s="22" t="s">
        <v>9</v>
      </c>
      <c r="L2" s="23" t="s">
        <v>10</v>
      </c>
      <c r="M2" s="22" t="s">
        <v>8</v>
      </c>
      <c r="N2" s="22" t="s">
        <v>9</v>
      </c>
      <c r="O2" s="23" t="s">
        <v>10</v>
      </c>
    </row>
    <row r="3" spans="2:15" x14ac:dyDescent="0.3">
      <c r="B3" s="2" t="s">
        <v>79</v>
      </c>
      <c r="C3" s="24">
        <v>40052</v>
      </c>
      <c r="D3" s="24">
        <v>1910</v>
      </c>
      <c r="E3" s="25">
        <f>D3/C3</f>
        <v>4.7688005592729454E-2</v>
      </c>
      <c r="F3" s="22"/>
      <c r="G3" s="24"/>
      <c r="H3" s="24"/>
      <c r="I3" s="25"/>
      <c r="J3" s="24"/>
      <c r="K3" s="24"/>
      <c r="L3" s="25"/>
      <c r="M3" s="24"/>
      <c r="N3" s="24"/>
      <c r="O3" s="25"/>
    </row>
    <row r="4" spans="2:15" x14ac:dyDescent="0.3">
      <c r="B4" s="2" t="s">
        <v>87</v>
      </c>
      <c r="C4" s="24">
        <v>22250</v>
      </c>
      <c r="D4" s="24">
        <v>1078</v>
      </c>
      <c r="E4" s="25">
        <f>D4/C4</f>
        <v>4.8449438202247189E-2</v>
      </c>
      <c r="F4" s="22"/>
      <c r="G4" s="24"/>
      <c r="H4" s="24"/>
      <c r="I4" s="25"/>
      <c r="J4" s="24"/>
      <c r="K4" s="24"/>
      <c r="L4" s="25"/>
      <c r="M4" s="24"/>
      <c r="N4" s="24"/>
      <c r="O4" s="25"/>
    </row>
    <row r="5" spans="2:15" x14ac:dyDescent="0.3">
      <c r="B5" s="2" t="s">
        <v>74</v>
      </c>
      <c r="C5" s="24">
        <v>29347</v>
      </c>
      <c r="D5" s="24">
        <v>916</v>
      </c>
      <c r="E5" s="25">
        <f>D5/C5</f>
        <v>3.1212730432412173E-2</v>
      </c>
      <c r="F5" s="22"/>
      <c r="G5" s="24"/>
      <c r="H5" s="24"/>
      <c r="I5" s="25"/>
      <c r="J5" s="24"/>
      <c r="K5" s="24"/>
      <c r="L5" s="25"/>
      <c r="M5" s="24"/>
      <c r="N5" s="24"/>
      <c r="O5" s="25"/>
    </row>
    <row r="6" spans="2:15" x14ac:dyDescent="0.3">
      <c r="B6" s="2" t="s">
        <v>76</v>
      </c>
      <c r="C6" s="24">
        <v>48320</v>
      </c>
      <c r="D6" s="24">
        <v>1569</v>
      </c>
      <c r="E6" s="25">
        <f>D6/C6</f>
        <v>3.2471026490066224E-2</v>
      </c>
      <c r="F6" s="22"/>
      <c r="G6" s="24"/>
      <c r="H6" s="24"/>
      <c r="I6" s="25"/>
      <c r="J6" s="24"/>
      <c r="K6" s="24"/>
      <c r="L6" s="25"/>
      <c r="M6" s="24"/>
      <c r="N6" s="24"/>
      <c r="O6" s="25"/>
    </row>
    <row r="7" spans="2:15" x14ac:dyDescent="0.3">
      <c r="B7" s="2" t="s">
        <v>102</v>
      </c>
      <c r="C7" s="24">
        <f>C8-139969</f>
        <v>976</v>
      </c>
      <c r="D7" s="24">
        <f>D8-SUM(D3:D6)</f>
        <v>121</v>
      </c>
      <c r="E7" s="25">
        <f t="shared" ref="E7:E8" si="0">D7/C7</f>
        <v>0.12397540983606557</v>
      </c>
      <c r="F7" s="22"/>
      <c r="G7" s="24"/>
      <c r="H7" s="24"/>
      <c r="I7" s="25"/>
      <c r="J7" s="24"/>
      <c r="K7" s="24"/>
      <c r="L7" s="25"/>
      <c r="M7" s="24"/>
      <c r="N7" s="24"/>
      <c r="O7" s="25"/>
    </row>
    <row r="8" spans="2:15" x14ac:dyDescent="0.3">
      <c r="B8" s="22" t="s">
        <v>103</v>
      </c>
      <c r="C8" s="24">
        <v>140945</v>
      </c>
      <c r="D8" s="24">
        <v>5594</v>
      </c>
      <c r="E8" s="25">
        <f t="shared" si="0"/>
        <v>3.9689240483876689E-2</v>
      </c>
      <c r="F8" s="22"/>
      <c r="G8" s="24">
        <v>61905</v>
      </c>
      <c r="H8" s="24">
        <v>2225</v>
      </c>
      <c r="I8" s="25">
        <f>H8/G8</f>
        <v>3.5942169453194409E-2</v>
      </c>
      <c r="J8" s="24">
        <f>128841-7323-G8</f>
        <v>59613</v>
      </c>
      <c r="K8" s="24">
        <f>4744-312-H8</f>
        <v>2207</v>
      </c>
      <c r="L8" s="25">
        <f>K8/J8</f>
        <v>3.7022126046332177E-2</v>
      </c>
      <c r="M8" s="24">
        <f>C8-G8-J8</f>
        <v>19427</v>
      </c>
      <c r="N8" s="24">
        <f>D8-H8-K8</f>
        <v>1162</v>
      </c>
      <c r="O8" s="25">
        <f>N8/M8</f>
        <v>5.9813661399083749E-2</v>
      </c>
    </row>
  </sheetData>
  <mergeCells count="3">
    <mergeCell ref="G1:I1"/>
    <mergeCell ref="J1:L1"/>
    <mergeCell ref="M1:O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BBE2DE9A5E74E814FF3E5463BF0D6" ma:contentTypeVersion="11" ma:contentTypeDescription="Create a new document." ma:contentTypeScope="" ma:versionID="8ce27d18028a899c07be606bb87b8454">
  <xsd:schema xmlns:xsd="http://www.w3.org/2001/XMLSchema" xmlns:xs="http://www.w3.org/2001/XMLSchema" xmlns:p="http://schemas.microsoft.com/office/2006/metadata/properties" xmlns:ns2="edc73f9c-70d1-469b-b150-495011438330" xmlns:ns3="a0f9ce57-fc3a-405c-8e87-f3d63b00eeb1" targetNamespace="http://schemas.microsoft.com/office/2006/metadata/properties" ma:root="true" ma:fieldsID="0f304a02d10cecf9dc6ccac8f618df4e" ns2:_="" ns3:_="">
    <xsd:import namespace="edc73f9c-70d1-469b-b150-495011438330"/>
    <xsd:import namespace="a0f9ce57-fc3a-405c-8e87-f3d63b00e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73f9c-70d1-469b-b150-495011438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9ce57-fc3a-405c-8e87-f3d63b00ee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9E274F-1130-4CA1-9166-297B7C89F1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5BEF29-EA43-4BB9-B31A-D7E4A15BB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73f9c-70d1-469b-b150-495011438330"/>
    <ds:schemaRef ds:uri="a0f9ce57-fc3a-405c-8e87-f3d63b00ee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1CE670-E3A1-4D5F-80B5-422A7CCFA191}">
  <ds:schemaRefs>
    <ds:schemaRef ds:uri="http://schemas.microsoft.com/office/2006/documentManagement/types"/>
    <ds:schemaRef ds:uri="http://schemas.microsoft.com/office/infopath/2007/PartnerControls"/>
    <ds:schemaRef ds:uri="edc73f9c-70d1-469b-b150-49501143833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0f9ce57-fc3a-405c-8e87-f3d63b00ee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1st round</vt:lpstr>
      <vt:lpstr>Pilot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Monika</dc:creator>
  <cp:keywords/>
  <dc:description/>
  <cp:lastModifiedBy>Mišík Matej</cp:lastModifiedBy>
  <cp:revision/>
  <dcterms:created xsi:type="dcterms:W3CDTF">2020-11-02T09:02:13Z</dcterms:created>
  <dcterms:modified xsi:type="dcterms:W3CDTF">2020-11-08T10:26:46Z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0x010100107BBE2DE9A5E74E814FF3E5463BF0D6</vt:lpwstr>
  </property>
</Properties>
</file>