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SDegree\PennState\AI801\"/>
    </mc:Choice>
  </mc:AlternateContent>
  <xr:revisionPtr revIDLastSave="0" documentId="13_ncr:1_{F8D8D99F-531A-446D-9696-E46138D1F7DB}" xr6:coauthVersionLast="47" xr6:coauthVersionMax="47" xr10:uidLastSave="{00000000-0000-0000-0000-000000000000}"/>
  <bookViews>
    <workbookView xWindow="7125" yWindow="-15870" windowWidth="24510" windowHeight="15990" xr2:uid="{8155E503-5D63-4F91-A239-6F00642A2DF9}"/>
  </bookViews>
  <sheets>
    <sheet name="Random Player Data" sheetId="1" r:id="rId1"/>
    <sheet name="AI vs AI Data" sheetId="3" r:id="rId2"/>
    <sheet name="Graphs" sheetId="2" r:id="rId3"/>
    <sheet name="Junk (don't delete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31" i="1"/>
  <c r="I32" i="1"/>
  <c r="K32" i="1" s="1"/>
  <c r="I33" i="1"/>
  <c r="J33" i="1" s="1"/>
  <c r="I30" i="1"/>
  <c r="F30" i="1"/>
  <c r="F31" i="1"/>
  <c r="F32" i="1"/>
  <c r="F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K26" i="1"/>
  <c r="K27" i="1"/>
  <c r="K28" i="1"/>
  <c r="K29" i="1"/>
  <c r="K30" i="1"/>
  <c r="K31" i="1"/>
  <c r="K19" i="1"/>
  <c r="K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1" i="1"/>
  <c r="K22" i="1"/>
  <c r="K23" i="1"/>
  <c r="K24" i="1"/>
  <c r="K25" i="1"/>
  <c r="K33" i="1" l="1"/>
</calcChain>
</file>

<file path=xl/sharedStrings.xml><?xml version="1.0" encoding="utf-8"?>
<sst xmlns="http://schemas.openxmlformats.org/spreadsheetml/2006/main" count="98" uniqueCount="25">
  <si>
    <t>Number of Spaces</t>
  </si>
  <si>
    <t>DLS Value</t>
  </si>
  <si>
    <t>Runs</t>
  </si>
  <si>
    <t>AI 1st / 2nd</t>
  </si>
  <si>
    <t>Player Wins</t>
  </si>
  <si>
    <t>Comp Wins</t>
  </si>
  <si>
    <t>Tie Games</t>
  </si>
  <si>
    <t>Avg. Game Time</t>
  </si>
  <si>
    <t>Avg. Number of Calls to miniMax</t>
  </si>
  <si>
    <t>Second</t>
  </si>
  <si>
    <t>First</t>
  </si>
  <si>
    <t>Ratio</t>
  </si>
  <si>
    <t>Board Size</t>
  </si>
  <si>
    <t>AI P1 Wins</t>
  </si>
  <si>
    <t>AI P2 Wins</t>
  </si>
  <si>
    <t>Avg. Game Time (s)</t>
  </si>
  <si>
    <t>miniMax Calls</t>
  </si>
  <si>
    <t>Board Spaces</t>
  </si>
  <si>
    <t>Ratio of Times</t>
  </si>
  <si>
    <t>DLS = 1</t>
  </si>
  <si>
    <t>DLS = 2</t>
  </si>
  <si>
    <t>Win + Tie Ratio</t>
  </si>
  <si>
    <t>Player Win Ratio</t>
  </si>
  <si>
    <t>Comp Win Ratio</t>
  </si>
  <si>
    <t>Tie Game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</si>
</sst>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164" fontId="1" fillId="0" borderId="5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0" fontId="1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Average Times for DSL</a:t>
            </a:r>
            <a:r>
              <a:rPr lang="en-US" baseline="0"/>
              <a:t> 2 / DLS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 vs AI Data'!$K$1</c:f>
              <c:strCache>
                <c:ptCount val="1"/>
                <c:pt idx="0">
                  <c:v>Ratio of 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 vs AI Data'!$J$2:$J$11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3">
                  <c:v>36</c:v>
                </c:pt>
                <c:pt idx="4">
                  <c:v>49</c:v>
                </c:pt>
                <c:pt idx="6">
                  <c:v>64</c:v>
                </c:pt>
                <c:pt idx="7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'AI vs AI Data'!$K$2:$K$11</c:f>
              <c:numCache>
                <c:formatCode>General</c:formatCode>
                <c:ptCount val="10"/>
                <c:pt idx="0">
                  <c:v>3.846235139</c:v>
                </c:pt>
                <c:pt idx="1">
                  <c:v>11.53672027</c:v>
                </c:pt>
                <c:pt idx="3">
                  <c:v>17.02867105</c:v>
                </c:pt>
                <c:pt idx="4">
                  <c:v>29.399846180000001</c:v>
                </c:pt>
                <c:pt idx="6">
                  <c:v>37.348688969999998</c:v>
                </c:pt>
                <c:pt idx="7">
                  <c:v>47.365721710000003</c:v>
                </c:pt>
                <c:pt idx="9">
                  <c:v>49.683874709999998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4F1B-8A7A-2CA6803B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7032"/>
        <c:axId val="662872608"/>
      </c:scatterChart>
      <c:valAx>
        <c:axId val="6628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08"/>
        <c:crosses val="autoZero"/>
        <c:crossBetween val="midCat"/>
      </c:valAx>
      <c:valAx>
        <c:axId val="662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6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Avg. Game Time vs Avg. Calls to mM_ab_DLS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Player Data'!$M$2:$M$33</c:f>
              <c:numCache>
                <c:formatCode>General</c:formatCode>
                <c:ptCount val="32"/>
                <c:pt idx="0">
                  <c:v>274</c:v>
                </c:pt>
                <c:pt idx="1">
                  <c:v>116</c:v>
                </c:pt>
                <c:pt idx="2">
                  <c:v>2447</c:v>
                </c:pt>
                <c:pt idx="3">
                  <c:v>5291</c:v>
                </c:pt>
                <c:pt idx="4">
                  <c:v>7283</c:v>
                </c:pt>
                <c:pt idx="5">
                  <c:v>13076</c:v>
                </c:pt>
                <c:pt idx="6">
                  <c:v>53205</c:v>
                </c:pt>
                <c:pt idx="7">
                  <c:v>140701</c:v>
                </c:pt>
                <c:pt idx="8">
                  <c:v>443307</c:v>
                </c:pt>
                <c:pt idx="9">
                  <c:v>850342</c:v>
                </c:pt>
                <c:pt idx="10">
                  <c:v>2251106</c:v>
                </c:pt>
                <c:pt idx="11">
                  <c:v>115836</c:v>
                </c:pt>
                <c:pt idx="12">
                  <c:v>623066</c:v>
                </c:pt>
                <c:pt idx="13">
                  <c:v>2483925</c:v>
                </c:pt>
                <c:pt idx="14">
                  <c:v>8032712</c:v>
                </c:pt>
                <c:pt idx="15">
                  <c:v>21852525</c:v>
                </c:pt>
                <c:pt idx="16">
                  <c:v>55966931</c:v>
                </c:pt>
                <c:pt idx="17">
                  <c:v>463</c:v>
                </c:pt>
                <c:pt idx="18">
                  <c:v>463</c:v>
                </c:pt>
                <c:pt idx="19">
                  <c:v>13626</c:v>
                </c:pt>
                <c:pt idx="20">
                  <c:v>62917</c:v>
                </c:pt>
                <c:pt idx="21">
                  <c:v>131700</c:v>
                </c:pt>
                <c:pt idx="22">
                  <c:v>489917</c:v>
                </c:pt>
                <c:pt idx="23">
                  <c:v>742364</c:v>
                </c:pt>
                <c:pt idx="24">
                  <c:v>2387044</c:v>
                </c:pt>
                <c:pt idx="25">
                  <c:v>1673</c:v>
                </c:pt>
                <c:pt idx="26">
                  <c:v>160078</c:v>
                </c:pt>
                <c:pt idx="27">
                  <c:v>753496</c:v>
                </c:pt>
                <c:pt idx="28">
                  <c:v>3022592</c:v>
                </c:pt>
                <c:pt idx="29">
                  <c:v>8891153</c:v>
                </c:pt>
                <c:pt idx="30">
                  <c:v>23389453</c:v>
                </c:pt>
                <c:pt idx="31">
                  <c:v>57393419</c:v>
                </c:pt>
              </c:numCache>
            </c:numRef>
          </c:xVal>
          <c:yVal>
            <c:numRef>
              <c:f>'Random Player Data'!$L$2:$L$33</c:f>
              <c:numCache>
                <c:formatCode>General</c:formatCode>
                <c:ptCount val="32"/>
                <c:pt idx="0">
                  <c:v>1.5139999999999999E-3</c:v>
                </c:pt>
                <c:pt idx="1">
                  <c:v>5.4010000000000004E-3</c:v>
                </c:pt>
                <c:pt idx="2">
                  <c:v>1.1001E-2</c:v>
                </c:pt>
                <c:pt idx="3">
                  <c:v>2.2114000000000002E-2</c:v>
                </c:pt>
                <c:pt idx="4">
                  <c:v>3.0299E-2</c:v>
                </c:pt>
                <c:pt idx="5">
                  <c:v>9.4587000000000004E-2</c:v>
                </c:pt>
                <c:pt idx="6">
                  <c:v>0.46421899999999999</c:v>
                </c:pt>
                <c:pt idx="7">
                  <c:v>1.4936259999999999</c:v>
                </c:pt>
                <c:pt idx="8">
                  <c:v>5.4980000000000002</c:v>
                </c:pt>
                <c:pt idx="9">
                  <c:v>12.388976</c:v>
                </c:pt>
                <c:pt idx="10">
                  <c:v>37.774827999999999</c:v>
                </c:pt>
                <c:pt idx="11">
                  <c:v>0.84727799999999998</c:v>
                </c:pt>
                <c:pt idx="12">
                  <c:v>5.4705035999999998</c:v>
                </c:pt>
                <c:pt idx="13">
                  <c:v>26.351195700000002</c:v>
                </c:pt>
                <c:pt idx="14">
                  <c:v>97.629705000000001</c:v>
                </c:pt>
                <c:pt idx="15">
                  <c:v>343.68198100000001</c:v>
                </c:pt>
                <c:pt idx="16">
                  <c:v>990.14022499999999</c:v>
                </c:pt>
                <c:pt idx="17">
                  <c:v>2.2504000000000001E-3</c:v>
                </c:pt>
                <c:pt idx="18">
                  <c:v>2.2504000000000001E-3</c:v>
                </c:pt>
                <c:pt idx="19">
                  <c:v>9.1976000000000002E-2</c:v>
                </c:pt>
                <c:pt idx="20">
                  <c:v>0.52609740000000005</c:v>
                </c:pt>
                <c:pt idx="21">
                  <c:v>1.309086</c:v>
                </c:pt>
                <c:pt idx="22">
                  <c:v>5.7708769999999996</c:v>
                </c:pt>
                <c:pt idx="23">
                  <c:v>10.294140000000001</c:v>
                </c:pt>
                <c:pt idx="24">
                  <c:v>39.710585199999997</c:v>
                </c:pt>
                <c:pt idx="25" formatCode="0.000">
                  <c:v>7.6742119999999997E-3</c:v>
                </c:pt>
                <c:pt idx="26" formatCode="0.000">
                  <c:v>1.233106</c:v>
                </c:pt>
                <c:pt idx="27" formatCode="0.000">
                  <c:v>6.7077627</c:v>
                </c:pt>
                <c:pt idx="28">
                  <c:v>33.005288</c:v>
                </c:pt>
                <c:pt idx="29">
                  <c:v>110.8691188</c:v>
                </c:pt>
                <c:pt idx="30">
                  <c:v>354.15076699999997</c:v>
                </c:pt>
                <c:pt idx="31">
                  <c:v>949.988742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6-478C-A8E5-642DBE64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8496"/>
        <c:axId val="259367184"/>
      </c:scatterChart>
      <c:valAx>
        <c:axId val="2593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Avg, Calls to mM_ab_DLS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7184"/>
        <c:crosses val="autoZero"/>
        <c:crossBetween val="midCat"/>
      </c:valAx>
      <c:valAx>
        <c:axId val="2593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Game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Average Times for DSL</a:t>
            </a:r>
            <a:r>
              <a:rPr lang="en-US" baseline="0"/>
              <a:t> 2 / DLS 1 (AI vs AI)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 vs AI Data'!$K$1</c:f>
              <c:strCache>
                <c:ptCount val="1"/>
                <c:pt idx="0">
                  <c:v>Ratio of 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 vs AI Data'!$J$2:$J$11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3">
                  <c:v>36</c:v>
                </c:pt>
                <c:pt idx="4">
                  <c:v>49</c:v>
                </c:pt>
                <c:pt idx="6">
                  <c:v>64</c:v>
                </c:pt>
                <c:pt idx="7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'AI vs AI Data'!$K$2:$K$11</c:f>
              <c:numCache>
                <c:formatCode>General</c:formatCode>
                <c:ptCount val="10"/>
                <c:pt idx="0">
                  <c:v>3.846235139</c:v>
                </c:pt>
                <c:pt idx="1">
                  <c:v>11.53672027</c:v>
                </c:pt>
                <c:pt idx="3">
                  <c:v>17.02867105</c:v>
                </c:pt>
                <c:pt idx="4">
                  <c:v>29.399846180000001</c:v>
                </c:pt>
                <c:pt idx="6">
                  <c:v>37.348688969999998</c:v>
                </c:pt>
                <c:pt idx="7">
                  <c:v>47.365721710000003</c:v>
                </c:pt>
                <c:pt idx="9">
                  <c:v>49.683874709999998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7-45AE-BDCD-93F3F5C4D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7032"/>
        <c:axId val="662872608"/>
      </c:scatterChart>
      <c:valAx>
        <c:axId val="6628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08"/>
        <c:crosses val="autoZero"/>
        <c:crossBetween val="midCat"/>
      </c:valAx>
      <c:valAx>
        <c:axId val="662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6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 Spaces</a:t>
            </a:r>
            <a:r>
              <a:rPr lang="en-US" baseline="0"/>
              <a:t> </a:t>
            </a:r>
            <a:r>
              <a:rPr lang="en-US"/>
              <a:t>for DLS = 1 (AI vs AI)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Data'!$C$25:$C$31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Data'!$D$25:$D$31</c:f>
              <c:numCache>
                <c:formatCode>General</c:formatCode>
                <c:ptCount val="7"/>
                <c:pt idx="0">
                  <c:v>3.7850000000000002E-3</c:v>
                </c:pt>
                <c:pt idx="1">
                  <c:v>0.26722299999999999</c:v>
                </c:pt>
                <c:pt idx="2">
                  <c:v>1.4078310000000001</c:v>
                </c:pt>
                <c:pt idx="3">
                  <c:v>4.5664559999999996</c:v>
                </c:pt>
                <c:pt idx="4">
                  <c:v>17.391832000000001</c:v>
                </c:pt>
                <c:pt idx="5">
                  <c:v>53.820580999999997</c:v>
                </c:pt>
                <c:pt idx="6">
                  <c:v>183.95663400000001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8-4AB1-A80A-1EFF8D20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53504"/>
        <c:axId val="233193912"/>
      </c:scatterChart>
      <c:valAx>
        <c:axId val="6677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93912"/>
        <c:crosses val="autoZero"/>
        <c:crossBetween val="midCat"/>
      </c:valAx>
      <c:valAx>
        <c:axId val="2331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</a:t>
            </a:r>
            <a:r>
              <a:rPr lang="en-US" baseline="0"/>
              <a:t> Spaces for DLS = 2 (AI vs AI)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Data'!$F$25:$F$31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Data'!$G$25:$G$31</c:f>
              <c:numCache>
                <c:formatCode>General</c:formatCode>
                <c:ptCount val="7"/>
                <c:pt idx="0">
                  <c:v>1.4558E-2</c:v>
                </c:pt>
                <c:pt idx="1">
                  <c:v>3.0828769999999999</c:v>
                </c:pt>
                <c:pt idx="2">
                  <c:v>23.973490999999999</c:v>
                </c:pt>
                <c:pt idx="3">
                  <c:v>134.25310400000001</c:v>
                </c:pt>
                <c:pt idx="4">
                  <c:v>649.56212400000004</c:v>
                </c:pt>
                <c:pt idx="5">
                  <c:v>2549.2506619999999</c:v>
                </c:pt>
                <c:pt idx="6">
                  <c:v>9139.678355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5-4FE8-B202-0680F07B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9312"/>
        <c:axId val="257838656"/>
      </c:scatterChart>
      <c:valAx>
        <c:axId val="257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8656"/>
        <c:crosses val="autoZero"/>
        <c:crossBetween val="midCat"/>
      </c:valAx>
      <c:valAx>
        <c:axId val="257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 Ratios for AI Second at DLS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('Random Player Data'!$A$2,'Random Player Data'!$A$7:$A$12)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Data'!$F$7:$F$12</c:f>
              <c:numCache>
                <c:formatCode>General</c:formatCode>
                <c:ptCount val="6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B-4095-8A64-5F06CB21C251}"/>
            </c:ext>
          </c:extLst>
        </c:ser>
        <c:ser>
          <c:idx val="1"/>
          <c:order val="1"/>
          <c:tx>
            <c:v>Comp Win Ratio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('Random Player Data'!$A$2,'Random Player Data'!$A$7:$A$12)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('Random Player Data'!$H$2,'Random Player Data'!$H$7:$H$12)</c:f>
              <c:numCache>
                <c:formatCode>General</c:formatCode>
                <c:ptCount val="7"/>
                <c:pt idx="0">
                  <c:v>0.90400000000000003</c:v>
                </c:pt>
                <c:pt idx="1">
                  <c:v>0.56799999999999995</c:v>
                </c:pt>
                <c:pt idx="2">
                  <c:v>0.442</c:v>
                </c:pt>
                <c:pt idx="3">
                  <c:v>0.55200000000000005</c:v>
                </c:pt>
                <c:pt idx="4">
                  <c:v>0.32200000000000001</c:v>
                </c:pt>
                <c:pt idx="5">
                  <c:v>0.52800000000000002</c:v>
                </c:pt>
                <c:pt idx="6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B-4095-8A64-5F06CB21C251}"/>
            </c:ext>
          </c:extLst>
        </c:ser>
        <c:ser>
          <c:idx val="2"/>
          <c:order val="2"/>
          <c:tx>
            <c:v>Tie Game 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('Random Player Data'!$A$2,'Random Player Data'!$A$7:$A$12)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('Random Player Data'!$J$2,'Random Player Data'!$J$7:$J$12)</c:f>
              <c:numCache>
                <c:formatCode>General</c:formatCode>
                <c:ptCount val="7"/>
                <c:pt idx="0">
                  <c:v>8.2000000000000003E-2</c:v>
                </c:pt>
                <c:pt idx="1">
                  <c:v>0.43</c:v>
                </c:pt>
                <c:pt idx="2">
                  <c:v>0.55800000000000005</c:v>
                </c:pt>
                <c:pt idx="3">
                  <c:v>0.44800000000000001</c:v>
                </c:pt>
                <c:pt idx="4">
                  <c:v>0.67800000000000005</c:v>
                </c:pt>
                <c:pt idx="5">
                  <c:v>0.47199999999999998</c:v>
                </c:pt>
                <c:pt idx="6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B-4095-8A64-5F06CB21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52784"/>
        <c:axId val="731355736"/>
      </c:barChart>
      <c:catAx>
        <c:axId val="7313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Board Spaces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5736"/>
        <c:crosses val="autoZero"/>
        <c:auto val="1"/>
        <c:lblAlgn val="ctr"/>
        <c:lblOffset val="100"/>
        <c:noMultiLvlLbl val="0"/>
      </c:catAx>
      <c:valAx>
        <c:axId val="7313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</a:t>
            </a:r>
            <a:r>
              <a:rPr lang="en-US" baseline="0"/>
              <a:t> Ratios for AI Second at DLS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('Random Player Data'!$A$3,'Random Player Data'!$A$13:$A$18)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('Random Player Data'!$F$3,'Random Player Data'!$F$13:$F$18)</c:f>
              <c:numCache>
                <c:formatCode>General</c:formatCode>
                <c:ptCount val="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C09-B73C-EE5ACE50FA00}"/>
            </c:ext>
          </c:extLst>
        </c:ser>
        <c:ser>
          <c:idx val="1"/>
          <c:order val="1"/>
          <c:tx>
            <c:v>Comp Win Ratio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('Random Player Data'!$A$3,'Random Player Data'!$A$13:$A$18)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('Random Player Data'!$H$3,'Random Player Data'!$H$13:$H$18)</c:f>
              <c:numCache>
                <c:formatCode>General</c:formatCode>
                <c:ptCount val="7"/>
                <c:pt idx="0">
                  <c:v>0.81399999999999995</c:v>
                </c:pt>
                <c:pt idx="1">
                  <c:v>0.52200000000000002</c:v>
                </c:pt>
                <c:pt idx="2">
                  <c:v>0.39200000000000002</c:v>
                </c:pt>
                <c:pt idx="3">
                  <c:v>0.45400000000000001</c:v>
                </c:pt>
                <c:pt idx="4">
                  <c:v>0.33200000000000002</c:v>
                </c:pt>
                <c:pt idx="5">
                  <c:v>0.41199999999999998</c:v>
                </c:pt>
                <c:pt idx="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C09-B73C-EE5ACE50FA00}"/>
            </c:ext>
          </c:extLst>
        </c:ser>
        <c:ser>
          <c:idx val="2"/>
          <c:order val="2"/>
          <c:tx>
            <c:v>Tie Game 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('Random Player Data'!$A$3,'Random Player Data'!$A$13:$A$18)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('Random Player Data'!$J$3,'Random Player Data'!$J$13:$J$18)</c:f>
              <c:numCache>
                <c:formatCode>General</c:formatCode>
                <c:ptCount val="7"/>
                <c:pt idx="0">
                  <c:v>0.17599999999999999</c:v>
                </c:pt>
                <c:pt idx="1">
                  <c:v>0.47799999999999998</c:v>
                </c:pt>
                <c:pt idx="2">
                  <c:v>0.60799999999999998</c:v>
                </c:pt>
                <c:pt idx="3">
                  <c:v>0.54600000000000004</c:v>
                </c:pt>
                <c:pt idx="4">
                  <c:v>0.66800000000000004</c:v>
                </c:pt>
                <c:pt idx="5">
                  <c:v>0.58799999999999997</c:v>
                </c:pt>
                <c:pt idx="6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3-4C09-B73C-EE5ACE50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33008"/>
        <c:axId val="231934648"/>
      </c:barChart>
      <c:catAx>
        <c:axId val="2319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4648"/>
        <c:crosses val="autoZero"/>
        <c:auto val="1"/>
        <c:lblAlgn val="ctr"/>
        <c:lblOffset val="100"/>
        <c:noMultiLvlLbl val="0"/>
      </c:catAx>
      <c:valAx>
        <c:axId val="231934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</a:t>
            </a:r>
            <a:r>
              <a:rPr lang="en-US" baseline="0"/>
              <a:t> Ratios for AI First at DLS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Player Data'!$A$20:$A$26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Data'!$F$20:$F$25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1-4039-A69D-80509406C789}"/>
            </c:ext>
          </c:extLst>
        </c:ser>
        <c:ser>
          <c:idx val="1"/>
          <c:order val="1"/>
          <c:tx>
            <c:v>Comp Win Ratio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Player Data'!$A$20:$A$26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Data'!$H$20:$H$26</c:f>
              <c:numCache>
                <c:formatCode>General</c:formatCode>
                <c:ptCount val="7"/>
                <c:pt idx="0">
                  <c:v>0.998</c:v>
                </c:pt>
                <c:pt idx="1">
                  <c:v>0.85199999999999998</c:v>
                </c:pt>
                <c:pt idx="2">
                  <c:v>0.84599999999999997</c:v>
                </c:pt>
                <c:pt idx="3">
                  <c:v>0.89200000000000002</c:v>
                </c:pt>
                <c:pt idx="4">
                  <c:v>0.71</c:v>
                </c:pt>
                <c:pt idx="5">
                  <c:v>0.83</c:v>
                </c:pt>
                <c:pt idx="6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1-4039-A69D-80509406C789}"/>
            </c:ext>
          </c:extLst>
        </c:ser>
        <c:ser>
          <c:idx val="2"/>
          <c:order val="2"/>
          <c:tx>
            <c:v>Tie Game 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Player Data'!$A$20:$A$26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Data'!$J$20:$J$26</c:f>
              <c:numCache>
                <c:formatCode>General</c:formatCode>
                <c:ptCount val="7"/>
                <c:pt idx="0">
                  <c:v>2E-3</c:v>
                </c:pt>
                <c:pt idx="1">
                  <c:v>0.14799999999999999</c:v>
                </c:pt>
                <c:pt idx="2">
                  <c:v>0.154</c:v>
                </c:pt>
                <c:pt idx="3">
                  <c:v>0.108</c:v>
                </c:pt>
                <c:pt idx="4">
                  <c:v>0.28999999999999998</c:v>
                </c:pt>
                <c:pt idx="5">
                  <c:v>0.17</c:v>
                </c:pt>
                <c:pt idx="6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1-4039-A69D-80509406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38736"/>
        <c:axId val="729443328"/>
      </c:barChart>
      <c:catAx>
        <c:axId val="7294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Board Spaces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3328"/>
        <c:crosses val="autoZero"/>
        <c:auto val="1"/>
        <c:lblAlgn val="ctr"/>
        <c:lblOffset val="100"/>
        <c:noMultiLvlLbl val="0"/>
      </c:catAx>
      <c:valAx>
        <c:axId val="72944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 Ratios for AI First at DLS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Player Data'!$A$27:$A$33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Data'!$F$27:$F$33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4B7-8AB9-9C2A1AA24144}"/>
            </c:ext>
          </c:extLst>
        </c:ser>
        <c:ser>
          <c:idx val="1"/>
          <c:order val="1"/>
          <c:tx>
            <c:v>Comp Win Ratio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Player Data'!$A$27:$A$33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Data'!$H$27:$H$33</c:f>
              <c:numCache>
                <c:formatCode>General</c:formatCode>
                <c:ptCount val="7"/>
                <c:pt idx="0">
                  <c:v>0.998</c:v>
                </c:pt>
                <c:pt idx="1">
                  <c:v>0.83199999999999996</c:v>
                </c:pt>
                <c:pt idx="2">
                  <c:v>0.81399999999999995</c:v>
                </c:pt>
                <c:pt idx="3">
                  <c:v>0.76666666666666672</c:v>
                </c:pt>
                <c:pt idx="4">
                  <c:v>0.66</c:v>
                </c:pt>
                <c:pt idx="5">
                  <c:v>0.84</c:v>
                </c:pt>
                <c:pt idx="6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4B7-8AB9-9C2A1AA24144}"/>
            </c:ext>
          </c:extLst>
        </c:ser>
        <c:ser>
          <c:idx val="2"/>
          <c:order val="2"/>
          <c:tx>
            <c:v>Tie Game 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Player Data'!$A$27:$A$33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cat>
          <c:val>
            <c:numRef>
              <c:f>'Random Player Data'!$J$27:$J$33</c:f>
              <c:numCache>
                <c:formatCode>General</c:formatCode>
                <c:ptCount val="7"/>
                <c:pt idx="0">
                  <c:v>2E-3</c:v>
                </c:pt>
                <c:pt idx="1">
                  <c:v>0.16800000000000001</c:v>
                </c:pt>
                <c:pt idx="2">
                  <c:v>0.186</c:v>
                </c:pt>
                <c:pt idx="3">
                  <c:v>0.23333333333333334</c:v>
                </c:pt>
                <c:pt idx="4">
                  <c:v>0.34</c:v>
                </c:pt>
                <c:pt idx="5">
                  <c:v>0.16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4B7-8AB9-9C2A1AA2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41632"/>
        <c:axId val="734640320"/>
      </c:barChart>
      <c:catAx>
        <c:axId val="734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40320"/>
        <c:crosses val="autoZero"/>
        <c:auto val="1"/>
        <c:lblAlgn val="ctr"/>
        <c:lblOffset val="100"/>
        <c:noMultiLvlLbl val="0"/>
      </c:catAx>
      <c:valAx>
        <c:axId val="73464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 Spaces</a:t>
            </a:r>
            <a:r>
              <a:rPr lang="en-US" baseline="0"/>
              <a:t> </a:t>
            </a:r>
            <a:r>
              <a:rPr lang="en-US"/>
              <a:t>for DLS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Data'!$C$25:$C$31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Data'!$D$25:$D$31</c:f>
              <c:numCache>
                <c:formatCode>General</c:formatCode>
                <c:ptCount val="7"/>
                <c:pt idx="0">
                  <c:v>3.7850000000000002E-3</c:v>
                </c:pt>
                <c:pt idx="1">
                  <c:v>0.26722299999999999</c:v>
                </c:pt>
                <c:pt idx="2">
                  <c:v>1.4078310000000001</c:v>
                </c:pt>
                <c:pt idx="3">
                  <c:v>4.5664559999999996</c:v>
                </c:pt>
                <c:pt idx="4">
                  <c:v>17.391832000000001</c:v>
                </c:pt>
                <c:pt idx="5">
                  <c:v>53.820580999999997</c:v>
                </c:pt>
                <c:pt idx="6">
                  <c:v>183.95663400000001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6-4E8A-967C-1A78106E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53504"/>
        <c:axId val="233193912"/>
      </c:scatterChart>
      <c:valAx>
        <c:axId val="6677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93912"/>
        <c:crosses val="autoZero"/>
        <c:crossBetween val="midCat"/>
      </c:valAx>
      <c:valAx>
        <c:axId val="2331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</a:t>
            </a:r>
            <a:r>
              <a:rPr lang="en-US" baseline="0"/>
              <a:t> Spaces for DLS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Data'!$F$25:$F$31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Data'!$G$25:$G$31</c:f>
              <c:numCache>
                <c:formatCode>General</c:formatCode>
                <c:ptCount val="7"/>
                <c:pt idx="0">
                  <c:v>1.4558E-2</c:v>
                </c:pt>
                <c:pt idx="1">
                  <c:v>3.0828769999999999</c:v>
                </c:pt>
                <c:pt idx="2">
                  <c:v>23.973490999999999</c:v>
                </c:pt>
                <c:pt idx="3">
                  <c:v>134.25310400000001</c:v>
                </c:pt>
                <c:pt idx="4">
                  <c:v>649.56212400000004</c:v>
                </c:pt>
                <c:pt idx="5">
                  <c:v>2549.2506619999999</c:v>
                </c:pt>
                <c:pt idx="6">
                  <c:v>9139.678355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9-474D-9883-3DD9E174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9312"/>
        <c:axId val="257838656"/>
      </c:scatterChart>
      <c:valAx>
        <c:axId val="257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8656"/>
        <c:crosses val="autoZero"/>
        <c:crossBetween val="midCat"/>
      </c:valAx>
      <c:valAx>
        <c:axId val="257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Average Times for DSL</a:t>
            </a:r>
            <a:r>
              <a:rPr lang="en-US" baseline="0"/>
              <a:t> 2 / DLS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 vs AI Data'!$K$1</c:f>
              <c:strCache>
                <c:ptCount val="1"/>
                <c:pt idx="0">
                  <c:v>Ratio of 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 vs AI Data'!$J$2:$J$11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3">
                  <c:v>36</c:v>
                </c:pt>
                <c:pt idx="4">
                  <c:v>49</c:v>
                </c:pt>
                <c:pt idx="6">
                  <c:v>64</c:v>
                </c:pt>
                <c:pt idx="7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'AI vs AI Data'!$K$2:$K$11</c:f>
              <c:numCache>
                <c:formatCode>General</c:formatCode>
                <c:ptCount val="10"/>
                <c:pt idx="0">
                  <c:v>3.846235139</c:v>
                </c:pt>
                <c:pt idx="1">
                  <c:v>11.53672027</c:v>
                </c:pt>
                <c:pt idx="3">
                  <c:v>17.02867105</c:v>
                </c:pt>
                <c:pt idx="4">
                  <c:v>29.399846180000001</c:v>
                </c:pt>
                <c:pt idx="6">
                  <c:v>37.348688969999998</c:v>
                </c:pt>
                <c:pt idx="7">
                  <c:v>47.365721710000003</c:v>
                </c:pt>
                <c:pt idx="9">
                  <c:v>49.683874709999998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4F1B-8A7A-2CA6803B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7032"/>
        <c:axId val="662872608"/>
      </c:scatterChart>
      <c:valAx>
        <c:axId val="6628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08"/>
        <c:crosses val="autoZero"/>
        <c:crossBetween val="midCat"/>
      </c:valAx>
      <c:valAx>
        <c:axId val="662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6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 Spaces</a:t>
            </a:r>
            <a:r>
              <a:rPr lang="en-US" baseline="0"/>
              <a:t> </a:t>
            </a:r>
            <a:r>
              <a:rPr lang="en-US"/>
              <a:t>for DLS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Data'!$C$25:$C$31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Data'!$D$25:$D$31</c:f>
              <c:numCache>
                <c:formatCode>General</c:formatCode>
                <c:ptCount val="7"/>
                <c:pt idx="0">
                  <c:v>3.7850000000000002E-3</c:v>
                </c:pt>
                <c:pt idx="1">
                  <c:v>0.26722299999999999</c:v>
                </c:pt>
                <c:pt idx="2">
                  <c:v>1.4078310000000001</c:v>
                </c:pt>
                <c:pt idx="3">
                  <c:v>4.5664559999999996</c:v>
                </c:pt>
                <c:pt idx="4">
                  <c:v>17.391832000000001</c:v>
                </c:pt>
                <c:pt idx="5">
                  <c:v>53.820580999999997</c:v>
                </c:pt>
                <c:pt idx="6">
                  <c:v>183.95663400000001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6-4E8A-967C-1A78106E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53504"/>
        <c:axId val="233193912"/>
      </c:scatterChart>
      <c:valAx>
        <c:axId val="6677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93912"/>
        <c:crosses val="autoZero"/>
        <c:crossBetween val="midCat"/>
      </c:valAx>
      <c:valAx>
        <c:axId val="2331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Runtime vs </a:t>
            </a:r>
            <a:r>
              <a:rPr lang="en-US"/>
              <a:t>Board</a:t>
            </a:r>
            <a:r>
              <a:rPr lang="en-US" baseline="0"/>
              <a:t> Spaces for DLS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'AI vs AI Data'!$F$25:$F$31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xVal>
          <c:yVal>
            <c:numRef>
              <c:f>'AI vs AI Data'!$G$25:$G$31</c:f>
              <c:numCache>
                <c:formatCode>General</c:formatCode>
                <c:ptCount val="7"/>
                <c:pt idx="0">
                  <c:v>1.4558E-2</c:v>
                </c:pt>
                <c:pt idx="1">
                  <c:v>3.0828769999999999</c:v>
                </c:pt>
                <c:pt idx="2">
                  <c:v>23.973490999999999</c:v>
                </c:pt>
                <c:pt idx="3">
                  <c:v>134.25310400000001</c:v>
                </c:pt>
                <c:pt idx="4">
                  <c:v>649.56212400000004</c:v>
                </c:pt>
                <c:pt idx="5">
                  <c:v>2549.2506619999999</c:v>
                </c:pt>
                <c:pt idx="6">
                  <c:v>9139.678355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9-474D-9883-3DD9E174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9312"/>
        <c:axId val="257838656"/>
      </c:scatterChart>
      <c:valAx>
        <c:axId val="257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8656"/>
        <c:crosses val="autoZero"/>
        <c:crossBetween val="midCat"/>
      </c:valAx>
      <c:valAx>
        <c:axId val="257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Board with AI</a:t>
            </a:r>
            <a:r>
              <a:rPr lang="en-US" baseline="0"/>
              <a:t> Playing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'Random Player Data'!$E$2:$E$6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5-448A-B258-354B05AAC832}"/>
            </c:ext>
          </c:extLst>
        </c:ser>
        <c:ser>
          <c:idx val="1"/>
          <c:order val="1"/>
          <c:tx>
            <c:strRef>
              <c:f>'Random Player Data'!$G$1</c:f>
              <c:strCache>
                <c:ptCount val="1"/>
                <c:pt idx="0">
                  <c:v>Comp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'Random Player Data'!$G$2:$G$6</c:f>
              <c:numCache>
                <c:formatCode>General</c:formatCode>
                <c:ptCount val="5"/>
                <c:pt idx="0">
                  <c:v>452</c:v>
                </c:pt>
                <c:pt idx="1">
                  <c:v>407</c:v>
                </c:pt>
                <c:pt idx="2">
                  <c:v>409</c:v>
                </c:pt>
                <c:pt idx="3">
                  <c:v>443</c:v>
                </c:pt>
                <c:pt idx="4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5-448A-B258-354B05AAC832}"/>
            </c:ext>
          </c:extLst>
        </c:ser>
        <c:ser>
          <c:idx val="2"/>
          <c:order val="2"/>
          <c:tx>
            <c:strRef>
              <c:f>'Random Player Data'!$I$1</c:f>
              <c:strCache>
                <c:ptCount val="1"/>
                <c:pt idx="0">
                  <c:v>Tie 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'Random Player Data'!$I$2:$I$6</c:f>
              <c:numCache>
                <c:formatCode>General</c:formatCode>
                <c:ptCount val="5"/>
                <c:pt idx="0">
                  <c:v>41</c:v>
                </c:pt>
                <c:pt idx="1">
                  <c:v>88</c:v>
                </c:pt>
                <c:pt idx="2">
                  <c:v>89</c:v>
                </c:pt>
                <c:pt idx="3">
                  <c:v>57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5-448A-B258-354B05AA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28048"/>
        <c:axId val="557028376"/>
      </c:barChart>
      <c:catAx>
        <c:axId val="55702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Limit Search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28376"/>
        <c:crosses val="autoZero"/>
        <c:auto val="1"/>
        <c:lblAlgn val="ctr"/>
        <c:lblOffset val="100"/>
        <c:noMultiLvlLbl val="0"/>
      </c:catAx>
      <c:valAx>
        <c:axId val="5570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2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</a:t>
            </a:r>
            <a:r>
              <a:rPr lang="en-US" baseline="0"/>
              <a:t> Baord with AI Playing First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Rand. Player Wins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'Random Player Data'!$E$19:$E$20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231-8442-6657ADDC3645}"/>
            </c:ext>
          </c:extLst>
        </c:ser>
        <c:ser>
          <c:idx val="1"/>
          <c:order val="1"/>
          <c:tx>
            <c:v>Comp Wins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'Random Player Data'!$G$19:$G$20</c:f>
              <c:numCache>
                <c:formatCode>General</c:formatCode>
                <c:ptCount val="2"/>
                <c:pt idx="0">
                  <c:v>499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C-4231-8442-6657ADDC3645}"/>
            </c:ext>
          </c:extLst>
        </c:ser>
        <c:ser>
          <c:idx val="2"/>
          <c:order val="2"/>
          <c:tx>
            <c:v>Tie Games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'Random Player Data'!$I$19:$I$20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C-4231-8442-6657ADDC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51864"/>
        <c:axId val="266250224"/>
      </c:barChart>
      <c:catAx>
        <c:axId val="26625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Limit Search Vale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0224"/>
        <c:crosses val="autoZero"/>
        <c:auto val="1"/>
        <c:lblAlgn val="ctr"/>
        <c:lblOffset val="100"/>
        <c:noMultiLvlLbl val="0"/>
      </c:catAx>
      <c:valAx>
        <c:axId val="2662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1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Game Time vs Avg. Calls to mM_ab_DLS (Large Calls </a:t>
            </a:r>
            <a:r>
              <a:rPr lang="en-US" baseline="0"/>
              <a:t>Removed - Blue Box)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Avg. Game Time vs Avg. Calls to mM_ab_DLS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('Random Player Data'!$M$2:$M$11,'Random Player Data'!$M$13,'Random Player Data'!$M$14,'Random Player Data'!$M$19,'Random Player Data'!$M$20,'Random Player Data'!$M$21,'Random Player Data'!$M$22,'Random Player Data'!$M$23,'Random Player Data'!$M$24,'Random Player Data'!$M$25)</c:f>
              <c:numCache>
                <c:formatCode>General</c:formatCode>
                <c:ptCount val="19"/>
                <c:pt idx="0">
                  <c:v>274</c:v>
                </c:pt>
                <c:pt idx="1">
                  <c:v>116</c:v>
                </c:pt>
                <c:pt idx="2">
                  <c:v>2447</c:v>
                </c:pt>
                <c:pt idx="3">
                  <c:v>5291</c:v>
                </c:pt>
                <c:pt idx="4">
                  <c:v>7283</c:v>
                </c:pt>
                <c:pt idx="5">
                  <c:v>13076</c:v>
                </c:pt>
                <c:pt idx="6">
                  <c:v>53205</c:v>
                </c:pt>
                <c:pt idx="7">
                  <c:v>140701</c:v>
                </c:pt>
                <c:pt idx="8">
                  <c:v>443307</c:v>
                </c:pt>
                <c:pt idx="9">
                  <c:v>850342</c:v>
                </c:pt>
                <c:pt idx="10">
                  <c:v>115836</c:v>
                </c:pt>
                <c:pt idx="11">
                  <c:v>623066</c:v>
                </c:pt>
                <c:pt idx="12">
                  <c:v>463</c:v>
                </c:pt>
                <c:pt idx="13">
                  <c:v>463</c:v>
                </c:pt>
                <c:pt idx="14">
                  <c:v>13626</c:v>
                </c:pt>
                <c:pt idx="15">
                  <c:v>62917</c:v>
                </c:pt>
                <c:pt idx="16">
                  <c:v>131700</c:v>
                </c:pt>
                <c:pt idx="17">
                  <c:v>489917</c:v>
                </c:pt>
                <c:pt idx="18">
                  <c:v>742364</c:v>
                </c:pt>
              </c:numCache>
            </c:numRef>
          </c:xVal>
          <c:yVal>
            <c:numRef>
              <c:f>'Random Player Data'!$L$2:$L$11</c:f>
              <c:numCache>
                <c:formatCode>General</c:formatCode>
                <c:ptCount val="10"/>
                <c:pt idx="0">
                  <c:v>1.5139999999999999E-3</c:v>
                </c:pt>
                <c:pt idx="1">
                  <c:v>5.4010000000000004E-3</c:v>
                </c:pt>
                <c:pt idx="2">
                  <c:v>1.1001E-2</c:v>
                </c:pt>
                <c:pt idx="3">
                  <c:v>2.2114000000000002E-2</c:v>
                </c:pt>
                <c:pt idx="4">
                  <c:v>3.0299E-2</c:v>
                </c:pt>
                <c:pt idx="5">
                  <c:v>9.4587000000000004E-2</c:v>
                </c:pt>
                <c:pt idx="6">
                  <c:v>0.46421899999999999</c:v>
                </c:pt>
                <c:pt idx="7">
                  <c:v>1.4936259999999999</c:v>
                </c:pt>
                <c:pt idx="8">
                  <c:v>5.4980000000000002</c:v>
                </c:pt>
                <c:pt idx="9">
                  <c:v>12.388976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0-40D8-A64C-E9A15055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0784"/>
        <c:axId val="259353080"/>
      </c:scatterChart>
      <c:valAx>
        <c:axId val="2593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Calls to mM_ab_DLS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3080"/>
        <c:crosses val="autoZero"/>
        <c:crossBetween val="midCat"/>
      </c:valAx>
      <c:valAx>
        <c:axId val="2593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Game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12</xdr:row>
      <xdr:rowOff>157162</xdr:rowOff>
    </xdr:from>
    <xdr:to>
      <xdr:col>14</xdr:col>
      <xdr:colOff>119062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50DD-19D0-5313-7E3B-0CB57878A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34</xdr:row>
      <xdr:rowOff>185737</xdr:rowOff>
    </xdr:from>
    <xdr:to>
      <xdr:col>5</xdr:col>
      <xdr:colOff>804862</xdr:colOff>
      <xdr:row>49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56B3A-AC05-4FE8-B31D-9D1D176E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35</xdr:row>
      <xdr:rowOff>14287</xdr:rowOff>
    </xdr:from>
    <xdr:to>
      <xdr:col>11</xdr:col>
      <xdr:colOff>14287</xdr:colOff>
      <xdr:row>49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52C2B-3E85-A718-563C-F11379CF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519112</xdr:colOff>
      <xdr:row>12</xdr:row>
      <xdr:rowOff>176212</xdr:rowOff>
    </xdr:from>
    <xdr:to>
      <xdr:col>14</xdr:col>
      <xdr:colOff>90487</xdr:colOff>
      <xdr:row>26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76633-C7F0-E27C-8538-42970B539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280987</xdr:colOff>
      <xdr:row>35</xdr:row>
      <xdr:rowOff>14287</xdr:rowOff>
    </xdr:from>
    <xdr:to>
      <xdr:col>5</xdr:col>
      <xdr:colOff>776287</xdr:colOff>
      <xdr:row>49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E2279-937C-284A-0C5C-2F65EC211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1319212</xdr:colOff>
      <xdr:row>35</xdr:row>
      <xdr:rowOff>33337</xdr:rowOff>
    </xdr:from>
    <xdr:to>
      <xdr:col>10</xdr:col>
      <xdr:colOff>852487</xdr:colOff>
      <xdr:row>49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8F2F43-1DEB-98AB-4CCD-55021C87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114300</xdr:rowOff>
    </xdr:from>
    <xdr:to>
      <xdr:col>7</xdr:col>
      <xdr:colOff>523875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8EC85-3646-4935-856D-F47CC543F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</xdr:row>
      <xdr:rowOff>114300</xdr:rowOff>
    </xdr:from>
    <xdr:to>
      <xdr:col>16</xdr:col>
      <xdr:colOff>76200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FFD18-E1E0-4A2C-8F8E-39C54D5B0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603005</xdr:colOff>
      <xdr:row>16</xdr:row>
      <xdr:rowOff>173648</xdr:rowOff>
    </xdr:from>
    <xdr:to>
      <xdr:col>27</xdr:col>
      <xdr:colOff>232995</xdr:colOff>
      <xdr:row>32</xdr:row>
      <xdr:rowOff>173648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ABA7A-9FB4-4BB0-8198-17159F14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77560</xdr:colOff>
      <xdr:row>1</xdr:row>
      <xdr:rowOff>13606</xdr:rowOff>
    </xdr:from>
    <xdr:to>
      <xdr:col>27</xdr:col>
      <xdr:colOff>277585</xdr:colOff>
      <xdr:row>16</xdr:row>
      <xdr:rowOff>118381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0BC92E6-EAA5-6954-994B-45DE4280A049}"/>
            </a:ext>
          </a:extLst>
        </xdr:cNvPr>
        <xdr:cNvGrpSpPr/>
      </xdr:nvGrpSpPr>
      <xdr:grpSpPr>
        <a:xfrm>
          <a:off x="11711667" y="204106"/>
          <a:ext cx="5098597" cy="2962275"/>
          <a:chOff x="11643631" y="190499"/>
          <a:chExt cx="5098597" cy="296227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44325A40-C79B-4A0A-9C8C-2470AF268E3C}"/>
              </a:ext>
            </a:extLst>
          </xdr:cNvPr>
          <xdr:cNvGraphicFramePr>
            <a:graphicFrameLocks/>
          </xdr:cNvGraphicFramePr>
        </xdr:nvGraphicFramePr>
        <xdr:xfrm>
          <a:off x="11643631" y="190499"/>
          <a:ext cx="5098597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6C52692E-A0EA-1135-61BF-C3843104DE51}"/>
              </a:ext>
            </a:extLst>
          </xdr:cNvPr>
          <xdr:cNvSpPr/>
        </xdr:nvSpPr>
        <xdr:spPr>
          <a:xfrm>
            <a:off x="12018771" y="2257425"/>
            <a:ext cx="703907" cy="477611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276225</xdr:colOff>
      <xdr:row>6</xdr:row>
      <xdr:rowOff>104775</xdr:rowOff>
    </xdr:from>
    <xdr:to>
      <xdr:col>36</xdr:col>
      <xdr:colOff>581025</xdr:colOff>
      <xdr:row>21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435317-ED22-4B61-A2AF-4E181DC00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323850</xdr:colOff>
      <xdr:row>22</xdr:row>
      <xdr:rowOff>85725</xdr:rowOff>
    </xdr:from>
    <xdr:to>
      <xdr:col>37</xdr:col>
      <xdr:colOff>19050</xdr:colOff>
      <xdr:row>36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52C47E-ABEA-45B5-9630-28D7437CD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314325</xdr:colOff>
      <xdr:row>37</xdr:row>
      <xdr:rowOff>104775</xdr:rowOff>
    </xdr:from>
    <xdr:to>
      <xdr:col>37</xdr:col>
      <xdr:colOff>9525</xdr:colOff>
      <xdr:row>51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7D3407-4781-4B92-AC2C-321B269B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333375</xdr:colOff>
      <xdr:row>21</xdr:row>
      <xdr:rowOff>66675</xdr:rowOff>
    </xdr:from>
    <xdr:to>
      <xdr:col>8</xdr:col>
      <xdr:colOff>28575</xdr:colOff>
      <xdr:row>35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D9FC85-228B-4597-B96C-8519BA42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21</xdr:row>
      <xdr:rowOff>66675</xdr:rowOff>
    </xdr:from>
    <xdr:to>
      <xdr:col>15</xdr:col>
      <xdr:colOff>533400</xdr:colOff>
      <xdr:row>35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A39B49-7607-4EE0-9DC4-2A36A159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323850</xdr:colOff>
      <xdr:row>36</xdr:row>
      <xdr:rowOff>152400</xdr:rowOff>
    </xdr:from>
    <xdr:to>
      <xdr:col>8</xdr:col>
      <xdr:colOff>19050</xdr:colOff>
      <xdr:row>51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E68913-4451-44E4-98AB-55C572BE9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257175</xdr:colOff>
      <xdr:row>36</xdr:row>
      <xdr:rowOff>152400</xdr:rowOff>
    </xdr:from>
    <xdr:to>
      <xdr:col>15</xdr:col>
      <xdr:colOff>561975</xdr:colOff>
      <xdr:row>51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73C529-5234-427C-9A8C-D5991E65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AC78A-192D-4B50-8E2B-32DF68726ED3}" name="Table1" displayName="Table1" ref="A1:M34" totalsRowShown="0" headerRowDxfId="44" dataDxfId="42" headerRowBorderDxfId="43" tableBorderDxfId="41" totalsRowBorderDxfId="40">
  <autoFilter ref="A1:M34" xr:uid="{D59AC78A-192D-4B50-8E2B-32DF68726ED3}"/>
  <tableColumns count="13">
    <tableColumn id="1" xr3:uid="{7DBB21F0-3291-4C1C-A84A-83E34F297BCA}" name="Number of Spaces" dataDxfId="39"/>
    <tableColumn id="2" xr3:uid="{E8A362AD-28C6-4BFA-9CFD-ED07FE9DE42B}" name="DLS Value" dataDxfId="38"/>
    <tableColumn id="3" xr3:uid="{42FACBFB-2AE9-4AD8-B46E-0D522BEBE717}" name="Runs" dataDxfId="37"/>
    <tableColumn id="4" xr3:uid="{506527BF-F615-4E0D-9885-9241F36A3959}" name="AI 1st / 2nd" dataDxfId="36"/>
    <tableColumn id="5" xr3:uid="{DC9BB0BA-D2ED-4300-A42B-F0C1D524D95C}" name="Player Wins" dataDxfId="35"/>
    <tableColumn id="11" xr3:uid="{D326A576-03E1-4E4B-AF7D-FF5CD2D636E1}" name="Player Win Ratio" dataDxfId="34">
      <calculatedColumnFormula>Table1[[#This Row],[Player Wins]]/Table1[[#This Row],[Runs]]</calculatedColumnFormula>
    </tableColumn>
    <tableColumn id="6" xr3:uid="{C4157D8D-2FCE-48CA-BF5B-A780ECBB3F21}" name="Comp Wins" dataDxfId="33"/>
    <tableColumn id="12" xr3:uid="{4C166365-86FD-4D9E-9387-1EB64F5EEAA1}" name="Comp Win Ratio" dataDxfId="32">
      <calculatedColumnFormula>Table1[[#This Row],[Comp Wins]]/Table1[[#This Row],[Runs]]</calculatedColumnFormula>
    </tableColumn>
    <tableColumn id="7" xr3:uid="{CD5EE0D8-AF71-4D50-A200-5795C3E53A5A}" name="Tie Games" dataDxfId="31"/>
    <tableColumn id="13" xr3:uid="{7A18F86F-0412-4AAB-A29C-FC3330EFA9BA}" name="Tie Game Ratio" dataDxfId="30">
      <calculatedColumnFormula>Table1[[#This Row],[Tie Games]]/Table1[[#This Row],[Runs]]</calculatedColumnFormula>
    </tableColumn>
    <tableColumn id="10" xr3:uid="{DC3E2B3B-EA87-43A8-89DE-32D722AA0C89}" name="Win + Tie Ratio" dataDxfId="29">
      <calculatedColumnFormula>(Table1[[#This Row],[Comp Wins]]+Table1[[#This Row],[Tie Games]])/Table1[[#This Row],[Runs]]</calculatedColumnFormula>
    </tableColumn>
    <tableColumn id="8" xr3:uid="{E6614488-9B62-408A-8DB8-FC6408083C71}" name="Avg. Game Time" dataDxfId="28"/>
    <tableColumn id="9" xr3:uid="{CF3E5D98-AD67-4243-A622-6A5AFB64CE68}" name="Avg. Number of Calls to miniMax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2A3E8-0A49-4B17-8CDC-3777E3A31F65}" name="Table3" displayName="Table3" ref="A1:G18" totalsRowShown="0" headerRowDxfId="26" dataDxfId="24" headerRowBorderDxfId="25" tableBorderDxfId="23" totalsRowBorderDxfId="22">
  <autoFilter ref="A1:G18" xr:uid="{92F2A3E8-0A49-4B17-8CDC-3777E3A31F65}"/>
  <tableColumns count="7">
    <tableColumn id="1" xr3:uid="{C4F1A1BE-520F-4472-A54B-FAA659704A87}" name="Number of Spaces" dataDxfId="21"/>
    <tableColumn id="2" xr3:uid="{A5010A40-A566-43A0-9C0F-8096FD1EFFC8}" name="DLS Value" dataDxfId="20"/>
    <tableColumn id="3" xr3:uid="{B02E06AA-1566-435B-9554-51B8BF528294}" name="AI P1 Wins" dataDxfId="19"/>
    <tableColumn id="4" xr3:uid="{10C37197-E940-4099-A8BD-255BC25C6C5B}" name="AI P2 Wins" dataDxfId="18"/>
    <tableColumn id="5" xr3:uid="{820C869C-C95B-466B-BC23-CCF1686D30E7}" name="Tie Games" dataDxfId="17"/>
    <tableColumn id="6" xr3:uid="{E10C86A1-58DE-4C51-B446-DF527D1DCCDC}" name="Avg. Game Time (s)" dataDxfId="16"/>
    <tableColumn id="7" xr3:uid="{FEB36B11-BF52-4BB4-8C08-B8848CEE78F6}" name="miniMax Calls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DF4EF-150F-4E87-AE80-1B6C0FEA78DA}" name="Table13" displayName="Table13" ref="A1:J34" totalsRowShown="0" headerRowDxfId="14" dataDxfId="12" headerRowBorderDxfId="13" tableBorderDxfId="11" totalsRowBorderDxfId="10">
  <autoFilter ref="A1:J34" xr:uid="{D59AC78A-192D-4B50-8E2B-32DF68726ED3}"/>
  <tableColumns count="10">
    <tableColumn id="1" xr3:uid="{A66B365B-44AB-443D-B277-0EC37D69A402}" name="Number of Spaces" dataDxfId="9"/>
    <tableColumn id="2" xr3:uid="{AFF8F86F-9780-4617-8E7E-F2B0C0B382E4}" name="DLS Value" dataDxfId="8"/>
    <tableColumn id="3" xr3:uid="{F38D20A6-5992-4B51-AB51-BCB3B92BD59B}" name="Runs" dataDxfId="7"/>
    <tableColumn id="4" xr3:uid="{149E8504-D72B-49F0-AEDB-D652F901DE3A}" name="AI 1st / 2nd" dataDxfId="6"/>
    <tableColumn id="5" xr3:uid="{B641C8DD-EDC1-4F64-882B-3B317EA28034}" name="Player Wins" dataDxfId="5"/>
    <tableColumn id="6" xr3:uid="{3621BB56-C4DD-4949-8771-3937C50303B1}" name="Comp Wins" dataDxfId="4"/>
    <tableColumn id="7" xr3:uid="{E0F1FC57-2CA2-4842-BD91-6CF6FBBC63AF}" name="Tie Games" dataDxfId="3"/>
    <tableColumn id="10" xr3:uid="{F2A78357-D977-4346-9BFC-7424F7850E7F}" name="Ratio" dataDxfId="2">
      <calculatedColumnFormula>(Table13[[#This Row],[Comp Wins]]+Table13[[#This Row],[Tie Games]])/Table13[[#This Row],[Runs]]</calculatedColumnFormula>
    </tableColumn>
    <tableColumn id="8" xr3:uid="{093196FB-4C06-42D9-BAB7-AEB0B517FB88}" name="Avg. Game Time" dataDxfId="1"/>
    <tableColumn id="9" xr3:uid="{6296214B-B879-4589-B1B5-0BF7C7179067}" name="Avg. Number of Calls to miniMa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7D82-65EC-47C9-BEC6-266AF4AB3256}">
  <dimension ref="A1:M34"/>
  <sheetViews>
    <sheetView tabSelected="1" workbookViewId="0">
      <selection activeCell="N12" sqref="N12"/>
    </sheetView>
  </sheetViews>
  <sheetFormatPr defaultRowHeight="15" x14ac:dyDescent="0.25"/>
  <cols>
    <col min="1" max="1" width="20.140625" bestFit="1" customWidth="1"/>
    <col min="2" max="2" width="12.85546875" bestFit="1" customWidth="1"/>
    <col min="4" max="4" width="13.140625" bestFit="1" customWidth="1"/>
    <col min="5" max="5" width="14.140625" bestFit="1" customWidth="1"/>
    <col min="6" max="6" width="14.140625" customWidth="1"/>
    <col min="7" max="7" width="13.5703125" bestFit="1" customWidth="1"/>
    <col min="8" max="8" width="13.5703125" customWidth="1"/>
    <col min="9" max="9" width="13" bestFit="1" customWidth="1"/>
    <col min="10" max="11" width="13" customWidth="1"/>
    <col min="12" max="12" width="18.5703125" bestFit="1" customWidth="1"/>
    <col min="13" max="13" width="33.7109375" bestFit="1" customWidth="1"/>
  </cols>
  <sheetData>
    <row r="1" spans="1:13" ht="27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22</v>
      </c>
      <c r="G1" s="9" t="s">
        <v>5</v>
      </c>
      <c r="H1" s="9" t="s">
        <v>23</v>
      </c>
      <c r="I1" s="9" t="s">
        <v>6</v>
      </c>
      <c r="J1" s="9" t="s">
        <v>24</v>
      </c>
      <c r="K1" s="15" t="s">
        <v>21</v>
      </c>
      <c r="L1" s="9" t="s">
        <v>7</v>
      </c>
      <c r="M1" s="10" t="s">
        <v>8</v>
      </c>
    </row>
    <row r="2" spans="1:13" ht="15.75" thickBot="1" x14ac:dyDescent="0.3">
      <c r="A2" s="5">
        <v>9</v>
      </c>
      <c r="B2" s="2">
        <v>1</v>
      </c>
      <c r="C2" s="2">
        <v>500</v>
      </c>
      <c r="D2" s="1" t="s">
        <v>9</v>
      </c>
      <c r="E2" s="2">
        <v>7</v>
      </c>
      <c r="F2" s="2">
        <f>Table1[[#This Row],[Player Wins]]/Table1[[#This Row],[Runs]]</f>
        <v>1.4E-2</v>
      </c>
      <c r="G2" s="2">
        <v>452</v>
      </c>
      <c r="H2" s="2">
        <f>Table1[[#This Row],[Comp Wins]]/Table1[[#This Row],[Runs]]</f>
        <v>0.90400000000000003</v>
      </c>
      <c r="I2" s="2">
        <v>41</v>
      </c>
      <c r="J2" s="2">
        <f>Table1[[#This Row],[Tie Games]]/Table1[[#This Row],[Runs]]</f>
        <v>8.2000000000000003E-2</v>
      </c>
      <c r="K2" s="16">
        <f>(Table1[[#This Row],[Comp Wins]]+Table1[[#This Row],[Tie Games]])/Table1[[#This Row],[Runs]]</f>
        <v>0.98599999999999999</v>
      </c>
      <c r="L2" s="2">
        <v>1.5139999999999999E-3</v>
      </c>
      <c r="M2" s="7">
        <v>274</v>
      </c>
    </row>
    <row r="3" spans="1:13" ht="15.75" thickBot="1" x14ac:dyDescent="0.3">
      <c r="A3" s="5">
        <v>9</v>
      </c>
      <c r="B3" s="2">
        <v>2</v>
      </c>
      <c r="C3" s="2">
        <v>500</v>
      </c>
      <c r="D3" s="1" t="s">
        <v>9</v>
      </c>
      <c r="E3" s="2">
        <v>5</v>
      </c>
      <c r="F3" s="2">
        <f>Table1[[#This Row],[Player Wins]]/Table1[[#This Row],[Runs]]</f>
        <v>0.01</v>
      </c>
      <c r="G3" s="2">
        <v>407</v>
      </c>
      <c r="H3" s="2">
        <f>Table1[[#This Row],[Comp Wins]]/Table1[[#This Row],[Runs]]</f>
        <v>0.81399999999999995</v>
      </c>
      <c r="I3" s="2">
        <v>88</v>
      </c>
      <c r="J3" s="2">
        <f>Table1[[#This Row],[Tie Games]]/Table1[[#This Row],[Runs]]</f>
        <v>0.17599999999999999</v>
      </c>
      <c r="K3" s="16">
        <f>(Table1[[#This Row],[Comp Wins]]+Table1[[#This Row],[Tie Games]])/Table1[[#This Row],[Runs]]</f>
        <v>0.99</v>
      </c>
      <c r="L3" s="2">
        <v>5.4010000000000004E-3</v>
      </c>
      <c r="M3" s="7">
        <v>116</v>
      </c>
    </row>
    <row r="4" spans="1:13" ht="15.75" thickBot="1" x14ac:dyDescent="0.3">
      <c r="A4" s="5">
        <v>9</v>
      </c>
      <c r="B4" s="2">
        <v>3</v>
      </c>
      <c r="C4" s="2">
        <v>500</v>
      </c>
      <c r="D4" s="1" t="s">
        <v>9</v>
      </c>
      <c r="E4" s="2">
        <v>3</v>
      </c>
      <c r="F4" s="2">
        <f>Table1[[#This Row],[Player Wins]]/Table1[[#This Row],[Runs]]</f>
        <v>6.0000000000000001E-3</v>
      </c>
      <c r="G4" s="2">
        <v>409</v>
      </c>
      <c r="H4" s="2">
        <f>Table1[[#This Row],[Comp Wins]]/Table1[[#This Row],[Runs]]</f>
        <v>0.81799999999999995</v>
      </c>
      <c r="I4" s="2">
        <v>89</v>
      </c>
      <c r="J4" s="2">
        <f>Table1[[#This Row],[Tie Games]]/Table1[[#This Row],[Runs]]</f>
        <v>0.17799999999999999</v>
      </c>
      <c r="K4" s="16">
        <f>(Table1[[#This Row],[Comp Wins]]+Table1[[#This Row],[Tie Games]])/Table1[[#This Row],[Runs]]</f>
        <v>0.996</v>
      </c>
      <c r="L4" s="2">
        <v>1.1001E-2</v>
      </c>
      <c r="M4" s="7">
        <v>2447</v>
      </c>
    </row>
    <row r="5" spans="1:13" ht="15.75" thickBot="1" x14ac:dyDescent="0.3">
      <c r="A5" s="5">
        <v>9</v>
      </c>
      <c r="B5" s="2">
        <v>4</v>
      </c>
      <c r="C5" s="2">
        <v>500</v>
      </c>
      <c r="D5" s="1" t="s">
        <v>9</v>
      </c>
      <c r="E5" s="2">
        <v>0</v>
      </c>
      <c r="F5" s="2">
        <f>Table1[[#This Row],[Player Wins]]/Table1[[#This Row],[Runs]]</f>
        <v>0</v>
      </c>
      <c r="G5" s="2">
        <v>443</v>
      </c>
      <c r="H5" s="2">
        <f>Table1[[#This Row],[Comp Wins]]/Table1[[#This Row],[Runs]]</f>
        <v>0.88600000000000001</v>
      </c>
      <c r="I5" s="2">
        <v>57</v>
      </c>
      <c r="J5" s="2">
        <f>Table1[[#This Row],[Tie Games]]/Table1[[#This Row],[Runs]]</f>
        <v>0.114</v>
      </c>
      <c r="K5" s="16">
        <f>(Table1[[#This Row],[Comp Wins]]+Table1[[#This Row],[Tie Games]])/Table1[[#This Row],[Runs]]</f>
        <v>1</v>
      </c>
      <c r="L5" s="2">
        <v>2.2114000000000002E-2</v>
      </c>
      <c r="M5" s="7">
        <v>5291</v>
      </c>
    </row>
    <row r="6" spans="1:13" ht="15.75" thickBot="1" x14ac:dyDescent="0.3">
      <c r="A6" s="5">
        <v>9</v>
      </c>
      <c r="B6" s="2">
        <v>5</v>
      </c>
      <c r="C6" s="2">
        <v>500</v>
      </c>
      <c r="D6" s="1" t="s">
        <v>9</v>
      </c>
      <c r="E6" s="2">
        <v>0</v>
      </c>
      <c r="F6" s="2">
        <f>Table1[[#This Row],[Player Wins]]/Table1[[#This Row],[Runs]]</f>
        <v>0</v>
      </c>
      <c r="G6" s="2">
        <v>403</v>
      </c>
      <c r="H6" s="2">
        <f>Table1[[#This Row],[Comp Wins]]/Table1[[#This Row],[Runs]]</f>
        <v>0.80600000000000005</v>
      </c>
      <c r="I6" s="2">
        <v>97</v>
      </c>
      <c r="J6" s="2">
        <f>Table1[[#This Row],[Tie Games]]/Table1[[#This Row],[Runs]]</f>
        <v>0.19400000000000001</v>
      </c>
      <c r="K6" s="16">
        <f>(Table1[[#This Row],[Comp Wins]]+Table1[[#This Row],[Tie Games]])/Table1[[#This Row],[Runs]]</f>
        <v>1</v>
      </c>
      <c r="L6" s="2">
        <v>3.0299E-2</v>
      </c>
      <c r="M6" s="7">
        <v>7283</v>
      </c>
    </row>
    <row r="7" spans="1:13" ht="15.75" thickBot="1" x14ac:dyDescent="0.3">
      <c r="A7" s="5">
        <v>25</v>
      </c>
      <c r="B7" s="2">
        <v>1</v>
      </c>
      <c r="C7" s="2">
        <v>500</v>
      </c>
      <c r="D7" s="1" t="s">
        <v>9</v>
      </c>
      <c r="E7" s="2">
        <v>1</v>
      </c>
      <c r="F7" s="2">
        <f>Table1[[#This Row],[Player Wins]]/Table1[[#This Row],[Runs]]</f>
        <v>2E-3</v>
      </c>
      <c r="G7" s="2">
        <v>284</v>
      </c>
      <c r="H7" s="2">
        <f>Table1[[#This Row],[Comp Wins]]/Table1[[#This Row],[Runs]]</f>
        <v>0.56799999999999995</v>
      </c>
      <c r="I7" s="2">
        <v>215</v>
      </c>
      <c r="J7" s="2">
        <f>Table1[[#This Row],[Tie Games]]/Table1[[#This Row],[Runs]]</f>
        <v>0.43</v>
      </c>
      <c r="K7" s="16">
        <f>(Table1[[#This Row],[Comp Wins]]+Table1[[#This Row],[Tie Games]])/Table1[[#This Row],[Runs]]</f>
        <v>0.998</v>
      </c>
      <c r="L7" s="2">
        <v>9.4587000000000004E-2</v>
      </c>
      <c r="M7" s="7">
        <v>13076</v>
      </c>
    </row>
    <row r="8" spans="1:13" ht="15.75" thickBot="1" x14ac:dyDescent="0.3">
      <c r="A8" s="5">
        <v>36</v>
      </c>
      <c r="B8" s="2">
        <v>1</v>
      </c>
      <c r="C8" s="2">
        <v>500</v>
      </c>
      <c r="D8" s="1" t="s">
        <v>9</v>
      </c>
      <c r="E8" s="2">
        <v>0</v>
      </c>
      <c r="F8" s="2">
        <f>Table1[[#This Row],[Player Wins]]/Table1[[#This Row],[Runs]]</f>
        <v>0</v>
      </c>
      <c r="G8" s="2">
        <v>221</v>
      </c>
      <c r="H8" s="2">
        <f>Table1[[#This Row],[Comp Wins]]/Table1[[#This Row],[Runs]]</f>
        <v>0.442</v>
      </c>
      <c r="I8" s="2">
        <v>279</v>
      </c>
      <c r="J8" s="2">
        <f>Table1[[#This Row],[Tie Games]]/Table1[[#This Row],[Runs]]</f>
        <v>0.55800000000000005</v>
      </c>
      <c r="K8" s="16">
        <f>(Table1[[#This Row],[Comp Wins]]+Table1[[#This Row],[Tie Games]])/Table1[[#This Row],[Runs]]</f>
        <v>1</v>
      </c>
      <c r="L8" s="2">
        <v>0.46421899999999999</v>
      </c>
      <c r="M8" s="7">
        <v>53205</v>
      </c>
    </row>
    <row r="9" spans="1:13" ht="15.75" thickBot="1" x14ac:dyDescent="0.3">
      <c r="A9" s="5">
        <v>49</v>
      </c>
      <c r="B9" s="2">
        <v>1</v>
      </c>
      <c r="C9" s="2">
        <v>500</v>
      </c>
      <c r="D9" s="1" t="s">
        <v>9</v>
      </c>
      <c r="E9" s="2">
        <v>0</v>
      </c>
      <c r="F9" s="2">
        <f>Table1[[#This Row],[Player Wins]]/Table1[[#This Row],[Runs]]</f>
        <v>0</v>
      </c>
      <c r="G9" s="2">
        <v>276</v>
      </c>
      <c r="H9" s="2">
        <f>Table1[[#This Row],[Comp Wins]]/Table1[[#This Row],[Runs]]</f>
        <v>0.55200000000000005</v>
      </c>
      <c r="I9" s="2">
        <v>224</v>
      </c>
      <c r="J9" s="2">
        <f>Table1[[#This Row],[Tie Games]]/Table1[[#This Row],[Runs]]</f>
        <v>0.44800000000000001</v>
      </c>
      <c r="K9" s="16">
        <f>(Table1[[#This Row],[Comp Wins]]+Table1[[#This Row],[Tie Games]])/Table1[[#This Row],[Runs]]</f>
        <v>1</v>
      </c>
      <c r="L9" s="2">
        <v>1.4936259999999999</v>
      </c>
      <c r="M9" s="7">
        <v>140701</v>
      </c>
    </row>
    <row r="10" spans="1:13" ht="15.75" thickBot="1" x14ac:dyDescent="0.3">
      <c r="A10" s="5">
        <v>64</v>
      </c>
      <c r="B10" s="2">
        <v>1</v>
      </c>
      <c r="C10" s="2">
        <v>500</v>
      </c>
      <c r="D10" s="1" t="s">
        <v>9</v>
      </c>
      <c r="E10" s="2">
        <v>0</v>
      </c>
      <c r="F10" s="2">
        <f>Table1[[#This Row],[Player Wins]]/Table1[[#This Row],[Runs]]</f>
        <v>0</v>
      </c>
      <c r="G10" s="2">
        <v>161</v>
      </c>
      <c r="H10" s="2">
        <f>Table1[[#This Row],[Comp Wins]]/Table1[[#This Row],[Runs]]</f>
        <v>0.32200000000000001</v>
      </c>
      <c r="I10" s="2">
        <v>339</v>
      </c>
      <c r="J10" s="2">
        <f>Table1[[#This Row],[Tie Games]]/Table1[[#This Row],[Runs]]</f>
        <v>0.67800000000000005</v>
      </c>
      <c r="K10" s="16">
        <f>(Table1[[#This Row],[Comp Wins]]+Table1[[#This Row],[Tie Games]])/Table1[[#This Row],[Runs]]</f>
        <v>1</v>
      </c>
      <c r="L10" s="2">
        <v>5.4980000000000002</v>
      </c>
      <c r="M10" s="7">
        <v>443307</v>
      </c>
    </row>
    <row r="11" spans="1:13" ht="15.75" thickBot="1" x14ac:dyDescent="0.3">
      <c r="A11" s="5">
        <v>81</v>
      </c>
      <c r="B11" s="2">
        <v>1</v>
      </c>
      <c r="C11" s="2">
        <v>500</v>
      </c>
      <c r="D11" s="1" t="s">
        <v>9</v>
      </c>
      <c r="E11" s="2">
        <v>0</v>
      </c>
      <c r="F11" s="2">
        <f>Table1[[#This Row],[Player Wins]]/Table1[[#This Row],[Runs]]</f>
        <v>0</v>
      </c>
      <c r="G11" s="2">
        <v>264</v>
      </c>
      <c r="H11" s="2">
        <f>Table1[[#This Row],[Comp Wins]]/Table1[[#This Row],[Runs]]</f>
        <v>0.52800000000000002</v>
      </c>
      <c r="I11" s="2">
        <v>236</v>
      </c>
      <c r="J11" s="2">
        <f>Table1[[#This Row],[Tie Games]]/Table1[[#This Row],[Runs]]</f>
        <v>0.47199999999999998</v>
      </c>
      <c r="K11" s="16">
        <f>(Table1[[#This Row],[Comp Wins]]+Table1[[#This Row],[Tie Games]])/Table1[[#This Row],[Runs]]</f>
        <v>1</v>
      </c>
      <c r="L11" s="2">
        <v>12.388976</v>
      </c>
      <c r="M11" s="7">
        <v>850342</v>
      </c>
    </row>
    <row r="12" spans="1:13" ht="15.75" thickBot="1" x14ac:dyDescent="0.3">
      <c r="A12" s="5">
        <v>100</v>
      </c>
      <c r="B12" s="2">
        <v>1</v>
      </c>
      <c r="C12" s="2">
        <v>500</v>
      </c>
      <c r="D12" s="1" t="s">
        <v>9</v>
      </c>
      <c r="E12" s="2">
        <v>0</v>
      </c>
      <c r="F12" s="2">
        <f>Table1[[#This Row],[Player Wins]]/Table1[[#This Row],[Runs]]</f>
        <v>0</v>
      </c>
      <c r="G12" s="2">
        <v>182</v>
      </c>
      <c r="H12" s="2">
        <f>Table1[[#This Row],[Comp Wins]]/Table1[[#This Row],[Runs]]</f>
        <v>0.36399999999999999</v>
      </c>
      <c r="I12" s="2">
        <v>318</v>
      </c>
      <c r="J12" s="2">
        <f>Table1[[#This Row],[Tie Games]]/Table1[[#This Row],[Runs]]</f>
        <v>0.63600000000000001</v>
      </c>
      <c r="K12" s="16">
        <f>(Table1[[#This Row],[Comp Wins]]+Table1[[#This Row],[Tie Games]])/Table1[[#This Row],[Runs]]</f>
        <v>1</v>
      </c>
      <c r="L12" s="2">
        <v>37.774827999999999</v>
      </c>
      <c r="M12" s="7">
        <v>2251106</v>
      </c>
    </row>
    <row r="13" spans="1:13" ht="15.75" thickBot="1" x14ac:dyDescent="0.3">
      <c r="A13" s="5">
        <v>25</v>
      </c>
      <c r="B13" s="2">
        <v>2</v>
      </c>
      <c r="C13" s="2">
        <v>500</v>
      </c>
      <c r="D13" s="1" t="s">
        <v>9</v>
      </c>
      <c r="E13" s="2">
        <v>0</v>
      </c>
      <c r="F13" s="2">
        <f>Table1[[#This Row],[Player Wins]]/Table1[[#This Row],[Runs]]</f>
        <v>0</v>
      </c>
      <c r="G13" s="2">
        <v>261</v>
      </c>
      <c r="H13" s="2">
        <f>Table1[[#This Row],[Comp Wins]]/Table1[[#This Row],[Runs]]</f>
        <v>0.52200000000000002</v>
      </c>
      <c r="I13" s="2">
        <v>239</v>
      </c>
      <c r="J13" s="2">
        <f>Table1[[#This Row],[Tie Games]]/Table1[[#This Row],[Runs]]</f>
        <v>0.47799999999999998</v>
      </c>
      <c r="K13" s="16">
        <f>(Table1[[#This Row],[Comp Wins]]+Table1[[#This Row],[Tie Games]])/Table1[[#This Row],[Runs]]</f>
        <v>1</v>
      </c>
      <c r="L13" s="2">
        <v>0.84727799999999998</v>
      </c>
      <c r="M13" s="7">
        <v>115836</v>
      </c>
    </row>
    <row r="14" spans="1:13" ht="15.75" thickBot="1" x14ac:dyDescent="0.3">
      <c r="A14" s="5">
        <v>36</v>
      </c>
      <c r="B14" s="2">
        <v>2</v>
      </c>
      <c r="C14" s="2">
        <v>500</v>
      </c>
      <c r="D14" s="1" t="s">
        <v>9</v>
      </c>
      <c r="E14" s="2">
        <v>0</v>
      </c>
      <c r="F14" s="2">
        <f>Table1[[#This Row],[Player Wins]]/Table1[[#This Row],[Runs]]</f>
        <v>0</v>
      </c>
      <c r="G14" s="2">
        <v>196</v>
      </c>
      <c r="H14" s="2">
        <f>Table1[[#This Row],[Comp Wins]]/Table1[[#This Row],[Runs]]</f>
        <v>0.39200000000000002</v>
      </c>
      <c r="I14" s="2">
        <v>304</v>
      </c>
      <c r="J14" s="2">
        <f>Table1[[#This Row],[Tie Games]]/Table1[[#This Row],[Runs]]</f>
        <v>0.60799999999999998</v>
      </c>
      <c r="K14" s="16">
        <f>(Table1[[#This Row],[Comp Wins]]+Table1[[#This Row],[Tie Games]])/Table1[[#This Row],[Runs]]</f>
        <v>1</v>
      </c>
      <c r="L14" s="2">
        <v>5.4705035999999998</v>
      </c>
      <c r="M14" s="7">
        <v>623066</v>
      </c>
    </row>
    <row r="15" spans="1:13" ht="15.75" thickBot="1" x14ac:dyDescent="0.3">
      <c r="A15" s="5">
        <v>49</v>
      </c>
      <c r="B15" s="2">
        <v>2</v>
      </c>
      <c r="C15" s="2">
        <v>500</v>
      </c>
      <c r="D15" s="1" t="s">
        <v>9</v>
      </c>
      <c r="E15" s="2">
        <v>0</v>
      </c>
      <c r="F15" s="2">
        <f>Table1[[#This Row],[Player Wins]]/Table1[[#This Row],[Runs]]</f>
        <v>0</v>
      </c>
      <c r="G15" s="2">
        <v>227</v>
      </c>
      <c r="H15" s="2">
        <f>Table1[[#This Row],[Comp Wins]]/Table1[[#This Row],[Runs]]</f>
        <v>0.45400000000000001</v>
      </c>
      <c r="I15" s="2">
        <v>273</v>
      </c>
      <c r="J15" s="2">
        <f>Table1[[#This Row],[Tie Games]]/Table1[[#This Row],[Runs]]</f>
        <v>0.54600000000000004</v>
      </c>
      <c r="K15" s="16">
        <f>(Table1[[#This Row],[Comp Wins]]+Table1[[#This Row],[Tie Games]])/Table1[[#This Row],[Runs]]</f>
        <v>1</v>
      </c>
      <c r="L15" s="2">
        <v>26.351195700000002</v>
      </c>
      <c r="M15" s="7">
        <v>2483925</v>
      </c>
    </row>
    <row r="16" spans="1:13" ht="15.75" thickBot="1" x14ac:dyDescent="0.3">
      <c r="A16" s="5">
        <v>64</v>
      </c>
      <c r="B16" s="2">
        <v>2</v>
      </c>
      <c r="C16" s="2">
        <v>500</v>
      </c>
      <c r="D16" s="1" t="s">
        <v>9</v>
      </c>
      <c r="E16" s="2">
        <v>0</v>
      </c>
      <c r="F16" s="2">
        <f>Table1[[#This Row],[Player Wins]]/Table1[[#This Row],[Runs]]</f>
        <v>0</v>
      </c>
      <c r="G16" s="2">
        <v>166</v>
      </c>
      <c r="H16" s="2">
        <f>Table1[[#This Row],[Comp Wins]]/Table1[[#This Row],[Runs]]</f>
        <v>0.33200000000000002</v>
      </c>
      <c r="I16" s="2">
        <v>334</v>
      </c>
      <c r="J16" s="2">
        <f>Table1[[#This Row],[Tie Games]]/Table1[[#This Row],[Runs]]</f>
        <v>0.66800000000000004</v>
      </c>
      <c r="K16" s="16">
        <f>(Table1[[#This Row],[Comp Wins]]+Table1[[#This Row],[Tie Games]])/Table1[[#This Row],[Runs]]</f>
        <v>1</v>
      </c>
      <c r="L16" s="2">
        <v>97.629705000000001</v>
      </c>
      <c r="M16" s="7">
        <v>8032712</v>
      </c>
    </row>
    <row r="17" spans="1:13" ht="15.75" thickBot="1" x14ac:dyDescent="0.3">
      <c r="A17" s="5">
        <v>81</v>
      </c>
      <c r="B17" s="2">
        <v>2</v>
      </c>
      <c r="C17" s="2">
        <v>250</v>
      </c>
      <c r="D17" s="1" t="s">
        <v>9</v>
      </c>
      <c r="E17" s="3">
        <v>0</v>
      </c>
      <c r="F17" s="3">
        <f>Table1[[#This Row],[Player Wins]]/Table1[[#This Row],[Runs]]</f>
        <v>0</v>
      </c>
      <c r="G17" s="1">
        <v>103</v>
      </c>
      <c r="H17" s="1">
        <f>Table1[[#This Row],[Comp Wins]]/Table1[[#This Row],[Runs]]</f>
        <v>0.41199999999999998</v>
      </c>
      <c r="I17" s="2">
        <v>147</v>
      </c>
      <c r="J17" s="2">
        <f>Table1[[#This Row],[Tie Games]]/Table1[[#This Row],[Runs]]</f>
        <v>0.58799999999999997</v>
      </c>
      <c r="K17" s="16">
        <f>(Table1[[#This Row],[Comp Wins]]+Table1[[#This Row],[Tie Games]])/Table1[[#This Row],[Runs]]</f>
        <v>1</v>
      </c>
      <c r="L17" s="1">
        <v>343.68198100000001</v>
      </c>
      <c r="M17" s="6">
        <v>21852525</v>
      </c>
    </row>
    <row r="18" spans="1:13" ht="15.75" thickBot="1" x14ac:dyDescent="0.3">
      <c r="A18" s="5">
        <v>100</v>
      </c>
      <c r="B18" s="2">
        <v>2</v>
      </c>
      <c r="C18" s="2">
        <v>100</v>
      </c>
      <c r="D18" s="1" t="s">
        <v>9</v>
      </c>
      <c r="E18" s="1">
        <v>0</v>
      </c>
      <c r="F18" s="1">
        <f>Table1[[#This Row],[Player Wins]]/Table1[[#This Row],[Runs]]</f>
        <v>0</v>
      </c>
      <c r="G18" s="1">
        <v>36</v>
      </c>
      <c r="H18" s="1">
        <f>Table1[[#This Row],[Comp Wins]]/Table1[[#This Row],[Runs]]</f>
        <v>0.36</v>
      </c>
      <c r="I18" s="2">
        <v>64</v>
      </c>
      <c r="J18" s="2">
        <f>Table1[[#This Row],[Tie Games]]/Table1[[#This Row],[Runs]]</f>
        <v>0.64</v>
      </c>
      <c r="K18" s="16">
        <f>(Table1[[#This Row],[Comp Wins]]+Table1[[#This Row],[Tie Games]])/Table1[[#This Row],[Runs]]</f>
        <v>1</v>
      </c>
      <c r="L18" s="1">
        <v>990.14022499999999</v>
      </c>
      <c r="M18" s="6">
        <v>55966931</v>
      </c>
    </row>
    <row r="19" spans="1:13" ht="15.75" thickBot="1" x14ac:dyDescent="0.3">
      <c r="A19" s="5">
        <v>9</v>
      </c>
      <c r="B19" s="2">
        <v>1</v>
      </c>
      <c r="C19" s="2">
        <v>500</v>
      </c>
      <c r="D19" s="1" t="s">
        <v>10</v>
      </c>
      <c r="E19" s="2">
        <v>0</v>
      </c>
      <c r="F19" s="2">
        <f>Table1[[#This Row],[Player Wins]]/Table1[[#This Row],[Runs]]</f>
        <v>0</v>
      </c>
      <c r="G19" s="2">
        <v>499</v>
      </c>
      <c r="H19" s="2">
        <f>Table1[[#This Row],[Comp Wins]]/Table1[[#This Row],[Runs]]</f>
        <v>0.998</v>
      </c>
      <c r="I19" s="2">
        <v>1</v>
      </c>
      <c r="J19" s="2">
        <f>Table1[[#This Row],[Tie Games]]/Table1[[#This Row],[Runs]]</f>
        <v>2E-3</v>
      </c>
      <c r="K19" s="16">
        <f>(Table1[[#This Row],[Comp Wins]]+Table1[[#This Row],[Tie Games]])/Table1[[#This Row],[Runs]]</f>
        <v>1</v>
      </c>
      <c r="L19" s="2">
        <v>2.2504000000000001E-3</v>
      </c>
      <c r="M19" s="7">
        <v>463</v>
      </c>
    </row>
    <row r="20" spans="1:13" ht="15.75" thickBot="1" x14ac:dyDescent="0.3">
      <c r="A20" s="5">
        <v>9</v>
      </c>
      <c r="B20" s="2">
        <v>1</v>
      </c>
      <c r="C20" s="2">
        <v>500</v>
      </c>
      <c r="D20" s="1" t="s">
        <v>10</v>
      </c>
      <c r="E20" s="2">
        <v>0</v>
      </c>
      <c r="F20" s="2">
        <f>Table1[[#This Row],[Player Wins]]/Table1[[#This Row],[Runs]]</f>
        <v>0</v>
      </c>
      <c r="G20" s="2">
        <v>499</v>
      </c>
      <c r="H20" s="2">
        <f>Table1[[#This Row],[Comp Wins]]/Table1[[#This Row],[Runs]]</f>
        <v>0.998</v>
      </c>
      <c r="I20" s="2">
        <v>1</v>
      </c>
      <c r="J20" s="2">
        <f>Table1[[#This Row],[Tie Games]]/Table1[[#This Row],[Runs]]</f>
        <v>2E-3</v>
      </c>
      <c r="K20" s="16">
        <f>(Table1[[#This Row],[Comp Wins]]+Table1[[#This Row],[Tie Games]])/Table1[[#This Row],[Runs]]</f>
        <v>1</v>
      </c>
      <c r="L20" s="2">
        <v>2.2504000000000001E-3</v>
      </c>
      <c r="M20" s="7">
        <v>463</v>
      </c>
    </row>
    <row r="21" spans="1:13" ht="15.75" thickBot="1" x14ac:dyDescent="0.3">
      <c r="A21" s="5">
        <v>25</v>
      </c>
      <c r="B21" s="2">
        <v>1</v>
      </c>
      <c r="C21" s="2">
        <v>500</v>
      </c>
      <c r="D21" s="1" t="s">
        <v>10</v>
      </c>
      <c r="E21" s="2">
        <v>0</v>
      </c>
      <c r="F21" s="2">
        <f>Table1[[#This Row],[Player Wins]]/Table1[[#This Row],[Runs]]</f>
        <v>0</v>
      </c>
      <c r="G21" s="2">
        <v>426</v>
      </c>
      <c r="H21" s="2">
        <f>Table1[[#This Row],[Comp Wins]]/Table1[[#This Row],[Runs]]</f>
        <v>0.85199999999999998</v>
      </c>
      <c r="I21" s="2">
        <v>74</v>
      </c>
      <c r="J21" s="2">
        <f>Table1[[#This Row],[Tie Games]]/Table1[[#This Row],[Runs]]</f>
        <v>0.14799999999999999</v>
      </c>
      <c r="K21" s="16">
        <f>(Table1[[#This Row],[Comp Wins]]+Table1[[#This Row],[Tie Games]])/Table1[[#This Row],[Runs]]</f>
        <v>1</v>
      </c>
      <c r="L21" s="2">
        <v>9.1976000000000002E-2</v>
      </c>
      <c r="M21" s="7">
        <v>13626</v>
      </c>
    </row>
    <row r="22" spans="1:13" ht="15.75" thickBot="1" x14ac:dyDescent="0.3">
      <c r="A22" s="5">
        <v>36</v>
      </c>
      <c r="B22" s="2">
        <v>1</v>
      </c>
      <c r="C22" s="2">
        <v>500</v>
      </c>
      <c r="D22" s="1" t="s">
        <v>10</v>
      </c>
      <c r="E22" s="2">
        <v>0</v>
      </c>
      <c r="F22" s="2">
        <f>Table1[[#This Row],[Player Wins]]/Table1[[#This Row],[Runs]]</f>
        <v>0</v>
      </c>
      <c r="G22" s="2">
        <v>423</v>
      </c>
      <c r="H22" s="2">
        <f>Table1[[#This Row],[Comp Wins]]/Table1[[#This Row],[Runs]]</f>
        <v>0.84599999999999997</v>
      </c>
      <c r="I22" s="2">
        <v>77</v>
      </c>
      <c r="J22" s="2">
        <f>Table1[[#This Row],[Tie Games]]/Table1[[#This Row],[Runs]]</f>
        <v>0.154</v>
      </c>
      <c r="K22" s="16">
        <f>(Table1[[#This Row],[Comp Wins]]+Table1[[#This Row],[Tie Games]])/Table1[[#This Row],[Runs]]</f>
        <v>1</v>
      </c>
      <c r="L22" s="2">
        <v>0.52609740000000005</v>
      </c>
      <c r="M22" s="7">
        <v>62917</v>
      </c>
    </row>
    <row r="23" spans="1:13" ht="15.75" thickBot="1" x14ac:dyDescent="0.3">
      <c r="A23" s="5">
        <v>49</v>
      </c>
      <c r="B23" s="2">
        <v>1</v>
      </c>
      <c r="C23" s="2">
        <v>500</v>
      </c>
      <c r="D23" s="1" t="s">
        <v>10</v>
      </c>
      <c r="E23" s="2">
        <v>0</v>
      </c>
      <c r="F23" s="2">
        <f>Table1[[#This Row],[Player Wins]]/Table1[[#This Row],[Runs]]</f>
        <v>0</v>
      </c>
      <c r="G23" s="2">
        <v>446</v>
      </c>
      <c r="H23" s="2">
        <f>Table1[[#This Row],[Comp Wins]]/Table1[[#This Row],[Runs]]</f>
        <v>0.89200000000000002</v>
      </c>
      <c r="I23" s="2">
        <v>54</v>
      </c>
      <c r="J23" s="2">
        <f>Table1[[#This Row],[Tie Games]]/Table1[[#This Row],[Runs]]</f>
        <v>0.108</v>
      </c>
      <c r="K23" s="16">
        <f>(Table1[[#This Row],[Comp Wins]]+Table1[[#This Row],[Tie Games]])/Table1[[#This Row],[Runs]]</f>
        <v>1</v>
      </c>
      <c r="L23" s="2">
        <v>1.309086</v>
      </c>
      <c r="M23" s="7">
        <v>131700</v>
      </c>
    </row>
    <row r="24" spans="1:13" ht="15.75" thickBot="1" x14ac:dyDescent="0.3">
      <c r="A24" s="5">
        <v>64</v>
      </c>
      <c r="B24" s="2">
        <v>1</v>
      </c>
      <c r="C24" s="2">
        <v>500</v>
      </c>
      <c r="D24" s="1" t="s">
        <v>10</v>
      </c>
      <c r="E24" s="2">
        <v>0</v>
      </c>
      <c r="F24" s="2">
        <f>Table1[[#This Row],[Player Wins]]/Table1[[#This Row],[Runs]]</f>
        <v>0</v>
      </c>
      <c r="G24" s="2">
        <v>355</v>
      </c>
      <c r="H24" s="2">
        <f>Table1[[#This Row],[Comp Wins]]/Table1[[#This Row],[Runs]]</f>
        <v>0.71</v>
      </c>
      <c r="I24" s="2">
        <v>145</v>
      </c>
      <c r="J24" s="2">
        <f>Table1[[#This Row],[Tie Games]]/Table1[[#This Row],[Runs]]</f>
        <v>0.28999999999999998</v>
      </c>
      <c r="K24" s="16">
        <f>(Table1[[#This Row],[Comp Wins]]+Table1[[#This Row],[Tie Games]])/Table1[[#This Row],[Runs]]</f>
        <v>1</v>
      </c>
      <c r="L24" s="2">
        <v>5.7708769999999996</v>
      </c>
      <c r="M24" s="7">
        <v>489917</v>
      </c>
    </row>
    <row r="25" spans="1:13" ht="15.75" thickBot="1" x14ac:dyDescent="0.3">
      <c r="A25" s="11">
        <v>81</v>
      </c>
      <c r="B25" s="12">
        <v>1</v>
      </c>
      <c r="C25" s="12">
        <v>500</v>
      </c>
      <c r="D25" s="13" t="s">
        <v>10</v>
      </c>
      <c r="E25" s="12">
        <v>0</v>
      </c>
      <c r="F25" s="12">
        <f>Table1[[#This Row],[Player Wins]]/Table1[[#This Row],[Runs]]</f>
        <v>0</v>
      </c>
      <c r="G25" s="12">
        <v>415</v>
      </c>
      <c r="H25" s="12">
        <f>Table1[[#This Row],[Comp Wins]]/Table1[[#This Row],[Runs]]</f>
        <v>0.83</v>
      </c>
      <c r="I25" s="12">
        <v>85</v>
      </c>
      <c r="J25" s="12">
        <f>Table1[[#This Row],[Tie Games]]/Table1[[#This Row],[Runs]]</f>
        <v>0.17</v>
      </c>
      <c r="K25" s="18">
        <f>(Table1[[#This Row],[Comp Wins]]+Table1[[#This Row],[Tie Games]])/Table1[[#This Row],[Runs]]</f>
        <v>1</v>
      </c>
      <c r="L25" s="12">
        <v>10.294140000000001</v>
      </c>
      <c r="M25" s="14">
        <v>742364</v>
      </c>
    </row>
    <row r="26" spans="1:13" ht="15.75" thickBot="1" x14ac:dyDescent="0.3">
      <c r="A26" s="11">
        <v>100</v>
      </c>
      <c r="B26" s="12">
        <v>1</v>
      </c>
      <c r="C26" s="12">
        <v>250</v>
      </c>
      <c r="D26" s="13" t="s">
        <v>10</v>
      </c>
      <c r="E26" s="12">
        <v>0</v>
      </c>
      <c r="F26" s="12">
        <f>Table1[[#This Row],[Player Wins]]/Table1[[#This Row],[Runs]]</f>
        <v>0</v>
      </c>
      <c r="G26" s="12">
        <v>156</v>
      </c>
      <c r="H26" s="12">
        <f>Table1[[#This Row],[Comp Wins]]/Table1[[#This Row],[Runs]]</f>
        <v>0.624</v>
      </c>
      <c r="I26" s="12">
        <f>Table1[[#This Row],[Runs]]-Table1[[#This Row],[Comp Wins]]</f>
        <v>94</v>
      </c>
      <c r="J26" s="12">
        <f>Table1[[#This Row],[Tie Games]]/Table1[[#This Row],[Runs]]</f>
        <v>0.376</v>
      </c>
      <c r="K26" s="18">
        <f>(Table1[[#This Row],[Comp Wins]]+Table1[[#This Row],[Tie Games]])/Table1[[#This Row],[Runs]]</f>
        <v>1</v>
      </c>
      <c r="L26" s="12">
        <v>39.710585199999997</v>
      </c>
      <c r="M26" s="14">
        <v>2387044</v>
      </c>
    </row>
    <row r="27" spans="1:13" ht="15.75" thickBot="1" x14ac:dyDescent="0.3">
      <c r="A27" s="5">
        <v>9</v>
      </c>
      <c r="B27" s="2">
        <v>2</v>
      </c>
      <c r="C27" s="2">
        <v>500</v>
      </c>
      <c r="D27" s="1" t="s">
        <v>10</v>
      </c>
      <c r="E27" s="2">
        <v>0</v>
      </c>
      <c r="F27" s="2">
        <f>Table1[[#This Row],[Player Wins]]/Table1[[#This Row],[Runs]]</f>
        <v>0</v>
      </c>
      <c r="G27" s="2">
        <v>499</v>
      </c>
      <c r="H27" s="2">
        <f>Table1[[#This Row],[Comp Wins]]/Table1[[#This Row],[Runs]]</f>
        <v>0.998</v>
      </c>
      <c r="I27" s="2">
        <v>1</v>
      </c>
      <c r="J27" s="12">
        <f>Table1[[#This Row],[Tie Games]]/Table1[[#This Row],[Runs]]</f>
        <v>2E-3</v>
      </c>
      <c r="K27" s="18">
        <f>(Table1[[#This Row],[Comp Wins]]+Table1[[#This Row],[Tie Games]])/Table1[[#This Row],[Runs]]</f>
        <v>1</v>
      </c>
      <c r="L27" s="16">
        <v>7.6742119999999997E-3</v>
      </c>
      <c r="M27" s="2">
        <v>1673</v>
      </c>
    </row>
    <row r="28" spans="1:13" ht="15.75" thickBot="1" x14ac:dyDescent="0.3">
      <c r="A28" s="5">
        <v>25</v>
      </c>
      <c r="B28" s="2">
        <v>2</v>
      </c>
      <c r="C28" s="2">
        <v>500</v>
      </c>
      <c r="D28" s="1" t="s">
        <v>10</v>
      </c>
      <c r="E28" s="2">
        <v>0</v>
      </c>
      <c r="F28" s="2">
        <f>Table1[[#This Row],[Player Wins]]/Table1[[#This Row],[Runs]]</f>
        <v>0</v>
      </c>
      <c r="G28" s="2">
        <v>416</v>
      </c>
      <c r="H28" s="2">
        <f>Table1[[#This Row],[Comp Wins]]/Table1[[#This Row],[Runs]]</f>
        <v>0.83199999999999996</v>
      </c>
      <c r="I28" s="2">
        <v>84</v>
      </c>
      <c r="J28" s="12">
        <f>Table1[[#This Row],[Tie Games]]/Table1[[#This Row],[Runs]]</f>
        <v>0.16800000000000001</v>
      </c>
      <c r="K28" s="18">
        <f>(Table1[[#This Row],[Comp Wins]]+Table1[[#This Row],[Tie Games]])/Table1[[#This Row],[Runs]]</f>
        <v>1</v>
      </c>
      <c r="L28" s="16">
        <v>1.233106</v>
      </c>
      <c r="M28" s="2">
        <v>160078</v>
      </c>
    </row>
    <row r="29" spans="1:13" ht="15.75" thickBot="1" x14ac:dyDescent="0.3">
      <c r="A29" s="5">
        <v>36</v>
      </c>
      <c r="B29" s="2">
        <v>2</v>
      </c>
      <c r="C29" s="2">
        <v>500</v>
      </c>
      <c r="D29" s="1" t="s">
        <v>10</v>
      </c>
      <c r="E29" s="2">
        <v>0</v>
      </c>
      <c r="F29" s="2">
        <f>Table1[[#This Row],[Player Wins]]/Table1[[#This Row],[Runs]]</f>
        <v>0</v>
      </c>
      <c r="G29" s="2">
        <v>407</v>
      </c>
      <c r="H29" s="2">
        <f>Table1[[#This Row],[Comp Wins]]/Table1[[#This Row],[Runs]]</f>
        <v>0.81399999999999995</v>
      </c>
      <c r="I29" s="2">
        <v>93</v>
      </c>
      <c r="J29" s="12">
        <f>Table1[[#This Row],[Tie Games]]/Table1[[#This Row],[Runs]]</f>
        <v>0.186</v>
      </c>
      <c r="K29" s="18">
        <f>(Table1[[#This Row],[Comp Wins]]+Table1[[#This Row],[Tie Games]])/Table1[[#This Row],[Runs]]</f>
        <v>1</v>
      </c>
      <c r="L29" s="16">
        <v>6.7077627</v>
      </c>
      <c r="M29" s="2">
        <v>753496</v>
      </c>
    </row>
    <row r="30" spans="1:13" ht="15.75" thickBot="1" x14ac:dyDescent="0.3">
      <c r="A30" s="5">
        <v>49</v>
      </c>
      <c r="B30" s="2">
        <v>2</v>
      </c>
      <c r="C30" s="2">
        <v>150</v>
      </c>
      <c r="D30" s="1" t="s">
        <v>10</v>
      </c>
      <c r="E30" s="2">
        <v>0</v>
      </c>
      <c r="F30" s="2">
        <f>Table1[[#This Row],[Player Wins]]/Table1[[#This Row],[Runs]]</f>
        <v>0</v>
      </c>
      <c r="G30" s="2">
        <v>115</v>
      </c>
      <c r="H30" s="2">
        <f>Table1[[#This Row],[Comp Wins]]/Table1[[#This Row],[Runs]]</f>
        <v>0.76666666666666672</v>
      </c>
      <c r="I30" s="2">
        <f>Table1[[#This Row],[Runs]]-Table1[[#This Row],[Comp Wins]]</f>
        <v>35</v>
      </c>
      <c r="J30" s="12">
        <f>Table1[[#This Row],[Tie Games]]/Table1[[#This Row],[Runs]]</f>
        <v>0.23333333333333334</v>
      </c>
      <c r="K30" s="18">
        <f>(Table1[[#This Row],[Comp Wins]]+Table1[[#This Row],[Tie Games]])/Table1[[#This Row],[Runs]]</f>
        <v>1</v>
      </c>
      <c r="L30" s="2">
        <v>33.005288</v>
      </c>
      <c r="M30" s="7">
        <v>3022592</v>
      </c>
    </row>
    <row r="31" spans="1:13" ht="15.75" thickBot="1" x14ac:dyDescent="0.3">
      <c r="A31" s="5">
        <v>64</v>
      </c>
      <c r="B31" s="2">
        <v>2</v>
      </c>
      <c r="C31" s="2">
        <v>50</v>
      </c>
      <c r="D31" s="1" t="s">
        <v>10</v>
      </c>
      <c r="E31" s="2">
        <v>0</v>
      </c>
      <c r="F31" s="2">
        <f>Table1[[#This Row],[Player Wins]]/Table1[[#This Row],[Runs]]</f>
        <v>0</v>
      </c>
      <c r="G31" s="2">
        <v>33</v>
      </c>
      <c r="H31" s="2">
        <f>Table1[[#This Row],[Comp Wins]]/Table1[[#This Row],[Runs]]</f>
        <v>0.66</v>
      </c>
      <c r="I31" s="2">
        <f>Table1[[#This Row],[Runs]]-Table1[[#This Row],[Comp Wins]]</f>
        <v>17</v>
      </c>
      <c r="J31" s="12">
        <f>Table1[[#This Row],[Tie Games]]/Table1[[#This Row],[Runs]]</f>
        <v>0.34</v>
      </c>
      <c r="K31" s="18">
        <f>(Table1[[#This Row],[Comp Wins]]+Table1[[#This Row],[Tie Games]])/Table1[[#This Row],[Runs]]</f>
        <v>1</v>
      </c>
      <c r="L31" s="2">
        <v>110.8691188</v>
      </c>
      <c r="M31" s="7">
        <v>8891153</v>
      </c>
    </row>
    <row r="32" spans="1:13" ht="15.75" thickBot="1" x14ac:dyDescent="0.3">
      <c r="A32" s="5">
        <v>81</v>
      </c>
      <c r="B32" s="2">
        <v>2</v>
      </c>
      <c r="C32" s="2">
        <v>25</v>
      </c>
      <c r="D32" s="1" t="s">
        <v>10</v>
      </c>
      <c r="E32" s="2">
        <v>0</v>
      </c>
      <c r="F32" s="2">
        <f>Table1[[#This Row],[Player Wins]]/Table1[[#This Row],[Runs]]</f>
        <v>0</v>
      </c>
      <c r="G32" s="2">
        <v>21</v>
      </c>
      <c r="H32" s="2">
        <f>Table1[[#This Row],[Comp Wins]]/Table1[[#This Row],[Runs]]</f>
        <v>0.84</v>
      </c>
      <c r="I32" s="2">
        <f>Table1[[#This Row],[Runs]]-Table1[[#This Row],[Comp Wins]]</f>
        <v>4</v>
      </c>
      <c r="J32" s="12">
        <f>Table1[[#This Row],[Tie Games]]/Table1[[#This Row],[Runs]]</f>
        <v>0.16</v>
      </c>
      <c r="K32" s="18">
        <f>(Table1[[#This Row],[Comp Wins]]+Table1[[#This Row],[Tie Games]])/Table1[[#This Row],[Runs]]</f>
        <v>1</v>
      </c>
      <c r="L32" s="2">
        <v>354.15076699999997</v>
      </c>
      <c r="M32" s="7">
        <v>23389453</v>
      </c>
    </row>
    <row r="33" spans="1:13" ht="15.75" thickBot="1" x14ac:dyDescent="0.3">
      <c r="A33" s="11">
        <v>100</v>
      </c>
      <c r="B33" s="12">
        <v>2</v>
      </c>
      <c r="C33" s="12">
        <v>25</v>
      </c>
      <c r="D33" s="13" t="s">
        <v>10</v>
      </c>
      <c r="E33" s="12">
        <v>0</v>
      </c>
      <c r="F33" s="2">
        <f>Table1[[#This Row],[Player Wins]]/Table1[[#This Row],[Runs]]</f>
        <v>0</v>
      </c>
      <c r="G33" s="12">
        <v>19</v>
      </c>
      <c r="H33" s="12">
        <f>Table1[[#This Row],[Comp Wins]]/Table1[[#This Row],[Runs]]</f>
        <v>0.76</v>
      </c>
      <c r="I33" s="2">
        <f>Table1[[#This Row],[Runs]]-Table1[[#This Row],[Comp Wins]]</f>
        <v>6</v>
      </c>
      <c r="J33" s="12">
        <f>Table1[[#This Row],[Tie Games]]/Table1[[#This Row],[Runs]]</f>
        <v>0.24</v>
      </c>
      <c r="K33" s="18">
        <f>(Table1[[#This Row],[Comp Wins]]+Table1[[#This Row],[Tie Games]])/Table1[[#This Row],[Runs]]</f>
        <v>1</v>
      </c>
      <c r="L33" s="12">
        <v>949.988742</v>
      </c>
      <c r="M33" s="14">
        <v>57393419</v>
      </c>
    </row>
    <row r="34" spans="1:13" ht="15.75" thickBot="1" x14ac:dyDescent="0.3">
      <c r="A34" s="5"/>
      <c r="B34" s="2"/>
      <c r="C34" s="2"/>
      <c r="D34" s="1"/>
      <c r="E34" s="2"/>
      <c r="F34" s="2"/>
      <c r="G34" s="2"/>
      <c r="H34" s="2"/>
      <c r="I34" s="2"/>
      <c r="J34" s="12"/>
      <c r="K34" s="18"/>
      <c r="L34" s="2"/>
      <c r="M34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F850-9C9F-42A7-8E0E-DA5078108E14}">
  <dimension ref="A1:K31"/>
  <sheetViews>
    <sheetView zoomScale="145" zoomScaleNormal="145" workbookViewId="0">
      <selection activeCell="E21" sqref="E21"/>
    </sheetView>
  </sheetViews>
  <sheetFormatPr defaultRowHeight="15" x14ac:dyDescent="0.25"/>
  <cols>
    <col min="1" max="1" width="13.140625" customWidth="1"/>
    <col min="2" max="2" width="12.7109375" customWidth="1"/>
    <col min="3" max="4" width="12.85546875" customWidth="1"/>
    <col min="5" max="5" width="14" customWidth="1"/>
    <col min="6" max="7" width="20.85546875" customWidth="1"/>
    <col min="9" max="9" width="12.42578125" customWidth="1"/>
    <col min="10" max="11" width="13" customWidth="1"/>
  </cols>
  <sheetData>
    <row r="1" spans="1:11" ht="27" thickBot="1" x14ac:dyDescent="0.3">
      <c r="A1" s="27" t="s">
        <v>0</v>
      </c>
      <c r="B1" s="28" t="s">
        <v>1</v>
      </c>
      <c r="C1" s="28" t="s">
        <v>13</v>
      </c>
      <c r="D1" s="28" t="s">
        <v>14</v>
      </c>
      <c r="E1" s="28" t="s">
        <v>6</v>
      </c>
      <c r="F1" s="28" t="s">
        <v>15</v>
      </c>
      <c r="G1" s="29" t="s">
        <v>16</v>
      </c>
      <c r="I1" s="21" t="s">
        <v>12</v>
      </c>
      <c r="J1" s="1" t="s">
        <v>17</v>
      </c>
      <c r="K1" s="1" t="s">
        <v>18</v>
      </c>
    </row>
    <row r="2" spans="1:11" ht="15.75" thickBot="1" x14ac:dyDescent="0.3">
      <c r="A2" s="25">
        <v>9</v>
      </c>
      <c r="B2" s="20">
        <v>1</v>
      </c>
      <c r="C2" s="20">
        <v>0</v>
      </c>
      <c r="D2" s="20">
        <v>0</v>
      </c>
      <c r="E2" s="20">
        <v>10</v>
      </c>
      <c r="F2" s="20">
        <v>3.7850000000000002E-3</v>
      </c>
      <c r="G2" s="26">
        <v>633</v>
      </c>
      <c r="I2" s="22">
        <v>3</v>
      </c>
      <c r="J2" s="2">
        <v>9</v>
      </c>
      <c r="K2" s="2">
        <v>3.846235139</v>
      </c>
    </row>
    <row r="3" spans="1:11" ht="15.75" thickBot="1" x14ac:dyDescent="0.3">
      <c r="A3" s="25">
        <v>9</v>
      </c>
      <c r="B3" s="20">
        <v>2</v>
      </c>
      <c r="C3" s="20">
        <v>0</v>
      </c>
      <c r="D3" s="20">
        <v>0</v>
      </c>
      <c r="E3" s="20">
        <v>10</v>
      </c>
      <c r="F3" s="20">
        <v>1.4558E-2</v>
      </c>
      <c r="G3" s="26">
        <v>2676</v>
      </c>
      <c r="I3" s="22">
        <v>5</v>
      </c>
      <c r="J3" s="2">
        <v>25</v>
      </c>
      <c r="K3" s="2">
        <v>11.53672027</v>
      </c>
    </row>
    <row r="4" spans="1:11" ht="15.75" thickBot="1" x14ac:dyDescent="0.3">
      <c r="A4" s="25">
        <v>9</v>
      </c>
      <c r="B4" s="20">
        <v>3</v>
      </c>
      <c r="C4" s="20">
        <v>0</v>
      </c>
      <c r="D4" s="20">
        <v>0</v>
      </c>
      <c r="E4" s="20">
        <v>10</v>
      </c>
      <c r="F4" s="20">
        <v>3.1254999999999998E-2</v>
      </c>
      <c r="G4" s="26">
        <v>7142</v>
      </c>
      <c r="I4" s="21"/>
      <c r="J4" s="1"/>
      <c r="K4" s="1"/>
    </row>
    <row r="5" spans="1:11" ht="15.75" thickBot="1" x14ac:dyDescent="0.3">
      <c r="A5" s="25">
        <v>25</v>
      </c>
      <c r="B5" s="20">
        <v>1</v>
      </c>
      <c r="C5" s="20">
        <v>0</v>
      </c>
      <c r="D5" s="20">
        <v>0</v>
      </c>
      <c r="E5" s="20">
        <v>10</v>
      </c>
      <c r="F5" s="20">
        <v>0.26722299999999999</v>
      </c>
      <c r="G5" s="26">
        <v>32128</v>
      </c>
      <c r="I5" s="22">
        <v>6</v>
      </c>
      <c r="J5" s="2">
        <v>36</v>
      </c>
      <c r="K5" s="2">
        <v>17.02867105</v>
      </c>
    </row>
    <row r="6" spans="1:11" ht="15.75" thickBot="1" x14ac:dyDescent="0.3">
      <c r="A6" s="25">
        <v>25</v>
      </c>
      <c r="B6" s="20">
        <v>2</v>
      </c>
      <c r="C6" s="20">
        <v>0</v>
      </c>
      <c r="D6" s="20">
        <v>0</v>
      </c>
      <c r="E6" s="20">
        <v>10</v>
      </c>
      <c r="F6" s="20">
        <v>3.0828769999999999</v>
      </c>
      <c r="G6" s="26">
        <v>383806</v>
      </c>
      <c r="I6" s="22">
        <v>7</v>
      </c>
      <c r="J6" s="2">
        <v>49</v>
      </c>
      <c r="K6" s="2">
        <v>29.399846180000001</v>
      </c>
    </row>
    <row r="7" spans="1:11" ht="15.75" thickBot="1" x14ac:dyDescent="0.3">
      <c r="A7" s="25">
        <v>25</v>
      </c>
      <c r="B7" s="20">
        <v>3</v>
      </c>
      <c r="C7" s="20">
        <v>0</v>
      </c>
      <c r="D7" s="20">
        <v>0</v>
      </c>
      <c r="E7" s="20">
        <v>10</v>
      </c>
      <c r="F7" s="20">
        <v>13.647097</v>
      </c>
      <c r="G7" s="26">
        <v>1951214</v>
      </c>
      <c r="I7" s="21"/>
      <c r="J7" s="1"/>
      <c r="K7" s="1"/>
    </row>
    <row r="8" spans="1:11" ht="15.75" thickBot="1" x14ac:dyDescent="0.3">
      <c r="A8" s="25">
        <v>36</v>
      </c>
      <c r="B8" s="20">
        <v>1</v>
      </c>
      <c r="C8" s="20">
        <v>0</v>
      </c>
      <c r="D8" s="20">
        <v>0</v>
      </c>
      <c r="E8" s="20">
        <v>10</v>
      </c>
      <c r="F8" s="20">
        <v>1.4078310000000001</v>
      </c>
      <c r="G8" s="26">
        <v>139447</v>
      </c>
      <c r="I8" s="22">
        <v>8</v>
      </c>
      <c r="J8" s="2">
        <v>64</v>
      </c>
      <c r="K8" s="2">
        <v>37.348688969999998</v>
      </c>
    </row>
    <row r="9" spans="1:11" ht="15.75" thickBot="1" x14ac:dyDescent="0.3">
      <c r="A9" s="25">
        <v>36</v>
      </c>
      <c r="B9" s="20">
        <v>2</v>
      </c>
      <c r="C9" s="20">
        <v>0</v>
      </c>
      <c r="D9" s="20">
        <v>0</v>
      </c>
      <c r="E9" s="20">
        <v>10</v>
      </c>
      <c r="F9" s="20">
        <v>23.973490999999999</v>
      </c>
      <c r="G9" s="26">
        <v>2423455</v>
      </c>
      <c r="I9" s="22">
        <v>9</v>
      </c>
      <c r="J9" s="2">
        <v>81</v>
      </c>
      <c r="K9" s="2">
        <v>47.365721710000003</v>
      </c>
    </row>
    <row r="10" spans="1:11" ht="15.75" thickBot="1" x14ac:dyDescent="0.3">
      <c r="A10" s="25">
        <v>36</v>
      </c>
      <c r="B10" s="20">
        <v>3</v>
      </c>
      <c r="C10" s="20">
        <v>0</v>
      </c>
      <c r="D10" s="20">
        <v>0</v>
      </c>
      <c r="E10" s="20">
        <v>10</v>
      </c>
      <c r="F10" s="20">
        <v>134.58140299999999</v>
      </c>
      <c r="G10" s="26">
        <v>15879576</v>
      </c>
      <c r="I10" s="21"/>
      <c r="J10" s="1"/>
      <c r="K10" s="1"/>
    </row>
    <row r="11" spans="1:11" ht="15.75" thickBot="1" x14ac:dyDescent="0.3">
      <c r="A11" s="25">
        <v>79</v>
      </c>
      <c r="B11" s="20">
        <v>1</v>
      </c>
      <c r="C11" s="20">
        <v>0</v>
      </c>
      <c r="D11" s="20">
        <v>0</v>
      </c>
      <c r="E11" s="20">
        <v>10</v>
      </c>
      <c r="F11" s="20">
        <v>4.5664559999999996</v>
      </c>
      <c r="G11" s="26">
        <v>402094</v>
      </c>
      <c r="I11" s="22">
        <v>10</v>
      </c>
      <c r="J11" s="2">
        <v>100</v>
      </c>
      <c r="K11" s="2">
        <v>49.683874709999998</v>
      </c>
    </row>
    <row r="12" spans="1:11" ht="15.75" thickBot="1" x14ac:dyDescent="0.3">
      <c r="A12" s="25">
        <v>79</v>
      </c>
      <c r="B12" s="20">
        <v>2</v>
      </c>
      <c r="C12" s="20">
        <v>0</v>
      </c>
      <c r="D12" s="20">
        <v>0</v>
      </c>
      <c r="E12" s="20">
        <v>10</v>
      </c>
      <c r="F12" s="20">
        <v>134.25310400000001</v>
      </c>
      <c r="G12" s="26">
        <v>11745632</v>
      </c>
    </row>
    <row r="13" spans="1:11" ht="15.75" thickBot="1" x14ac:dyDescent="0.3">
      <c r="A13" s="25">
        <v>64</v>
      </c>
      <c r="B13" s="20">
        <v>1</v>
      </c>
      <c r="C13" s="20">
        <v>0</v>
      </c>
      <c r="D13" s="20">
        <v>0</v>
      </c>
      <c r="E13" s="20">
        <v>10</v>
      </c>
      <c r="F13" s="20">
        <v>17.391832000000001</v>
      </c>
      <c r="G13" s="26">
        <v>1197860</v>
      </c>
    </row>
    <row r="14" spans="1:11" ht="15.75" thickBot="1" x14ac:dyDescent="0.3">
      <c r="A14" s="25">
        <v>64</v>
      </c>
      <c r="B14" s="20">
        <v>2</v>
      </c>
      <c r="C14" s="20">
        <v>0</v>
      </c>
      <c r="D14" s="20">
        <v>0</v>
      </c>
      <c r="E14" s="20">
        <v>10</v>
      </c>
      <c r="F14" s="20">
        <v>649.56212400000004</v>
      </c>
      <c r="G14" s="26">
        <v>48313646</v>
      </c>
    </row>
    <row r="15" spans="1:11" ht="15.75" thickBot="1" x14ac:dyDescent="0.3">
      <c r="A15" s="25">
        <v>81</v>
      </c>
      <c r="B15" s="20">
        <v>1</v>
      </c>
      <c r="C15" s="20">
        <v>0</v>
      </c>
      <c r="D15" s="20">
        <v>0</v>
      </c>
      <c r="E15" s="20">
        <v>10</v>
      </c>
      <c r="F15" s="20">
        <v>53.820580999999997</v>
      </c>
      <c r="G15" s="26">
        <v>3581947</v>
      </c>
    </row>
    <row r="16" spans="1:11" ht="15.75" thickBot="1" x14ac:dyDescent="0.3">
      <c r="A16" s="25">
        <v>81</v>
      </c>
      <c r="B16" s="20">
        <v>2</v>
      </c>
      <c r="C16" s="20">
        <v>0</v>
      </c>
      <c r="D16" s="20">
        <v>0</v>
      </c>
      <c r="E16" s="20">
        <v>10</v>
      </c>
      <c r="F16" s="20">
        <v>2549.2506619999999</v>
      </c>
      <c r="G16" s="26">
        <v>169420376</v>
      </c>
    </row>
    <row r="17" spans="1:7" ht="15.75" thickBot="1" x14ac:dyDescent="0.3">
      <c r="A17" s="25">
        <v>100</v>
      </c>
      <c r="B17" s="20">
        <v>1</v>
      </c>
      <c r="C17" s="20">
        <v>0</v>
      </c>
      <c r="D17" s="20">
        <v>0</v>
      </c>
      <c r="E17" s="20">
        <v>10</v>
      </c>
      <c r="F17" s="20">
        <v>183.95663400000001</v>
      </c>
      <c r="G17" s="26">
        <v>10141879</v>
      </c>
    </row>
    <row r="18" spans="1:7" x14ac:dyDescent="0.25">
      <c r="A18" s="30">
        <v>100</v>
      </c>
      <c r="B18" s="31">
        <v>2</v>
      </c>
      <c r="C18" s="31">
        <v>0</v>
      </c>
      <c r="D18" s="31">
        <v>0</v>
      </c>
      <c r="E18" s="31">
        <v>10</v>
      </c>
      <c r="F18" s="31">
        <v>9139.678355</v>
      </c>
      <c r="G18" s="14">
        <v>504425715</v>
      </c>
    </row>
    <row r="24" spans="1:7" ht="15.75" thickBot="1" x14ac:dyDescent="0.3">
      <c r="C24" t="s">
        <v>19</v>
      </c>
      <c r="F24" t="s">
        <v>20</v>
      </c>
    </row>
    <row r="25" spans="1:7" ht="15.75" thickBot="1" x14ac:dyDescent="0.3">
      <c r="C25" s="23">
        <v>9</v>
      </c>
      <c r="D25" s="24">
        <v>3.7850000000000002E-3</v>
      </c>
      <c r="F25" s="23">
        <v>9</v>
      </c>
      <c r="G25" s="24">
        <v>1.4558E-2</v>
      </c>
    </row>
    <row r="26" spans="1:7" ht="15.75" thickBot="1" x14ac:dyDescent="0.3">
      <c r="C26" s="19">
        <v>25</v>
      </c>
      <c r="D26" s="20">
        <v>0.26722299999999999</v>
      </c>
      <c r="F26" s="19">
        <v>25</v>
      </c>
      <c r="G26" s="20">
        <v>3.0828769999999999</v>
      </c>
    </row>
    <row r="27" spans="1:7" ht="15.75" thickBot="1" x14ac:dyDescent="0.3">
      <c r="C27" s="19">
        <v>36</v>
      </c>
      <c r="D27" s="20">
        <v>1.4078310000000001</v>
      </c>
      <c r="F27" s="19">
        <v>36</v>
      </c>
      <c r="G27" s="20">
        <v>23.973490999999999</v>
      </c>
    </row>
    <row r="28" spans="1:7" ht="15.75" thickBot="1" x14ac:dyDescent="0.3">
      <c r="C28" s="19">
        <v>49</v>
      </c>
      <c r="D28" s="20">
        <v>4.5664559999999996</v>
      </c>
      <c r="F28" s="19">
        <v>49</v>
      </c>
      <c r="G28" s="20">
        <v>134.25310400000001</v>
      </c>
    </row>
    <row r="29" spans="1:7" ht="15.75" thickBot="1" x14ac:dyDescent="0.3">
      <c r="C29" s="19">
        <v>64</v>
      </c>
      <c r="D29" s="20">
        <v>17.391832000000001</v>
      </c>
      <c r="F29" s="19">
        <v>64</v>
      </c>
      <c r="G29" s="20">
        <v>649.56212400000004</v>
      </c>
    </row>
    <row r="30" spans="1:7" ht="15.75" thickBot="1" x14ac:dyDescent="0.3">
      <c r="C30" s="19">
        <v>81</v>
      </c>
      <c r="D30" s="20">
        <v>53.820580999999997</v>
      </c>
      <c r="F30" s="19">
        <v>81</v>
      </c>
      <c r="G30" s="20">
        <v>2549.2506619999999</v>
      </c>
    </row>
    <row r="31" spans="1:7" ht="15.75" thickBot="1" x14ac:dyDescent="0.3">
      <c r="C31" s="19">
        <v>100</v>
      </c>
      <c r="D31" s="20">
        <v>183.95663400000001</v>
      </c>
      <c r="F31" s="19">
        <v>100</v>
      </c>
      <c r="G31" s="20">
        <v>9139.678355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C96D-2BDD-4945-99B1-68C7DD78237D}">
  <dimension ref="A1"/>
  <sheetViews>
    <sheetView zoomScale="70" zoomScaleNormal="7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3BFB-A8C3-422E-BAF4-E2BD589D6C6F}">
  <dimension ref="A1:J34"/>
  <sheetViews>
    <sheetView workbookViewId="0">
      <selection activeCell="B38" sqref="B38"/>
    </sheetView>
  </sheetViews>
  <sheetFormatPr defaultRowHeight="15" x14ac:dyDescent="0.25"/>
  <cols>
    <col min="1" max="1" width="20.140625" bestFit="1" customWidth="1"/>
    <col min="2" max="2" width="12.85546875" bestFit="1" customWidth="1"/>
    <col min="4" max="4" width="13.140625" bestFit="1" customWidth="1"/>
    <col min="5" max="5" width="14.140625" bestFit="1" customWidth="1"/>
    <col min="6" max="6" width="13.5703125" bestFit="1" customWidth="1"/>
    <col min="7" max="7" width="13" bestFit="1" customWidth="1"/>
    <col min="8" max="8" width="13" customWidth="1"/>
    <col min="9" max="9" width="18.5703125" bestFit="1" customWidth="1"/>
    <col min="10" max="10" width="33.7109375" bestFit="1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5" t="s">
        <v>11</v>
      </c>
      <c r="I1" s="9" t="s">
        <v>7</v>
      </c>
      <c r="J1" s="10" t="s">
        <v>8</v>
      </c>
    </row>
    <row r="2" spans="1:10" ht="15.75" thickBot="1" x14ac:dyDescent="0.3">
      <c r="A2" s="5">
        <v>9</v>
      </c>
      <c r="B2" s="2">
        <v>1</v>
      </c>
      <c r="C2" s="2">
        <v>500</v>
      </c>
      <c r="D2" s="1" t="s">
        <v>9</v>
      </c>
      <c r="E2" s="2">
        <v>7</v>
      </c>
      <c r="F2" s="2">
        <v>452</v>
      </c>
      <c r="G2" s="2">
        <v>41</v>
      </c>
      <c r="H2" s="16">
        <f>(Table13[[#This Row],[Comp Wins]]+Table13[[#This Row],[Tie Games]])/Table13[[#This Row],[Runs]]</f>
        <v>0.98599999999999999</v>
      </c>
      <c r="I2" s="2">
        <v>1.5139999999999999E-3</v>
      </c>
      <c r="J2" s="7">
        <v>274</v>
      </c>
    </row>
    <row r="3" spans="1:10" ht="15.75" thickBot="1" x14ac:dyDescent="0.3">
      <c r="A3" s="5">
        <v>9</v>
      </c>
      <c r="B3" s="2">
        <v>2</v>
      </c>
      <c r="C3" s="2">
        <v>500</v>
      </c>
      <c r="D3" s="1" t="s">
        <v>9</v>
      </c>
      <c r="E3" s="2">
        <v>5</v>
      </c>
      <c r="F3" s="2">
        <v>407</v>
      </c>
      <c r="G3" s="2">
        <v>88</v>
      </c>
      <c r="H3" s="16">
        <f>(Table13[[#This Row],[Comp Wins]]+Table13[[#This Row],[Tie Games]])/Table13[[#This Row],[Runs]]</f>
        <v>0.99</v>
      </c>
      <c r="I3" s="2">
        <v>5.4010000000000004E-3</v>
      </c>
      <c r="J3" s="7">
        <v>116</v>
      </c>
    </row>
    <row r="4" spans="1:10" ht="15.75" thickBot="1" x14ac:dyDescent="0.3">
      <c r="A4" s="5">
        <v>9</v>
      </c>
      <c r="B4" s="2">
        <v>3</v>
      </c>
      <c r="C4" s="2">
        <v>500</v>
      </c>
      <c r="D4" s="1" t="s">
        <v>9</v>
      </c>
      <c r="E4" s="2">
        <v>3</v>
      </c>
      <c r="F4" s="2">
        <v>409</v>
      </c>
      <c r="G4" s="2">
        <v>89</v>
      </c>
      <c r="H4" s="16">
        <f>(Table13[[#This Row],[Comp Wins]]+Table13[[#This Row],[Tie Games]])/Table13[[#This Row],[Runs]]</f>
        <v>0.996</v>
      </c>
      <c r="I4" s="2">
        <v>1.1001E-2</v>
      </c>
      <c r="J4" s="7">
        <v>2447</v>
      </c>
    </row>
    <row r="5" spans="1:10" ht="15.75" thickBot="1" x14ac:dyDescent="0.3">
      <c r="A5" s="5">
        <v>9</v>
      </c>
      <c r="B5" s="2">
        <v>4</v>
      </c>
      <c r="C5" s="2">
        <v>500</v>
      </c>
      <c r="D5" s="1" t="s">
        <v>9</v>
      </c>
      <c r="E5" s="2">
        <v>0</v>
      </c>
      <c r="F5" s="2">
        <v>443</v>
      </c>
      <c r="G5" s="2">
        <v>57</v>
      </c>
      <c r="H5" s="16">
        <f>(Table13[[#This Row],[Comp Wins]]+Table13[[#This Row],[Tie Games]])/Table13[[#This Row],[Runs]]</f>
        <v>1</v>
      </c>
      <c r="I5" s="2">
        <v>2.2114000000000002E-2</v>
      </c>
      <c r="J5" s="7">
        <v>5291</v>
      </c>
    </row>
    <row r="6" spans="1:10" ht="15.75" thickBot="1" x14ac:dyDescent="0.3">
      <c r="A6" s="5">
        <v>9</v>
      </c>
      <c r="B6" s="2">
        <v>5</v>
      </c>
      <c r="C6" s="2">
        <v>500</v>
      </c>
      <c r="D6" s="1" t="s">
        <v>9</v>
      </c>
      <c r="E6" s="2">
        <v>0</v>
      </c>
      <c r="F6" s="2">
        <v>403</v>
      </c>
      <c r="G6" s="2">
        <v>97</v>
      </c>
      <c r="H6" s="16">
        <f>(Table13[[#This Row],[Comp Wins]]+Table13[[#This Row],[Tie Games]])/Table13[[#This Row],[Runs]]</f>
        <v>1</v>
      </c>
      <c r="I6" s="2">
        <v>3.0299E-2</v>
      </c>
      <c r="J6" s="7">
        <v>7283</v>
      </c>
    </row>
    <row r="7" spans="1:10" ht="15.75" thickBot="1" x14ac:dyDescent="0.3">
      <c r="A7" s="5">
        <v>25</v>
      </c>
      <c r="B7" s="2">
        <v>1</v>
      </c>
      <c r="C7" s="2">
        <v>500</v>
      </c>
      <c r="D7" s="1" t="s">
        <v>9</v>
      </c>
      <c r="E7" s="2">
        <v>1</v>
      </c>
      <c r="F7" s="2">
        <v>284</v>
      </c>
      <c r="G7" s="2">
        <v>215</v>
      </c>
      <c r="H7" s="16">
        <f>(Table13[[#This Row],[Comp Wins]]+Table13[[#This Row],[Tie Games]])/Table13[[#This Row],[Runs]]</f>
        <v>0.998</v>
      </c>
      <c r="I7" s="2">
        <v>9.4587000000000004E-2</v>
      </c>
      <c r="J7" s="7">
        <v>13076</v>
      </c>
    </row>
    <row r="8" spans="1:10" ht="15.75" thickBot="1" x14ac:dyDescent="0.3">
      <c r="A8" s="5">
        <v>36</v>
      </c>
      <c r="B8" s="2">
        <v>1</v>
      </c>
      <c r="C8" s="2">
        <v>500</v>
      </c>
      <c r="D8" s="1" t="s">
        <v>9</v>
      </c>
      <c r="E8" s="2">
        <v>0</v>
      </c>
      <c r="F8" s="2">
        <v>221</v>
      </c>
      <c r="G8" s="2">
        <v>279</v>
      </c>
      <c r="H8" s="16">
        <f>(Table13[[#This Row],[Comp Wins]]+Table13[[#This Row],[Tie Games]])/Table13[[#This Row],[Runs]]</f>
        <v>1</v>
      </c>
      <c r="I8" s="2">
        <v>0.46421899999999999</v>
      </c>
      <c r="J8" s="7">
        <v>53205</v>
      </c>
    </row>
    <row r="9" spans="1:10" ht="15.75" thickBot="1" x14ac:dyDescent="0.3">
      <c r="A9" s="5">
        <v>49</v>
      </c>
      <c r="B9" s="2">
        <v>1</v>
      </c>
      <c r="C9" s="2">
        <v>500</v>
      </c>
      <c r="D9" s="1" t="s">
        <v>9</v>
      </c>
      <c r="E9" s="2">
        <v>0</v>
      </c>
      <c r="F9" s="2">
        <v>276</v>
      </c>
      <c r="G9" s="2">
        <v>224</v>
      </c>
      <c r="H9" s="16">
        <f>(Table13[[#This Row],[Comp Wins]]+Table13[[#This Row],[Tie Games]])/Table13[[#This Row],[Runs]]</f>
        <v>1</v>
      </c>
      <c r="I9" s="2">
        <v>1.4936259999999999</v>
      </c>
      <c r="J9" s="7">
        <v>140701</v>
      </c>
    </row>
    <row r="10" spans="1:10" ht="15.75" thickBot="1" x14ac:dyDescent="0.3">
      <c r="A10" s="5">
        <v>64</v>
      </c>
      <c r="B10" s="2">
        <v>1</v>
      </c>
      <c r="C10" s="2">
        <v>500</v>
      </c>
      <c r="D10" s="1" t="s">
        <v>9</v>
      </c>
      <c r="E10" s="2">
        <v>0</v>
      </c>
      <c r="F10" s="2">
        <v>161</v>
      </c>
      <c r="G10" s="2">
        <v>339</v>
      </c>
      <c r="H10" s="16">
        <f>(Table13[[#This Row],[Comp Wins]]+Table13[[#This Row],[Tie Games]])/Table13[[#This Row],[Runs]]</f>
        <v>1</v>
      </c>
      <c r="I10" s="2">
        <v>5.4980000000000002</v>
      </c>
      <c r="J10" s="7">
        <v>443307</v>
      </c>
    </row>
    <row r="11" spans="1:10" ht="15.75" thickBot="1" x14ac:dyDescent="0.3">
      <c r="A11" s="5">
        <v>81</v>
      </c>
      <c r="B11" s="2">
        <v>1</v>
      </c>
      <c r="C11" s="2">
        <v>500</v>
      </c>
      <c r="D11" s="1" t="s">
        <v>9</v>
      </c>
      <c r="E11" s="2">
        <v>0</v>
      </c>
      <c r="F11" s="2">
        <v>264</v>
      </c>
      <c r="G11" s="2">
        <v>236</v>
      </c>
      <c r="H11" s="16">
        <f>(Table13[[#This Row],[Comp Wins]]+Table13[[#This Row],[Tie Games]])/Table13[[#This Row],[Runs]]</f>
        <v>1</v>
      </c>
      <c r="I11" s="2">
        <v>12.388976</v>
      </c>
      <c r="J11" s="7">
        <v>850342</v>
      </c>
    </row>
    <row r="12" spans="1:10" ht="15.75" thickBot="1" x14ac:dyDescent="0.3">
      <c r="A12" s="5">
        <v>100</v>
      </c>
      <c r="B12" s="2">
        <v>1</v>
      </c>
      <c r="C12" s="2">
        <v>500</v>
      </c>
      <c r="D12" s="1" t="s">
        <v>9</v>
      </c>
      <c r="E12" s="2">
        <v>0</v>
      </c>
      <c r="F12" s="2">
        <v>182</v>
      </c>
      <c r="G12" s="2">
        <v>318</v>
      </c>
      <c r="H12" s="16">
        <f>(Table13[[#This Row],[Comp Wins]]+Table13[[#This Row],[Tie Games]])/Table13[[#This Row],[Runs]]</f>
        <v>1</v>
      </c>
      <c r="I12" s="2">
        <v>37.774827999999999</v>
      </c>
      <c r="J12" s="7">
        <v>2251106</v>
      </c>
    </row>
    <row r="13" spans="1:10" ht="15.75" thickBot="1" x14ac:dyDescent="0.3">
      <c r="A13" s="5">
        <v>25</v>
      </c>
      <c r="B13" s="2">
        <v>2</v>
      </c>
      <c r="C13" s="2">
        <v>500</v>
      </c>
      <c r="D13" s="1" t="s">
        <v>9</v>
      </c>
      <c r="E13" s="2">
        <v>0</v>
      </c>
      <c r="F13" s="2">
        <v>261</v>
      </c>
      <c r="G13" s="2">
        <v>239</v>
      </c>
      <c r="H13" s="16">
        <f>(Table13[[#This Row],[Comp Wins]]+Table13[[#This Row],[Tie Games]])/Table13[[#This Row],[Runs]]</f>
        <v>1</v>
      </c>
      <c r="I13" s="2">
        <v>0.84727799999999998</v>
      </c>
      <c r="J13" s="7">
        <v>115836</v>
      </c>
    </row>
    <row r="14" spans="1:10" ht="15.75" thickBot="1" x14ac:dyDescent="0.3">
      <c r="A14" s="5">
        <v>36</v>
      </c>
      <c r="B14" s="2">
        <v>2</v>
      </c>
      <c r="C14" s="2">
        <v>500</v>
      </c>
      <c r="D14" s="1" t="s">
        <v>9</v>
      </c>
      <c r="E14" s="2">
        <v>0</v>
      </c>
      <c r="F14" s="2">
        <v>196</v>
      </c>
      <c r="G14" s="2">
        <v>304</v>
      </c>
      <c r="H14" s="16">
        <f>(Table13[[#This Row],[Comp Wins]]+Table13[[#This Row],[Tie Games]])/Table13[[#This Row],[Runs]]</f>
        <v>1</v>
      </c>
      <c r="I14" s="2">
        <v>5.4705035999999998</v>
      </c>
      <c r="J14" s="7">
        <v>623066</v>
      </c>
    </row>
    <row r="15" spans="1:10" ht="15.75" thickBot="1" x14ac:dyDescent="0.3">
      <c r="A15" s="5">
        <v>49</v>
      </c>
      <c r="B15" s="2">
        <v>2</v>
      </c>
      <c r="C15" s="2">
        <v>500</v>
      </c>
      <c r="D15" s="1" t="s">
        <v>9</v>
      </c>
      <c r="E15" s="2">
        <v>0</v>
      </c>
      <c r="F15" s="2">
        <v>227</v>
      </c>
      <c r="G15" s="2">
        <v>273</v>
      </c>
      <c r="H15" s="16">
        <f>(Table13[[#This Row],[Comp Wins]]+Table13[[#This Row],[Tie Games]])/Table13[[#This Row],[Runs]]</f>
        <v>1</v>
      </c>
      <c r="I15" s="2">
        <v>26.351195700000002</v>
      </c>
      <c r="J15" s="7">
        <v>2483925</v>
      </c>
    </row>
    <row r="16" spans="1:10" ht="15.75" thickBot="1" x14ac:dyDescent="0.3">
      <c r="A16" s="5">
        <v>64</v>
      </c>
      <c r="B16" s="2">
        <v>2</v>
      </c>
      <c r="C16" s="2">
        <v>500</v>
      </c>
      <c r="D16" s="1" t="s">
        <v>9</v>
      </c>
      <c r="E16" s="2">
        <v>0</v>
      </c>
      <c r="F16" s="2">
        <v>166</v>
      </c>
      <c r="G16" s="2">
        <v>334</v>
      </c>
      <c r="H16" s="16">
        <f>(Table13[[#This Row],[Comp Wins]]+Table13[[#This Row],[Tie Games]])/Table13[[#This Row],[Runs]]</f>
        <v>1</v>
      </c>
      <c r="I16" s="2">
        <v>97.629705000000001</v>
      </c>
      <c r="J16" s="7">
        <v>8032712</v>
      </c>
    </row>
    <row r="17" spans="1:10" ht="15.75" thickBot="1" x14ac:dyDescent="0.3">
      <c r="A17" s="5">
        <v>81</v>
      </c>
      <c r="B17" s="2">
        <v>2</v>
      </c>
      <c r="C17" s="2">
        <v>500</v>
      </c>
      <c r="D17" s="1" t="s">
        <v>9</v>
      </c>
      <c r="E17" s="3"/>
      <c r="F17" s="1"/>
      <c r="G17" s="4"/>
      <c r="H17" s="17">
        <f>(Table13[[#This Row],[Comp Wins]]+Table13[[#This Row],[Tie Games]])/Table13[[#This Row],[Runs]]</f>
        <v>0</v>
      </c>
      <c r="I17" s="1"/>
      <c r="J17" s="6"/>
    </row>
    <row r="18" spans="1:10" ht="15.75" thickBot="1" x14ac:dyDescent="0.3">
      <c r="A18" s="5">
        <v>100</v>
      </c>
      <c r="B18" s="2">
        <v>2</v>
      </c>
      <c r="C18" s="2">
        <v>500</v>
      </c>
      <c r="D18" s="1" t="s">
        <v>9</v>
      </c>
      <c r="E18" s="1"/>
      <c r="F18" s="1"/>
      <c r="G18" s="2">
        <v>500</v>
      </c>
      <c r="H18" s="16">
        <f>(Table13[[#This Row],[Comp Wins]]+Table13[[#This Row],[Tie Games]])/Table13[[#This Row],[Runs]]</f>
        <v>1</v>
      </c>
      <c r="I18" s="1"/>
      <c r="J18" s="6"/>
    </row>
    <row r="19" spans="1:10" ht="15.75" thickBot="1" x14ac:dyDescent="0.3">
      <c r="A19" s="5">
        <v>9</v>
      </c>
      <c r="B19" s="2">
        <v>1</v>
      </c>
      <c r="C19" s="2">
        <v>500</v>
      </c>
      <c r="D19" s="1" t="s">
        <v>10</v>
      </c>
      <c r="E19" s="2">
        <v>0</v>
      </c>
      <c r="F19" s="2">
        <v>499</v>
      </c>
      <c r="G19" s="2">
        <v>1</v>
      </c>
      <c r="H19" s="16">
        <f>(Table13[[#This Row],[Comp Wins]]+Table13[[#This Row],[Tie Games]])/Table13[[#This Row],[Runs]]</f>
        <v>1</v>
      </c>
      <c r="I19" s="2">
        <v>2.2504000000000001E-3</v>
      </c>
      <c r="J19" s="7">
        <v>463</v>
      </c>
    </row>
    <row r="20" spans="1:10" ht="15.75" thickBot="1" x14ac:dyDescent="0.3">
      <c r="A20" s="5">
        <v>9</v>
      </c>
      <c r="B20" s="2">
        <v>1</v>
      </c>
      <c r="C20" s="2">
        <v>500</v>
      </c>
      <c r="D20" s="1" t="s">
        <v>10</v>
      </c>
      <c r="E20" s="2">
        <v>0</v>
      </c>
      <c r="F20" s="2">
        <v>499</v>
      </c>
      <c r="G20" s="2">
        <v>1</v>
      </c>
      <c r="H20" s="16">
        <f>(Table13[[#This Row],[Comp Wins]]+Table13[[#This Row],[Tie Games]])/Table13[[#This Row],[Runs]]</f>
        <v>1</v>
      </c>
      <c r="I20" s="2">
        <v>2.2504000000000001E-3</v>
      </c>
      <c r="J20" s="7">
        <v>463</v>
      </c>
    </row>
    <row r="21" spans="1:10" ht="15.75" thickBot="1" x14ac:dyDescent="0.3">
      <c r="A21" s="5">
        <v>25</v>
      </c>
      <c r="B21" s="2">
        <v>1</v>
      </c>
      <c r="C21" s="2">
        <v>500</v>
      </c>
      <c r="D21" s="1" t="s">
        <v>10</v>
      </c>
      <c r="E21" s="2">
        <v>0</v>
      </c>
      <c r="F21" s="2">
        <v>426</v>
      </c>
      <c r="G21" s="2">
        <v>74</v>
      </c>
      <c r="H21" s="16">
        <f>(Table13[[#This Row],[Comp Wins]]+Table13[[#This Row],[Tie Games]])/Table13[[#This Row],[Runs]]</f>
        <v>1</v>
      </c>
      <c r="I21" s="2">
        <v>9.1976000000000002E-2</v>
      </c>
      <c r="J21" s="7">
        <v>13626</v>
      </c>
    </row>
    <row r="22" spans="1:10" ht="15.75" thickBot="1" x14ac:dyDescent="0.3">
      <c r="A22" s="5">
        <v>36</v>
      </c>
      <c r="B22" s="2">
        <v>1</v>
      </c>
      <c r="C22" s="2">
        <v>500</v>
      </c>
      <c r="D22" s="1" t="s">
        <v>10</v>
      </c>
      <c r="E22" s="2">
        <v>0</v>
      </c>
      <c r="F22" s="2">
        <v>423</v>
      </c>
      <c r="G22" s="2">
        <v>77</v>
      </c>
      <c r="H22" s="16">
        <f>(Table13[[#This Row],[Comp Wins]]+Table13[[#This Row],[Tie Games]])/Table13[[#This Row],[Runs]]</f>
        <v>1</v>
      </c>
      <c r="I22" s="2">
        <v>0.52609740000000005</v>
      </c>
      <c r="J22" s="7">
        <v>62917</v>
      </c>
    </row>
    <row r="23" spans="1:10" ht="15.75" thickBot="1" x14ac:dyDescent="0.3">
      <c r="A23" s="5">
        <v>49</v>
      </c>
      <c r="B23" s="2">
        <v>1</v>
      </c>
      <c r="C23" s="2">
        <v>500</v>
      </c>
      <c r="D23" s="1" t="s">
        <v>10</v>
      </c>
      <c r="E23" s="2">
        <v>0</v>
      </c>
      <c r="F23" s="2">
        <v>446</v>
      </c>
      <c r="G23" s="2">
        <v>54</v>
      </c>
      <c r="H23" s="16">
        <f>(Table13[[#This Row],[Comp Wins]]+Table13[[#This Row],[Tie Games]])/Table13[[#This Row],[Runs]]</f>
        <v>1</v>
      </c>
      <c r="I23" s="2">
        <v>1.309086</v>
      </c>
      <c r="J23" s="7">
        <v>131700</v>
      </c>
    </row>
    <row r="24" spans="1:10" ht="15.75" thickBot="1" x14ac:dyDescent="0.3">
      <c r="A24" s="5">
        <v>64</v>
      </c>
      <c r="B24" s="2">
        <v>1</v>
      </c>
      <c r="C24" s="2">
        <v>500</v>
      </c>
      <c r="D24" s="1" t="s">
        <v>10</v>
      </c>
      <c r="E24" s="2">
        <v>0</v>
      </c>
      <c r="F24" s="2">
        <v>355</v>
      </c>
      <c r="G24" s="2">
        <v>145</v>
      </c>
      <c r="H24" s="16">
        <f>(Table13[[#This Row],[Comp Wins]]+Table13[[#This Row],[Tie Games]])/Table13[[#This Row],[Runs]]</f>
        <v>1</v>
      </c>
      <c r="I24" s="2">
        <v>5.7708769999999996</v>
      </c>
      <c r="J24" s="7">
        <v>489917</v>
      </c>
    </row>
    <row r="25" spans="1:10" ht="15.75" thickBot="1" x14ac:dyDescent="0.3">
      <c r="A25" s="11">
        <v>81</v>
      </c>
      <c r="B25" s="12">
        <v>1</v>
      </c>
      <c r="C25" s="12">
        <v>500</v>
      </c>
      <c r="D25" s="13" t="s">
        <v>10</v>
      </c>
      <c r="E25" s="12">
        <v>0</v>
      </c>
      <c r="F25" s="12">
        <v>415</v>
      </c>
      <c r="G25" s="12">
        <v>85</v>
      </c>
      <c r="H25" s="18">
        <f>(Table13[[#This Row],[Comp Wins]]+Table13[[#This Row],[Tie Games]])/Table13[[#This Row],[Runs]]</f>
        <v>1</v>
      </c>
      <c r="I25" s="12">
        <v>10.294140000000001</v>
      </c>
      <c r="J25" s="14">
        <v>742364</v>
      </c>
    </row>
    <row r="26" spans="1:10" ht="15.75" thickBot="1" x14ac:dyDescent="0.3">
      <c r="A26" s="11">
        <v>100</v>
      </c>
      <c r="B26" s="12"/>
      <c r="C26" s="12"/>
      <c r="D26" s="13"/>
      <c r="E26" s="12"/>
      <c r="F26" s="12"/>
      <c r="G26" s="12"/>
      <c r="H26" s="18" t="e">
        <f>(Table13[[#This Row],[Comp Wins]]+Table13[[#This Row],[Tie Games]])/Table13[[#This Row],[Runs]]</f>
        <v>#DIV/0!</v>
      </c>
      <c r="I26" s="12"/>
      <c r="J26" s="14"/>
    </row>
    <row r="27" spans="1:10" ht="15.75" thickBot="1" x14ac:dyDescent="0.3">
      <c r="A27" s="5">
        <v>9</v>
      </c>
      <c r="B27" s="2">
        <v>2</v>
      </c>
      <c r="C27" s="2">
        <v>500</v>
      </c>
      <c r="D27" s="1" t="s">
        <v>10</v>
      </c>
      <c r="E27" s="2">
        <v>0</v>
      </c>
      <c r="F27" s="2">
        <v>499</v>
      </c>
      <c r="G27" s="2">
        <v>1</v>
      </c>
      <c r="H27" s="18">
        <f>(Table13[[#This Row],[Comp Wins]]+Table13[[#This Row],[Tie Games]])/Table13[[#This Row],[Runs]]</f>
        <v>1</v>
      </c>
      <c r="I27" s="16">
        <v>7.6742119999999997E-3</v>
      </c>
      <c r="J27" s="2">
        <v>1673</v>
      </c>
    </row>
    <row r="28" spans="1:10" ht="15.75" thickBot="1" x14ac:dyDescent="0.3">
      <c r="A28" s="5">
        <v>25</v>
      </c>
      <c r="B28" s="2">
        <v>2</v>
      </c>
      <c r="C28" s="2">
        <v>500</v>
      </c>
      <c r="D28" s="1" t="s">
        <v>10</v>
      </c>
      <c r="E28" s="2">
        <v>0</v>
      </c>
      <c r="F28" s="2">
        <v>416</v>
      </c>
      <c r="G28" s="2">
        <v>84</v>
      </c>
      <c r="H28" s="18">
        <f>(Table13[[#This Row],[Comp Wins]]+Table13[[#This Row],[Tie Games]])/Table13[[#This Row],[Runs]]</f>
        <v>1</v>
      </c>
      <c r="I28" s="16">
        <v>1.233106</v>
      </c>
      <c r="J28" s="2">
        <v>160078</v>
      </c>
    </row>
    <row r="29" spans="1:10" ht="15.75" thickBot="1" x14ac:dyDescent="0.3">
      <c r="A29" s="5">
        <v>36</v>
      </c>
      <c r="B29" s="2">
        <v>2</v>
      </c>
      <c r="C29" s="2">
        <v>500</v>
      </c>
      <c r="D29" s="1" t="s">
        <v>10</v>
      </c>
      <c r="E29" s="2">
        <v>0</v>
      </c>
      <c r="F29" s="2">
        <v>407</v>
      </c>
      <c r="G29" s="2">
        <v>93</v>
      </c>
      <c r="H29" s="18">
        <f>(Table13[[#This Row],[Comp Wins]]+Table13[[#This Row],[Tie Games]])/Table13[[#This Row],[Runs]]</f>
        <v>1</v>
      </c>
      <c r="I29" s="16">
        <v>6.7077627</v>
      </c>
      <c r="J29" s="2">
        <v>753496</v>
      </c>
    </row>
    <row r="30" spans="1:10" ht="15.75" thickBot="1" x14ac:dyDescent="0.3">
      <c r="A30" s="5">
        <v>49</v>
      </c>
      <c r="B30" s="2">
        <v>2</v>
      </c>
      <c r="C30" s="2">
        <v>150</v>
      </c>
      <c r="D30" s="1" t="s">
        <v>10</v>
      </c>
      <c r="E30" s="2"/>
      <c r="F30" s="2"/>
      <c r="G30" s="2"/>
      <c r="H30" s="18">
        <f>(Table13[[#This Row],[Comp Wins]]+Table13[[#This Row],[Tie Games]])/Table13[[#This Row],[Runs]]</f>
        <v>0</v>
      </c>
      <c r="I30" s="2"/>
      <c r="J30" s="7"/>
    </row>
    <row r="31" spans="1:10" ht="15.75" thickBot="1" x14ac:dyDescent="0.3">
      <c r="A31" s="5">
        <v>64</v>
      </c>
      <c r="B31" s="2">
        <v>2</v>
      </c>
      <c r="C31" s="2">
        <v>100</v>
      </c>
      <c r="D31" s="1" t="s">
        <v>10</v>
      </c>
      <c r="E31" s="2"/>
      <c r="F31" s="2"/>
      <c r="G31" s="2"/>
      <c r="H31" s="18">
        <f>(Table13[[#This Row],[Comp Wins]]+Table13[[#This Row],[Tie Games]])/Table13[[#This Row],[Runs]]</f>
        <v>0</v>
      </c>
      <c r="I31" s="2"/>
      <c r="J31" s="7"/>
    </row>
    <row r="32" spans="1:10" ht="15.75" thickBot="1" x14ac:dyDescent="0.3">
      <c r="A32" s="5">
        <v>81</v>
      </c>
      <c r="B32" s="2">
        <v>2</v>
      </c>
      <c r="C32" s="2">
        <v>100</v>
      </c>
      <c r="D32" s="1" t="s">
        <v>10</v>
      </c>
      <c r="E32" s="2"/>
      <c r="F32" s="2"/>
      <c r="G32" s="2"/>
      <c r="H32" s="18">
        <f>(Table13[[#This Row],[Comp Wins]]+Table13[[#This Row],[Tie Games]])/Table13[[#This Row],[Runs]]</f>
        <v>0</v>
      </c>
      <c r="I32" s="2"/>
      <c r="J32" s="7"/>
    </row>
    <row r="33" spans="1:10" ht="15.75" thickBot="1" x14ac:dyDescent="0.3">
      <c r="A33" s="11">
        <v>100</v>
      </c>
      <c r="B33" s="12">
        <v>2</v>
      </c>
      <c r="C33" s="12">
        <v>50</v>
      </c>
      <c r="D33" s="13" t="s">
        <v>10</v>
      </c>
      <c r="E33" s="12"/>
      <c r="F33" s="12"/>
      <c r="G33" s="12"/>
      <c r="H33" s="18">
        <f>(Table13[[#This Row],[Comp Wins]]+Table13[[#This Row],[Tie Games]])/Table13[[#This Row],[Runs]]</f>
        <v>0</v>
      </c>
      <c r="I33" s="12"/>
      <c r="J33" s="14"/>
    </row>
    <row r="34" spans="1:10" ht="15.75" thickBot="1" x14ac:dyDescent="0.3">
      <c r="A34" s="5"/>
      <c r="B34" s="2"/>
      <c r="C34" s="2"/>
      <c r="D34" s="1"/>
      <c r="E34" s="2"/>
      <c r="F34" s="2"/>
      <c r="G34" s="2"/>
      <c r="H34" s="18" t="e">
        <f>(Table13[[#This Row],[Comp Wins]]+Table13[[#This Row],[Tie Games]])/Table13[[#This Row],[Runs]]</f>
        <v>#DIV/0!</v>
      </c>
      <c r="I34" s="2"/>
      <c r="J34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Player Data</vt:lpstr>
      <vt:lpstr>AI vs AI Data</vt:lpstr>
      <vt:lpstr>Graphs</vt:lpstr>
      <vt:lpstr>Junk (don't delete)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Reztob</dc:creator>
  <cp:lastModifiedBy>Lord Reztob</cp:lastModifiedBy>
  <dcterms:created xsi:type="dcterms:W3CDTF">2022-08-05T18:01:58Z</dcterms:created>
  <dcterms:modified xsi:type="dcterms:W3CDTF">2022-08-07T01:28:07Z</dcterms:modified>
</cp:coreProperties>
</file>