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disasm mutations" sheetId="1" r:id="rId4"/>
    <sheet state="visible" name="correct runs ddisasm" sheetId="2" r:id="rId5"/>
    <sheet state="visible" name="test" sheetId="3" r:id="rId6"/>
    <sheet state="visible" name="train" sheetId="4" r:id="rId7"/>
    <sheet state="visible" name="revng mutations" sheetId="5" r:id="rId8"/>
    <sheet state="visible" name="mutation break-down" sheetId="6" r:id="rId9"/>
    <sheet state="visible" name="Sheet10" sheetId="7" r:id="rId10"/>
    <sheet state="visible" name="sizeoverhead" sheetId="8" r:id="rId11"/>
    <sheet state="visible" name="Sheet6" sheetId="9" r:id="rId12"/>
  </sheets>
  <definedNames/>
  <calcPr/>
</workbook>
</file>

<file path=xl/sharedStrings.xml><?xml version="1.0" encoding="utf-8"?>
<sst xmlns="http://schemas.openxmlformats.org/spreadsheetml/2006/main" count="431" uniqueCount="82">
  <si>
    <t>test</t>
  </si>
  <si>
    <t>train</t>
  </si>
  <si>
    <t>ref</t>
  </si>
  <si>
    <t>binary</t>
  </si>
  <si>
    <t>mutation gen.</t>
  </si>
  <si>
    <t>spec run</t>
  </si>
  <si>
    <t xml:space="preserve">killed </t>
  </si>
  <si>
    <t>passed</t>
  </si>
  <si>
    <t>trivial</t>
  </si>
  <si>
    <t>lbm</t>
  </si>
  <si>
    <t>done</t>
  </si>
  <si>
    <t>Done</t>
  </si>
  <si>
    <t>mcf</t>
  </si>
  <si>
    <t>Pantea - running double ref</t>
  </si>
  <si>
    <t>test:done
train: done</t>
  </si>
  <si>
    <t>libquantum</t>
  </si>
  <si>
    <t>test: done
train: done</t>
  </si>
  <si>
    <t>bzip2</t>
  </si>
  <si>
    <t>milc</t>
  </si>
  <si>
    <t>sjeng</t>
  </si>
  <si>
    <t>test: done</t>
  </si>
  <si>
    <t>sphinx</t>
  </si>
  <si>
    <t>hmmer</t>
  </si>
  <si>
    <t>Navid - running</t>
  </si>
  <si>
    <t>test: done, train: done</t>
  </si>
  <si>
    <t>h264ref</t>
  </si>
  <si>
    <t>gobmk</t>
  </si>
  <si>
    <t>Navid - test
Pantea - running double ref</t>
  </si>
  <si>
    <t>perlbench</t>
  </si>
  <si>
    <t>Pantea - running</t>
  </si>
  <si>
    <t xml:space="preserve">gcc </t>
  </si>
  <si>
    <t>first batch delivered - second batch delivered - third batch delivered
test on first 370 and second 330 done
train on first 370 and second 330 done</t>
  </si>
  <si>
    <t>260+263+</t>
  </si>
  <si>
    <t>88+64+</t>
  </si>
  <si>
    <t>22+3+</t>
  </si>
  <si>
    <t>197+226+</t>
  </si>
  <si>
    <t>151+101+</t>
  </si>
  <si>
    <t>ffmpeg</t>
  </si>
  <si>
    <t>running - 17%</t>
  </si>
  <si>
    <t>test: done, train: Navid, ref: ubuntu@ip-172-31-5-51</t>
  </si>
  <si>
    <t>ec2-user@ip-172-31-24-237</t>
  </si>
  <si>
    <t>test: done, train: s2</t>
  </si>
  <si>
    <t>test:done</t>
  </si>
  <si>
    <t>Mohsen - test, train, and ref</t>
  </si>
  <si>
    <t xml:space="preserve">Navid - test
</t>
  </si>
  <si>
    <t>first batch on server 1
second batch on server3
third batch on server2</t>
  </si>
  <si>
    <t>first: test, train done
second: test, train done</t>
  </si>
  <si>
    <t>gcc-first</t>
  </si>
  <si>
    <t>gcc-second</t>
  </si>
  <si>
    <t>gcc-third</t>
  </si>
  <si>
    <t>after submission collection:</t>
  </si>
  <si>
    <t>mutation score</t>
  </si>
  <si>
    <t>total</t>
  </si>
  <si>
    <t>total check</t>
  </si>
  <si>
    <t>ref with timeout 500 incorrect</t>
  </si>
  <si>
    <t>5000, 15000, 50000 (ref should be correct)</t>
  </si>
  <si>
    <t>server crashed</t>
  </si>
  <si>
    <t>ran on server3 with timeouts  200, 600, 2000</t>
  </si>
  <si>
    <t xml:space="preserve">Arithmetic </t>
  </si>
  <si>
    <t>Logic</t>
  </si>
  <si>
    <t>Constant</t>
  </si>
  <si>
    <t>Skip</t>
  </si>
  <si>
    <t>Branch</t>
  </si>
  <si>
    <t xml:space="preserve">control flow </t>
  </si>
  <si>
    <t xml:space="preserve">total </t>
  </si>
  <si>
    <t>gcc first</t>
  </si>
  <si>
    <t>gcc second</t>
  </si>
  <si>
    <t>gcc third</t>
  </si>
  <si>
    <t>Test</t>
  </si>
  <si>
    <t>Ref</t>
  </si>
  <si>
    <t>Killed</t>
  </si>
  <si>
    <t>9.22.%</t>
  </si>
  <si>
    <t>Breakdown only selected</t>
  </si>
  <si>
    <t>All</t>
  </si>
  <si>
    <t>benchmark</t>
  </si>
  <si>
    <t>original (Bytes)</t>
  </si>
  <si>
    <t>rewritten (Bytes)</t>
  </si>
  <si>
    <t>rewrite overhead</t>
  </si>
  <si>
    <t xml:space="preserve">milc </t>
  </si>
  <si>
    <t>gcc</t>
  </si>
  <si>
    <t>IR size</t>
  </si>
  <si>
    <t>number of possible mutations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</si>
</sst>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1155CC"/>
      <name val="Arial"/>
    </font>
    <font>
      <color rgb="FFFF0000"/>
      <name val="Arial"/>
    </font>
    <font>
      <b/>
      <color rgb="FFFFFF00"/>
      <name val="Arial"/>
    </font>
    <font>
      <b/>
      <color rgb="FFFF0000"/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0" fillId="0" fontId="2" numFmtId="0" xfId="0" applyAlignment="1" applyFont="1">
      <alignment readingOrder="0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5" fontId="2" numFmtId="0" xfId="0" applyAlignment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6" fontId="2" numFmtId="0" xfId="0" applyFill="1" applyFont="1"/>
    <xf borderId="0" fillId="6" fontId="1" numFmtId="0" xfId="0" applyAlignment="1" applyFont="1">
      <alignment horizontal="center" readingOrder="0"/>
    </xf>
    <xf borderId="0" fillId="6" fontId="1" numFmtId="0" xfId="0" applyAlignment="1" applyFont="1">
      <alignment readingOrder="0"/>
    </xf>
    <xf borderId="1" fillId="6" fontId="2" numFmtId="0" xfId="0" applyBorder="1" applyFont="1"/>
    <xf borderId="2" fillId="6" fontId="2" numFmtId="0" xfId="0" applyBorder="1" applyFont="1"/>
    <xf borderId="3" fillId="6" fontId="2" numFmtId="0" xfId="0" applyBorder="1" applyFont="1"/>
    <xf borderId="4" fillId="6" fontId="2" numFmtId="0" xfId="0" applyAlignment="1" applyBorder="1" applyFont="1">
      <alignment readingOrder="0"/>
    </xf>
    <xf borderId="5" fillId="6" fontId="2" numFmtId="0" xfId="0" applyAlignment="1" applyBorder="1" applyFont="1">
      <alignment readingOrder="0"/>
    </xf>
    <xf borderId="4" fillId="6" fontId="2" numFmtId="0" xfId="0" applyBorder="1" applyFont="1"/>
    <xf borderId="5" fillId="6" fontId="2" numFmtId="0" xfId="0" applyBorder="1" applyFont="1"/>
    <xf borderId="9" fillId="2" fontId="1" numFmtId="0" xfId="0" applyAlignment="1" applyBorder="1" applyFont="1">
      <alignment readingOrder="0"/>
    </xf>
    <xf borderId="0" fillId="0" fontId="2" numFmtId="0" xfId="0" applyFont="1"/>
    <xf borderId="5" fillId="2" fontId="1" numFmtId="0" xfId="0" applyAlignment="1" applyBorder="1" applyFont="1">
      <alignment readingOrder="0"/>
    </xf>
    <xf borderId="0" fillId="7" fontId="2" numFmtId="0" xfId="0" applyAlignment="1" applyFill="1" applyFont="1">
      <alignment readingOrder="0"/>
    </xf>
    <xf borderId="0" fillId="7" fontId="2" numFmtId="0" xfId="0" applyFont="1"/>
    <xf borderId="0" fillId="0" fontId="1" numFmtId="0" xfId="0" applyAlignment="1" applyFont="1">
      <alignment readingOrder="0"/>
    </xf>
    <xf borderId="10" fillId="2" fontId="1" numFmtId="0" xfId="0" applyAlignment="1" applyBorder="1" applyFont="1">
      <alignment readingOrder="0"/>
    </xf>
    <xf borderId="1" fillId="6" fontId="2" numFmtId="0" xfId="0" applyAlignment="1" applyBorder="1" applyFont="1">
      <alignment readingOrder="0"/>
    </xf>
    <xf borderId="2" fillId="6" fontId="2" numFmtId="0" xfId="0" applyAlignment="1" applyBorder="1" applyFont="1">
      <alignment readingOrder="0"/>
    </xf>
    <xf borderId="2" fillId="6" fontId="2" numFmtId="164" xfId="0" applyAlignment="1" applyBorder="1" applyFont="1" applyNumberFormat="1">
      <alignment readingOrder="0"/>
    </xf>
    <xf borderId="2" fillId="0" fontId="2" numFmtId="164" xfId="0" applyAlignment="1" applyBorder="1" applyFont="1" applyNumberFormat="1">
      <alignment readingOrder="0"/>
    </xf>
    <xf borderId="3" fillId="0" fontId="2" numFmtId="164" xfId="0" applyBorder="1" applyFont="1" applyNumberFormat="1"/>
    <xf borderId="0" fillId="0" fontId="1" numFmtId="0" xfId="0" applyFont="1"/>
    <xf borderId="11" fillId="2" fontId="1" numFmtId="0" xfId="0" applyAlignment="1" applyBorder="1" applyFont="1">
      <alignment readingOrder="0"/>
    </xf>
    <xf borderId="0" fillId="6" fontId="2" numFmtId="164" xfId="0" applyAlignment="1" applyFont="1" applyNumberFormat="1">
      <alignment readingOrder="0"/>
    </xf>
    <xf borderId="0" fillId="6" fontId="2" numFmtId="0" xfId="0" applyAlignment="1" applyFont="1">
      <alignment readingOrder="0"/>
    </xf>
    <xf borderId="5" fillId="0" fontId="2" numFmtId="164" xfId="0" applyBorder="1" applyFont="1" applyNumberFormat="1"/>
    <xf borderId="0" fillId="0" fontId="2" numFmtId="164" xfId="0" applyAlignment="1" applyFont="1" applyNumberFormat="1">
      <alignment readingOrder="0"/>
    </xf>
    <xf borderId="12" fillId="2" fontId="1" numFmtId="0" xfId="0" applyAlignment="1" applyBorder="1" applyFont="1">
      <alignment readingOrder="0"/>
    </xf>
    <xf borderId="2" fillId="6" fontId="2" numFmtId="164" xfId="0" applyBorder="1" applyFont="1" applyNumberFormat="1"/>
    <xf borderId="0" fillId="0" fontId="2" numFmtId="164" xfId="0" applyFont="1" applyNumberFormat="1"/>
    <xf borderId="0" fillId="6" fontId="2" numFmtId="164" xfId="0" applyFont="1" applyNumberFormat="1"/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5" fillId="0" fontId="4" numFmtId="0" xfId="0" applyAlignment="1" applyBorder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10" xfId="0" applyFont="1" applyNumberFormat="1"/>
    <xf borderId="0" fillId="0" fontId="2" numFmtId="9" xfId="0" applyAlignment="1" applyFont="1" applyNumberFormat="1">
      <alignment readingOrder="0"/>
    </xf>
    <xf borderId="0" fillId="8" fontId="2" numFmtId="0" xfId="0" applyAlignment="1" applyFill="1" applyFont="1">
      <alignment horizontal="center" readingOrder="0"/>
    </xf>
    <xf borderId="5" fillId="0" fontId="7" numFmtId="0" xfId="0" applyBorder="1" applyFont="1"/>
    <xf borderId="5" fillId="0" fontId="2" numFmtId="164" xfId="0" applyAlignment="1" applyBorder="1" applyFont="1" applyNumberFormat="1">
      <alignment readingOrder="0"/>
    </xf>
    <xf borderId="0" fillId="0" fontId="2" numFmtId="164" xfId="0" applyAlignment="1" applyFont="1" applyNumberFormat="1">
      <alignment horizontal="right" readingOrder="0"/>
    </xf>
    <xf borderId="5" fillId="0" fontId="2" numFmtId="164" xfId="0" applyAlignment="1" applyBorder="1" applyFont="1" applyNumberFormat="1">
      <alignment horizontal="right" readingOrder="0"/>
    </xf>
    <xf borderId="0" fillId="8" fontId="1" numFmtId="0" xfId="0" applyAlignment="1" applyFont="1">
      <alignment horizontal="center" readingOrder="0"/>
    </xf>
    <xf borderId="0" fillId="0" fontId="2" numFmtId="11" xfId="0" applyAlignment="1" applyFont="1" applyNumberFormat="1">
      <alignment readingOrder="0"/>
    </xf>
    <xf borderId="0" fillId="0" fontId="2" numFmtId="11" xfId="0" applyFont="1" applyNumberForma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input set stats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'ddisasm mutations'!$F$1:$F$2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'ddisasm mutations'!$E$3:$E$14</c:f>
            </c:strRef>
          </c:cat>
          <c:val>
            <c:numRef>
              <c:f>'ddisasm mutations'!$F$3:$F$14</c:f>
              <c:numCache/>
            </c:numRef>
          </c:val>
        </c:ser>
        <c:ser>
          <c:idx val="1"/>
          <c:order val="1"/>
          <c:tx>
            <c:strRef>
              <c:f>'ddisasm mutations'!$G$1:$G$2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'ddisasm mutations'!$E$3:$E$14</c:f>
            </c:strRef>
          </c:cat>
          <c:val>
            <c:numRef>
              <c:f>'ddisasm mutations'!$G$3:$G$14</c:f>
              <c:numCache/>
            </c:numRef>
          </c:val>
        </c:ser>
        <c:ser>
          <c:idx val="2"/>
          <c:order val="2"/>
          <c:tx>
            <c:strRef>
              <c:f>'ddisasm mutations'!$H$1:$H$2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'ddisasm mutations'!$E$3:$E$14</c:f>
            </c:strRef>
          </c:cat>
          <c:val>
            <c:numRef>
              <c:f>'ddisasm mutations'!$H$3:$H$14</c:f>
              <c:numCache/>
            </c:numRef>
          </c:val>
        </c:ser>
        <c:overlap val="100"/>
        <c:axId val="33554753"/>
        <c:axId val="509115054"/>
      </c:barChart>
      <c:catAx>
        <c:axId val="33554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115054"/>
      </c:catAx>
      <c:valAx>
        <c:axId val="509115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54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test!$B$1:$B$2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test!$A$3:$A$7</c:f>
            </c:strRef>
          </c:cat>
          <c:val>
            <c:numRef>
              <c:f>test!$B$3:$B$7</c:f>
              <c:numCache/>
            </c:numRef>
          </c:val>
        </c:ser>
        <c:ser>
          <c:idx val="1"/>
          <c:order val="1"/>
          <c:tx>
            <c:strRef>
              <c:f>test!$C$1:$C$2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test!$A$3:$A$7</c:f>
            </c:strRef>
          </c:cat>
          <c:val>
            <c:numRef>
              <c:f>test!$C$3:$C$7</c:f>
              <c:numCache/>
            </c:numRef>
          </c:val>
        </c:ser>
        <c:ser>
          <c:idx val="2"/>
          <c:order val="2"/>
          <c:tx>
            <c:strRef>
              <c:f>test!$D$1:$D$2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test!$A$3:$A$7</c:f>
            </c:strRef>
          </c:cat>
          <c:val>
            <c:numRef>
              <c:f>test!$D$3:$D$7</c:f>
              <c:numCache/>
            </c:numRef>
          </c:val>
        </c:ser>
        <c:overlap val="100"/>
        <c:axId val="1473506607"/>
        <c:axId val="916919637"/>
      </c:barChart>
      <c:catAx>
        <c:axId val="1473506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16919637"/>
      </c:catAx>
      <c:valAx>
        <c:axId val="916919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506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train!$B$1:$B$2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train!$A$3:$A$7</c:f>
            </c:strRef>
          </c:cat>
          <c:val>
            <c:numRef>
              <c:f>train!$B$3:$B$7</c:f>
              <c:numCache/>
            </c:numRef>
          </c:val>
        </c:ser>
        <c:ser>
          <c:idx val="1"/>
          <c:order val="1"/>
          <c:tx>
            <c:strRef>
              <c:f>train!$C$1:$C$2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train!$A$3:$A$7</c:f>
            </c:strRef>
          </c:cat>
          <c:val>
            <c:numRef>
              <c:f>train!$C$3:$C$7</c:f>
              <c:numCache/>
            </c:numRef>
          </c:val>
        </c:ser>
        <c:ser>
          <c:idx val="2"/>
          <c:order val="2"/>
          <c:tx>
            <c:strRef>
              <c:f>train!$D$1:$D$2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train!$A$3:$A$7</c:f>
            </c:strRef>
          </c:cat>
          <c:val>
            <c:numRef>
              <c:f>train!$D$3:$D$7</c:f>
              <c:numCache/>
            </c:numRef>
          </c:val>
        </c:ser>
        <c:overlap val="100"/>
        <c:axId val="805627641"/>
        <c:axId val="141830910"/>
      </c:barChart>
      <c:catAx>
        <c:axId val="805627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1830910"/>
      </c:catAx>
      <c:valAx>
        <c:axId val="141830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6276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'revng mutations'!$F$17:$F$18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'revng mutations'!$E$19:$E$31</c:f>
            </c:strRef>
          </c:cat>
          <c:val>
            <c:numRef>
              <c:f>'revng mutations'!$F$19:$F$31</c:f>
              <c:numCache/>
            </c:numRef>
          </c:val>
        </c:ser>
        <c:ser>
          <c:idx val="1"/>
          <c:order val="1"/>
          <c:tx>
            <c:strRef>
              <c:f>'revng mutations'!$G$17:$G$18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'revng mutations'!$E$19:$E$31</c:f>
            </c:strRef>
          </c:cat>
          <c:val>
            <c:numRef>
              <c:f>'revng mutations'!$G$19:$G$31</c:f>
              <c:numCache/>
            </c:numRef>
          </c:val>
        </c:ser>
        <c:ser>
          <c:idx val="2"/>
          <c:order val="2"/>
          <c:tx>
            <c:strRef>
              <c:f>'revng mutations'!$H$17:$H$18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'revng mutations'!$E$19:$E$31</c:f>
            </c:strRef>
          </c:cat>
          <c:val>
            <c:numRef>
              <c:f>'revng mutations'!$H$19:$H$31</c:f>
              <c:numCache/>
            </c:numRef>
          </c:val>
        </c:ser>
        <c:overlap val="100"/>
        <c:axId val="2007606965"/>
        <c:axId val="1487279896"/>
      </c:barChart>
      <c:catAx>
        <c:axId val="2007606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279896"/>
      </c:catAx>
      <c:valAx>
        <c:axId val="1487279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606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'revng mutations'!$I$17:$I$18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'revng mutations'!$E$19:$E$31</c:f>
            </c:strRef>
          </c:cat>
          <c:val>
            <c:numRef>
              <c:f>'revng mutations'!$I$19:$I$31</c:f>
              <c:numCache/>
            </c:numRef>
          </c:val>
        </c:ser>
        <c:ser>
          <c:idx val="1"/>
          <c:order val="1"/>
          <c:tx>
            <c:strRef>
              <c:f>'revng mutations'!$J$17:$J$18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cat>
            <c:strRef>
              <c:f>'revng mutations'!$E$19:$E$31</c:f>
            </c:strRef>
          </c:cat>
          <c:val>
            <c:numRef>
              <c:f>'revng mutations'!$J$19:$J$31</c:f>
              <c:numCache/>
            </c:numRef>
          </c:val>
        </c:ser>
        <c:ser>
          <c:idx val="2"/>
          <c:order val="2"/>
          <c:tx>
            <c:strRef>
              <c:f>'revng mutations'!$K$17:$K$18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'revng mutations'!$E$19:$E$31</c:f>
            </c:strRef>
          </c:cat>
          <c:val>
            <c:numRef>
              <c:f>'revng mutations'!$K$19:$K$31</c:f>
              <c:numCache/>
            </c:numRef>
          </c:val>
        </c:ser>
        <c:overlap val="100"/>
        <c:axId val="700808062"/>
        <c:axId val="210334928"/>
      </c:barChart>
      <c:catAx>
        <c:axId val="700808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34928"/>
      </c:catAx>
      <c:valAx>
        <c:axId val="210334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808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'mutation break-down'!$B$1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'mutation break-down'!$A$2:$A$13</c:f>
            </c:strRef>
          </c:cat>
          <c:val>
            <c:numRef>
              <c:f>'mutation break-down'!$B$2:$B$13</c:f>
              <c:numCache/>
            </c:numRef>
          </c:val>
        </c:ser>
        <c:ser>
          <c:idx val="1"/>
          <c:order val="1"/>
          <c:tx>
            <c:strRef>
              <c:f>'mutation break-down'!$C$1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'mutation break-down'!$A$2:$A$13</c:f>
            </c:strRef>
          </c:cat>
          <c:val>
            <c:numRef>
              <c:f>'mutation break-down'!$C$2:$C$13</c:f>
              <c:numCache/>
            </c:numRef>
          </c:val>
        </c:ser>
        <c:ser>
          <c:idx val="2"/>
          <c:order val="2"/>
          <c:tx>
            <c:strRef>
              <c:f>'mutation break-down'!$D$1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'mutation break-down'!$A$2:$A$13</c:f>
            </c:strRef>
          </c:cat>
          <c:val>
            <c:numRef>
              <c:f>'mutation break-down'!$D$2:$D$13</c:f>
              <c:numCache/>
            </c:numRef>
          </c:val>
        </c:ser>
        <c:ser>
          <c:idx val="3"/>
          <c:order val="3"/>
          <c:tx>
            <c:strRef>
              <c:f>'mutation break-down'!$E$1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'mutation break-down'!$A$2:$A$13</c:f>
            </c:strRef>
          </c:cat>
          <c:val>
            <c:numRef>
              <c:f>'mutation break-down'!$E$2:$E$13</c:f>
              <c:numCache/>
            </c:numRef>
          </c:val>
        </c:ser>
        <c:ser>
          <c:idx val="4"/>
          <c:order val="4"/>
          <c:tx>
            <c:strRef>
              <c:f>'mutation break-down'!$F$1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'mutation break-down'!$A$2:$A$13</c:f>
            </c:strRef>
          </c:cat>
          <c:val>
            <c:numRef>
              <c:f>'mutation break-down'!$F$2:$F$13</c:f>
              <c:numCache/>
            </c:numRef>
          </c:val>
        </c:ser>
        <c:overlap val="100"/>
        <c:axId val="109407860"/>
        <c:axId val="1739501717"/>
      </c:barChart>
      <c:catAx>
        <c:axId val="109407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39501717"/>
      </c:catAx>
      <c:valAx>
        <c:axId val="1739501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09407860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'mutation break-down'!$B$27:$B$29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'mutation break-down'!$A$30:$A$41</c:f>
            </c:strRef>
          </c:cat>
          <c:val>
            <c:numRef>
              <c:f>'mutation break-down'!$B$30:$B$41</c:f>
              <c:numCache/>
            </c:numRef>
          </c:val>
        </c:ser>
        <c:ser>
          <c:idx val="1"/>
          <c:order val="1"/>
          <c:tx>
            <c:strRef>
              <c:f>'mutation break-down'!$C$27:$C$29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'mutation break-down'!$A$30:$A$41</c:f>
            </c:strRef>
          </c:cat>
          <c:val>
            <c:numRef>
              <c:f>'mutation break-down'!$C$30:$C$41</c:f>
              <c:numCache/>
            </c:numRef>
          </c:val>
        </c:ser>
        <c:ser>
          <c:idx val="2"/>
          <c:order val="2"/>
          <c:tx>
            <c:strRef>
              <c:f>'mutation break-down'!$D$27:$D$29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'mutation break-down'!$A$30:$A$41</c:f>
            </c:strRef>
          </c:cat>
          <c:val>
            <c:numRef>
              <c:f>'mutation break-down'!$D$30:$D$41</c:f>
              <c:numCache/>
            </c:numRef>
          </c:val>
        </c:ser>
        <c:ser>
          <c:idx val="3"/>
          <c:order val="3"/>
          <c:tx>
            <c:strRef>
              <c:f>'mutation break-down'!$E$27:$E$29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'mutation break-down'!$A$30:$A$41</c:f>
            </c:strRef>
          </c:cat>
          <c:val>
            <c:numRef>
              <c:f>'mutation break-down'!$E$30:$E$41</c:f>
              <c:numCache/>
            </c:numRef>
          </c:val>
        </c:ser>
        <c:ser>
          <c:idx val="4"/>
          <c:order val="4"/>
          <c:tx>
            <c:strRef>
              <c:f>'mutation break-down'!$F$27:$F$29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'mutation break-down'!$A$30:$A$41</c:f>
            </c:strRef>
          </c:cat>
          <c:val>
            <c:numRef>
              <c:f>'mutation break-down'!$F$30:$F$41</c:f>
              <c:numCache/>
            </c:numRef>
          </c:val>
        </c:ser>
        <c:overlap val="100"/>
        <c:axId val="1952593002"/>
        <c:axId val="237679984"/>
      </c:barChart>
      <c:catAx>
        <c:axId val="1952593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679984"/>
      </c:catAx>
      <c:valAx>
        <c:axId val="237679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593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'mutation break-down'!$G$27:$G$29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'mutation break-down'!$A$30:$A$41</c:f>
            </c:strRef>
          </c:cat>
          <c:val>
            <c:numRef>
              <c:f>'mutation break-down'!$G$30:$G$41</c:f>
              <c:numCache/>
            </c:numRef>
          </c:val>
        </c:ser>
        <c:ser>
          <c:idx val="1"/>
          <c:order val="1"/>
          <c:tx>
            <c:strRef>
              <c:f>'mutation break-down'!$H$27:$H$29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'mutation break-down'!$A$30:$A$41</c:f>
            </c:strRef>
          </c:cat>
          <c:val>
            <c:numRef>
              <c:f>'mutation break-down'!$H$30:$H$41</c:f>
              <c:numCache/>
            </c:numRef>
          </c:val>
        </c:ser>
        <c:ser>
          <c:idx val="2"/>
          <c:order val="2"/>
          <c:tx>
            <c:strRef>
              <c:f>'mutation break-down'!$I$27:$I$29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'mutation break-down'!$A$30:$A$41</c:f>
            </c:strRef>
          </c:cat>
          <c:val>
            <c:numRef>
              <c:f>'mutation break-down'!$I$30:$I$41</c:f>
              <c:numCache/>
            </c:numRef>
          </c:val>
        </c:ser>
        <c:ser>
          <c:idx val="3"/>
          <c:order val="3"/>
          <c:tx>
            <c:strRef>
              <c:f>'mutation break-down'!$J$27:$J$29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'mutation break-down'!$A$30:$A$41</c:f>
            </c:strRef>
          </c:cat>
          <c:val>
            <c:numRef>
              <c:f>'mutation break-down'!$J$30:$J$41</c:f>
              <c:numCache/>
            </c:numRef>
          </c:val>
        </c:ser>
        <c:ser>
          <c:idx val="4"/>
          <c:order val="4"/>
          <c:tx>
            <c:strRef>
              <c:f>'mutation break-down'!$K$27:$K$29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'mutation break-down'!$A$30:$A$41</c:f>
            </c:strRef>
          </c:cat>
          <c:val>
            <c:numRef>
              <c:f>'mutation break-down'!$K$30:$K$41</c:f>
              <c:numCache/>
            </c:numRef>
          </c:val>
        </c:ser>
        <c:overlap val="100"/>
        <c:axId val="206102665"/>
        <c:axId val="1803462932"/>
      </c:barChart>
      <c:catAx>
        <c:axId val="206102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462932"/>
      </c:catAx>
      <c:valAx>
        <c:axId val="1803462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02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'mutation break-down'!$B$60:$B$62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'mutation break-down'!$A$30:$A$41</c:f>
            </c:strRef>
          </c:cat>
          <c:val>
            <c:numRef>
              <c:f>'mutation break-down'!$B$63:$B$74</c:f>
              <c:numCache/>
            </c:numRef>
          </c:val>
        </c:ser>
        <c:ser>
          <c:idx val="1"/>
          <c:order val="1"/>
          <c:tx>
            <c:strRef>
              <c:f>'mutation break-down'!$C$60:$C$62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'mutation break-down'!$A$30:$A$41</c:f>
            </c:strRef>
          </c:cat>
          <c:val>
            <c:numRef>
              <c:f>'mutation break-down'!$C$63:$C$74</c:f>
              <c:numCache/>
            </c:numRef>
          </c:val>
        </c:ser>
        <c:ser>
          <c:idx val="2"/>
          <c:order val="2"/>
          <c:tx>
            <c:strRef>
              <c:f>'mutation break-down'!$D$60:$D$62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'mutation break-down'!$A$30:$A$41</c:f>
            </c:strRef>
          </c:cat>
          <c:val>
            <c:numRef>
              <c:f>'mutation break-down'!$D$63:$D$74</c:f>
              <c:numCache/>
            </c:numRef>
          </c:val>
        </c:ser>
        <c:ser>
          <c:idx val="3"/>
          <c:order val="3"/>
          <c:tx>
            <c:strRef>
              <c:f>'mutation break-down'!$E$60:$E$62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'mutation break-down'!$A$30:$A$41</c:f>
            </c:strRef>
          </c:cat>
          <c:val>
            <c:numRef>
              <c:f>'mutation break-down'!$E$63:$E$74</c:f>
              <c:numCache/>
            </c:numRef>
          </c:val>
        </c:ser>
        <c:ser>
          <c:idx val="4"/>
          <c:order val="4"/>
          <c:tx>
            <c:strRef>
              <c:f>'mutation break-down'!$F$60:$F$62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'mutation break-down'!$A$30:$A$41</c:f>
            </c:strRef>
          </c:cat>
          <c:val>
            <c:numRef>
              <c:f>'mutation break-down'!$F$63:$F$74</c:f>
              <c:numCache/>
            </c:numRef>
          </c:val>
        </c:ser>
        <c:overlap val="100"/>
        <c:axId val="1482318602"/>
        <c:axId val="1070957401"/>
      </c:barChart>
      <c:catAx>
        <c:axId val="1482318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957401"/>
      </c:catAx>
      <c:valAx>
        <c:axId val="1070957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318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'mutation break-down'!$G$27:$G$29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'mutation break-down'!$A$30:$A$41</c:f>
            </c:strRef>
          </c:cat>
          <c:val>
            <c:numRef>
              <c:f>'mutation break-down'!$G$30:$G$41</c:f>
              <c:numCache/>
            </c:numRef>
          </c:val>
        </c:ser>
        <c:ser>
          <c:idx val="1"/>
          <c:order val="1"/>
          <c:tx>
            <c:strRef>
              <c:f>'mutation break-down'!$H$27:$H$29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'mutation break-down'!$A$30:$A$41</c:f>
            </c:strRef>
          </c:cat>
          <c:val>
            <c:numRef>
              <c:f>'mutation break-down'!$H$30:$H$41</c:f>
              <c:numCache/>
            </c:numRef>
          </c:val>
        </c:ser>
        <c:ser>
          <c:idx val="2"/>
          <c:order val="2"/>
          <c:tx>
            <c:strRef>
              <c:f>'mutation break-down'!$I$27:$I$29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'mutation break-down'!$A$30:$A$41</c:f>
            </c:strRef>
          </c:cat>
          <c:val>
            <c:numRef>
              <c:f>'mutation break-down'!$I$30:$I$41</c:f>
              <c:numCache/>
            </c:numRef>
          </c:val>
        </c:ser>
        <c:ser>
          <c:idx val="3"/>
          <c:order val="3"/>
          <c:tx>
            <c:strRef>
              <c:f>'mutation break-down'!$J$27:$J$29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'mutation break-down'!$A$30:$A$41</c:f>
            </c:strRef>
          </c:cat>
          <c:val>
            <c:numRef>
              <c:f>'mutation break-down'!$J$30:$J$41</c:f>
              <c:numCache/>
            </c:numRef>
          </c:val>
        </c:ser>
        <c:ser>
          <c:idx val="4"/>
          <c:order val="4"/>
          <c:tx>
            <c:strRef>
              <c:f>'mutation break-down'!$K$27:$K$29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'mutation break-down'!$A$30:$A$41</c:f>
            </c:strRef>
          </c:cat>
          <c:val>
            <c:numRef>
              <c:f>'mutation break-down'!$K$30:$K$41</c:f>
              <c:numCache/>
            </c:numRef>
          </c:val>
        </c:ser>
        <c:overlap val="100"/>
        <c:axId val="726086484"/>
        <c:axId val="1100387919"/>
      </c:barChart>
      <c:catAx>
        <c:axId val="726086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387919"/>
      </c:catAx>
      <c:valAx>
        <c:axId val="1100387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6086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'correct runs ddisasm'!$O$27:$O$29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'correct runs ddisasm'!$F$30:$F$41</c:f>
            </c:strRef>
          </c:cat>
          <c:val>
            <c:numRef>
              <c:f>'correct runs ddisasm'!$O$30:$O$41</c:f>
              <c:numCache/>
            </c:numRef>
          </c:val>
        </c:ser>
        <c:ser>
          <c:idx val="1"/>
          <c:order val="1"/>
          <c:tx>
            <c:strRef>
              <c:f>'correct runs ddisasm'!$P$27:$P$29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'correct runs ddisasm'!$F$30:$F$41</c:f>
            </c:strRef>
          </c:cat>
          <c:val>
            <c:numRef>
              <c:f>'correct runs ddisasm'!$P$30:$P$41</c:f>
              <c:numCache/>
            </c:numRef>
          </c:val>
        </c:ser>
        <c:ser>
          <c:idx val="2"/>
          <c:order val="2"/>
          <c:tx>
            <c:strRef>
              <c:f>'correct runs ddisasm'!$Q$27:$Q$29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'correct runs ddisasm'!$F$30:$F$41</c:f>
            </c:strRef>
          </c:cat>
          <c:val>
            <c:numRef>
              <c:f>'correct runs ddisasm'!$Q$30:$Q$41</c:f>
              <c:numCache/>
            </c:numRef>
          </c:val>
        </c:ser>
        <c:overlap val="100"/>
        <c:axId val="1789786633"/>
        <c:axId val="1640525373"/>
      </c:barChart>
      <c:catAx>
        <c:axId val="1789786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525373"/>
      </c:catAx>
      <c:valAx>
        <c:axId val="1640525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786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 input set stats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'ddisasm mutations'!$I$1:$I$2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'ddisasm mutations'!$E$3:$E$14</c:f>
            </c:strRef>
          </c:cat>
          <c:val>
            <c:numRef>
              <c:f>'ddisasm mutations'!$I$3:$I$14</c:f>
              <c:numCache/>
            </c:numRef>
          </c:val>
        </c:ser>
        <c:ser>
          <c:idx val="1"/>
          <c:order val="1"/>
          <c:tx>
            <c:strRef>
              <c:f>'ddisasm mutations'!$J$1:$J$2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'ddisasm mutations'!$E$3:$E$14</c:f>
            </c:strRef>
          </c:cat>
          <c:val>
            <c:numRef>
              <c:f>'ddisasm mutations'!$J$3:$J$14</c:f>
              <c:numCache/>
            </c:numRef>
          </c:val>
        </c:ser>
        <c:ser>
          <c:idx val="2"/>
          <c:order val="2"/>
          <c:tx>
            <c:strRef>
              <c:f>'ddisasm mutations'!$K$1:$K$2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'ddisasm mutations'!$E$3:$E$14</c:f>
            </c:strRef>
          </c:cat>
          <c:val>
            <c:numRef>
              <c:f>'ddisasm mutations'!$K$3:$K$14</c:f>
              <c:numCache/>
            </c:numRef>
          </c:val>
        </c:ser>
        <c:overlap val="100"/>
        <c:axId val="1050694195"/>
        <c:axId val="2102712368"/>
      </c:barChart>
      <c:catAx>
        <c:axId val="1050694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712368"/>
      </c:catAx>
      <c:valAx>
        <c:axId val="2102712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694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Sheet6!$C$1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134F5C"/>
              </a:solidFill>
              <a:ln cmpd="sng">
                <a:solidFill>
                  <a:srgbClr val="134F5C"/>
                </a:solidFill>
              </a:ln>
            </c:spPr>
          </c:marker>
          <c:trendline>
            <c:name/>
            <c:spPr>
              <a:ln w="9525">
                <a:solidFill>
                  <a:srgbClr val="45818E">
                    <a:alpha val="70196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Sheet6!$B$2:$B$13</c:f>
            </c:numRef>
          </c:xVal>
          <c:yVal>
            <c:numRef>
              <c:f>Sheet6!$C$2:$C$13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017884"/>
        <c:axId val="856993114"/>
      </c:scatterChart>
      <c:valAx>
        <c:axId val="12070178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IR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993114"/>
      </c:valAx>
      <c:valAx>
        <c:axId val="856993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possible mutations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017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'correct runs ddisasm'!$G$27:$G$29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'correct runs ddisasm'!$F$30:$F$41</c:f>
            </c:strRef>
          </c:cat>
          <c:val>
            <c:numRef>
              <c:f>'correct runs ddisasm'!$G$30:$G$41</c:f>
              <c:numCache/>
            </c:numRef>
          </c:val>
        </c:ser>
        <c:ser>
          <c:idx val="1"/>
          <c:order val="1"/>
          <c:tx>
            <c:strRef>
              <c:f>'correct runs ddisasm'!$H$27:$H$29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'correct runs ddisasm'!$F$30:$F$41</c:f>
            </c:strRef>
          </c:cat>
          <c:val>
            <c:numRef>
              <c:f>'correct runs ddisasm'!$H$30:$H$41</c:f>
              <c:numCache/>
            </c:numRef>
          </c:val>
        </c:ser>
        <c:ser>
          <c:idx val="2"/>
          <c:order val="2"/>
          <c:tx>
            <c:strRef>
              <c:f>'correct runs ddisasm'!$I$27:$I$29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'correct runs ddisasm'!$F$30:$F$41</c:f>
            </c:strRef>
          </c:cat>
          <c:val>
            <c:numRef>
              <c:f>'correct runs ddisasm'!$I$30:$I$41</c:f>
              <c:numCache/>
            </c:numRef>
          </c:val>
        </c:ser>
        <c:overlap val="100"/>
        <c:axId val="648778303"/>
        <c:axId val="1053692087"/>
      </c:barChart>
      <c:catAx>
        <c:axId val="648778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692087"/>
      </c:catAx>
      <c:valAx>
        <c:axId val="1053692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778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'correct runs ddisasm'!$K$27:$K$29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'correct runs ddisasm'!$F$30:$F$41</c:f>
            </c:strRef>
          </c:cat>
          <c:val>
            <c:numRef>
              <c:f>'correct runs ddisasm'!$K$30:$K$41</c:f>
              <c:numCache/>
            </c:numRef>
          </c:val>
        </c:ser>
        <c:ser>
          <c:idx val="1"/>
          <c:order val="1"/>
          <c:tx>
            <c:strRef>
              <c:f>'correct runs ddisasm'!$L$27:$L$29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'correct runs ddisasm'!$F$30:$F$41</c:f>
            </c:strRef>
          </c:cat>
          <c:val>
            <c:numRef>
              <c:f>'correct runs ddisasm'!$L$30:$L$41</c:f>
              <c:numCache/>
            </c:numRef>
          </c:val>
        </c:ser>
        <c:ser>
          <c:idx val="2"/>
          <c:order val="2"/>
          <c:tx>
            <c:strRef>
              <c:f>'correct runs ddisasm'!$M$27:$M$29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'correct runs ddisasm'!$F$30:$F$41</c:f>
            </c:strRef>
          </c:cat>
          <c:val>
            <c:numRef>
              <c:f>'correct runs ddisasm'!$M$30:$M$41</c:f>
              <c:numCache/>
            </c:numRef>
          </c:val>
        </c:ser>
        <c:overlap val="100"/>
        <c:axId val="1455377909"/>
        <c:axId val="976373545"/>
      </c:barChart>
      <c:catAx>
        <c:axId val="1455377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373545"/>
      </c:catAx>
      <c:valAx>
        <c:axId val="976373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3779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'correct runs ddisasm'!$O$27:$O$29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'correct runs ddisasm'!$F$30:$F$41</c:f>
            </c:strRef>
          </c:cat>
          <c:val>
            <c:numRef>
              <c:f>'correct runs ddisasm'!$O$30:$O$41</c:f>
              <c:numCache/>
            </c:numRef>
          </c:val>
        </c:ser>
        <c:ser>
          <c:idx val="1"/>
          <c:order val="1"/>
          <c:tx>
            <c:strRef>
              <c:f>'correct runs ddisasm'!$P$27:$P$29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'correct runs ddisasm'!$F$30:$F$41</c:f>
            </c:strRef>
          </c:cat>
          <c:val>
            <c:numRef>
              <c:f>'correct runs ddisasm'!$P$30:$P$41</c:f>
              <c:numCache/>
            </c:numRef>
          </c:val>
        </c:ser>
        <c:ser>
          <c:idx val="2"/>
          <c:order val="2"/>
          <c:tx>
            <c:strRef>
              <c:f>'correct runs ddisasm'!$Q$27:$Q$29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'correct runs ddisasm'!$F$30:$F$41</c:f>
            </c:strRef>
          </c:cat>
          <c:val>
            <c:numRef>
              <c:f>'correct runs ddisasm'!$Q$30:$Q$41</c:f>
              <c:numCache/>
            </c:numRef>
          </c:val>
        </c:ser>
        <c:overlap val="100"/>
        <c:axId val="1653742488"/>
        <c:axId val="1371516034"/>
      </c:barChart>
      <c:catAx>
        <c:axId val="165374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516034"/>
      </c:catAx>
      <c:valAx>
        <c:axId val="1371516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742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'mutation break-down'!$B$27:$B$29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'mutation break-down'!$A$30:$A$41</c:f>
            </c:strRef>
          </c:cat>
          <c:val>
            <c:numRef>
              <c:f>'mutation break-down'!$B$30:$B$41</c:f>
              <c:numCache/>
            </c:numRef>
          </c:val>
        </c:ser>
        <c:ser>
          <c:idx val="1"/>
          <c:order val="1"/>
          <c:tx>
            <c:strRef>
              <c:f>'mutation break-down'!$C$27:$C$29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'mutation break-down'!$A$30:$A$41</c:f>
            </c:strRef>
          </c:cat>
          <c:val>
            <c:numRef>
              <c:f>'mutation break-down'!$C$30:$C$41</c:f>
              <c:numCache/>
            </c:numRef>
          </c:val>
        </c:ser>
        <c:ser>
          <c:idx val="2"/>
          <c:order val="2"/>
          <c:tx>
            <c:strRef>
              <c:f>'mutation break-down'!$D$27:$D$29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'mutation break-down'!$A$30:$A$41</c:f>
            </c:strRef>
          </c:cat>
          <c:val>
            <c:numRef>
              <c:f>'mutation break-down'!$D$30:$D$41</c:f>
              <c:numCache/>
            </c:numRef>
          </c:val>
        </c:ser>
        <c:ser>
          <c:idx val="3"/>
          <c:order val="3"/>
          <c:tx>
            <c:strRef>
              <c:f>'mutation break-down'!$E$27:$E$29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'mutation break-down'!$A$30:$A$41</c:f>
            </c:strRef>
          </c:cat>
          <c:val>
            <c:numRef>
              <c:f>'mutation break-down'!$E$30:$E$41</c:f>
              <c:numCache/>
            </c:numRef>
          </c:val>
        </c:ser>
        <c:ser>
          <c:idx val="4"/>
          <c:order val="4"/>
          <c:tx>
            <c:strRef>
              <c:f>'mutation break-down'!$F$27:$F$29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'mutation break-down'!$A$30:$A$41</c:f>
            </c:strRef>
          </c:cat>
          <c:val>
            <c:numRef>
              <c:f>'mutation break-down'!$F$30:$F$41</c:f>
              <c:numCache/>
            </c:numRef>
          </c:val>
        </c:ser>
        <c:overlap val="100"/>
        <c:axId val="2060621330"/>
        <c:axId val="788390881"/>
      </c:barChart>
      <c:catAx>
        <c:axId val="2060621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390881"/>
      </c:catAx>
      <c:valAx>
        <c:axId val="788390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621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'mutation break-down'!$B$60:$B$62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'mutation break-down'!$A$30:$A$41</c:f>
            </c:strRef>
          </c:cat>
          <c:val>
            <c:numRef>
              <c:f>'mutation break-down'!$B$63:$B$74</c:f>
              <c:numCache/>
            </c:numRef>
          </c:val>
        </c:ser>
        <c:ser>
          <c:idx val="1"/>
          <c:order val="1"/>
          <c:tx>
            <c:strRef>
              <c:f>'mutation break-down'!$C$60:$C$62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'mutation break-down'!$A$30:$A$41</c:f>
            </c:strRef>
          </c:cat>
          <c:val>
            <c:numRef>
              <c:f>'mutation break-down'!$C$63:$C$74</c:f>
              <c:numCache/>
            </c:numRef>
          </c:val>
        </c:ser>
        <c:ser>
          <c:idx val="2"/>
          <c:order val="2"/>
          <c:tx>
            <c:strRef>
              <c:f>'mutation break-down'!$D$60:$D$62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'mutation break-down'!$A$30:$A$41</c:f>
            </c:strRef>
          </c:cat>
          <c:val>
            <c:numRef>
              <c:f>'mutation break-down'!$D$63:$D$74</c:f>
              <c:numCache/>
            </c:numRef>
          </c:val>
        </c:ser>
        <c:ser>
          <c:idx val="3"/>
          <c:order val="3"/>
          <c:tx>
            <c:strRef>
              <c:f>'mutation break-down'!$E$60:$E$62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'mutation break-down'!$A$30:$A$41</c:f>
            </c:strRef>
          </c:cat>
          <c:val>
            <c:numRef>
              <c:f>'mutation break-down'!$E$63:$E$74</c:f>
              <c:numCache/>
            </c:numRef>
          </c:val>
        </c:ser>
        <c:ser>
          <c:idx val="4"/>
          <c:order val="4"/>
          <c:tx>
            <c:strRef>
              <c:f>'mutation break-down'!$F$60:$F$62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'mutation break-down'!$A$30:$A$41</c:f>
            </c:strRef>
          </c:cat>
          <c:val>
            <c:numRef>
              <c:f>'mutation break-down'!$F$63:$F$74</c:f>
              <c:numCache/>
            </c:numRef>
          </c:val>
        </c:ser>
        <c:overlap val="100"/>
        <c:axId val="1246694276"/>
        <c:axId val="2075111863"/>
      </c:barChart>
      <c:catAx>
        <c:axId val="1246694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111863"/>
      </c:catAx>
      <c:valAx>
        <c:axId val="2075111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694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'mutation break-down'!$G$27:$G$29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'mutation break-down'!$A$30:$A$41</c:f>
            </c:strRef>
          </c:cat>
          <c:val>
            <c:numRef>
              <c:f>'mutation break-down'!$G$30:$G$41</c:f>
              <c:numCache/>
            </c:numRef>
          </c:val>
        </c:ser>
        <c:ser>
          <c:idx val="1"/>
          <c:order val="1"/>
          <c:tx>
            <c:strRef>
              <c:f>'mutation break-down'!$H$27:$H$29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'mutation break-down'!$A$30:$A$41</c:f>
            </c:strRef>
          </c:cat>
          <c:val>
            <c:numRef>
              <c:f>'mutation break-down'!$H$30:$H$41</c:f>
              <c:numCache/>
            </c:numRef>
          </c:val>
        </c:ser>
        <c:ser>
          <c:idx val="2"/>
          <c:order val="2"/>
          <c:tx>
            <c:strRef>
              <c:f>'mutation break-down'!$I$27:$I$29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'mutation break-down'!$A$30:$A$41</c:f>
            </c:strRef>
          </c:cat>
          <c:val>
            <c:numRef>
              <c:f>'mutation break-down'!$I$30:$I$41</c:f>
              <c:numCache/>
            </c:numRef>
          </c:val>
        </c:ser>
        <c:ser>
          <c:idx val="3"/>
          <c:order val="3"/>
          <c:tx>
            <c:strRef>
              <c:f>'mutation break-down'!$J$27:$J$29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'mutation break-down'!$A$30:$A$41</c:f>
            </c:strRef>
          </c:cat>
          <c:val>
            <c:numRef>
              <c:f>'mutation break-down'!$J$30:$J$41</c:f>
              <c:numCache/>
            </c:numRef>
          </c:val>
        </c:ser>
        <c:ser>
          <c:idx val="4"/>
          <c:order val="4"/>
          <c:tx>
            <c:strRef>
              <c:f>'mutation break-down'!$K$27:$K$29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'mutation break-down'!$A$30:$A$41</c:f>
            </c:strRef>
          </c:cat>
          <c:val>
            <c:numRef>
              <c:f>'mutation break-down'!$K$30:$K$41</c:f>
              <c:numCache/>
            </c:numRef>
          </c:val>
        </c:ser>
        <c:overlap val="100"/>
        <c:axId val="901149671"/>
        <c:axId val="1642755713"/>
      </c:barChart>
      <c:catAx>
        <c:axId val="901149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755713"/>
      </c:catAx>
      <c:valAx>
        <c:axId val="1642755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1149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'correct runs ddisasm'!$L$52:$L$53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'correct runs ddisasm'!$K$54:$K$65</c:f>
            </c:strRef>
          </c:cat>
          <c:val>
            <c:numRef>
              <c:f>'correct runs ddisasm'!$L$54:$L$65</c:f>
              <c:numCache/>
            </c:numRef>
          </c:val>
        </c:ser>
        <c:ser>
          <c:idx val="1"/>
          <c:order val="1"/>
          <c:tx>
            <c:strRef>
              <c:f>'correct runs ddisasm'!$M$52:$M$53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'correct runs ddisasm'!$K$54:$K$65</c:f>
            </c:strRef>
          </c:cat>
          <c:val>
            <c:numRef>
              <c:f>'correct runs ddisasm'!$M$54:$M$65</c:f>
              <c:numCache/>
            </c:numRef>
          </c:val>
        </c:ser>
        <c:ser>
          <c:idx val="2"/>
          <c:order val="2"/>
          <c:tx>
            <c:strRef>
              <c:f>'correct runs ddisasm'!$N$52:$N$53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'correct runs ddisasm'!$K$54:$K$65</c:f>
            </c:strRef>
          </c:cat>
          <c:val>
            <c:numRef>
              <c:f>'correct runs ddisasm'!$N$54:$N$65</c:f>
              <c:numCache/>
            </c:numRef>
          </c:val>
        </c:ser>
        <c:axId val="1315722415"/>
        <c:axId val="165250435"/>
      </c:barChart>
      <c:catAx>
        <c:axId val="1315722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50435"/>
      </c:catAx>
      <c:valAx>
        <c:axId val="165250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722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17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3571875</xdr:colOff>
      <xdr:row>17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742950</xdr:colOff>
      <xdr:row>77</xdr:row>
      <xdr:rowOff>66675</xdr:rowOff>
    </xdr:from>
    <xdr:ext cx="5295900" cy="3219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26</xdr:row>
      <xdr:rowOff>190500</xdr:rowOff>
    </xdr:from>
    <xdr:ext cx="5295900" cy="32194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733425</xdr:colOff>
      <xdr:row>60</xdr:row>
      <xdr:rowOff>57150</xdr:rowOff>
    </xdr:from>
    <xdr:ext cx="5295900" cy="32194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1895475</xdr:colOff>
      <xdr:row>77</xdr:row>
      <xdr:rowOff>66675</xdr:rowOff>
    </xdr:from>
    <xdr:ext cx="5276850" cy="32575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1895475</xdr:colOff>
      <xdr:row>43</xdr:row>
      <xdr:rowOff>66675</xdr:rowOff>
    </xdr:from>
    <xdr:ext cx="5276850" cy="32575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1895475</xdr:colOff>
      <xdr:row>60</xdr:row>
      <xdr:rowOff>66675</xdr:rowOff>
    </xdr:from>
    <xdr:ext cx="5276850" cy="32575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333375</xdr:colOff>
      <xdr:row>66</xdr:row>
      <xdr:rowOff>171450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933450</xdr:colOff>
      <xdr:row>9</xdr:row>
      <xdr:rowOff>161925</xdr:rowOff>
    </xdr:from>
    <xdr:ext cx="325755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390525</xdr:colOff>
      <xdr:row>12</xdr:row>
      <xdr:rowOff>123825</xdr:rowOff>
    </xdr:from>
    <xdr:ext cx="3419475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23</xdr:row>
      <xdr:rowOff>57150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1590675</xdr:colOff>
      <xdr:row>33</xdr:row>
      <xdr:rowOff>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781050</xdr:colOff>
      <xdr:row>4</xdr:row>
      <xdr:rowOff>28575</xdr:rowOff>
    </xdr:from>
    <xdr:ext cx="6343650" cy="39243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41</xdr:row>
      <xdr:rowOff>171450</xdr:rowOff>
    </xdr:from>
    <xdr:ext cx="5276850" cy="32575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19050</xdr:colOff>
      <xdr:row>41</xdr:row>
      <xdr:rowOff>161925</xdr:rowOff>
    </xdr:from>
    <xdr:ext cx="5276850" cy="32575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85725</xdr:colOff>
      <xdr:row>76</xdr:row>
      <xdr:rowOff>57150</xdr:rowOff>
    </xdr:from>
    <xdr:ext cx="5276850" cy="32575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85725</xdr:colOff>
      <xdr:row>93</xdr:row>
      <xdr:rowOff>38100</xdr:rowOff>
    </xdr:from>
    <xdr:ext cx="5276850" cy="32575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666750</xdr:colOff>
      <xdr:row>93</xdr:row>
      <xdr:rowOff>57150</xdr:rowOff>
    </xdr:from>
    <xdr:ext cx="5295900" cy="321945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1</xdr:row>
      <xdr:rowOff>95250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6.14"/>
    <col customWidth="1" min="3" max="3" width="45.29"/>
    <col customWidth="1" min="4" max="4" width="57.86"/>
  </cols>
  <sheetData>
    <row r="1">
      <c r="A1" s="1"/>
      <c r="B1" s="2"/>
      <c r="C1" s="2"/>
      <c r="F1" s="2" t="s">
        <v>0</v>
      </c>
      <c r="I1" s="2" t="s">
        <v>1</v>
      </c>
      <c r="L1" s="2" t="s">
        <v>2</v>
      </c>
    </row>
    <row r="2">
      <c r="A2" s="1" t="s">
        <v>3</v>
      </c>
      <c r="B2" s="2" t="s">
        <v>4</v>
      </c>
      <c r="C2" s="2" t="s">
        <v>5</v>
      </c>
      <c r="F2" s="2" t="s">
        <v>6</v>
      </c>
      <c r="G2" s="2" t="s">
        <v>7</v>
      </c>
      <c r="H2" s="2" t="s">
        <v>8</v>
      </c>
      <c r="I2" s="2" t="s">
        <v>6</v>
      </c>
      <c r="J2" s="2" t="s">
        <v>7</v>
      </c>
      <c r="K2" s="2" t="s">
        <v>8</v>
      </c>
      <c r="L2" s="2" t="s">
        <v>6</v>
      </c>
      <c r="M2" s="2" t="s">
        <v>7</v>
      </c>
      <c r="N2" s="2" t="s">
        <v>8</v>
      </c>
    </row>
    <row r="3">
      <c r="A3" s="1" t="s">
        <v>9</v>
      </c>
      <c r="B3" s="3" t="s">
        <v>10</v>
      </c>
      <c r="C3" s="3" t="s">
        <v>11</v>
      </c>
      <c r="E3" s="1" t="s">
        <v>9</v>
      </c>
      <c r="F3" s="4">
        <v>242.0</v>
      </c>
      <c r="G3" s="5">
        <v>274.0</v>
      </c>
      <c r="H3" s="6">
        <v>125.0</v>
      </c>
      <c r="I3" s="4">
        <v>249.0</v>
      </c>
      <c r="J3" s="5">
        <v>267.0</v>
      </c>
      <c r="K3" s="6">
        <v>125.0</v>
      </c>
      <c r="L3" s="7"/>
      <c r="M3" s="8"/>
      <c r="N3" s="9"/>
    </row>
    <row r="4">
      <c r="A4" s="1" t="s">
        <v>12</v>
      </c>
      <c r="B4" s="3" t="s">
        <v>10</v>
      </c>
      <c r="C4" s="3" t="s">
        <v>13</v>
      </c>
      <c r="D4" s="10" t="s">
        <v>14</v>
      </c>
      <c r="E4" s="1" t="s">
        <v>12</v>
      </c>
      <c r="F4" s="11">
        <v>516.0</v>
      </c>
      <c r="G4" s="10">
        <v>391.0</v>
      </c>
      <c r="H4" s="12">
        <v>93.0</v>
      </c>
      <c r="I4" s="11">
        <v>811.0</v>
      </c>
      <c r="J4" s="10">
        <v>93.0</v>
      </c>
      <c r="K4" s="12">
        <v>96.0</v>
      </c>
      <c r="L4" s="13"/>
      <c r="N4" s="14"/>
    </row>
    <row r="5">
      <c r="A5" s="1" t="s">
        <v>15</v>
      </c>
      <c r="B5" s="3" t="s">
        <v>10</v>
      </c>
      <c r="C5" s="3" t="s">
        <v>13</v>
      </c>
      <c r="D5" s="15" t="s">
        <v>16</v>
      </c>
      <c r="E5" s="1" t="s">
        <v>15</v>
      </c>
      <c r="F5" s="11">
        <v>470.0</v>
      </c>
      <c r="G5" s="10">
        <v>352.0</v>
      </c>
      <c r="H5" s="12">
        <v>178.0</v>
      </c>
      <c r="I5" s="11">
        <v>606.0</v>
      </c>
      <c r="J5" s="10">
        <v>216.0</v>
      </c>
      <c r="K5" s="12">
        <v>178.0</v>
      </c>
      <c r="L5" s="13"/>
      <c r="N5" s="14"/>
    </row>
    <row r="6">
      <c r="A6" s="1" t="s">
        <v>17</v>
      </c>
      <c r="B6" s="3" t="s">
        <v>10</v>
      </c>
      <c r="C6" s="3" t="s">
        <v>13</v>
      </c>
      <c r="D6" s="10" t="s">
        <v>16</v>
      </c>
      <c r="E6" s="1" t="s">
        <v>17</v>
      </c>
      <c r="F6" s="11">
        <v>911.0</v>
      </c>
      <c r="G6" s="10">
        <v>71.0</v>
      </c>
      <c r="H6" s="12">
        <v>18.0</v>
      </c>
      <c r="I6" s="11">
        <v>888.0</v>
      </c>
      <c r="J6" s="10">
        <v>94.0</v>
      </c>
      <c r="K6" s="12">
        <v>18.0</v>
      </c>
      <c r="L6" s="13"/>
      <c r="N6" s="14"/>
    </row>
    <row r="7">
      <c r="A7" s="1" t="s">
        <v>18</v>
      </c>
      <c r="B7" s="3" t="s">
        <v>10</v>
      </c>
      <c r="C7" s="3" t="s">
        <v>13</v>
      </c>
      <c r="D7" s="10" t="s">
        <v>16</v>
      </c>
      <c r="E7" s="1" t="s">
        <v>18</v>
      </c>
      <c r="F7" s="11">
        <v>728.0</v>
      </c>
      <c r="G7" s="10">
        <v>271.0</v>
      </c>
      <c r="H7" s="12">
        <v>1.0</v>
      </c>
      <c r="I7" s="11">
        <v>763.0</v>
      </c>
      <c r="J7" s="10">
        <v>236.0</v>
      </c>
      <c r="K7" s="12">
        <v>1.0</v>
      </c>
      <c r="L7" s="13"/>
      <c r="N7" s="14"/>
    </row>
    <row r="8">
      <c r="A8" s="1" t="s">
        <v>19</v>
      </c>
      <c r="B8" s="3" t="s">
        <v>10</v>
      </c>
      <c r="C8" s="3" t="s">
        <v>13</v>
      </c>
      <c r="D8" s="10" t="s">
        <v>20</v>
      </c>
      <c r="E8" s="1" t="s">
        <v>19</v>
      </c>
      <c r="F8" s="11">
        <v>790.0</v>
      </c>
      <c r="G8" s="10">
        <v>155.0</v>
      </c>
      <c r="H8" s="12">
        <v>55.0</v>
      </c>
      <c r="I8" s="11"/>
      <c r="K8" s="12"/>
      <c r="L8" s="13"/>
      <c r="N8" s="14"/>
    </row>
    <row r="9">
      <c r="A9" s="1" t="s">
        <v>21</v>
      </c>
      <c r="B9" s="3" t="s">
        <v>10</v>
      </c>
      <c r="C9" s="3" t="s">
        <v>13</v>
      </c>
      <c r="D9" s="15" t="s">
        <v>16</v>
      </c>
      <c r="E9" s="1" t="s">
        <v>21</v>
      </c>
      <c r="F9" s="11">
        <v>580.0</v>
      </c>
      <c r="G9" s="10">
        <v>420.0</v>
      </c>
      <c r="H9" s="12">
        <v>0.0</v>
      </c>
      <c r="I9" s="11">
        <v>697.0</v>
      </c>
      <c r="J9" s="10">
        <v>303.0</v>
      </c>
      <c r="K9" s="12">
        <v>0.0</v>
      </c>
      <c r="L9" s="13"/>
      <c r="N9" s="14"/>
    </row>
    <row r="10">
      <c r="A10" s="1" t="s">
        <v>22</v>
      </c>
      <c r="B10" s="3" t="s">
        <v>10</v>
      </c>
      <c r="C10" s="3" t="s">
        <v>23</v>
      </c>
      <c r="D10" s="10" t="s">
        <v>24</v>
      </c>
      <c r="E10" s="1" t="s">
        <v>22</v>
      </c>
      <c r="F10" s="11">
        <v>51.0</v>
      </c>
      <c r="G10" s="10">
        <v>949.0</v>
      </c>
      <c r="H10" s="12">
        <v>0.0</v>
      </c>
      <c r="I10" s="11">
        <v>50.0</v>
      </c>
      <c r="J10" s="10">
        <v>950.0</v>
      </c>
      <c r="K10" s="12">
        <v>0.0</v>
      </c>
      <c r="L10" s="13"/>
      <c r="N10" s="14"/>
    </row>
    <row r="11">
      <c r="A11" s="1" t="s">
        <v>25</v>
      </c>
      <c r="B11" s="3" t="s">
        <v>10</v>
      </c>
      <c r="C11" s="3" t="s">
        <v>13</v>
      </c>
      <c r="D11" s="10" t="s">
        <v>16</v>
      </c>
      <c r="E11" s="1" t="s">
        <v>25</v>
      </c>
      <c r="F11" s="11">
        <v>819.0</v>
      </c>
      <c r="G11" s="10">
        <v>181.0</v>
      </c>
      <c r="H11" s="12">
        <v>0.0</v>
      </c>
      <c r="I11" s="11">
        <v>904.0</v>
      </c>
      <c r="J11" s="10">
        <v>96.0</v>
      </c>
      <c r="K11" s="12">
        <v>0.0</v>
      </c>
      <c r="L11" s="13"/>
      <c r="N11" s="14"/>
    </row>
    <row r="12">
      <c r="A12" s="1" t="s">
        <v>26</v>
      </c>
      <c r="B12" s="3" t="s">
        <v>10</v>
      </c>
      <c r="C12" s="3" t="s">
        <v>27</v>
      </c>
      <c r="D12" s="10" t="s">
        <v>16</v>
      </c>
      <c r="E12" s="1" t="s">
        <v>26</v>
      </c>
      <c r="F12" s="13"/>
      <c r="H12" s="14"/>
      <c r="I12" s="11">
        <v>755.0</v>
      </c>
      <c r="J12" s="10">
        <v>243.0</v>
      </c>
      <c r="K12" s="12">
        <v>2.0</v>
      </c>
      <c r="L12" s="13"/>
      <c r="N12" s="14"/>
    </row>
    <row r="13">
      <c r="A13" s="1" t="s">
        <v>28</v>
      </c>
      <c r="B13" s="3" t="s">
        <v>10</v>
      </c>
      <c r="C13" s="3" t="s">
        <v>29</v>
      </c>
      <c r="D13" s="10" t="s">
        <v>16</v>
      </c>
      <c r="E13" s="1" t="s">
        <v>28</v>
      </c>
      <c r="F13" s="11">
        <v>884.0</v>
      </c>
      <c r="G13" s="10">
        <v>106.0</v>
      </c>
      <c r="H13" s="12">
        <v>10.0</v>
      </c>
      <c r="I13" s="11">
        <v>566.0</v>
      </c>
      <c r="J13" s="10">
        <v>424.0</v>
      </c>
      <c r="K13" s="12">
        <v>10.0</v>
      </c>
      <c r="L13" s="13"/>
      <c r="N13" s="14"/>
    </row>
    <row r="14">
      <c r="A14" s="1" t="s">
        <v>30</v>
      </c>
      <c r="B14" s="3" t="s">
        <v>10</v>
      </c>
      <c r="C14" s="16" t="s">
        <v>29</v>
      </c>
      <c r="D14" s="10" t="s">
        <v>31</v>
      </c>
      <c r="E14" s="1" t="s">
        <v>30</v>
      </c>
      <c r="F14" s="11" t="s">
        <v>32</v>
      </c>
      <c r="G14" s="10" t="s">
        <v>33</v>
      </c>
      <c r="H14" s="12" t="s">
        <v>34</v>
      </c>
      <c r="I14" s="11" t="s">
        <v>35</v>
      </c>
      <c r="J14" s="10" t="s">
        <v>36</v>
      </c>
      <c r="K14" s="12" t="s">
        <v>34</v>
      </c>
      <c r="L14" s="13"/>
      <c r="N14" s="14"/>
    </row>
    <row r="15">
      <c r="A15" s="1" t="s">
        <v>37</v>
      </c>
      <c r="B15" s="17" t="s">
        <v>38</v>
      </c>
      <c r="C15" s="18"/>
      <c r="E15" s="1" t="s">
        <v>37</v>
      </c>
      <c r="F15" s="19"/>
      <c r="G15" s="20"/>
      <c r="H15" s="21"/>
      <c r="I15" s="19"/>
      <c r="J15" s="20"/>
      <c r="K15" s="21"/>
      <c r="L15" s="19"/>
      <c r="M15" s="20"/>
      <c r="N15" s="21"/>
    </row>
    <row r="18">
      <c r="E18" s="22"/>
      <c r="F18" s="22"/>
      <c r="G18" s="22"/>
      <c r="H18" s="22"/>
      <c r="I18" s="22"/>
    </row>
    <row r="19">
      <c r="E19" s="22"/>
      <c r="F19" s="22"/>
      <c r="G19" s="22"/>
      <c r="H19" s="22"/>
      <c r="I19" s="22"/>
    </row>
    <row r="20">
      <c r="E20" s="22"/>
      <c r="F20" s="23"/>
      <c r="I20" s="22"/>
    </row>
    <row r="21">
      <c r="E21" s="22"/>
      <c r="F21" s="23"/>
      <c r="G21" s="23"/>
      <c r="H21" s="23"/>
      <c r="I21" s="22"/>
    </row>
    <row r="22">
      <c r="E22" s="24"/>
      <c r="F22" s="25"/>
      <c r="G22" s="26"/>
      <c r="H22" s="27"/>
      <c r="I22" s="22"/>
    </row>
    <row r="23">
      <c r="E23" s="24"/>
      <c r="F23" s="28"/>
      <c r="G23" s="22"/>
      <c r="H23" s="29"/>
      <c r="I23" s="22"/>
    </row>
    <row r="24">
      <c r="E24" s="24"/>
      <c r="F24" s="28"/>
      <c r="G24" s="22"/>
      <c r="H24" s="29"/>
      <c r="I24" s="22"/>
    </row>
    <row r="25">
      <c r="E25" s="24"/>
      <c r="F25" s="28"/>
      <c r="G25" s="22"/>
      <c r="H25" s="29"/>
      <c r="I25" s="22"/>
    </row>
    <row r="26">
      <c r="E26" s="24"/>
      <c r="F26" s="28"/>
      <c r="G26" s="22"/>
      <c r="H26" s="29"/>
      <c r="I26" s="22"/>
    </row>
    <row r="27">
      <c r="E27" s="24"/>
      <c r="F27" s="28"/>
      <c r="G27" s="22"/>
      <c r="H27" s="29"/>
      <c r="I27" s="22"/>
    </row>
    <row r="28">
      <c r="E28" s="24"/>
      <c r="F28" s="28"/>
      <c r="G28" s="22"/>
      <c r="H28" s="29"/>
      <c r="I28" s="22"/>
    </row>
    <row r="29">
      <c r="E29" s="24"/>
      <c r="F29" s="30"/>
      <c r="G29" s="22"/>
      <c r="H29" s="31"/>
      <c r="I29" s="22"/>
    </row>
    <row r="30">
      <c r="E30" s="24"/>
      <c r="F30" s="28"/>
      <c r="G30" s="22"/>
      <c r="H30" s="29"/>
      <c r="I30" s="22"/>
    </row>
    <row r="31">
      <c r="E31" s="24"/>
      <c r="F31" s="28"/>
      <c r="G31" s="22"/>
      <c r="H31" s="29"/>
      <c r="I31" s="22"/>
    </row>
    <row r="32">
      <c r="E32" s="24"/>
      <c r="F32" s="28"/>
      <c r="G32" s="22"/>
      <c r="H32" s="29"/>
      <c r="I32" s="22"/>
    </row>
    <row r="33">
      <c r="E33" s="24"/>
      <c r="F33" s="22"/>
      <c r="G33" s="22"/>
      <c r="H33" s="22"/>
      <c r="I33" s="22"/>
    </row>
    <row r="34">
      <c r="E34" s="22"/>
      <c r="F34" s="22"/>
      <c r="G34" s="22"/>
      <c r="H34" s="22"/>
      <c r="I34" s="22"/>
    </row>
    <row r="35">
      <c r="E35" s="22"/>
      <c r="F35" s="22"/>
      <c r="G35" s="22"/>
      <c r="H35" s="22"/>
      <c r="I35" s="22"/>
    </row>
  </sheetData>
  <mergeCells count="4">
    <mergeCell ref="F1:H1"/>
    <mergeCell ref="I1:K1"/>
    <mergeCell ref="L1:N1"/>
    <mergeCell ref="F20:H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29"/>
    <col customWidth="1" min="4" max="4" width="35.43"/>
    <col customWidth="1" min="16" max="16" width="16.57"/>
    <col customWidth="1" min="17" max="17" width="16.86"/>
  </cols>
  <sheetData>
    <row r="1">
      <c r="A1" s="1"/>
      <c r="B1" s="2"/>
      <c r="C1" s="2"/>
      <c r="F1" s="2" t="s">
        <v>0</v>
      </c>
      <c r="I1" s="2" t="s">
        <v>1</v>
      </c>
      <c r="M1" s="2" t="s">
        <v>2</v>
      </c>
    </row>
    <row r="2">
      <c r="A2" s="1" t="s">
        <v>3</v>
      </c>
      <c r="B2" s="2" t="s">
        <v>4</v>
      </c>
      <c r="C2" s="2" t="s">
        <v>5</v>
      </c>
      <c r="F2" s="2" t="s">
        <v>6</v>
      </c>
      <c r="G2" s="2" t="s">
        <v>7</v>
      </c>
      <c r="H2" s="2" t="s">
        <v>8</v>
      </c>
      <c r="I2" s="2" t="s">
        <v>6</v>
      </c>
      <c r="J2" s="2"/>
      <c r="K2" s="2" t="s">
        <v>7</v>
      </c>
      <c r="L2" s="2" t="s">
        <v>8</v>
      </c>
      <c r="M2" s="2" t="s">
        <v>6</v>
      </c>
      <c r="N2" s="2"/>
      <c r="O2" s="2" t="s">
        <v>7</v>
      </c>
      <c r="P2" s="2" t="s">
        <v>8</v>
      </c>
    </row>
    <row r="3">
      <c r="A3" s="1" t="s">
        <v>9</v>
      </c>
      <c r="B3" s="3" t="s">
        <v>10</v>
      </c>
      <c r="C3" s="3" t="s">
        <v>11</v>
      </c>
      <c r="E3" s="32" t="s">
        <v>9</v>
      </c>
      <c r="F3" s="4">
        <v>242.0</v>
      </c>
      <c r="G3" s="5">
        <v>274.0</v>
      </c>
      <c r="H3" s="6">
        <v>125.0</v>
      </c>
      <c r="I3" s="4">
        <v>249.0</v>
      </c>
      <c r="J3" s="5"/>
      <c r="K3" s="5">
        <v>267.0</v>
      </c>
      <c r="L3" s="6">
        <v>125.0</v>
      </c>
      <c r="M3" s="4">
        <v>140.0</v>
      </c>
      <c r="N3" s="5"/>
      <c r="O3" s="5">
        <v>376.0</v>
      </c>
      <c r="P3" s="6">
        <v>125.0</v>
      </c>
      <c r="S3" s="33">
        <f t="shared" ref="S3:S15" si="1">F3/(G3+F3)</f>
        <v>0.4689922481</v>
      </c>
    </row>
    <row r="4">
      <c r="A4" s="1" t="s">
        <v>12</v>
      </c>
      <c r="B4" s="3" t="s">
        <v>10</v>
      </c>
      <c r="C4" s="3" t="s">
        <v>39</v>
      </c>
      <c r="E4" s="32" t="s">
        <v>12</v>
      </c>
      <c r="F4" s="11">
        <v>33.0</v>
      </c>
      <c r="G4" s="10">
        <v>387.0</v>
      </c>
      <c r="H4" s="12">
        <v>99.0</v>
      </c>
      <c r="I4" s="11">
        <v>267.0</v>
      </c>
      <c r="J4" s="10"/>
      <c r="K4" s="10">
        <v>176.0</v>
      </c>
      <c r="L4" s="12">
        <v>57.0</v>
      </c>
      <c r="M4" s="13"/>
      <c r="P4" s="14"/>
      <c r="S4" s="33">
        <f t="shared" si="1"/>
        <v>0.07857142857</v>
      </c>
    </row>
    <row r="5">
      <c r="A5" s="1" t="s">
        <v>15</v>
      </c>
      <c r="B5" s="3" t="s">
        <v>10</v>
      </c>
      <c r="C5" s="3" t="s">
        <v>40</v>
      </c>
      <c r="D5" s="15"/>
      <c r="E5" s="1" t="s">
        <v>15</v>
      </c>
      <c r="F5" s="11">
        <v>0.0</v>
      </c>
      <c r="G5" s="10">
        <v>405.0</v>
      </c>
      <c r="H5" s="12">
        <v>95.0</v>
      </c>
      <c r="I5" s="11">
        <v>0.0</v>
      </c>
      <c r="J5" s="10"/>
      <c r="K5" s="10">
        <v>403.0</v>
      </c>
      <c r="L5" s="12">
        <v>97.0</v>
      </c>
      <c r="M5" s="13"/>
      <c r="P5" s="14"/>
      <c r="S5" s="33">
        <f t="shared" si="1"/>
        <v>0</v>
      </c>
    </row>
    <row r="6">
      <c r="A6" s="1" t="s">
        <v>17</v>
      </c>
      <c r="B6" s="3" t="s">
        <v>10</v>
      </c>
      <c r="C6" s="3" t="s">
        <v>41</v>
      </c>
      <c r="D6" s="10" t="s">
        <v>42</v>
      </c>
      <c r="E6" s="32" t="s">
        <v>17</v>
      </c>
      <c r="F6" s="11">
        <v>329.0</v>
      </c>
      <c r="G6" s="10">
        <v>161.0</v>
      </c>
      <c r="H6" s="12">
        <v>10.0</v>
      </c>
      <c r="I6" s="11">
        <v>342.0</v>
      </c>
      <c r="J6" s="10"/>
      <c r="K6" s="10">
        <v>151.0</v>
      </c>
      <c r="L6" s="12">
        <v>7.0</v>
      </c>
      <c r="M6" s="13"/>
      <c r="P6" s="14"/>
      <c r="S6" s="33">
        <f t="shared" si="1"/>
        <v>0.6714285714</v>
      </c>
    </row>
    <row r="7">
      <c r="A7" s="1" t="s">
        <v>18</v>
      </c>
      <c r="B7" s="3" t="s">
        <v>10</v>
      </c>
      <c r="C7" s="3" t="s">
        <v>43</v>
      </c>
      <c r="D7" s="10" t="s">
        <v>20</v>
      </c>
      <c r="E7" s="1" t="s">
        <v>18</v>
      </c>
      <c r="F7" s="11">
        <v>1.0</v>
      </c>
      <c r="G7" s="10">
        <v>998.0</v>
      </c>
      <c r="H7" s="12">
        <v>1.0</v>
      </c>
      <c r="I7" s="11"/>
      <c r="L7" s="12"/>
      <c r="M7" s="13"/>
      <c r="P7" s="14"/>
      <c r="S7" s="33">
        <f t="shared" si="1"/>
        <v>0.001001001001</v>
      </c>
    </row>
    <row r="8">
      <c r="A8" s="1" t="s">
        <v>19</v>
      </c>
      <c r="B8" s="3" t="s">
        <v>10</v>
      </c>
      <c r="C8" s="3" t="s">
        <v>43</v>
      </c>
      <c r="E8" s="1" t="s">
        <v>19</v>
      </c>
      <c r="F8" s="11"/>
      <c r="H8" s="12"/>
      <c r="I8" s="11"/>
      <c r="L8" s="12"/>
      <c r="M8" s="13"/>
      <c r="P8" s="14"/>
      <c r="S8" s="33" t="str">
        <f t="shared" si="1"/>
        <v>#DIV/0!</v>
      </c>
    </row>
    <row r="9">
      <c r="A9" s="1" t="s">
        <v>21</v>
      </c>
      <c r="B9" s="3" t="s">
        <v>10</v>
      </c>
      <c r="C9" s="3" t="s">
        <v>43</v>
      </c>
      <c r="D9" s="15"/>
      <c r="E9" s="1" t="s">
        <v>21</v>
      </c>
      <c r="F9" s="11"/>
      <c r="H9" s="12"/>
      <c r="I9" s="11"/>
      <c r="L9" s="12"/>
      <c r="M9" s="13"/>
      <c r="P9" s="14"/>
      <c r="S9" s="33" t="str">
        <f t="shared" si="1"/>
        <v>#DIV/0!</v>
      </c>
    </row>
    <row r="10">
      <c r="A10" s="1" t="s">
        <v>22</v>
      </c>
      <c r="B10" s="3" t="s">
        <v>10</v>
      </c>
      <c r="C10" s="3" t="s">
        <v>23</v>
      </c>
      <c r="D10" s="10" t="s">
        <v>24</v>
      </c>
      <c r="E10" s="32" t="s">
        <v>22</v>
      </c>
      <c r="F10" s="11">
        <v>51.0</v>
      </c>
      <c r="G10" s="10">
        <v>949.0</v>
      </c>
      <c r="H10" s="12">
        <v>0.0</v>
      </c>
      <c r="I10" s="11">
        <v>50.0</v>
      </c>
      <c r="J10" s="10"/>
      <c r="K10" s="10">
        <v>950.0</v>
      </c>
      <c r="L10" s="12">
        <v>0.0</v>
      </c>
      <c r="M10" s="13"/>
      <c r="P10" s="14"/>
      <c r="S10" s="33">
        <f t="shared" si="1"/>
        <v>0.051</v>
      </c>
    </row>
    <row r="11">
      <c r="A11" s="1" t="s">
        <v>25</v>
      </c>
      <c r="B11" s="3" t="s">
        <v>10</v>
      </c>
      <c r="C11" s="3" t="s">
        <v>43</v>
      </c>
      <c r="E11" s="1" t="s">
        <v>25</v>
      </c>
      <c r="F11" s="11"/>
      <c r="H11" s="12"/>
      <c r="I11" s="11"/>
      <c r="L11" s="12"/>
      <c r="M11" s="13"/>
      <c r="P11" s="14"/>
      <c r="S11" s="33" t="str">
        <f t="shared" si="1"/>
        <v>#DIV/0!</v>
      </c>
    </row>
    <row r="12">
      <c r="A12" s="1" t="s">
        <v>26</v>
      </c>
      <c r="B12" s="3" t="s">
        <v>10</v>
      </c>
      <c r="C12" s="3" t="s">
        <v>44</v>
      </c>
      <c r="D12" s="10" t="s">
        <v>16</v>
      </c>
      <c r="E12" s="32" t="s">
        <v>26</v>
      </c>
      <c r="F12" s="11">
        <v>340.0</v>
      </c>
      <c r="G12" s="10">
        <v>658.0</v>
      </c>
      <c r="H12" s="12">
        <v>2.0</v>
      </c>
      <c r="I12" s="11">
        <v>498.0</v>
      </c>
      <c r="J12" s="10"/>
      <c r="K12" s="10">
        <v>0.0</v>
      </c>
      <c r="L12" s="12">
        <v>2.0</v>
      </c>
      <c r="M12" s="13"/>
      <c r="P12" s="14"/>
      <c r="S12" s="33">
        <f t="shared" si="1"/>
        <v>0.3406813627</v>
      </c>
    </row>
    <row r="13">
      <c r="A13" s="1" t="s">
        <v>28</v>
      </c>
      <c r="B13" s="3" t="s">
        <v>10</v>
      </c>
      <c r="C13" s="3" t="s">
        <v>43</v>
      </c>
      <c r="E13" s="1" t="s">
        <v>28</v>
      </c>
      <c r="F13" s="11"/>
      <c r="H13" s="12"/>
      <c r="I13" s="11"/>
      <c r="L13" s="12"/>
      <c r="M13" s="13"/>
      <c r="P13" s="14"/>
      <c r="S13" s="33" t="str">
        <f t="shared" si="1"/>
        <v>#DIV/0!</v>
      </c>
    </row>
    <row r="14">
      <c r="A14" s="1" t="s">
        <v>30</v>
      </c>
      <c r="B14" s="3" t="s">
        <v>10</v>
      </c>
      <c r="C14" s="16" t="s">
        <v>45</v>
      </c>
      <c r="D14" s="10" t="s">
        <v>46</v>
      </c>
      <c r="E14" s="34" t="s">
        <v>30</v>
      </c>
      <c r="F14" s="10">
        <f t="shared" ref="F14:I14" si="2">SUM(F19:F21)</f>
        <v>0</v>
      </c>
      <c r="G14" s="10">
        <f t="shared" si="2"/>
        <v>981</v>
      </c>
      <c r="H14" s="10">
        <f t="shared" si="2"/>
        <v>30</v>
      </c>
      <c r="I14" s="11">
        <f t="shared" si="2"/>
        <v>0</v>
      </c>
      <c r="J14" s="10"/>
      <c r="K14" s="10">
        <f t="shared" ref="K14:M14" si="3">SUM(K19:K21)</f>
        <v>981</v>
      </c>
      <c r="L14" s="10">
        <f t="shared" si="3"/>
        <v>30</v>
      </c>
      <c r="M14" s="11">
        <f t="shared" si="3"/>
        <v>0</v>
      </c>
      <c r="N14" s="10"/>
      <c r="O14" s="10">
        <f t="shared" ref="O14:P14" si="4">SUM(O19:O21)</f>
        <v>0</v>
      </c>
      <c r="P14" s="12">
        <f t="shared" si="4"/>
        <v>0</v>
      </c>
      <c r="S14" s="33">
        <f t="shared" si="1"/>
        <v>0</v>
      </c>
    </row>
    <row r="15">
      <c r="A15" s="1" t="s">
        <v>37</v>
      </c>
      <c r="B15" s="17" t="s">
        <v>38</v>
      </c>
      <c r="C15" s="18"/>
      <c r="E15" s="1" t="s">
        <v>37</v>
      </c>
      <c r="F15" s="19"/>
      <c r="G15" s="20"/>
      <c r="H15" s="21"/>
      <c r="I15" s="19"/>
      <c r="J15" s="20"/>
      <c r="K15" s="20"/>
      <c r="L15" s="21"/>
      <c r="M15" s="19"/>
      <c r="N15" s="20"/>
      <c r="O15" s="20"/>
      <c r="P15" s="21"/>
      <c r="S15" s="33" t="str">
        <f t="shared" si="1"/>
        <v>#DIV/0!</v>
      </c>
    </row>
    <row r="19">
      <c r="E19" s="35" t="s">
        <v>47</v>
      </c>
      <c r="F19" s="35">
        <v>0.0</v>
      </c>
      <c r="G19" s="35">
        <v>348.0</v>
      </c>
      <c r="H19" s="35">
        <v>22.0</v>
      </c>
      <c r="I19" s="35">
        <v>0.0</v>
      </c>
      <c r="J19" s="35"/>
      <c r="K19" s="35">
        <v>348.0</v>
      </c>
      <c r="L19" s="35">
        <v>22.0</v>
      </c>
      <c r="M19" s="36"/>
      <c r="N19" s="36"/>
      <c r="O19" s="36"/>
      <c r="P19" s="36"/>
    </row>
    <row r="20">
      <c r="E20" s="35" t="s">
        <v>48</v>
      </c>
      <c r="F20" s="35">
        <v>0.0</v>
      </c>
      <c r="G20" s="35">
        <v>327.0</v>
      </c>
      <c r="H20" s="35">
        <v>3.0</v>
      </c>
      <c r="I20" s="35">
        <v>0.0</v>
      </c>
      <c r="J20" s="35"/>
      <c r="K20" s="35">
        <v>327.0</v>
      </c>
      <c r="L20" s="35">
        <v>3.0</v>
      </c>
      <c r="M20" s="36"/>
      <c r="N20" s="36"/>
      <c r="O20" s="36"/>
      <c r="P20" s="36"/>
    </row>
    <row r="21">
      <c r="E21" s="35" t="s">
        <v>49</v>
      </c>
      <c r="F21" s="35">
        <v>0.0</v>
      </c>
      <c r="G21" s="35">
        <v>306.0</v>
      </c>
      <c r="H21" s="35">
        <v>5.0</v>
      </c>
      <c r="I21" s="35">
        <v>0.0</v>
      </c>
      <c r="J21" s="35"/>
      <c r="K21" s="35">
        <v>306.0</v>
      </c>
      <c r="L21" s="35">
        <v>5.0</v>
      </c>
      <c r="M21" s="36"/>
      <c r="N21" s="36"/>
      <c r="O21" s="36"/>
      <c r="P21" s="36"/>
    </row>
    <row r="27">
      <c r="F27" s="37" t="s">
        <v>50</v>
      </c>
    </row>
    <row r="28">
      <c r="G28" s="2" t="s">
        <v>0</v>
      </c>
      <c r="K28" s="2" t="s">
        <v>1</v>
      </c>
      <c r="O28" s="2" t="s">
        <v>2</v>
      </c>
    </row>
    <row r="29">
      <c r="G29" s="2" t="s">
        <v>6</v>
      </c>
      <c r="H29" s="2" t="s">
        <v>7</v>
      </c>
      <c r="I29" s="2" t="s">
        <v>8</v>
      </c>
      <c r="J29" s="2" t="s">
        <v>51</v>
      </c>
      <c r="K29" s="2" t="s">
        <v>6</v>
      </c>
      <c r="L29" s="2" t="s">
        <v>7</v>
      </c>
      <c r="M29" s="2" t="s">
        <v>8</v>
      </c>
      <c r="N29" s="2" t="s">
        <v>51</v>
      </c>
      <c r="O29" s="2" t="s">
        <v>6</v>
      </c>
      <c r="P29" s="2" t="s">
        <v>7</v>
      </c>
      <c r="Q29" s="2" t="s">
        <v>8</v>
      </c>
      <c r="R29" s="2" t="s">
        <v>51</v>
      </c>
    </row>
    <row r="30">
      <c r="F30" s="38" t="s">
        <v>9</v>
      </c>
      <c r="G30" s="39">
        <v>242.0</v>
      </c>
      <c r="H30" s="40">
        <v>274.0</v>
      </c>
      <c r="I30" s="40">
        <v>125.0</v>
      </c>
      <c r="J30" s="41">
        <f t="shared" ref="J30:J41" si="5">(G30/SUM(G30:I30))</f>
        <v>0.3775351014</v>
      </c>
      <c r="K30" s="39">
        <v>249.0</v>
      </c>
      <c r="L30" s="40">
        <v>267.0</v>
      </c>
      <c r="M30" s="40">
        <v>125.0</v>
      </c>
      <c r="N30" s="42">
        <f t="shared" ref="N30:N41" si="6">K30/SUM(K30:M30)</f>
        <v>0.3884555382</v>
      </c>
      <c r="O30" s="4">
        <v>140.0</v>
      </c>
      <c r="P30" s="5">
        <v>376.0</v>
      </c>
      <c r="Q30" s="5">
        <v>125.0</v>
      </c>
      <c r="R30" s="43">
        <f t="shared" ref="R30:R41" si="7">O30/SUM(O30:Q30)</f>
        <v>0.2184087363</v>
      </c>
    </row>
    <row r="31">
      <c r="A31" s="44"/>
      <c r="F31" s="45" t="s">
        <v>12</v>
      </c>
      <c r="G31" s="11">
        <v>514.0</v>
      </c>
      <c r="H31" s="10">
        <v>387.0</v>
      </c>
      <c r="I31" s="10">
        <v>99.0</v>
      </c>
      <c r="J31" s="46">
        <f t="shared" si="5"/>
        <v>0.514</v>
      </c>
      <c r="K31" s="28">
        <v>600.0</v>
      </c>
      <c r="L31" s="47">
        <v>301.0</v>
      </c>
      <c r="M31" s="47">
        <v>99.0</v>
      </c>
      <c r="N31" s="46">
        <f t="shared" si="6"/>
        <v>0.6</v>
      </c>
      <c r="O31" s="28">
        <v>564.0</v>
      </c>
      <c r="P31" s="47">
        <v>337.0</v>
      </c>
      <c r="Q31" s="47">
        <v>99.0</v>
      </c>
      <c r="R31" s="48">
        <f t="shared" si="7"/>
        <v>0.564</v>
      </c>
    </row>
    <row r="32">
      <c r="F32" s="45" t="s">
        <v>15</v>
      </c>
      <c r="G32" s="11">
        <v>52.0</v>
      </c>
      <c r="H32" s="10">
        <v>770.0</v>
      </c>
      <c r="I32" s="10">
        <v>178.0</v>
      </c>
      <c r="J32" s="46">
        <f t="shared" si="5"/>
        <v>0.052</v>
      </c>
      <c r="K32" s="11">
        <v>57.0</v>
      </c>
      <c r="L32" s="10">
        <v>765.0</v>
      </c>
      <c r="M32" s="10">
        <v>178.0</v>
      </c>
      <c r="N32" s="49">
        <f t="shared" si="6"/>
        <v>0.057</v>
      </c>
      <c r="O32" s="11">
        <v>60.0</v>
      </c>
      <c r="P32" s="10">
        <v>761.0</v>
      </c>
      <c r="Q32" s="10">
        <v>179.0</v>
      </c>
      <c r="R32" s="48">
        <f t="shared" si="7"/>
        <v>0.06</v>
      </c>
    </row>
    <row r="33">
      <c r="F33" s="45" t="s">
        <v>17</v>
      </c>
      <c r="G33" s="28">
        <v>644.0</v>
      </c>
      <c r="H33" s="47">
        <v>338.0</v>
      </c>
      <c r="I33" s="47">
        <v>18.0</v>
      </c>
      <c r="J33" s="46">
        <f t="shared" si="5"/>
        <v>0.644</v>
      </c>
      <c r="K33" s="28">
        <v>650.0</v>
      </c>
      <c r="L33" s="47">
        <v>322.0</v>
      </c>
      <c r="M33" s="47">
        <v>18.0</v>
      </c>
      <c r="N33" s="46">
        <f t="shared" si="6"/>
        <v>0.6565656566</v>
      </c>
      <c r="O33" s="28">
        <v>661.0</v>
      </c>
      <c r="P33" s="47">
        <v>321.0</v>
      </c>
      <c r="Q33" s="47">
        <v>18.0</v>
      </c>
      <c r="R33" s="48">
        <f t="shared" si="7"/>
        <v>0.661</v>
      </c>
    </row>
    <row r="34">
      <c r="F34" s="45" t="s">
        <v>18</v>
      </c>
      <c r="G34" s="28">
        <v>377.0</v>
      </c>
      <c r="H34" s="47">
        <v>622.0</v>
      </c>
      <c r="I34" s="47">
        <v>1.0</v>
      </c>
      <c r="J34" s="46">
        <f t="shared" si="5"/>
        <v>0.377</v>
      </c>
      <c r="K34" s="28">
        <v>416.0</v>
      </c>
      <c r="L34" s="47">
        <v>583.0</v>
      </c>
      <c r="M34" s="47">
        <v>1.0</v>
      </c>
      <c r="N34" s="46">
        <f t="shared" si="6"/>
        <v>0.416</v>
      </c>
      <c r="O34" s="28">
        <v>409.0</v>
      </c>
      <c r="P34" s="47">
        <v>590.0</v>
      </c>
      <c r="Q34" s="47">
        <v>1.0</v>
      </c>
      <c r="R34" s="48">
        <f t="shared" si="7"/>
        <v>0.409</v>
      </c>
    </row>
    <row r="35">
      <c r="F35" s="45" t="s">
        <v>19</v>
      </c>
      <c r="G35" s="11">
        <v>333.0</v>
      </c>
      <c r="H35" s="10">
        <v>613.0</v>
      </c>
      <c r="I35" s="10">
        <v>54.0</v>
      </c>
      <c r="J35" s="46">
        <f t="shared" si="5"/>
        <v>0.333</v>
      </c>
      <c r="K35" s="11">
        <v>420.0</v>
      </c>
      <c r="L35" s="10">
        <v>525.0</v>
      </c>
      <c r="M35" s="10">
        <v>55.0</v>
      </c>
      <c r="N35" s="46">
        <f t="shared" si="6"/>
        <v>0.42</v>
      </c>
      <c r="O35" s="28">
        <v>370.0</v>
      </c>
      <c r="P35" s="47">
        <v>575.0</v>
      </c>
      <c r="Q35" s="47">
        <v>55.0</v>
      </c>
      <c r="R35" s="48">
        <f t="shared" si="7"/>
        <v>0.37</v>
      </c>
    </row>
    <row r="36">
      <c r="F36" s="45" t="s">
        <v>21</v>
      </c>
      <c r="G36" s="11">
        <v>377.0</v>
      </c>
      <c r="H36" s="10">
        <v>623.0</v>
      </c>
      <c r="I36" s="10">
        <v>0.0</v>
      </c>
      <c r="J36" s="46">
        <f t="shared" si="5"/>
        <v>0.377</v>
      </c>
      <c r="K36" s="11">
        <v>384.0</v>
      </c>
      <c r="L36" s="10">
        <v>616.0</v>
      </c>
      <c r="M36" s="10">
        <v>0.0</v>
      </c>
      <c r="N36" s="49">
        <f t="shared" si="6"/>
        <v>0.384</v>
      </c>
      <c r="O36" s="11">
        <v>388.0</v>
      </c>
      <c r="P36" s="10">
        <v>612.0</v>
      </c>
      <c r="Q36" s="10">
        <v>0.0</v>
      </c>
      <c r="R36" s="48">
        <f t="shared" si="7"/>
        <v>0.388</v>
      </c>
    </row>
    <row r="37">
      <c r="F37" s="45" t="s">
        <v>22</v>
      </c>
      <c r="G37" s="28">
        <v>51.0</v>
      </c>
      <c r="H37" s="47">
        <v>949.0</v>
      </c>
      <c r="I37" s="47">
        <v>0.0</v>
      </c>
      <c r="J37" s="46">
        <f t="shared" si="5"/>
        <v>0.051</v>
      </c>
      <c r="K37" s="28">
        <v>50.0</v>
      </c>
      <c r="L37" s="47">
        <v>950.0</v>
      </c>
      <c r="M37" s="47">
        <v>0.0</v>
      </c>
      <c r="N37" s="49">
        <f t="shared" si="6"/>
        <v>0.05</v>
      </c>
      <c r="O37" s="11">
        <v>108.0</v>
      </c>
      <c r="P37" s="10">
        <v>892.0</v>
      </c>
      <c r="Q37" s="10">
        <v>0.0</v>
      </c>
      <c r="R37" s="48">
        <f t="shared" si="7"/>
        <v>0.108</v>
      </c>
    </row>
    <row r="38">
      <c r="F38" s="45" t="s">
        <v>25</v>
      </c>
      <c r="G38" s="28">
        <v>209.0</v>
      </c>
      <c r="H38" s="47">
        <v>791.0</v>
      </c>
      <c r="I38" s="47">
        <v>0.0</v>
      </c>
      <c r="J38" s="46">
        <f t="shared" si="5"/>
        <v>0.209</v>
      </c>
      <c r="K38" s="28">
        <v>216.0</v>
      </c>
      <c r="L38" s="47">
        <v>784.0</v>
      </c>
      <c r="M38" s="47">
        <v>0.0</v>
      </c>
      <c r="N38" s="49">
        <f t="shared" si="6"/>
        <v>0.216</v>
      </c>
      <c r="O38" s="11">
        <v>280.0</v>
      </c>
      <c r="P38" s="10">
        <v>720.0</v>
      </c>
      <c r="Q38" s="10">
        <v>0.0</v>
      </c>
      <c r="R38" s="48">
        <f t="shared" si="7"/>
        <v>0.28</v>
      </c>
    </row>
    <row r="39">
      <c r="F39" s="45" t="s">
        <v>26</v>
      </c>
      <c r="G39" s="11">
        <v>340.0</v>
      </c>
      <c r="H39" s="10">
        <v>658.0</v>
      </c>
      <c r="I39" s="10">
        <v>2.0</v>
      </c>
      <c r="J39" s="46">
        <f t="shared" si="5"/>
        <v>0.34</v>
      </c>
      <c r="K39" s="28">
        <v>455.0</v>
      </c>
      <c r="L39" s="47">
        <v>543.0</v>
      </c>
      <c r="M39" s="47">
        <v>2.0</v>
      </c>
      <c r="N39" s="46">
        <f t="shared" si="6"/>
        <v>0.455</v>
      </c>
      <c r="O39" s="28">
        <v>455.0</v>
      </c>
      <c r="P39" s="47">
        <v>543.0</v>
      </c>
      <c r="Q39" s="47">
        <v>2.0</v>
      </c>
      <c r="R39" s="48">
        <f t="shared" si="7"/>
        <v>0.455</v>
      </c>
    </row>
    <row r="40">
      <c r="F40" s="45" t="s">
        <v>28</v>
      </c>
      <c r="G40" s="11">
        <v>278.0</v>
      </c>
      <c r="H40" s="10">
        <v>711.0</v>
      </c>
      <c r="I40" s="10">
        <v>11.0</v>
      </c>
      <c r="J40" s="46">
        <f t="shared" si="5"/>
        <v>0.278</v>
      </c>
      <c r="K40" s="11">
        <v>169.0</v>
      </c>
      <c r="L40" s="10">
        <v>820.0</v>
      </c>
      <c r="M40" s="10">
        <v>11.0</v>
      </c>
      <c r="N40" s="49">
        <f t="shared" si="6"/>
        <v>0.169</v>
      </c>
      <c r="O40" s="11">
        <v>204.0</v>
      </c>
      <c r="P40" s="10">
        <v>785.0</v>
      </c>
      <c r="Q40" s="10">
        <v>11.0</v>
      </c>
      <c r="R40" s="48">
        <f t="shared" si="7"/>
        <v>0.204</v>
      </c>
    </row>
    <row r="41">
      <c r="F41" s="45" t="s">
        <v>30</v>
      </c>
      <c r="G41" s="28">
        <v>282.0</v>
      </c>
      <c r="H41" s="47">
        <v>688.0</v>
      </c>
      <c r="I41" s="47">
        <v>30.0</v>
      </c>
      <c r="J41" s="46">
        <f t="shared" si="5"/>
        <v>0.282</v>
      </c>
      <c r="K41" s="11">
        <v>255.0</v>
      </c>
      <c r="L41" s="10">
        <v>715.0</v>
      </c>
      <c r="M41" s="10">
        <v>30.0</v>
      </c>
      <c r="N41" s="46">
        <f t="shared" si="6"/>
        <v>0.255</v>
      </c>
      <c r="O41" s="28">
        <v>364.0</v>
      </c>
      <c r="P41" s="47">
        <v>606.0</v>
      </c>
      <c r="Q41" s="47">
        <v>30.0</v>
      </c>
      <c r="R41" s="48">
        <f t="shared" si="7"/>
        <v>0.364</v>
      </c>
    </row>
    <row r="42">
      <c r="F42" s="50" t="s">
        <v>37</v>
      </c>
      <c r="G42" s="19"/>
      <c r="H42" s="20"/>
      <c r="I42" s="20"/>
      <c r="J42" s="20"/>
      <c r="K42" s="19"/>
      <c r="L42" s="20"/>
      <c r="M42" s="20"/>
      <c r="N42" s="20"/>
      <c r="O42" s="19"/>
      <c r="P42" s="20"/>
      <c r="Q42" s="20"/>
      <c r="R42" s="21"/>
    </row>
    <row r="52">
      <c r="L52" s="2" t="s">
        <v>51</v>
      </c>
      <c r="O52" s="23"/>
    </row>
    <row r="53">
      <c r="L53" s="2" t="s">
        <v>0</v>
      </c>
      <c r="M53" s="2" t="s">
        <v>1</v>
      </c>
      <c r="N53" s="2" t="s">
        <v>2</v>
      </c>
      <c r="O53" s="23"/>
    </row>
    <row r="54">
      <c r="K54" s="38" t="s">
        <v>9</v>
      </c>
      <c r="L54" s="41">
        <v>0.37753510140405616</v>
      </c>
      <c r="M54" s="41">
        <v>0.38845553822152884</v>
      </c>
      <c r="N54" s="51">
        <v>0.21840873634945399</v>
      </c>
      <c r="O54" s="46"/>
    </row>
    <row r="55">
      <c r="K55" s="45" t="s">
        <v>12</v>
      </c>
      <c r="L55" s="46">
        <v>0.514</v>
      </c>
      <c r="M55" s="49">
        <v>0.6</v>
      </c>
      <c r="N55" s="52">
        <v>0.564</v>
      </c>
      <c r="O55" s="46"/>
    </row>
    <row r="56">
      <c r="K56" s="45" t="s">
        <v>15</v>
      </c>
      <c r="L56" s="46">
        <v>0.052</v>
      </c>
      <c r="M56" s="49">
        <v>0.057</v>
      </c>
      <c r="N56" s="52">
        <v>0.06</v>
      </c>
      <c r="O56" s="46"/>
    </row>
    <row r="57">
      <c r="K57" s="45" t="s">
        <v>17</v>
      </c>
      <c r="L57" s="46">
        <v>0.644</v>
      </c>
      <c r="M57" s="46">
        <v>0.6565656565656566</v>
      </c>
      <c r="N57" s="53">
        <v>0.661</v>
      </c>
      <c r="O57" s="46"/>
    </row>
    <row r="58">
      <c r="K58" s="45" t="s">
        <v>18</v>
      </c>
      <c r="L58" s="46">
        <v>0.377</v>
      </c>
      <c r="M58" s="46">
        <v>0.416</v>
      </c>
      <c r="N58" s="53">
        <v>0.409</v>
      </c>
      <c r="O58" s="46"/>
    </row>
    <row r="59">
      <c r="K59" s="45" t="s">
        <v>19</v>
      </c>
      <c r="L59" s="46">
        <v>0.333</v>
      </c>
      <c r="M59" s="49">
        <v>0.42</v>
      </c>
      <c r="N59" s="52">
        <v>0.37</v>
      </c>
      <c r="O59" s="46"/>
    </row>
    <row r="60">
      <c r="K60" s="45" t="s">
        <v>21</v>
      </c>
      <c r="L60" s="46">
        <v>0.377</v>
      </c>
      <c r="M60" s="49">
        <v>0.384</v>
      </c>
      <c r="N60" s="52">
        <v>0.388</v>
      </c>
      <c r="O60" s="46"/>
    </row>
    <row r="61">
      <c r="K61" s="45" t="s">
        <v>22</v>
      </c>
      <c r="L61" s="46">
        <v>0.051</v>
      </c>
      <c r="M61" s="46">
        <v>0.05</v>
      </c>
      <c r="N61" s="53">
        <v>0.108</v>
      </c>
      <c r="O61" s="46"/>
    </row>
    <row r="62">
      <c r="K62" s="45" t="s">
        <v>25</v>
      </c>
      <c r="L62" s="46">
        <v>0.209</v>
      </c>
      <c r="M62" s="46">
        <v>0.216</v>
      </c>
      <c r="N62" s="53">
        <v>0.28</v>
      </c>
      <c r="O62" s="46"/>
    </row>
    <row r="63">
      <c r="K63" s="45" t="s">
        <v>26</v>
      </c>
      <c r="L63" s="46">
        <v>0.34</v>
      </c>
      <c r="M63" s="49">
        <v>0.455</v>
      </c>
      <c r="N63" s="52">
        <v>0.455</v>
      </c>
      <c r="O63" s="46"/>
    </row>
    <row r="64">
      <c r="K64" s="45" t="s">
        <v>28</v>
      </c>
      <c r="L64" s="46">
        <v>0.278</v>
      </c>
      <c r="M64" s="49">
        <v>0.169</v>
      </c>
      <c r="N64" s="52">
        <v>0.204</v>
      </c>
      <c r="O64" s="46"/>
    </row>
    <row r="65">
      <c r="K65" s="45" t="s">
        <v>30</v>
      </c>
      <c r="L65" s="46">
        <v>0.282</v>
      </c>
      <c r="M65" s="46">
        <v>0.255</v>
      </c>
      <c r="N65" s="53">
        <v>0.364</v>
      </c>
      <c r="O65" s="46"/>
    </row>
    <row r="69">
      <c r="E69" s="44"/>
    </row>
  </sheetData>
  <mergeCells count="7">
    <mergeCell ref="F1:H1"/>
    <mergeCell ref="I1:L1"/>
    <mergeCell ref="M1:P1"/>
    <mergeCell ref="G28:J28"/>
    <mergeCell ref="K28:N28"/>
    <mergeCell ref="O28:R28"/>
    <mergeCell ref="L52:N5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0</v>
      </c>
    </row>
    <row r="2">
      <c r="B2" s="2" t="s">
        <v>6</v>
      </c>
      <c r="C2" s="2" t="s">
        <v>7</v>
      </c>
      <c r="D2" s="2" t="s">
        <v>8</v>
      </c>
      <c r="H2" s="10" t="s">
        <v>52</v>
      </c>
      <c r="K2" s="10" t="s">
        <v>53</v>
      </c>
    </row>
    <row r="3">
      <c r="A3" s="32" t="s">
        <v>9</v>
      </c>
      <c r="B3" s="4">
        <f t="shared" ref="B3:D3" si="1">E3/H3</f>
        <v>0.3775351014</v>
      </c>
      <c r="C3" s="4">
        <f t="shared" si="1"/>
        <v>0.4274570983</v>
      </c>
      <c r="D3" s="4">
        <f t="shared" si="1"/>
        <v>0.1950078003</v>
      </c>
      <c r="E3" s="4">
        <v>242.0</v>
      </c>
      <c r="F3" s="5">
        <v>274.0</v>
      </c>
      <c r="G3" s="6">
        <v>125.0</v>
      </c>
      <c r="H3" s="33">
        <f t="shared" ref="H3:H7" si="4">sum(E3:G3)</f>
        <v>641</v>
      </c>
      <c r="I3" s="33">
        <f t="shared" ref="I3:J3" si="2">H3</f>
        <v>641</v>
      </c>
      <c r="J3" s="33">
        <f t="shared" si="2"/>
        <v>641</v>
      </c>
      <c r="K3" s="33">
        <f t="shared" ref="K3:K7" si="6">sum(B3:D3)</f>
        <v>1</v>
      </c>
    </row>
    <row r="4">
      <c r="A4" s="32" t="s">
        <v>12</v>
      </c>
      <c r="B4" s="4">
        <f t="shared" ref="B4:D4" si="3">E4/H4</f>
        <v>0.06358381503</v>
      </c>
      <c r="C4" s="4">
        <f t="shared" si="3"/>
        <v>0.7456647399</v>
      </c>
      <c r="D4" s="4">
        <f t="shared" si="3"/>
        <v>0.1907514451</v>
      </c>
      <c r="E4" s="11">
        <v>33.0</v>
      </c>
      <c r="F4" s="10">
        <v>387.0</v>
      </c>
      <c r="G4" s="12">
        <v>99.0</v>
      </c>
      <c r="H4" s="33">
        <f t="shared" si="4"/>
        <v>519</v>
      </c>
      <c r="I4" s="33">
        <f t="shared" ref="I4:J4" si="5">H4</f>
        <v>519</v>
      </c>
      <c r="J4" s="33">
        <f t="shared" si="5"/>
        <v>519</v>
      </c>
      <c r="K4" s="33">
        <f t="shared" si="6"/>
        <v>1</v>
      </c>
    </row>
    <row r="5">
      <c r="A5" s="32" t="s">
        <v>17</v>
      </c>
      <c r="B5" s="4">
        <f t="shared" ref="B5:D5" si="7">E5/H5</f>
        <v>0.658</v>
      </c>
      <c r="C5" s="4">
        <f t="shared" si="7"/>
        <v>0.322</v>
      </c>
      <c r="D5" s="4">
        <f t="shared" si="7"/>
        <v>0.02</v>
      </c>
      <c r="E5" s="11">
        <v>329.0</v>
      </c>
      <c r="F5" s="10">
        <v>161.0</v>
      </c>
      <c r="G5" s="12">
        <v>10.0</v>
      </c>
      <c r="H5" s="33">
        <f t="shared" si="4"/>
        <v>500</v>
      </c>
      <c r="I5" s="33">
        <f t="shared" ref="I5:J5" si="8">H5</f>
        <v>500</v>
      </c>
      <c r="J5" s="33">
        <f t="shared" si="8"/>
        <v>500</v>
      </c>
      <c r="K5" s="33">
        <f t="shared" si="6"/>
        <v>1</v>
      </c>
    </row>
    <row r="6">
      <c r="A6" s="32" t="s">
        <v>22</v>
      </c>
      <c r="B6" s="4">
        <f t="shared" ref="B6:D6" si="9">E6/H6</f>
        <v>0.051</v>
      </c>
      <c r="C6" s="4">
        <f t="shared" si="9"/>
        <v>0.949</v>
      </c>
      <c r="D6" s="4">
        <f t="shared" si="9"/>
        <v>0</v>
      </c>
      <c r="E6" s="11">
        <v>51.0</v>
      </c>
      <c r="F6" s="10">
        <v>949.0</v>
      </c>
      <c r="G6" s="12">
        <v>0.0</v>
      </c>
      <c r="H6" s="33">
        <f t="shared" si="4"/>
        <v>1000</v>
      </c>
      <c r="I6" s="33">
        <f t="shared" ref="I6:J6" si="10">H6</f>
        <v>1000</v>
      </c>
      <c r="J6" s="33">
        <f t="shared" si="10"/>
        <v>1000</v>
      </c>
      <c r="K6" s="33">
        <f t="shared" si="6"/>
        <v>1</v>
      </c>
    </row>
    <row r="7">
      <c r="A7" s="32" t="s">
        <v>26</v>
      </c>
      <c r="B7" s="4">
        <f t="shared" ref="B7:D7" si="11">E7/H7</f>
        <v>0.34</v>
      </c>
      <c r="C7" s="4">
        <f t="shared" si="11"/>
        <v>0.658</v>
      </c>
      <c r="D7" s="4">
        <f t="shared" si="11"/>
        <v>0.002</v>
      </c>
      <c r="E7" s="11">
        <v>340.0</v>
      </c>
      <c r="F7" s="10">
        <v>658.0</v>
      </c>
      <c r="G7" s="12">
        <v>2.0</v>
      </c>
      <c r="H7" s="33">
        <f t="shared" si="4"/>
        <v>1000</v>
      </c>
      <c r="I7" s="33">
        <f t="shared" ref="I7:J7" si="12">H7</f>
        <v>1000</v>
      </c>
      <c r="J7" s="33">
        <f t="shared" si="12"/>
        <v>1000</v>
      </c>
      <c r="K7" s="33">
        <f t="shared" si="6"/>
        <v>1</v>
      </c>
    </row>
  </sheetData>
  <mergeCells count="1">
    <mergeCell ref="B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1</v>
      </c>
    </row>
    <row r="2">
      <c r="B2" s="2" t="s">
        <v>6</v>
      </c>
      <c r="C2" s="2" t="s">
        <v>7</v>
      </c>
      <c r="D2" s="2" t="s">
        <v>8</v>
      </c>
      <c r="E2" s="10" t="s">
        <v>52</v>
      </c>
    </row>
    <row r="3">
      <c r="A3" s="54" t="s">
        <v>9</v>
      </c>
      <c r="B3" s="33">
        <f t="shared" ref="B3:D3" si="1">B8/E8</f>
        <v>0.3884555382</v>
      </c>
      <c r="C3" s="33">
        <f t="shared" si="1"/>
        <v>0.4165366615</v>
      </c>
      <c r="D3" s="33">
        <f t="shared" si="1"/>
        <v>0.1950078003</v>
      </c>
      <c r="E3" s="33">
        <f t="shared" ref="E3:E12" si="3">SUM(B3:D3)</f>
        <v>1</v>
      </c>
    </row>
    <row r="4">
      <c r="A4" s="54" t="s">
        <v>12</v>
      </c>
      <c r="B4" s="33">
        <f t="shared" ref="B4:D4" si="2">B9/E9</f>
        <v>0.534</v>
      </c>
      <c r="C4" s="33">
        <f t="shared" si="2"/>
        <v>0.352</v>
      </c>
      <c r="D4" s="33">
        <f t="shared" si="2"/>
        <v>0.114</v>
      </c>
      <c r="E4" s="33">
        <f t="shared" si="3"/>
        <v>1</v>
      </c>
    </row>
    <row r="5">
      <c r="A5" s="54" t="s">
        <v>17</v>
      </c>
      <c r="B5" s="33">
        <f t="shared" ref="B5:D5" si="4">B10/E10</f>
        <v>0.756</v>
      </c>
      <c r="C5" s="33">
        <f t="shared" si="4"/>
        <v>0.224</v>
      </c>
      <c r="D5" s="33">
        <f t="shared" si="4"/>
        <v>0.02</v>
      </c>
      <c r="E5" s="33">
        <f t="shared" si="3"/>
        <v>1</v>
      </c>
    </row>
    <row r="6">
      <c r="A6" s="54" t="s">
        <v>22</v>
      </c>
      <c r="B6" s="33">
        <f t="shared" ref="B6:D6" si="5">B11/E11</f>
        <v>0.05</v>
      </c>
      <c r="C6" s="33">
        <f t="shared" si="5"/>
        <v>0.95</v>
      </c>
      <c r="D6" s="33">
        <f t="shared" si="5"/>
        <v>0</v>
      </c>
      <c r="E6" s="33">
        <f t="shared" si="3"/>
        <v>1</v>
      </c>
    </row>
    <row r="7">
      <c r="A7" s="54" t="s">
        <v>26</v>
      </c>
      <c r="B7" s="33">
        <f t="shared" ref="B7:D7" si="6">B12/E12</f>
        <v>0.996</v>
      </c>
      <c r="C7" s="33">
        <f t="shared" si="6"/>
        <v>0</v>
      </c>
      <c r="D7" s="33">
        <f t="shared" si="6"/>
        <v>0.004</v>
      </c>
      <c r="E7" s="33">
        <f t="shared" si="3"/>
        <v>1</v>
      </c>
    </row>
    <row r="8">
      <c r="B8" s="4">
        <v>249.0</v>
      </c>
      <c r="C8" s="5">
        <v>267.0</v>
      </c>
      <c r="D8" s="6">
        <v>125.0</v>
      </c>
      <c r="E8" s="33">
        <f t="shared" si="3"/>
        <v>641</v>
      </c>
      <c r="F8" s="33">
        <v>641.0</v>
      </c>
      <c r="G8" s="33">
        <v>641.0</v>
      </c>
    </row>
    <row r="9">
      <c r="B9" s="11">
        <v>267.0</v>
      </c>
      <c r="C9" s="10">
        <v>176.0</v>
      </c>
      <c r="D9" s="12">
        <v>57.0</v>
      </c>
      <c r="E9" s="33">
        <f t="shared" si="3"/>
        <v>500</v>
      </c>
      <c r="F9" s="33">
        <v>500.0</v>
      </c>
      <c r="G9" s="33">
        <v>500.0</v>
      </c>
    </row>
    <row r="10">
      <c r="B10" s="11">
        <v>378.0</v>
      </c>
      <c r="C10" s="10">
        <v>112.0</v>
      </c>
      <c r="D10" s="12">
        <v>10.0</v>
      </c>
      <c r="E10" s="33">
        <f t="shared" si="3"/>
        <v>500</v>
      </c>
      <c r="F10" s="33">
        <v>500.0</v>
      </c>
      <c r="G10" s="33">
        <v>500.0</v>
      </c>
    </row>
    <row r="11">
      <c r="B11" s="11">
        <v>50.0</v>
      </c>
      <c r="C11" s="10">
        <v>950.0</v>
      </c>
      <c r="D11" s="12">
        <v>0.0</v>
      </c>
      <c r="E11" s="33">
        <f t="shared" si="3"/>
        <v>1000</v>
      </c>
      <c r="F11" s="33">
        <v>1000.0</v>
      </c>
      <c r="G11" s="33">
        <v>1000.0</v>
      </c>
    </row>
    <row r="12">
      <c r="B12" s="11">
        <v>498.0</v>
      </c>
      <c r="C12" s="10">
        <v>0.0</v>
      </c>
      <c r="D12" s="12">
        <v>2.0</v>
      </c>
      <c r="E12" s="33">
        <f t="shared" si="3"/>
        <v>500</v>
      </c>
      <c r="F12" s="33">
        <v>500.0</v>
      </c>
      <c r="G12" s="33">
        <v>500.0</v>
      </c>
    </row>
  </sheetData>
  <mergeCells count="1">
    <mergeCell ref="B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43"/>
    <col customWidth="1" min="3" max="3" width="34.57"/>
    <col customWidth="1" min="4" max="4" width="30.71"/>
    <col customWidth="1" min="15" max="15" width="48.86"/>
  </cols>
  <sheetData>
    <row r="1">
      <c r="A1" s="1"/>
      <c r="B1" s="2"/>
      <c r="C1" s="2"/>
      <c r="F1" s="2" t="s">
        <v>0</v>
      </c>
      <c r="I1" s="2" t="s">
        <v>1</v>
      </c>
      <c r="L1" s="2" t="s">
        <v>2</v>
      </c>
    </row>
    <row r="2">
      <c r="A2" s="1" t="s">
        <v>3</v>
      </c>
      <c r="B2" s="2" t="s">
        <v>4</v>
      </c>
      <c r="C2" s="2" t="s">
        <v>5</v>
      </c>
      <c r="F2" s="2" t="s">
        <v>6</v>
      </c>
      <c r="G2" s="2" t="s">
        <v>7</v>
      </c>
      <c r="H2" s="2" t="s">
        <v>8</v>
      </c>
      <c r="I2" s="2" t="s">
        <v>6</v>
      </c>
      <c r="J2" s="2" t="s">
        <v>7</v>
      </c>
      <c r="K2" s="2" t="s">
        <v>8</v>
      </c>
      <c r="L2" s="2" t="s">
        <v>6</v>
      </c>
      <c r="M2" s="2" t="s">
        <v>7</v>
      </c>
      <c r="N2" s="2" t="s">
        <v>8</v>
      </c>
    </row>
    <row r="3">
      <c r="A3" s="1" t="s">
        <v>9</v>
      </c>
      <c r="B3" s="3" t="s">
        <v>10</v>
      </c>
      <c r="C3" s="17"/>
      <c r="E3" s="1" t="s">
        <v>9</v>
      </c>
      <c r="F3" s="7"/>
      <c r="G3" s="8"/>
      <c r="H3" s="9"/>
      <c r="I3" s="7"/>
      <c r="J3" s="8"/>
      <c r="K3" s="9"/>
      <c r="L3" s="7"/>
      <c r="M3" s="8"/>
      <c r="N3" s="9"/>
    </row>
    <row r="4">
      <c r="A4" s="1" t="s">
        <v>12</v>
      </c>
      <c r="B4" s="3" t="s">
        <v>10</v>
      </c>
      <c r="C4" s="17"/>
      <c r="E4" s="1" t="s">
        <v>12</v>
      </c>
      <c r="F4" s="11">
        <v>688.0</v>
      </c>
      <c r="G4" s="10">
        <v>222.0</v>
      </c>
      <c r="H4" s="12">
        <v>90.0</v>
      </c>
      <c r="I4" s="13"/>
      <c r="K4" s="14"/>
      <c r="L4" s="13"/>
      <c r="N4" s="14"/>
    </row>
    <row r="5">
      <c r="A5" s="1" t="s">
        <v>15</v>
      </c>
      <c r="B5" s="3" t="s">
        <v>10</v>
      </c>
      <c r="C5" s="17"/>
      <c r="E5" s="1" t="s">
        <v>15</v>
      </c>
      <c r="F5" s="13"/>
      <c r="H5" s="14"/>
      <c r="I5" s="13"/>
      <c r="K5" s="14"/>
      <c r="L5" s="13"/>
      <c r="N5" s="14"/>
    </row>
    <row r="6">
      <c r="A6" s="1" t="s">
        <v>17</v>
      </c>
      <c r="B6" s="3" t="s">
        <v>10</v>
      </c>
      <c r="C6" s="17"/>
      <c r="E6" s="1" t="s">
        <v>17</v>
      </c>
      <c r="F6" s="13"/>
      <c r="H6" s="14"/>
      <c r="I6" s="13"/>
      <c r="K6" s="14"/>
      <c r="L6" s="13"/>
      <c r="N6" s="14"/>
    </row>
    <row r="7">
      <c r="A7" s="1" t="s">
        <v>18</v>
      </c>
      <c r="B7" s="3" t="s">
        <v>10</v>
      </c>
      <c r="C7" s="17"/>
      <c r="E7" s="1" t="s">
        <v>18</v>
      </c>
      <c r="F7" s="13"/>
      <c r="H7" s="14"/>
      <c r="I7" s="13"/>
      <c r="K7" s="14"/>
      <c r="L7" s="13"/>
      <c r="N7" s="14"/>
    </row>
    <row r="8">
      <c r="A8" s="1" t="s">
        <v>19</v>
      </c>
      <c r="B8" s="3" t="s">
        <v>10</v>
      </c>
      <c r="C8" s="17"/>
      <c r="E8" s="1" t="s">
        <v>19</v>
      </c>
      <c r="F8" s="13"/>
      <c r="H8" s="14"/>
      <c r="I8" s="13"/>
      <c r="K8" s="14"/>
      <c r="L8" s="13"/>
      <c r="N8" s="14"/>
    </row>
    <row r="9">
      <c r="A9" s="1" t="s">
        <v>21</v>
      </c>
      <c r="B9" s="3" t="s">
        <v>10</v>
      </c>
      <c r="C9" s="17"/>
      <c r="E9" s="1" t="s">
        <v>21</v>
      </c>
      <c r="F9" s="11">
        <v>314.0</v>
      </c>
      <c r="G9" s="10">
        <v>683.0</v>
      </c>
      <c r="H9" s="12">
        <v>3.0</v>
      </c>
      <c r="I9" s="11">
        <v>247.0</v>
      </c>
      <c r="J9" s="10">
        <v>750.0</v>
      </c>
      <c r="K9" s="12">
        <v>3.0</v>
      </c>
      <c r="L9" s="13"/>
      <c r="N9" s="14"/>
    </row>
    <row r="10">
      <c r="A10" s="1" t="s">
        <v>22</v>
      </c>
      <c r="B10" s="3" t="s">
        <v>10</v>
      </c>
      <c r="C10" s="17"/>
      <c r="E10" s="1" t="s">
        <v>22</v>
      </c>
      <c r="F10" s="13"/>
      <c r="H10" s="14"/>
      <c r="I10" s="13"/>
      <c r="K10" s="14"/>
      <c r="L10" s="13"/>
      <c r="N10" s="14"/>
    </row>
    <row r="11">
      <c r="A11" s="1" t="s">
        <v>25</v>
      </c>
      <c r="B11" s="3" t="s">
        <v>10</v>
      </c>
      <c r="C11" s="17"/>
      <c r="E11" s="1" t="s">
        <v>25</v>
      </c>
      <c r="F11" s="11">
        <v>978.0</v>
      </c>
      <c r="G11" s="10">
        <v>21.0</v>
      </c>
      <c r="H11" s="12">
        <v>1.0</v>
      </c>
      <c r="I11" s="11">
        <v>976.0</v>
      </c>
      <c r="J11" s="10">
        <v>23.0</v>
      </c>
      <c r="K11" s="12">
        <v>1.0</v>
      </c>
      <c r="L11" s="11">
        <v>971.0</v>
      </c>
      <c r="M11" s="10">
        <v>28.0</v>
      </c>
      <c r="N11" s="12">
        <v>1.0</v>
      </c>
    </row>
    <row r="12">
      <c r="A12" s="1" t="s">
        <v>28</v>
      </c>
      <c r="B12" s="3" t="s">
        <v>10</v>
      </c>
      <c r="C12" s="17"/>
      <c r="E12" s="1" t="s">
        <v>28</v>
      </c>
      <c r="F12" s="13"/>
      <c r="H12" s="14"/>
      <c r="I12" s="13"/>
      <c r="K12" s="14"/>
      <c r="L12" s="13"/>
      <c r="N12" s="14"/>
    </row>
    <row r="13">
      <c r="A13" s="1" t="s">
        <v>26</v>
      </c>
      <c r="B13" s="3" t="s">
        <v>10</v>
      </c>
      <c r="C13" s="17"/>
      <c r="E13" s="1" t="s">
        <v>26</v>
      </c>
      <c r="F13" s="13"/>
      <c r="H13" s="14"/>
      <c r="I13" s="13"/>
      <c r="K13" s="14"/>
      <c r="L13" s="13"/>
      <c r="N13" s="14"/>
    </row>
    <row r="14">
      <c r="A14" s="1" t="s">
        <v>30</v>
      </c>
      <c r="B14" s="3" t="s">
        <v>10</v>
      </c>
      <c r="C14" s="18"/>
      <c r="E14" s="1" t="s">
        <v>30</v>
      </c>
      <c r="F14" s="13"/>
      <c r="H14" s="14"/>
      <c r="I14" s="13"/>
      <c r="K14" s="14"/>
      <c r="L14" s="13"/>
      <c r="N14" s="14"/>
    </row>
    <row r="15">
      <c r="A15" s="1" t="s">
        <v>37</v>
      </c>
      <c r="B15" s="17"/>
      <c r="C15" s="18"/>
      <c r="E15" s="1" t="s">
        <v>37</v>
      </c>
      <c r="F15" s="19"/>
      <c r="G15" s="20"/>
      <c r="H15" s="21"/>
      <c r="I15" s="19"/>
      <c r="J15" s="20"/>
      <c r="K15" s="21"/>
      <c r="L15" s="19"/>
      <c r="M15" s="20"/>
      <c r="N15" s="21"/>
    </row>
    <row r="17">
      <c r="F17" s="2" t="s">
        <v>0</v>
      </c>
      <c r="I17" s="2" t="s">
        <v>1</v>
      </c>
      <c r="L17" s="2" t="s">
        <v>2</v>
      </c>
    </row>
    <row r="18">
      <c r="F18" s="2" t="s">
        <v>6</v>
      </c>
      <c r="G18" s="2" t="s">
        <v>7</v>
      </c>
      <c r="H18" s="2" t="s">
        <v>8</v>
      </c>
      <c r="I18" s="2" t="s">
        <v>6</v>
      </c>
      <c r="J18" s="2" t="s">
        <v>7</v>
      </c>
      <c r="K18" s="2" t="s">
        <v>8</v>
      </c>
      <c r="L18" s="2" t="s">
        <v>6</v>
      </c>
      <c r="M18" s="2" t="s">
        <v>7</v>
      </c>
      <c r="N18" s="2" t="s">
        <v>8</v>
      </c>
    </row>
    <row r="19">
      <c r="E19" s="55" t="s">
        <v>9</v>
      </c>
      <c r="F19" s="4">
        <v>324.0</v>
      </c>
      <c r="G19" s="5">
        <v>596.0</v>
      </c>
      <c r="H19" s="6">
        <v>80.0</v>
      </c>
      <c r="I19" s="4">
        <v>381.0</v>
      </c>
      <c r="J19" s="5">
        <v>539.0</v>
      </c>
      <c r="K19" s="6">
        <v>80.0</v>
      </c>
      <c r="L19" s="56">
        <v>39.0</v>
      </c>
      <c r="M19" s="57">
        <v>12.0</v>
      </c>
      <c r="N19" s="58">
        <v>713.0</v>
      </c>
    </row>
    <row r="20">
      <c r="E20" s="55" t="s">
        <v>12</v>
      </c>
      <c r="F20" s="11">
        <v>192.0</v>
      </c>
      <c r="G20" s="10">
        <v>718.0</v>
      </c>
      <c r="H20" s="12">
        <v>90.0</v>
      </c>
      <c r="I20" s="11">
        <v>214.0</v>
      </c>
      <c r="J20" s="10">
        <v>696.0</v>
      </c>
      <c r="K20" s="12">
        <v>90.0</v>
      </c>
      <c r="L20" s="59">
        <v>910.0</v>
      </c>
      <c r="M20" s="60">
        <v>0.0</v>
      </c>
      <c r="N20" s="61">
        <v>90.0</v>
      </c>
      <c r="O20" s="10" t="s">
        <v>54</v>
      </c>
    </row>
    <row r="21">
      <c r="E21" s="1" t="s">
        <v>15</v>
      </c>
      <c r="F21" s="13"/>
      <c r="H21" s="14"/>
      <c r="I21" s="13"/>
      <c r="K21" s="14"/>
      <c r="L21" s="13"/>
      <c r="N21" s="14"/>
    </row>
    <row r="22">
      <c r="E22" s="62" t="s">
        <v>17</v>
      </c>
      <c r="F22" s="11">
        <v>237.0</v>
      </c>
      <c r="G22" s="10">
        <v>720.0</v>
      </c>
      <c r="H22" s="12">
        <v>43.0</v>
      </c>
      <c r="I22" s="11">
        <v>239.0</v>
      </c>
      <c r="J22" s="10">
        <v>718.0</v>
      </c>
      <c r="K22" s="12">
        <v>43.0</v>
      </c>
      <c r="L22" s="13"/>
      <c r="N22" s="14"/>
      <c r="O22" s="10" t="s">
        <v>55</v>
      </c>
    </row>
    <row r="23">
      <c r="E23" s="63" t="s">
        <v>18</v>
      </c>
      <c r="F23" s="59">
        <v>998.0</v>
      </c>
      <c r="G23" s="60">
        <v>0.0</v>
      </c>
      <c r="H23" s="61">
        <v>2.0</v>
      </c>
      <c r="I23" s="13"/>
      <c r="K23" s="14"/>
      <c r="L23" s="13"/>
      <c r="N23" s="14"/>
    </row>
    <row r="24">
      <c r="E24" s="63" t="s">
        <v>19</v>
      </c>
      <c r="F24" s="13"/>
      <c r="H24" s="14"/>
      <c r="I24" s="13"/>
      <c r="K24" s="14"/>
      <c r="L24" s="13"/>
      <c r="N24" s="14"/>
      <c r="O24" s="10" t="s">
        <v>56</v>
      </c>
    </row>
    <row r="25">
      <c r="E25" s="62" t="s">
        <v>21</v>
      </c>
      <c r="F25" s="59">
        <v>997.0</v>
      </c>
      <c r="G25" s="60">
        <v>0.0</v>
      </c>
      <c r="H25" s="61">
        <v>3.0</v>
      </c>
      <c r="I25" s="59">
        <v>997.0</v>
      </c>
      <c r="J25" s="60">
        <v>0.0</v>
      </c>
      <c r="K25" s="61">
        <v>3.0</v>
      </c>
      <c r="L25" s="59">
        <v>997.0</v>
      </c>
      <c r="M25" s="60">
        <v>0.0</v>
      </c>
      <c r="N25" s="61">
        <v>3.0</v>
      </c>
      <c r="O25" s="15" t="s">
        <v>57</v>
      </c>
      <c r="P25" s="10">
        <v>50000.0</v>
      </c>
    </row>
    <row r="26">
      <c r="E26" s="63" t="s">
        <v>22</v>
      </c>
      <c r="F26" s="59">
        <v>0.0</v>
      </c>
      <c r="G26" s="60">
        <v>0.0</v>
      </c>
      <c r="H26" s="61">
        <v>1000.0</v>
      </c>
      <c r="I26" s="13"/>
      <c r="K26" s="14"/>
      <c r="L26" s="13"/>
      <c r="N26" s="14"/>
      <c r="O26" s="10">
        <v>50000.0</v>
      </c>
    </row>
    <row r="27">
      <c r="E27" s="63" t="s">
        <v>25</v>
      </c>
      <c r="F27" s="59">
        <v>999.0</v>
      </c>
      <c r="G27" s="60">
        <v>0.0</v>
      </c>
      <c r="H27" s="61">
        <v>1.0</v>
      </c>
      <c r="I27" s="11"/>
      <c r="K27" s="12"/>
      <c r="L27" s="11"/>
      <c r="N27" s="12"/>
      <c r="O27" s="10">
        <v>50000.0</v>
      </c>
    </row>
    <row r="28">
      <c r="E28" s="1" t="s">
        <v>28</v>
      </c>
      <c r="F28" s="13"/>
      <c r="H28" s="14"/>
      <c r="I28" s="13"/>
      <c r="K28" s="14"/>
      <c r="L28" s="13"/>
      <c r="N28" s="14"/>
    </row>
    <row r="29">
      <c r="E29" s="63" t="s">
        <v>26</v>
      </c>
      <c r="F29" s="59">
        <v>994.0</v>
      </c>
      <c r="G29" s="60">
        <v>0.0</v>
      </c>
      <c r="H29" s="61">
        <v>6.0</v>
      </c>
      <c r="I29" s="59">
        <v>994.0</v>
      </c>
      <c r="J29" s="60">
        <v>0.0</v>
      </c>
      <c r="K29" s="61">
        <v>6.0</v>
      </c>
      <c r="L29" s="59">
        <v>994.0</v>
      </c>
      <c r="M29" s="60">
        <v>0.0</v>
      </c>
      <c r="N29" s="61">
        <v>6.0</v>
      </c>
      <c r="O29" s="15" t="s">
        <v>57</v>
      </c>
    </row>
    <row r="30">
      <c r="E30" s="1" t="s">
        <v>30</v>
      </c>
      <c r="F30" s="13"/>
      <c r="H30" s="14"/>
      <c r="I30" s="13"/>
      <c r="K30" s="14"/>
      <c r="L30" s="13"/>
      <c r="N30" s="14"/>
    </row>
    <row r="31">
      <c r="E31" s="1" t="s">
        <v>37</v>
      </c>
      <c r="F31" s="19"/>
      <c r="G31" s="20"/>
      <c r="H31" s="21"/>
      <c r="I31" s="19"/>
      <c r="J31" s="20"/>
      <c r="K31" s="21"/>
      <c r="L31" s="19"/>
      <c r="M31" s="20"/>
      <c r="N31" s="21"/>
    </row>
  </sheetData>
  <mergeCells count="6">
    <mergeCell ref="F1:H1"/>
    <mergeCell ref="I1:K1"/>
    <mergeCell ref="L1:N1"/>
    <mergeCell ref="F17:H17"/>
    <mergeCell ref="I17:K17"/>
    <mergeCell ref="L17:N1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0" t="s">
        <v>64</v>
      </c>
    </row>
    <row r="2">
      <c r="A2" s="1" t="s">
        <v>9</v>
      </c>
      <c r="B2" s="64">
        <v>0.210608424336973</v>
      </c>
      <c r="C2" s="64">
        <v>0.0904836193447737</v>
      </c>
      <c r="D2" s="64">
        <v>0.357254290171606</v>
      </c>
      <c r="E2" s="64">
        <v>0.307332293291731</v>
      </c>
      <c r="F2" s="64">
        <v>0.0343213728549142</v>
      </c>
      <c r="G2" s="64">
        <v>0.234009360374</v>
      </c>
      <c r="H2" s="65">
        <f t="shared" ref="H2:H14" si="1">SUM(B2:F2)</f>
        <v>1</v>
      </c>
      <c r="I2" s="10">
        <v>1000.0</v>
      </c>
    </row>
    <row r="3">
      <c r="A3" s="1" t="s">
        <v>12</v>
      </c>
      <c r="B3" s="64">
        <v>0.268</v>
      </c>
      <c r="C3" s="64">
        <v>0.073</v>
      </c>
      <c r="D3" s="66">
        <v>0.34</v>
      </c>
      <c r="E3" s="64">
        <v>0.296</v>
      </c>
      <c r="F3" s="64">
        <v>0.023</v>
      </c>
      <c r="G3" s="64">
        <v>0.185</v>
      </c>
      <c r="H3" s="65">
        <f t="shared" si="1"/>
        <v>1</v>
      </c>
      <c r="I3" s="10">
        <v>1000.0</v>
      </c>
    </row>
    <row r="4">
      <c r="A4" s="1" t="s">
        <v>15</v>
      </c>
      <c r="B4" s="64">
        <v>0.272</v>
      </c>
      <c r="C4" s="64">
        <v>0.084</v>
      </c>
      <c r="D4" s="64">
        <v>0.342</v>
      </c>
      <c r="E4" s="66">
        <v>0.26</v>
      </c>
      <c r="F4" s="64">
        <v>0.042</v>
      </c>
      <c r="G4" s="64">
        <v>0.161</v>
      </c>
      <c r="H4" s="65">
        <f t="shared" si="1"/>
        <v>1</v>
      </c>
      <c r="I4" s="10">
        <v>1000.0</v>
      </c>
    </row>
    <row r="5">
      <c r="A5" s="1" t="s">
        <v>17</v>
      </c>
      <c r="B5" s="64">
        <v>0.312</v>
      </c>
      <c r="C5" s="64">
        <v>0.067</v>
      </c>
      <c r="D5" s="66">
        <v>0.38</v>
      </c>
      <c r="E5" s="64">
        <v>0.212</v>
      </c>
      <c r="F5" s="64">
        <v>0.029</v>
      </c>
      <c r="G5" s="64">
        <v>0.125</v>
      </c>
      <c r="H5" s="65">
        <f t="shared" si="1"/>
        <v>1</v>
      </c>
      <c r="I5" s="10">
        <v>1000.0</v>
      </c>
    </row>
    <row r="6">
      <c r="A6" s="1" t="s">
        <v>18</v>
      </c>
      <c r="B6" s="64">
        <v>0.254</v>
      </c>
      <c r="C6" s="64">
        <v>0.103</v>
      </c>
      <c r="D6" s="66">
        <v>0.36</v>
      </c>
      <c r="E6" s="64">
        <v>0.238</v>
      </c>
      <c r="F6" s="64">
        <v>0.045</v>
      </c>
      <c r="G6" s="64">
        <v>0.153</v>
      </c>
      <c r="H6" s="65">
        <f t="shared" si="1"/>
        <v>1</v>
      </c>
      <c r="I6" s="10">
        <v>1000.0</v>
      </c>
    </row>
    <row r="7">
      <c r="A7" s="1" t="s">
        <v>19</v>
      </c>
      <c r="B7" s="64">
        <v>0.258</v>
      </c>
      <c r="C7" s="66">
        <v>0.09</v>
      </c>
      <c r="D7" s="64">
        <v>0.321</v>
      </c>
      <c r="E7" s="64">
        <v>0.273</v>
      </c>
      <c r="F7" s="64">
        <v>0.058</v>
      </c>
      <c r="G7" s="64">
        <v>0.208</v>
      </c>
      <c r="H7" s="65">
        <f t="shared" si="1"/>
        <v>1</v>
      </c>
      <c r="I7" s="10">
        <v>1000.0</v>
      </c>
    </row>
    <row r="8">
      <c r="A8" s="1" t="s">
        <v>21</v>
      </c>
      <c r="B8" s="64">
        <v>0.251</v>
      </c>
      <c r="C8" s="64">
        <v>0.114</v>
      </c>
      <c r="D8" s="64">
        <v>0.334</v>
      </c>
      <c r="E8" s="64">
        <v>0.267</v>
      </c>
      <c r="F8" s="64">
        <v>0.034</v>
      </c>
      <c r="G8" s="64">
        <v>0.165</v>
      </c>
      <c r="H8" s="65">
        <f t="shared" si="1"/>
        <v>1</v>
      </c>
      <c r="I8" s="10">
        <v>1000.0</v>
      </c>
    </row>
    <row r="9">
      <c r="A9" s="1" t="s">
        <v>22</v>
      </c>
      <c r="B9" s="64">
        <v>0.234</v>
      </c>
      <c r="C9" s="64">
        <v>0.093</v>
      </c>
      <c r="D9" s="64">
        <v>0.325</v>
      </c>
      <c r="E9" s="64">
        <v>0.297</v>
      </c>
      <c r="F9" s="64">
        <v>0.051</v>
      </c>
      <c r="G9" s="64">
        <v>0.217</v>
      </c>
      <c r="H9" s="65">
        <f t="shared" si="1"/>
        <v>1</v>
      </c>
      <c r="I9" s="10">
        <v>1000.0</v>
      </c>
    </row>
    <row r="10">
      <c r="A10" s="1" t="s">
        <v>25</v>
      </c>
      <c r="B10" s="64">
        <v>0.293</v>
      </c>
      <c r="C10" s="64">
        <v>0.075</v>
      </c>
      <c r="D10" s="64">
        <v>0.344</v>
      </c>
      <c r="E10" s="64">
        <v>0.238</v>
      </c>
      <c r="F10" s="66">
        <v>0.05</v>
      </c>
      <c r="G10" s="66">
        <v>0.14</v>
      </c>
      <c r="H10" s="65">
        <f t="shared" si="1"/>
        <v>1</v>
      </c>
      <c r="I10" s="10">
        <v>1000.0</v>
      </c>
    </row>
    <row r="11">
      <c r="A11" s="1" t="s">
        <v>26</v>
      </c>
      <c r="B11" s="64">
        <v>0.214</v>
      </c>
      <c r="C11" s="64">
        <v>0.152</v>
      </c>
      <c r="D11" s="64">
        <v>0.234</v>
      </c>
      <c r="E11" s="64">
        <v>0.339</v>
      </c>
      <c r="F11" s="64">
        <v>0.061</v>
      </c>
      <c r="G11" s="64">
        <v>0.235</v>
      </c>
      <c r="H11" s="65">
        <f t="shared" si="1"/>
        <v>1</v>
      </c>
      <c r="I11" s="10">
        <v>1000.0</v>
      </c>
    </row>
    <row r="12">
      <c r="A12" s="1" t="s">
        <v>28</v>
      </c>
      <c r="B12" s="64">
        <v>0.236236236236236</v>
      </c>
      <c r="C12" s="64">
        <v>0.1001001</v>
      </c>
      <c r="D12" s="64">
        <v>0.311311311311311</v>
      </c>
      <c r="E12" s="64">
        <v>0.323323323323323</v>
      </c>
      <c r="F12" s="64">
        <v>0.029029029029029</v>
      </c>
      <c r="G12" s="64">
        <v>0.238238238238</v>
      </c>
      <c r="H12" s="65">
        <f t="shared" si="1"/>
        <v>0.9999999999</v>
      </c>
      <c r="I12" s="10">
        <v>1000.0</v>
      </c>
    </row>
    <row r="13">
      <c r="A13" s="1" t="s">
        <v>30</v>
      </c>
      <c r="B13" s="33">
        <f>(B23/100*H23+B24/100*H24+B25/100*H25)/sum(H23,H24,H25)</f>
        <v>0.07418397626</v>
      </c>
      <c r="C13" s="33">
        <f>(C23/100*H23+C24/100*H24+C25/100*H25)/sum(H23,H24,H25)</f>
        <v>0.1206726014</v>
      </c>
      <c r="D13" s="33">
        <f>(D23/100*H23+D24/100*H24+D25/100*H25)/sum(H23,H24,H25)</f>
        <v>0.2027695351</v>
      </c>
      <c r="E13" s="33">
        <f>(E23/100*H23+E24/100*H24+E25/100*H25)/sum(H23,H24,H25)</f>
        <v>0.5331355094</v>
      </c>
      <c r="F13" s="33">
        <f>(F23/100*H23+F24/100*H24+F25/100*H25)/sum(H23,H24,H25)</f>
        <v>0.06923837784</v>
      </c>
      <c r="G13" s="33">
        <f>(G23/100*H23+G24/100*H24+G25/100*H25)/sum(H23+H24+H25)</f>
        <v>0.4540059347</v>
      </c>
      <c r="H13" s="33">
        <f t="shared" si="1"/>
        <v>1</v>
      </c>
      <c r="I13" s="10">
        <v>1000.0</v>
      </c>
    </row>
    <row r="14">
      <c r="A14" s="1" t="s">
        <v>37</v>
      </c>
      <c r="H14" s="33">
        <f t="shared" si="1"/>
        <v>0</v>
      </c>
    </row>
    <row r="23">
      <c r="A23" s="1" t="s">
        <v>65</v>
      </c>
      <c r="B23" s="10">
        <v>11.3513513513513</v>
      </c>
      <c r="C23" s="10">
        <v>14.5945945945945</v>
      </c>
      <c r="D23" s="10">
        <v>20.2702702702702</v>
      </c>
      <c r="E23" s="10">
        <v>44.5945945945946</v>
      </c>
      <c r="F23" s="10">
        <v>9.18918918918919</v>
      </c>
      <c r="G23" s="10">
        <v>41.0810810811</v>
      </c>
      <c r="H23" s="10">
        <v>370.0</v>
      </c>
    </row>
    <row r="24">
      <c r="A24" s="1" t="s">
        <v>66</v>
      </c>
      <c r="B24" s="10">
        <v>6.06060606060606</v>
      </c>
      <c r="C24" s="10">
        <v>9.39393939393939</v>
      </c>
      <c r="D24" s="10">
        <v>20.9090909090909</v>
      </c>
      <c r="E24" s="10">
        <v>56.9696969696969</v>
      </c>
      <c r="F24" s="10">
        <v>6.66666666666666</v>
      </c>
      <c r="G24" s="10">
        <v>47.5757575758</v>
      </c>
      <c r="H24" s="10">
        <v>330.0</v>
      </c>
    </row>
    <row r="25">
      <c r="A25" s="1" t="s">
        <v>67</v>
      </c>
      <c r="B25" s="10">
        <v>4.18006430868167</v>
      </c>
      <c r="C25" s="10">
        <v>11.8971061093247</v>
      </c>
      <c r="D25" s="10">
        <v>19.6141479099678</v>
      </c>
      <c r="E25" s="10">
        <v>59.8070739549839</v>
      </c>
      <c r="F25" s="10">
        <v>4.5016077170418</v>
      </c>
      <c r="G25" s="10">
        <v>48.231511254</v>
      </c>
      <c r="H25" s="10">
        <v>311.0</v>
      </c>
    </row>
    <row r="27">
      <c r="B27" s="67" t="s">
        <v>68</v>
      </c>
      <c r="G27" s="67" t="s">
        <v>69</v>
      </c>
      <c r="L27" s="22"/>
      <c r="M27" s="22"/>
      <c r="N27" s="22"/>
      <c r="O27" s="22"/>
      <c r="P27" s="22"/>
    </row>
    <row r="28">
      <c r="B28" s="2" t="s">
        <v>70</v>
      </c>
      <c r="F28" s="68"/>
      <c r="G28" s="2" t="s">
        <v>70</v>
      </c>
      <c r="K28" s="68"/>
      <c r="L28" s="23"/>
    </row>
    <row r="29">
      <c r="A29" s="1" t="s">
        <v>3</v>
      </c>
      <c r="B29" s="1" t="s">
        <v>58</v>
      </c>
      <c r="C29" s="1" t="s">
        <v>59</v>
      </c>
      <c r="D29" s="1" t="s">
        <v>60</v>
      </c>
      <c r="E29" s="1" t="s">
        <v>61</v>
      </c>
      <c r="F29" s="34" t="s">
        <v>62</v>
      </c>
      <c r="G29" s="1" t="s">
        <v>58</v>
      </c>
      <c r="H29" s="1" t="s">
        <v>59</v>
      </c>
      <c r="I29" s="1" t="s">
        <v>60</v>
      </c>
      <c r="J29" s="1" t="s">
        <v>61</v>
      </c>
      <c r="K29" s="34" t="s">
        <v>62</v>
      </c>
      <c r="L29" s="24"/>
      <c r="M29" s="24">
        <f>37/149</f>
        <v>0.2483221477</v>
      </c>
      <c r="N29" s="24"/>
      <c r="O29" s="24"/>
      <c r="P29" s="24"/>
    </row>
    <row r="30">
      <c r="A30" s="1" t="s">
        <v>9</v>
      </c>
      <c r="B30" s="49">
        <v>0.2686</v>
      </c>
      <c r="C30" s="49">
        <v>0.0331</v>
      </c>
      <c r="D30" s="49">
        <v>0.4463</v>
      </c>
      <c r="E30" s="49">
        <v>0.1074</v>
      </c>
      <c r="F30" s="69">
        <v>0.1446</v>
      </c>
      <c r="G30" s="49">
        <v>0.1786</v>
      </c>
      <c r="H30" s="49">
        <v>0.0357</v>
      </c>
      <c r="I30" s="49">
        <v>0.4214</v>
      </c>
      <c r="J30" s="49">
        <v>0.1</v>
      </c>
      <c r="K30" s="69">
        <v>0.2643</v>
      </c>
      <c r="L30" s="22"/>
      <c r="M30" s="22"/>
      <c r="N30" s="22"/>
      <c r="O30" s="22"/>
      <c r="P30" s="22"/>
    </row>
    <row r="31">
      <c r="A31" s="1" t="s">
        <v>12</v>
      </c>
      <c r="B31" s="49">
        <v>0.3074</v>
      </c>
      <c r="C31" s="49">
        <v>0.0311</v>
      </c>
      <c r="D31" s="49">
        <v>0.3774</v>
      </c>
      <c r="E31" s="49">
        <v>0.1342</v>
      </c>
      <c r="F31" s="69">
        <v>0.1498</v>
      </c>
      <c r="G31" s="49">
        <v>0.2837</v>
      </c>
      <c r="H31" s="49">
        <v>0.055</v>
      </c>
      <c r="I31" s="49">
        <v>0.367</v>
      </c>
      <c r="J31" s="49">
        <v>0.1365</v>
      </c>
      <c r="K31" s="69">
        <v>0.1578</v>
      </c>
      <c r="L31" s="22"/>
      <c r="M31" s="22"/>
      <c r="N31" s="22"/>
      <c r="O31" s="22"/>
      <c r="P31" s="22"/>
    </row>
    <row r="32">
      <c r="A32" s="1" t="s">
        <v>15</v>
      </c>
      <c r="B32" s="49">
        <v>0.2308</v>
      </c>
      <c r="C32" s="49">
        <v>0.0962</v>
      </c>
      <c r="D32" s="49">
        <v>0.2692</v>
      </c>
      <c r="E32" s="49">
        <v>0.1731</v>
      </c>
      <c r="F32" s="69">
        <v>0.238</v>
      </c>
      <c r="G32" s="49">
        <v>0.2167</v>
      </c>
      <c r="H32" s="49">
        <v>0.0833</v>
      </c>
      <c r="I32" s="49">
        <v>0.3167</v>
      </c>
      <c r="J32" s="49">
        <v>0.1833</v>
      </c>
      <c r="K32" s="69">
        <v>0.2</v>
      </c>
      <c r="L32" s="22"/>
      <c r="M32" s="22"/>
      <c r="N32" s="22"/>
      <c r="O32" s="22"/>
      <c r="P32" s="22"/>
    </row>
    <row r="33">
      <c r="A33" s="1" t="s">
        <v>17</v>
      </c>
      <c r="B33" s="49">
        <v>0.3602</v>
      </c>
      <c r="C33" s="49">
        <v>0.0435</v>
      </c>
      <c r="D33" s="49">
        <v>0.3882</v>
      </c>
      <c r="E33" s="49">
        <v>0.1242</v>
      </c>
      <c r="F33" s="69">
        <v>0.0839</v>
      </c>
      <c r="G33" s="49">
        <v>0.3268</v>
      </c>
      <c r="H33" s="49">
        <v>0.0681</v>
      </c>
      <c r="I33" s="49">
        <v>0.3767</v>
      </c>
      <c r="J33" s="49">
        <v>0.1135</v>
      </c>
      <c r="K33" s="69">
        <v>0.115</v>
      </c>
      <c r="L33" s="22"/>
      <c r="M33" s="22"/>
      <c r="N33" s="22"/>
      <c r="O33" s="22"/>
      <c r="P33" s="22"/>
    </row>
    <row r="34">
      <c r="A34" s="1" t="s">
        <v>18</v>
      </c>
      <c r="B34" s="49">
        <v>0.2504</v>
      </c>
      <c r="C34" s="49">
        <v>0.1064</v>
      </c>
      <c r="D34" s="49">
        <v>0.3584</v>
      </c>
      <c r="E34" s="49">
        <v>0.126</v>
      </c>
      <c r="F34" s="69">
        <v>0.1588</v>
      </c>
      <c r="G34" s="49">
        <v>0.2763</v>
      </c>
      <c r="H34" s="49">
        <v>0.1002</v>
      </c>
      <c r="I34" s="49">
        <v>0.3643</v>
      </c>
      <c r="J34" s="49">
        <v>0.1198</v>
      </c>
      <c r="K34" s="69">
        <v>0.1394</v>
      </c>
      <c r="L34" s="22"/>
      <c r="M34" s="22"/>
      <c r="N34" s="22"/>
      <c r="O34" s="22"/>
      <c r="P34" s="22"/>
    </row>
    <row r="35">
      <c r="A35" s="1" t="s">
        <v>19</v>
      </c>
      <c r="B35" s="49">
        <v>0.2492</v>
      </c>
      <c r="C35" s="49">
        <v>0.1021</v>
      </c>
      <c r="D35" s="49">
        <v>0.3003</v>
      </c>
      <c r="E35" s="49">
        <v>0.1381</v>
      </c>
      <c r="F35" s="69">
        <v>0.2102</v>
      </c>
      <c r="G35" s="49">
        <v>0.2784</v>
      </c>
      <c r="H35" s="49">
        <v>0.0838</v>
      </c>
      <c r="I35" s="49">
        <v>0.3297</v>
      </c>
      <c r="J35" s="49">
        <v>0.1054</v>
      </c>
      <c r="K35" s="69">
        <v>0.2027</v>
      </c>
      <c r="L35" s="22"/>
      <c r="M35" s="22"/>
      <c r="N35" s="22"/>
      <c r="O35" s="22"/>
      <c r="P35" s="22"/>
    </row>
    <row r="36">
      <c r="A36" s="1" t="s">
        <v>21</v>
      </c>
      <c r="B36" s="49">
        <v>0.3236</v>
      </c>
      <c r="C36" s="49">
        <v>0.138</v>
      </c>
      <c r="D36" s="49">
        <v>0.3226</v>
      </c>
      <c r="E36" s="49">
        <v>0.1461</v>
      </c>
      <c r="F36" s="69">
        <v>0.1862</v>
      </c>
      <c r="G36" s="49">
        <v>0.3196</v>
      </c>
      <c r="H36" s="49">
        <v>0.0722</v>
      </c>
      <c r="I36" s="49">
        <v>0.3582</v>
      </c>
      <c r="J36" s="49">
        <v>0.1186</v>
      </c>
      <c r="K36" s="69">
        <v>0.1314</v>
      </c>
      <c r="L36" s="22"/>
      <c r="M36" s="22"/>
      <c r="N36" s="22"/>
      <c r="O36" s="22"/>
      <c r="P36" s="22"/>
    </row>
    <row r="37">
      <c r="A37" s="1" t="s">
        <v>22</v>
      </c>
      <c r="B37" s="49">
        <v>0.3137</v>
      </c>
      <c r="C37" s="49">
        <v>0.098</v>
      </c>
      <c r="D37" s="49">
        <v>0.4314</v>
      </c>
      <c r="E37" s="49">
        <v>0.0392</v>
      </c>
      <c r="F37" s="69">
        <v>0.1176</v>
      </c>
      <c r="G37" s="49">
        <v>0.2593</v>
      </c>
      <c r="H37" s="49">
        <v>0.0926</v>
      </c>
      <c r="I37" s="49">
        <v>0.3611</v>
      </c>
      <c r="J37" s="49">
        <v>0.0833</v>
      </c>
      <c r="K37" s="69">
        <v>0.2037</v>
      </c>
      <c r="L37" s="22"/>
      <c r="M37" s="22"/>
      <c r="N37" s="22"/>
      <c r="O37" s="22"/>
      <c r="P37" s="22"/>
    </row>
    <row r="38">
      <c r="A38" s="1" t="s">
        <v>25</v>
      </c>
      <c r="B38" s="49">
        <v>0.3158</v>
      </c>
      <c r="C38" s="49">
        <v>0.0574</v>
      </c>
      <c r="D38" s="49">
        <v>0.3349</v>
      </c>
      <c r="E38" s="49">
        <v>0.1483</v>
      </c>
      <c r="F38" s="69">
        <v>0.1435</v>
      </c>
      <c r="G38" s="49">
        <v>0.3107</v>
      </c>
      <c r="H38" s="49">
        <v>0.0679</v>
      </c>
      <c r="I38" s="49">
        <v>0.325</v>
      </c>
      <c r="J38" s="49">
        <v>0.1536</v>
      </c>
      <c r="K38" s="69">
        <v>0.1429</v>
      </c>
      <c r="L38" s="22"/>
      <c r="M38" s="22"/>
      <c r="N38" s="22"/>
      <c r="O38" s="22"/>
      <c r="P38" s="22"/>
    </row>
    <row r="39">
      <c r="A39" s="1" t="s">
        <v>26</v>
      </c>
      <c r="B39" s="49">
        <v>0.2765</v>
      </c>
      <c r="C39" s="49">
        <v>0.0941</v>
      </c>
      <c r="D39" s="49">
        <v>0.2618</v>
      </c>
      <c r="E39" s="49">
        <v>0.1235</v>
      </c>
      <c r="F39" s="69">
        <v>0.2441</v>
      </c>
      <c r="G39" s="49">
        <v>0.2615</v>
      </c>
      <c r="H39" s="49">
        <v>0.1077</v>
      </c>
      <c r="I39" s="49">
        <v>0.2462</v>
      </c>
      <c r="J39" s="49">
        <v>0.1407</v>
      </c>
      <c r="K39" s="69">
        <v>0.244</v>
      </c>
      <c r="L39" s="22"/>
      <c r="M39" s="22"/>
      <c r="N39" s="22"/>
      <c r="O39" s="22"/>
      <c r="P39" s="22"/>
    </row>
    <row r="40">
      <c r="A40" s="1" t="s">
        <v>28</v>
      </c>
      <c r="B40" s="49">
        <v>0.2049</v>
      </c>
      <c r="C40" s="49">
        <v>0.0742</v>
      </c>
      <c r="D40" s="49">
        <v>0.3286</v>
      </c>
      <c r="E40" s="49">
        <v>0.1413</v>
      </c>
      <c r="F40" s="69">
        <v>0.2509</v>
      </c>
      <c r="G40" s="49">
        <v>0.2843</v>
      </c>
      <c r="H40" s="49">
        <v>0.098</v>
      </c>
      <c r="I40" s="49">
        <v>0.3137</v>
      </c>
      <c r="J40" s="49">
        <v>0.1225</v>
      </c>
      <c r="K40" s="69">
        <v>0.1814</v>
      </c>
      <c r="L40" s="22"/>
      <c r="M40" s="22"/>
      <c r="N40" s="22"/>
      <c r="O40" s="22"/>
      <c r="P40" s="22"/>
    </row>
    <row r="41">
      <c r="A41" s="1" t="s">
        <v>30</v>
      </c>
      <c r="B41" s="70" t="s">
        <v>71</v>
      </c>
      <c r="C41" s="70">
        <v>0.0957</v>
      </c>
      <c r="D41" s="70">
        <v>0.2589</v>
      </c>
      <c r="E41" s="70">
        <v>0.1454</v>
      </c>
      <c r="F41" s="71">
        <v>0.4078</v>
      </c>
      <c r="G41" s="70">
        <v>0.0934</v>
      </c>
      <c r="H41" s="70">
        <v>0.1044</v>
      </c>
      <c r="I41" s="70">
        <v>0.2143</v>
      </c>
      <c r="J41" s="70">
        <v>0.1456</v>
      </c>
      <c r="K41" s="69">
        <v>0.4423</v>
      </c>
      <c r="L41" s="22"/>
      <c r="M41" s="22"/>
      <c r="N41" s="22"/>
      <c r="O41" s="22"/>
      <c r="P41" s="22"/>
    </row>
    <row r="60">
      <c r="B60" s="10" t="s">
        <v>72</v>
      </c>
    </row>
    <row r="61">
      <c r="B61" s="72" t="s">
        <v>73</v>
      </c>
    </row>
    <row r="62">
      <c r="A62" s="1" t="s">
        <v>3</v>
      </c>
      <c r="B62" s="1" t="s">
        <v>58</v>
      </c>
      <c r="C62" s="1" t="s">
        <v>59</v>
      </c>
      <c r="D62" s="1" t="s">
        <v>60</v>
      </c>
      <c r="E62" s="1" t="s">
        <v>61</v>
      </c>
      <c r="F62" s="1" t="s">
        <v>62</v>
      </c>
      <c r="G62" s="24"/>
    </row>
    <row r="63">
      <c r="A63" s="1" t="s">
        <v>9</v>
      </c>
      <c r="B63" s="49">
        <v>0.2106</v>
      </c>
      <c r="C63" s="49">
        <v>0.0905</v>
      </c>
      <c r="D63" s="49">
        <v>0.3573</v>
      </c>
      <c r="E63" s="49">
        <v>0.1092</v>
      </c>
      <c r="F63" s="49">
        <v>0.2324</v>
      </c>
      <c r="G63" s="64"/>
    </row>
    <row r="64">
      <c r="A64" s="1" t="s">
        <v>12</v>
      </c>
      <c r="B64" s="49">
        <v>0.268</v>
      </c>
      <c r="C64" s="49">
        <v>0.073</v>
      </c>
      <c r="D64" s="49">
        <v>0.34</v>
      </c>
      <c r="E64" s="49">
        <v>0.135</v>
      </c>
      <c r="F64" s="49">
        <v>0.184</v>
      </c>
      <c r="G64" s="64"/>
    </row>
    <row r="65">
      <c r="A65" s="1" t="s">
        <v>15</v>
      </c>
      <c r="B65" s="49">
        <v>0.272</v>
      </c>
      <c r="C65" s="49">
        <v>0.084</v>
      </c>
      <c r="D65" s="49">
        <v>0.342</v>
      </c>
      <c r="E65" s="49">
        <v>0.141</v>
      </c>
      <c r="F65" s="49">
        <v>0.161</v>
      </c>
      <c r="G65" s="64"/>
    </row>
    <row r="66">
      <c r="A66" s="1" t="s">
        <v>17</v>
      </c>
      <c r="B66" s="49">
        <v>0.312</v>
      </c>
      <c r="C66" s="49">
        <v>0.067</v>
      </c>
      <c r="D66" s="49">
        <v>0.38</v>
      </c>
      <c r="E66" s="49">
        <v>0.117</v>
      </c>
      <c r="F66" s="49">
        <v>0.124</v>
      </c>
      <c r="G66" s="64"/>
    </row>
    <row r="67">
      <c r="A67" s="1" t="s">
        <v>18</v>
      </c>
      <c r="B67" s="49">
        <v>0.254</v>
      </c>
      <c r="C67" s="49">
        <v>0.103</v>
      </c>
      <c r="D67" s="49">
        <v>0.36</v>
      </c>
      <c r="E67" s="49">
        <v>0.13</v>
      </c>
      <c r="F67" s="49">
        <v>0.153</v>
      </c>
      <c r="G67" s="64"/>
    </row>
    <row r="68">
      <c r="A68" s="1" t="s">
        <v>19</v>
      </c>
      <c r="B68" s="49">
        <v>0.258</v>
      </c>
      <c r="C68" s="49">
        <v>0.09</v>
      </c>
      <c r="D68" s="49">
        <v>0.321</v>
      </c>
      <c r="E68" s="49">
        <v>0.124</v>
      </c>
      <c r="F68" s="49">
        <v>0.207</v>
      </c>
      <c r="G68" s="64"/>
    </row>
    <row r="69">
      <c r="A69" s="1" t="s">
        <v>21</v>
      </c>
      <c r="B69" s="49">
        <v>0.251</v>
      </c>
      <c r="C69" s="49">
        <v>0.114</v>
      </c>
      <c r="D69" s="49">
        <v>0.334</v>
      </c>
      <c r="E69" s="49">
        <v>0.136</v>
      </c>
      <c r="F69" s="49">
        <v>0.165</v>
      </c>
      <c r="G69" s="64"/>
    </row>
    <row r="70">
      <c r="A70" s="1" t="s">
        <v>22</v>
      </c>
      <c r="B70" s="49">
        <v>0.234</v>
      </c>
      <c r="C70" s="49">
        <v>0.093</v>
      </c>
      <c r="D70" s="49">
        <v>0.325</v>
      </c>
      <c r="E70" s="49">
        <v>0.132</v>
      </c>
      <c r="F70" s="49">
        <v>0.216</v>
      </c>
      <c r="G70" s="64"/>
    </row>
    <row r="71">
      <c r="A71" s="1" t="s">
        <v>25</v>
      </c>
      <c r="B71" s="49">
        <v>0.293</v>
      </c>
      <c r="C71" s="49">
        <v>0.075</v>
      </c>
      <c r="D71" s="49">
        <v>0.344</v>
      </c>
      <c r="E71" s="49">
        <v>0.149</v>
      </c>
      <c r="F71" s="49">
        <v>0.139</v>
      </c>
      <c r="G71" s="66"/>
    </row>
    <row r="72">
      <c r="A72" s="1" t="s">
        <v>26</v>
      </c>
      <c r="B72" s="49">
        <v>0.214</v>
      </c>
      <c r="C72" s="49">
        <v>0.152</v>
      </c>
      <c r="D72" s="49">
        <v>0.234</v>
      </c>
      <c r="E72" s="49">
        <v>0.166</v>
      </c>
      <c r="F72" s="49">
        <v>0.234</v>
      </c>
      <c r="G72" s="64"/>
    </row>
    <row r="73">
      <c r="A73" s="1" t="s">
        <v>28</v>
      </c>
      <c r="B73" s="49">
        <v>0.236</v>
      </c>
      <c r="C73" s="49">
        <v>0.1</v>
      </c>
      <c r="D73" s="49">
        <v>0.311</v>
      </c>
      <c r="E73" s="49">
        <v>0.115</v>
      </c>
      <c r="F73" s="49">
        <v>0.238</v>
      </c>
      <c r="G73" s="64"/>
    </row>
    <row r="74">
      <c r="A74" s="1" t="s">
        <v>30</v>
      </c>
      <c r="B74" s="49">
        <v>0.075</v>
      </c>
      <c r="C74" s="49">
        <v>0.121</v>
      </c>
      <c r="D74" s="49">
        <v>0.203</v>
      </c>
      <c r="E74" s="49">
        <v>0.151</v>
      </c>
      <c r="F74" s="49">
        <v>0.45</v>
      </c>
    </row>
  </sheetData>
  <mergeCells count="7">
    <mergeCell ref="B27:F27"/>
    <mergeCell ref="G27:K27"/>
    <mergeCell ref="B28:F28"/>
    <mergeCell ref="G28:K28"/>
    <mergeCell ref="L28:P28"/>
    <mergeCell ref="B60:F60"/>
    <mergeCell ref="B61:F6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0" t="s">
        <v>64</v>
      </c>
    </row>
    <row r="2">
      <c r="A2" s="1" t="s">
        <v>9</v>
      </c>
      <c r="B2" s="64">
        <v>0.210608424336973</v>
      </c>
      <c r="C2" s="64">
        <v>0.0904836193447737</v>
      </c>
      <c r="D2" s="64">
        <v>0.357254290171606</v>
      </c>
      <c r="E2" s="64">
        <v>0.307332293291731</v>
      </c>
      <c r="F2" s="64">
        <v>0.0343213728549142</v>
      </c>
      <c r="G2" s="64">
        <v>0.234009360374</v>
      </c>
      <c r="H2" s="65">
        <f t="shared" ref="H2:H13" si="1">SUM(B2:F2)</f>
        <v>1</v>
      </c>
    </row>
    <row r="3">
      <c r="A3" s="1" t="s">
        <v>12</v>
      </c>
      <c r="B3" s="64">
        <v>0.268</v>
      </c>
      <c r="C3" s="64">
        <v>0.073</v>
      </c>
      <c r="D3" s="66">
        <v>0.34</v>
      </c>
      <c r="E3" s="64">
        <v>0.296</v>
      </c>
      <c r="F3" s="64">
        <v>0.023</v>
      </c>
      <c r="G3" s="64">
        <v>0.185</v>
      </c>
      <c r="H3" s="65">
        <f t="shared" si="1"/>
        <v>1</v>
      </c>
    </row>
    <row r="4">
      <c r="A4" s="1" t="s">
        <v>15</v>
      </c>
      <c r="B4" s="64">
        <v>0.272</v>
      </c>
      <c r="C4" s="64">
        <v>0.084</v>
      </c>
      <c r="D4" s="64">
        <v>0.342</v>
      </c>
      <c r="E4" s="66">
        <v>0.26</v>
      </c>
      <c r="F4" s="64">
        <v>0.042</v>
      </c>
      <c r="G4" s="64">
        <v>0.161</v>
      </c>
      <c r="H4" s="65">
        <f t="shared" si="1"/>
        <v>1</v>
      </c>
    </row>
    <row r="5">
      <c r="A5" s="1" t="s">
        <v>17</v>
      </c>
      <c r="B5" s="64">
        <v>0.312</v>
      </c>
      <c r="C5" s="64">
        <v>0.067</v>
      </c>
      <c r="D5" s="66">
        <v>0.38</v>
      </c>
      <c r="E5" s="64">
        <v>0.212</v>
      </c>
      <c r="F5" s="64">
        <v>0.029</v>
      </c>
      <c r="G5" s="64">
        <v>0.125</v>
      </c>
      <c r="H5" s="65">
        <f t="shared" si="1"/>
        <v>1</v>
      </c>
    </row>
    <row r="6">
      <c r="A6" s="1" t="s">
        <v>18</v>
      </c>
      <c r="B6" s="64">
        <v>0.254</v>
      </c>
      <c r="C6" s="64">
        <v>0.103</v>
      </c>
      <c r="D6" s="66">
        <v>0.36</v>
      </c>
      <c r="E6" s="64">
        <v>0.238</v>
      </c>
      <c r="F6" s="64">
        <v>0.045</v>
      </c>
      <c r="G6" s="64">
        <v>0.153</v>
      </c>
      <c r="H6" s="65">
        <f t="shared" si="1"/>
        <v>1</v>
      </c>
    </row>
    <row r="7">
      <c r="A7" s="1" t="s">
        <v>19</v>
      </c>
      <c r="B7" s="64">
        <v>0.258</v>
      </c>
      <c r="C7" s="66">
        <v>0.09</v>
      </c>
      <c r="D7" s="64">
        <v>0.321</v>
      </c>
      <c r="E7" s="64">
        <v>0.273</v>
      </c>
      <c r="F7" s="64">
        <v>0.058</v>
      </c>
      <c r="G7" s="64">
        <v>0.208</v>
      </c>
      <c r="H7" s="65">
        <f t="shared" si="1"/>
        <v>1</v>
      </c>
    </row>
    <row r="8">
      <c r="A8" s="1" t="s">
        <v>21</v>
      </c>
      <c r="B8" s="64">
        <v>0.251</v>
      </c>
      <c r="C8" s="64">
        <v>0.114</v>
      </c>
      <c r="D8" s="64">
        <v>0.334</v>
      </c>
      <c r="E8" s="64">
        <v>0.267</v>
      </c>
      <c r="F8" s="64">
        <v>0.034</v>
      </c>
      <c r="G8" s="64">
        <v>0.165</v>
      </c>
      <c r="H8" s="65">
        <f t="shared" si="1"/>
        <v>1</v>
      </c>
    </row>
    <row r="9">
      <c r="A9" s="1" t="s">
        <v>22</v>
      </c>
      <c r="B9" s="64">
        <v>0.234</v>
      </c>
      <c r="C9" s="64">
        <v>0.093</v>
      </c>
      <c r="D9" s="64">
        <v>0.325</v>
      </c>
      <c r="E9" s="64">
        <v>0.297</v>
      </c>
      <c r="F9" s="64">
        <v>0.051</v>
      </c>
      <c r="G9" s="64">
        <v>0.217</v>
      </c>
      <c r="H9" s="65">
        <f t="shared" si="1"/>
        <v>1</v>
      </c>
    </row>
    <row r="10">
      <c r="A10" s="1" t="s">
        <v>25</v>
      </c>
      <c r="B10" s="64">
        <v>0.293</v>
      </c>
      <c r="C10" s="64">
        <v>0.075</v>
      </c>
      <c r="D10" s="64">
        <v>0.344</v>
      </c>
      <c r="E10" s="64">
        <v>0.238</v>
      </c>
      <c r="F10" s="66">
        <v>0.05</v>
      </c>
      <c r="G10" s="66">
        <v>0.14</v>
      </c>
      <c r="H10" s="65">
        <f t="shared" si="1"/>
        <v>1</v>
      </c>
    </row>
    <row r="11">
      <c r="A11" s="1" t="s">
        <v>26</v>
      </c>
      <c r="B11" s="64">
        <v>0.214</v>
      </c>
      <c r="C11" s="64">
        <v>0.152</v>
      </c>
      <c r="D11" s="64">
        <v>0.234</v>
      </c>
      <c r="E11" s="64">
        <v>0.339</v>
      </c>
      <c r="F11" s="64">
        <v>0.061</v>
      </c>
      <c r="G11" s="64">
        <v>0.235</v>
      </c>
      <c r="H11" s="65">
        <f t="shared" si="1"/>
        <v>1</v>
      </c>
    </row>
    <row r="12">
      <c r="A12" s="1" t="s">
        <v>28</v>
      </c>
      <c r="B12" s="64">
        <v>0.236</v>
      </c>
      <c r="C12" s="64">
        <v>0.1</v>
      </c>
      <c r="D12" s="64">
        <v>0.311</v>
      </c>
      <c r="E12" s="64">
        <v>0.324</v>
      </c>
      <c r="F12" s="64">
        <v>0.029</v>
      </c>
      <c r="G12" s="64">
        <v>0.239</v>
      </c>
      <c r="H12" s="65">
        <f t="shared" si="1"/>
        <v>1</v>
      </c>
    </row>
    <row r="13">
      <c r="A13" s="1" t="s">
        <v>30</v>
      </c>
      <c r="B13" s="64">
        <v>0.075</v>
      </c>
      <c r="C13" s="64">
        <v>0.121</v>
      </c>
      <c r="D13" s="64">
        <v>0.203</v>
      </c>
      <c r="E13" s="64">
        <v>0.532</v>
      </c>
      <c r="F13" s="64">
        <v>0.069</v>
      </c>
      <c r="G13" s="64">
        <v>0.451</v>
      </c>
      <c r="H13" s="65">
        <f t="shared" si="1"/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86"/>
    <col customWidth="1" min="5" max="5" width="20.43"/>
    <col customWidth="1" min="6" max="6" width="19.57"/>
  </cols>
  <sheetData>
    <row r="1">
      <c r="A1" s="10" t="s">
        <v>74</v>
      </c>
      <c r="B1" s="10" t="s">
        <v>75</v>
      </c>
      <c r="C1" s="10" t="s">
        <v>76</v>
      </c>
      <c r="D1" s="10" t="s">
        <v>77</v>
      </c>
      <c r="E1" s="10" t="s">
        <v>76</v>
      </c>
      <c r="F1" s="10" t="s">
        <v>77</v>
      </c>
    </row>
    <row r="2">
      <c r="A2" s="10" t="s">
        <v>9</v>
      </c>
      <c r="B2" s="73">
        <v>22000.0</v>
      </c>
      <c r="C2" s="73">
        <v>1200000.0</v>
      </c>
      <c r="D2" s="74">
        <f t="shared" ref="D2:D13" si="1">C2/B2</f>
        <v>54.54545455</v>
      </c>
      <c r="E2" s="73">
        <v>22000.0</v>
      </c>
      <c r="F2" s="74">
        <f t="shared" ref="F2:F13" si="2">E2/B2</f>
        <v>1</v>
      </c>
    </row>
    <row r="3">
      <c r="A3" s="10" t="s">
        <v>12</v>
      </c>
      <c r="B3" s="73">
        <v>23000.0</v>
      </c>
      <c r="C3" s="73">
        <v>1200000.0</v>
      </c>
      <c r="D3" s="74">
        <f t="shared" si="1"/>
        <v>52.17391304</v>
      </c>
      <c r="E3" s="73">
        <v>22000.0</v>
      </c>
      <c r="F3" s="74">
        <f t="shared" si="2"/>
        <v>0.9565217391</v>
      </c>
    </row>
    <row r="4">
      <c r="A4" s="10" t="s">
        <v>15</v>
      </c>
      <c r="B4" s="73">
        <v>51000.0</v>
      </c>
      <c r="C4" s="73">
        <v>3500000.0</v>
      </c>
      <c r="D4" s="74">
        <f t="shared" si="1"/>
        <v>68.62745098</v>
      </c>
      <c r="E4" s="73">
        <v>46000.0</v>
      </c>
      <c r="F4" s="74">
        <f t="shared" si="2"/>
        <v>0.9019607843</v>
      </c>
    </row>
    <row r="5">
      <c r="A5" s="10" t="s">
        <v>17</v>
      </c>
      <c r="B5" s="73">
        <v>69000.0</v>
      </c>
      <c r="C5" s="73">
        <v>4100000.0</v>
      </c>
      <c r="D5" s="74">
        <f t="shared" si="1"/>
        <v>59.42028986</v>
      </c>
      <c r="E5" s="73">
        <v>68000.0</v>
      </c>
      <c r="F5" s="74">
        <f t="shared" si="2"/>
        <v>0.9855072464</v>
      </c>
    </row>
    <row r="6">
      <c r="A6" s="10" t="s">
        <v>78</v>
      </c>
      <c r="B6" s="73">
        <v>142000.0</v>
      </c>
      <c r="C6" s="73">
        <v>5700000.0</v>
      </c>
      <c r="D6" s="74">
        <f t="shared" si="1"/>
        <v>40.14084507</v>
      </c>
      <c r="E6" s="73">
        <v>134000.0</v>
      </c>
      <c r="F6" s="74">
        <f t="shared" si="2"/>
        <v>0.9436619718</v>
      </c>
    </row>
    <row r="7">
      <c r="A7" s="10" t="s">
        <v>19</v>
      </c>
      <c r="B7" s="73">
        <v>154000.0</v>
      </c>
      <c r="C7" s="73">
        <v>8100000.0</v>
      </c>
      <c r="D7" s="74">
        <f t="shared" si="1"/>
        <v>52.5974026</v>
      </c>
      <c r="E7" s="73">
        <v>149000.0</v>
      </c>
      <c r="F7" s="74">
        <f t="shared" si="2"/>
        <v>0.9675324675</v>
      </c>
    </row>
    <row r="8">
      <c r="A8" s="10" t="s">
        <v>21</v>
      </c>
      <c r="B8" s="73">
        <v>198000.0</v>
      </c>
      <c r="C8" s="73">
        <v>7500000.0</v>
      </c>
      <c r="D8" s="74">
        <f t="shared" si="1"/>
        <v>37.87878788</v>
      </c>
      <c r="E8" s="73">
        <v>196000.0</v>
      </c>
      <c r="F8" s="74">
        <f t="shared" si="2"/>
        <v>0.9898989899</v>
      </c>
    </row>
    <row r="9">
      <c r="A9" s="10" t="s">
        <v>22</v>
      </c>
      <c r="B9" s="73">
        <v>314000.0</v>
      </c>
      <c r="C9" s="73">
        <v>1.3E7</v>
      </c>
      <c r="D9" s="74">
        <f t="shared" si="1"/>
        <v>41.40127389</v>
      </c>
      <c r="E9" s="73">
        <v>308000.0</v>
      </c>
      <c r="F9" s="74">
        <f t="shared" si="2"/>
        <v>0.9808917197</v>
      </c>
    </row>
    <row r="10">
      <c r="A10" s="10" t="s">
        <v>25</v>
      </c>
      <c r="B10" s="73">
        <v>566000.0</v>
      </c>
      <c r="C10" s="73">
        <v>2.2E7</v>
      </c>
      <c r="D10" s="74">
        <f t="shared" si="1"/>
        <v>38.86925795</v>
      </c>
      <c r="E10" s="73">
        <v>552000.0</v>
      </c>
      <c r="F10" s="74">
        <f t="shared" si="2"/>
        <v>0.9752650177</v>
      </c>
    </row>
    <row r="11">
      <c r="A11" s="10" t="s">
        <v>28</v>
      </c>
      <c r="B11" s="73">
        <v>1200000.0</v>
      </c>
      <c r="C11" s="73">
        <v>4.7E7</v>
      </c>
      <c r="D11" s="74">
        <f t="shared" si="1"/>
        <v>39.16666667</v>
      </c>
      <c r="E11" s="73">
        <v>1500000.0</v>
      </c>
      <c r="F11" s="74">
        <f t="shared" si="2"/>
        <v>1.25</v>
      </c>
    </row>
    <row r="12">
      <c r="A12" s="10" t="s">
        <v>79</v>
      </c>
      <c r="B12" s="73">
        <v>3600000.0</v>
      </c>
      <c r="C12" s="73">
        <v>1.27E8</v>
      </c>
      <c r="D12" s="74">
        <f t="shared" si="1"/>
        <v>35.27777778</v>
      </c>
      <c r="E12" s="73">
        <v>3500000.0</v>
      </c>
      <c r="F12" s="74">
        <f t="shared" si="2"/>
        <v>0.9722222222</v>
      </c>
    </row>
    <row r="13">
      <c r="A13" s="10" t="s">
        <v>26</v>
      </c>
      <c r="B13" s="73">
        <v>3900000.0</v>
      </c>
      <c r="C13" s="73">
        <v>3.9E7</v>
      </c>
      <c r="D13" s="74">
        <f t="shared" si="1"/>
        <v>10</v>
      </c>
      <c r="E13" s="73">
        <v>4300000.0</v>
      </c>
      <c r="F13" s="74">
        <f t="shared" si="2"/>
        <v>1.102564103</v>
      </c>
    </row>
    <row r="16">
      <c r="J16" s="7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74</v>
      </c>
      <c r="B1" s="10" t="s">
        <v>80</v>
      </c>
      <c r="C1" s="10" t="s">
        <v>81</v>
      </c>
    </row>
    <row r="2">
      <c r="A2" s="10" t="s">
        <v>9</v>
      </c>
      <c r="B2" s="73">
        <v>1.4E7</v>
      </c>
      <c r="C2" s="54">
        <v>53215.0</v>
      </c>
      <c r="D2" s="74">
        <f>0.0134*B2-172510</f>
        <v>15090</v>
      </c>
    </row>
    <row r="3">
      <c r="A3" s="10" t="s">
        <v>12</v>
      </c>
      <c r="B3" s="73">
        <v>1.4E7</v>
      </c>
      <c r="C3" s="54">
        <v>47390.0</v>
      </c>
    </row>
    <row r="4">
      <c r="A4" s="10" t="s">
        <v>15</v>
      </c>
      <c r="B4" s="73">
        <v>2.4E7</v>
      </c>
      <c r="C4" s="54">
        <v>177310.0</v>
      </c>
    </row>
    <row r="5">
      <c r="A5" s="10" t="s">
        <v>17</v>
      </c>
      <c r="B5" s="73">
        <v>3.0E7</v>
      </c>
      <c r="C5" s="54">
        <v>270217.0</v>
      </c>
    </row>
    <row r="6">
      <c r="A6" s="10" t="s">
        <v>78</v>
      </c>
      <c r="B6" s="73">
        <v>4.6E7</v>
      </c>
      <c r="C6" s="54">
        <v>476663.0</v>
      </c>
    </row>
    <row r="7">
      <c r="A7" s="10" t="s">
        <v>19</v>
      </c>
      <c r="B7" s="73">
        <v>5.3E7</v>
      </c>
      <c r="C7" s="54">
        <v>496435.0</v>
      </c>
    </row>
    <row r="8">
      <c r="A8" s="10" t="s">
        <v>21</v>
      </c>
      <c r="B8" s="73">
        <v>6.3E7</v>
      </c>
      <c r="C8" s="54">
        <v>699322.0</v>
      </c>
    </row>
    <row r="9">
      <c r="A9" s="10" t="s">
        <v>22</v>
      </c>
      <c r="B9" s="73">
        <v>1.03E8</v>
      </c>
      <c r="C9" s="54">
        <v>1228840.0</v>
      </c>
    </row>
    <row r="10">
      <c r="A10" s="10" t="s">
        <v>25</v>
      </c>
      <c r="B10" s="73">
        <v>1.77E8</v>
      </c>
      <c r="C10" s="54">
        <v>2110590.0</v>
      </c>
    </row>
    <row r="11">
      <c r="A11" s="10" t="s">
        <v>28</v>
      </c>
      <c r="B11" s="73">
        <v>3.67E8</v>
      </c>
      <c r="C11" s="54">
        <v>4759791.0</v>
      </c>
    </row>
    <row r="12">
      <c r="A12" s="10" t="s">
        <v>79</v>
      </c>
      <c r="B12" s="73">
        <v>9.86E8</v>
      </c>
      <c r="C12" s="54">
        <v>1.311769E7</v>
      </c>
    </row>
    <row r="13">
      <c r="A13" s="10" t="s">
        <v>26</v>
      </c>
      <c r="B13" s="73">
        <v>2.83E8</v>
      </c>
      <c r="C13" s="54">
        <v>3507198.0</v>
      </c>
    </row>
  </sheetData>
  <drawing r:id="rId1"/>
</worksheet>
</file>