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Patri\source\repos\BCT.AWK\Converter\Awk\"/>
    </mc:Choice>
  </mc:AlternateContent>
  <xr:revisionPtr revIDLastSave="0" documentId="13_ncr:1_{41E20A19-B842-4475-8A22-47C9DBBB6114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AWK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9" i="1" l="1"/>
  <c r="R29" i="1"/>
  <c r="S29" i="1"/>
  <c r="T29" i="1"/>
  <c r="U29" i="1"/>
  <c r="V29" i="1"/>
  <c r="W29" i="1"/>
  <c r="X29" i="1"/>
  <c r="Y29" i="1"/>
  <c r="P29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 l="1"/>
</calcChain>
</file>

<file path=xl/sharedStrings.xml><?xml version="1.0" encoding="utf-8"?>
<sst xmlns="http://schemas.openxmlformats.org/spreadsheetml/2006/main" count="381" uniqueCount="97">
  <si>
    <t>Datum</t>
  </si>
  <si>
    <t>Trainingsart</t>
  </si>
  <si>
    <t>Dauer</t>
  </si>
  <si>
    <t>Ergebnis</t>
  </si>
  <si>
    <t>Vorname</t>
  </si>
  <si>
    <t>Nachname</t>
  </si>
  <si>
    <t>Geburtstag</t>
  </si>
  <si>
    <t>1. Training</t>
  </si>
  <si>
    <t>2. Training</t>
  </si>
  <si>
    <t>3. Training</t>
  </si>
  <si>
    <t>4. Training</t>
  </si>
  <si>
    <t>5. Training</t>
  </si>
  <si>
    <t>6. Training</t>
  </si>
  <si>
    <t>7. Training</t>
  </si>
  <si>
    <t>8. Training</t>
  </si>
  <si>
    <t>9. Training</t>
  </si>
  <si>
    <t>10. Training</t>
  </si>
  <si>
    <t>Summe</t>
  </si>
  <si>
    <t>Beschreibung</t>
  </si>
  <si>
    <t>Vorname1</t>
  </si>
  <si>
    <t>Nachname1</t>
  </si>
  <si>
    <t>Vorname2</t>
  </si>
  <si>
    <t>Nachname2</t>
  </si>
  <si>
    <t>Vorname3</t>
  </si>
  <si>
    <t>Nachname3</t>
  </si>
  <si>
    <t>Vorname4</t>
  </si>
  <si>
    <t>Nachname4</t>
  </si>
  <si>
    <t>Vorname5</t>
  </si>
  <si>
    <t>Nachname5</t>
  </si>
  <si>
    <t>Vorname6</t>
  </si>
  <si>
    <t>Nachname6</t>
  </si>
  <si>
    <t>Vorname7</t>
  </si>
  <si>
    <t>Nachname7</t>
  </si>
  <si>
    <t>Vorname8</t>
  </si>
  <si>
    <t>Nachname8</t>
  </si>
  <si>
    <t>Vorname9</t>
  </si>
  <si>
    <t>Nachname9</t>
  </si>
  <si>
    <t>Vorname10</t>
  </si>
  <si>
    <t>Nachname10</t>
  </si>
  <si>
    <t>Vorname11</t>
  </si>
  <si>
    <t>Nachname11</t>
  </si>
  <si>
    <t>Vorname12</t>
  </si>
  <si>
    <t>Nachname12</t>
  </si>
  <si>
    <t>Vorname13</t>
  </si>
  <si>
    <t>Nachname13</t>
  </si>
  <si>
    <t>Vorname14</t>
  </si>
  <si>
    <t>Nachname14</t>
  </si>
  <si>
    <t>Vorname15</t>
  </si>
  <si>
    <t>Nachname15</t>
  </si>
  <si>
    <t>Vorname16</t>
  </si>
  <si>
    <t>Nachname16</t>
  </si>
  <si>
    <t>Vorname17</t>
  </si>
  <si>
    <t>Nachname17</t>
  </si>
  <si>
    <t>Vorname18</t>
  </si>
  <si>
    <t>Nachname18</t>
  </si>
  <si>
    <t>Vorname19</t>
  </si>
  <si>
    <t>Nachname20</t>
  </si>
  <si>
    <t>Training</t>
  </si>
  <si>
    <t>Wettkampf</t>
  </si>
  <si>
    <t>Ja</t>
  </si>
  <si>
    <t>Nein</t>
  </si>
  <si>
    <t>Nummer</t>
  </si>
  <si>
    <t>Funktion</t>
  </si>
  <si>
    <t>Leiter/in</t>
  </si>
  <si>
    <t>Teilnehmer/in</t>
  </si>
  <si>
    <t>Ort</t>
  </si>
  <si>
    <t>Zeit</t>
  </si>
  <si>
    <t>Geschlecht</t>
  </si>
  <si>
    <t>Muttersprache</t>
  </si>
  <si>
    <t>PEID</t>
  </si>
  <si>
    <t>Nationalität</t>
  </si>
  <si>
    <t>Strasse</t>
  </si>
  <si>
    <t>Hausnummer</t>
  </si>
  <si>
    <t>AHV Nr</t>
  </si>
  <si>
    <t>PLZ</t>
  </si>
  <si>
    <t>Land</t>
  </si>
  <si>
    <t>m</t>
  </si>
  <si>
    <t>w</t>
  </si>
  <si>
    <t>männlich</t>
  </si>
  <si>
    <t>weiblich</t>
  </si>
  <si>
    <t>Männlich</t>
  </si>
  <si>
    <t>Weiblich</t>
  </si>
  <si>
    <t>de</t>
  </si>
  <si>
    <t>fr</t>
  </si>
  <si>
    <t>it</t>
  </si>
  <si>
    <t>andere</t>
  </si>
  <si>
    <t>DE</t>
  </si>
  <si>
    <t>FR</t>
  </si>
  <si>
    <t>IT</t>
  </si>
  <si>
    <t>CH</t>
  </si>
  <si>
    <t>FL</t>
  </si>
  <si>
    <t>ch</t>
  </si>
  <si>
    <t>fl</t>
  </si>
  <si>
    <t>li</t>
  </si>
  <si>
    <t>at</t>
  </si>
  <si>
    <t>LI</t>
  </si>
  <si>
    <t>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</si>
</sst>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&quot;, &quot;dd&quot;. &quot;mmm&quot; .&quot;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2" fillId="0" borderId="0" xfId="0" applyNumberFormat="1" applyFont="1"/>
    <xf numFmtId="165" fontId="2" fillId="0" borderId="0" xfId="0" applyNumberFormat="1" applyFont="1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F29BC1-E517-4771-9153-55DB63D80875}" name="Teilnehmer" displayName="Teilnehmer" ref="A8:Z29" totalsRowCount="1">
  <autoFilter ref="A8:Z28" xr:uid="{69F29BC1-E517-4771-9153-55DB63D80875}"/>
  <tableColumns count="26">
    <tableColumn id="1" xr3:uid="{FB110382-5C01-4F59-92B9-B1DCBCAABAFB}" name="Nummer" totalsRowLabel="Ergebnis" dataDxfId="1">
      <calculatedColumnFormula>_xlfn.TEXTJOIN(" ",TRUE,Teilnehmer[[#This Row],[Nachname]],Teilnehmer[[#This Row],[Vorname]])</calculatedColumnFormula>
    </tableColumn>
    <tableColumn id="2" xr3:uid="{48F1EDA1-7DD3-4423-8AA7-76498FA4A9E4}" name="Vorname"/>
    <tableColumn id="3" xr3:uid="{B200EED4-4B56-4A56-BB6B-6CE77E5EBEE5}" name="Nachname"/>
    <tableColumn id="4" xr3:uid="{A1FD8763-C70A-4463-B6ED-84C3B0AE9712}" name="Geburtstag"/>
    <tableColumn id="5" xr3:uid="{5C890DE7-BB7E-4E87-B2B9-6DD0E1F12F02}" name="Geschlecht"/>
    <tableColumn id="25" xr3:uid="{9A29C360-E57D-4342-9365-6F4DEF61AF52}" name="AHV Nr"/>
    <tableColumn id="24" xr3:uid="{BE920E5E-3670-48F3-A993-A54D9EBA4E6A}" name="PEID"/>
    <tableColumn id="23" xr3:uid="{08BC60EC-9A1A-44A3-BD6E-3EC2FF29D68F}" name="Nationalität"/>
    <tableColumn id="26" xr3:uid="{D40D282C-A58E-439C-B5DE-3094D2E8513B}" name="Muttersprache"/>
    <tableColumn id="22" xr3:uid="{55743721-D03B-47A5-8630-F2458E0782F7}" name="Strasse"/>
    <tableColumn id="21" xr3:uid="{33767245-F851-48BC-9301-FA557A69DC28}" name="Hausnummer"/>
    <tableColumn id="20" xr3:uid="{A2C5720C-FBBB-47FF-A77E-0027D89D0EFC}" name="PLZ"/>
    <tableColumn id="18" xr3:uid="{FFBCF6AA-8CE0-4585-8B6B-D87FA9A81FC9}" name="Ort"/>
    <tableColumn id="27" xr3:uid="{900B4539-CE4D-4B4E-A8B3-38F587945A07}" name="Land"/>
    <tableColumn id="17" xr3:uid="{6DCBCF46-ACFC-4ADE-B297-EE1BC978E792}" name="Funktion"/>
    <tableColumn id="7" xr3:uid="{4A2C95F9-42DC-43BE-A724-99BFB4CA62E1}" name="1. Training" totalsRowFunction="custom">
      <totalsRowFormula>COUNTIF(Teilnehmer[1. Training],"Ja")</totalsRowFormula>
    </tableColumn>
    <tableColumn id="8" xr3:uid="{9F63EAF3-C22E-4335-BE97-3F29D46218F0}" name="2. Training" totalsRowFunction="custom">
      <totalsRowFormula>COUNTIF(Teilnehmer[2. Training],"Ja")</totalsRowFormula>
    </tableColumn>
    <tableColumn id="9" xr3:uid="{6A128925-F0D0-4FD5-9700-D8B73D6C69E5}" name="3. Training" totalsRowFunction="custom">
      <totalsRowFormula>COUNTIF(Teilnehmer[3. Training],"Ja")</totalsRowFormula>
    </tableColumn>
    <tableColumn id="10" xr3:uid="{250DEA52-78B3-45FF-B4AC-358627A3BA35}" name="4. Training" totalsRowFunction="custom">
      <totalsRowFormula>COUNTIF(Teilnehmer[4. Training],"Ja")</totalsRowFormula>
    </tableColumn>
    <tableColumn id="11" xr3:uid="{5496EDE8-D423-4541-BF19-3760FEC2A73E}" name="5. Training" totalsRowFunction="custom">
      <totalsRowFormula>COUNTIF(Teilnehmer[5. Training],"Ja")</totalsRowFormula>
    </tableColumn>
    <tableColumn id="12" xr3:uid="{461CFCB9-2EFB-47AF-A9FD-ADA829B48A9A}" name="6. Training" totalsRowFunction="custom">
      <totalsRowFormula>COUNTIF(Teilnehmer[6. Training],"Ja")</totalsRowFormula>
    </tableColumn>
    <tableColumn id="13" xr3:uid="{5D575D56-FD8D-4EAE-9D41-6C619730AC89}" name="7. Training" totalsRowFunction="custom">
      <totalsRowFormula>COUNTIF(Teilnehmer[7. Training],"Ja")</totalsRowFormula>
    </tableColumn>
    <tableColumn id="14" xr3:uid="{33543687-B613-4B9B-971B-3A9182CCA0AB}" name="8. Training" totalsRowFunction="custom">
      <totalsRowFormula>COUNTIF(Teilnehmer[8. Training],"Ja")</totalsRowFormula>
    </tableColumn>
    <tableColumn id="15" xr3:uid="{1D943CF0-4C98-4B5A-B213-3208CED67B85}" name="9. Training" totalsRowFunction="custom">
      <totalsRowFormula>COUNTIF(Teilnehmer[9. Training],"Ja")</totalsRowFormula>
    </tableColumn>
    <tableColumn id="16" xr3:uid="{E73794F0-2677-49D1-AB35-7E6DB36AF5CB}" name="10. Training" totalsRowFunction="custom">
      <totalsRowFormula>COUNTIF(Teilnehmer[10. Training],"Ja")</totalsRowFormula>
    </tableColumn>
    <tableColumn id="19" xr3:uid="{BFB642AC-60AB-45F7-97E6-E0372B4487F5}" name="Summe" totalsRowFunction="sum" dataDxfId="0">
      <calculatedColumnFormula>COUNTIF(Teilnehmer[[#This Row],[1. Training]:[10. Training]],"JA")</calculatedColumnFormula>
    </tableColumn>
  </tableColumns>
  <tableStyleInfo name="TableStyleMedium2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C22EE4-858E-4E04-BD0A-4AEEDDED3AB9}" name="Trainings" displayName="Trainings" ref="O1:Y6" totalsRowShown="0">
  <autoFilter ref="O1:Y6" xr:uid="{49C22EE4-858E-4E04-BD0A-4AEEDDED3AB9}"/>
  <tableColumns count="11">
    <tableColumn id="6" xr3:uid="{50A97E9F-2ED4-4E16-920F-F928D38CC74D}" name="Beschreibung"/>
    <tableColumn id="7" xr3:uid="{F346FAD6-49CC-4B35-B2DF-88AAC677D310}" name="1. Training"/>
    <tableColumn id="8" xr3:uid="{9943BD67-DDC8-46D0-91B8-50CF72331D54}" name="2. Training"/>
    <tableColumn id="9" xr3:uid="{75623660-6E0C-4047-B5FD-DEE71A923860}" name="3. Training"/>
    <tableColumn id="10" xr3:uid="{0C616C12-DBDE-4B42-9174-A9214FCE96B0}" name="4. Training"/>
    <tableColumn id="11" xr3:uid="{BD3E1B23-5B1D-4EC8-B3BD-1E148774BCD5}" name="5. Training"/>
    <tableColumn id="12" xr3:uid="{F182712B-D12A-401F-A0E3-72FD8120ABCB}" name="6. Training"/>
    <tableColumn id="13" xr3:uid="{7071B7B1-4F94-46FB-82F2-5E82D6C5FD32}" name="7. Training"/>
    <tableColumn id="14" xr3:uid="{E0E7774D-BB42-4066-8DC9-4783EC9AAAD4}" name="8. Training"/>
    <tableColumn id="15" xr3:uid="{E044E1B6-581D-414D-97BC-2C488BEF6A24}" name="9. Training"/>
    <tableColumn id="16" xr3:uid="{D3A0BCC6-F4B5-487C-9872-67DB44618534}" name="10. Training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"/>
  <sheetViews>
    <sheetView tabSelected="1" workbookViewId="0">
      <selection activeCell="I8" sqref="I8:I29"/>
    </sheetView>
  </sheetViews>
  <sheetFormatPr baseColWidth="10" defaultColWidth="8.7265625" defaultRowHeight="14.5" x14ac:dyDescent="0.35"/>
  <cols>
    <col min="1" max="1" width="10.453125" bestFit="1" customWidth="1"/>
    <col min="2" max="2" width="10.453125" customWidth="1"/>
    <col min="3" max="3" width="12.6328125" customWidth="1"/>
    <col min="4" max="4" width="13.90625" customWidth="1"/>
    <col min="5" max="5" width="12.453125" bestFit="1" customWidth="1"/>
    <col min="6" max="14" width="12.453125" customWidth="1"/>
    <col min="15" max="15" width="16.7265625" bestFit="1" customWidth="1"/>
    <col min="16" max="24" width="11.81640625" bestFit="1" customWidth="1"/>
    <col min="25" max="25" width="12.81640625" bestFit="1" customWidth="1"/>
    <col min="26" max="27" width="10" customWidth="1"/>
  </cols>
  <sheetData>
    <row r="1" spans="1:26" x14ac:dyDescent="0.35">
      <c r="O1" t="s">
        <v>18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</row>
    <row r="2" spans="1:26" x14ac:dyDescent="0.35">
      <c r="O2" t="s">
        <v>1</v>
      </c>
      <c r="P2" t="s">
        <v>57</v>
      </c>
      <c r="Q2" t="s">
        <v>57</v>
      </c>
      <c r="R2" t="s">
        <v>57</v>
      </c>
      <c r="S2" t="s">
        <v>57</v>
      </c>
      <c r="T2" t="s">
        <v>58</v>
      </c>
      <c r="U2" t="s">
        <v>57</v>
      </c>
      <c r="V2" t="s">
        <v>57</v>
      </c>
      <c r="W2" t="s">
        <v>57</v>
      </c>
      <c r="X2" t="s">
        <v>57</v>
      </c>
      <c r="Y2" t="s">
        <v>58</v>
      </c>
    </row>
    <row r="3" spans="1:26" x14ac:dyDescent="0.35">
      <c r="O3" t="s">
        <v>0</v>
      </c>
      <c r="P3" s="2">
        <v>44791</v>
      </c>
      <c r="Q3" s="2">
        <v>44792</v>
      </c>
      <c r="R3" s="2">
        <v>44798</v>
      </c>
      <c r="S3" s="2">
        <v>44805</v>
      </c>
      <c r="T3" s="2">
        <v>44812</v>
      </c>
      <c r="U3" s="2">
        <v>44819</v>
      </c>
      <c r="V3" s="2">
        <v>44826</v>
      </c>
      <c r="W3" s="2">
        <v>44833</v>
      </c>
      <c r="X3" s="2">
        <v>44840</v>
      </c>
      <c r="Y3" s="2">
        <v>44847</v>
      </c>
    </row>
    <row r="4" spans="1:26" x14ac:dyDescent="0.35">
      <c r="O4" t="s">
        <v>66</v>
      </c>
      <c r="P4" s="3">
        <v>0.83333333333333337</v>
      </c>
      <c r="Q4" s="3">
        <v>0.83333333333333337</v>
      </c>
      <c r="R4" s="3">
        <v>0.83333333333333337</v>
      </c>
      <c r="S4" s="3">
        <v>0.83333333333333337</v>
      </c>
      <c r="T4" s="3"/>
      <c r="U4" s="3">
        <v>0.83333333333333337</v>
      </c>
      <c r="V4" s="3">
        <v>0.83333333333333337</v>
      </c>
      <c r="W4" s="3">
        <v>0.83333333333333337</v>
      </c>
      <c r="X4" s="3">
        <v>0.83333333333333337</v>
      </c>
      <c r="Y4" s="3"/>
    </row>
    <row r="5" spans="1:26" x14ac:dyDescent="0.35">
      <c r="O5" t="s">
        <v>2</v>
      </c>
      <c r="P5">
        <v>90</v>
      </c>
      <c r="Q5">
        <v>90</v>
      </c>
      <c r="R5">
        <v>90</v>
      </c>
      <c r="S5">
        <v>90</v>
      </c>
      <c r="U5">
        <v>90</v>
      </c>
      <c r="V5">
        <v>90</v>
      </c>
      <c r="W5">
        <v>90</v>
      </c>
      <c r="X5">
        <v>90</v>
      </c>
    </row>
    <row r="6" spans="1:26" x14ac:dyDescent="0.35">
      <c r="O6" t="s">
        <v>65</v>
      </c>
    </row>
    <row r="8" spans="1:26" x14ac:dyDescent="0.35">
      <c r="A8" t="s">
        <v>61</v>
      </c>
      <c r="B8" t="s">
        <v>4</v>
      </c>
      <c r="C8" t="s">
        <v>5</v>
      </c>
      <c r="D8" t="s">
        <v>6</v>
      </c>
      <c r="E8" t="s">
        <v>67</v>
      </c>
      <c r="F8" t="s">
        <v>73</v>
      </c>
      <c r="G8" t="s">
        <v>69</v>
      </c>
      <c r="H8" t="s">
        <v>70</v>
      </c>
      <c r="I8" t="s">
        <v>68</v>
      </c>
      <c r="J8" t="s">
        <v>71</v>
      </c>
      <c r="K8" t="s">
        <v>72</v>
      </c>
      <c r="L8" t="s">
        <v>74</v>
      </c>
      <c r="M8" t="s">
        <v>65</v>
      </c>
      <c r="N8" t="s">
        <v>75</v>
      </c>
      <c r="O8" t="s">
        <v>62</v>
      </c>
      <c r="P8" t="s">
        <v>7</v>
      </c>
      <c r="Q8" t="s">
        <v>8</v>
      </c>
      <c r="R8" t="s">
        <v>9</v>
      </c>
      <c r="S8" t="s">
        <v>10</v>
      </c>
      <c r="T8" t="s">
        <v>11</v>
      </c>
      <c r="U8" t="s">
        <v>12</v>
      </c>
      <c r="V8" t="s">
        <v>13</v>
      </c>
      <c r="W8" t="s">
        <v>14</v>
      </c>
      <c r="X8" t="s">
        <v>15</v>
      </c>
      <c r="Y8" t="s">
        <v>16</v>
      </c>
      <c r="Z8" t="s">
        <v>17</v>
      </c>
    </row>
    <row r="9" spans="1:26" x14ac:dyDescent="0.35">
      <c r="A9">
        <v>123456001</v>
      </c>
      <c r="B9" t="s">
        <v>19</v>
      </c>
      <c r="C9" t="s">
        <v>20</v>
      </c>
      <c r="D9" s="1">
        <v>36526</v>
      </c>
      <c r="E9" s="1" t="s">
        <v>76</v>
      </c>
      <c r="F9" s="1"/>
      <c r="G9" s="1"/>
      <c r="H9" s="1" t="s">
        <v>91</v>
      </c>
      <c r="I9" s="1" t="s">
        <v>82</v>
      </c>
      <c r="J9" s="1"/>
      <c r="K9" s="1"/>
      <c r="L9" s="1"/>
      <c r="M9" s="1"/>
      <c r="N9" s="1" t="s">
        <v>91</v>
      </c>
      <c r="O9" t="s">
        <v>63</v>
      </c>
      <c r="P9" t="s">
        <v>59</v>
      </c>
      <c r="Q9" t="s">
        <v>59</v>
      </c>
      <c r="R9" t="s">
        <v>59</v>
      </c>
      <c r="S9" t="s">
        <v>59</v>
      </c>
      <c r="T9" t="s">
        <v>60</v>
      </c>
      <c r="U9" t="s">
        <v>60</v>
      </c>
      <c r="V9" t="s">
        <v>59</v>
      </c>
      <c r="W9" t="s">
        <v>59</v>
      </c>
      <c r="X9" t="s">
        <v>59</v>
      </c>
      <c r="Y9" t="s">
        <v>59</v>
      </c>
      <c r="Z9">
        <f>COUNTIF(Teilnehmer[[#This Row],[1. Training]:[10. Training]],"JA")</f>
        <v>8</v>
      </c>
    </row>
    <row r="10" spans="1:26" x14ac:dyDescent="0.35">
      <c r="A10">
        <v>123456002</v>
      </c>
      <c r="B10" t="s">
        <v>21</v>
      </c>
      <c r="C10" t="s">
        <v>22</v>
      </c>
      <c r="D10" s="1">
        <v>36527</v>
      </c>
      <c r="E10" t="s">
        <v>77</v>
      </c>
      <c r="H10" t="s">
        <v>92</v>
      </c>
      <c r="I10" t="s">
        <v>83</v>
      </c>
      <c r="N10" t="s">
        <v>93</v>
      </c>
      <c r="O10" t="s">
        <v>63</v>
      </c>
      <c r="P10" t="s">
        <v>59</v>
      </c>
      <c r="Q10" t="s">
        <v>59</v>
      </c>
      <c r="R10" t="s">
        <v>59</v>
      </c>
      <c r="S10" t="s">
        <v>60</v>
      </c>
      <c r="T10" t="s">
        <v>59</v>
      </c>
      <c r="U10" t="s">
        <v>59</v>
      </c>
      <c r="V10" t="s">
        <v>60</v>
      </c>
      <c r="W10" t="s">
        <v>59</v>
      </c>
      <c r="X10" t="s">
        <v>59</v>
      </c>
      <c r="Y10" t="s">
        <v>59</v>
      </c>
      <c r="Z10">
        <f>COUNTIF(Teilnehmer[[#This Row],[1. Training]:[10. Training]],"JA")</f>
        <v>8</v>
      </c>
    </row>
    <row r="11" spans="1:26" x14ac:dyDescent="0.35">
      <c r="A11">
        <v>123456003</v>
      </c>
      <c r="B11" t="s">
        <v>23</v>
      </c>
      <c r="C11" t="s">
        <v>24</v>
      </c>
      <c r="D11" s="1">
        <v>36528</v>
      </c>
      <c r="E11" t="s">
        <v>78</v>
      </c>
      <c r="H11" t="s">
        <v>85</v>
      </c>
      <c r="I11" t="s">
        <v>84</v>
      </c>
      <c r="N11" t="s">
        <v>82</v>
      </c>
      <c r="O11" t="s">
        <v>63</v>
      </c>
      <c r="P11" t="s">
        <v>59</v>
      </c>
      <c r="Q11" t="s">
        <v>59</v>
      </c>
      <c r="R11" t="s">
        <v>60</v>
      </c>
      <c r="S11" t="s">
        <v>59</v>
      </c>
      <c r="T11" t="s">
        <v>59</v>
      </c>
      <c r="U11" t="s">
        <v>59</v>
      </c>
      <c r="V11" t="s">
        <v>59</v>
      </c>
      <c r="W11" t="s">
        <v>60</v>
      </c>
      <c r="X11" t="s">
        <v>59</v>
      </c>
      <c r="Y11" t="s">
        <v>59</v>
      </c>
      <c r="Z11">
        <f>COUNTIF(Teilnehmer[[#This Row],[1. Training]:[10. Training]],"JA")</f>
        <v>8</v>
      </c>
    </row>
    <row r="12" spans="1:26" x14ac:dyDescent="0.35">
      <c r="A12">
        <v>123456004</v>
      </c>
      <c r="B12" t="s">
        <v>25</v>
      </c>
      <c r="C12" t="s">
        <v>26</v>
      </c>
      <c r="D12" s="1">
        <v>36529</v>
      </c>
      <c r="E12" s="1" t="s">
        <v>79</v>
      </c>
      <c r="F12" s="1"/>
      <c r="G12" s="1"/>
      <c r="H12" s="1" t="s">
        <v>89</v>
      </c>
      <c r="I12" s="1" t="s">
        <v>85</v>
      </c>
      <c r="J12" s="1"/>
      <c r="K12" s="1"/>
      <c r="L12" s="1"/>
      <c r="M12" s="1"/>
      <c r="N12" s="1" t="s">
        <v>83</v>
      </c>
      <c r="O12" t="s">
        <v>63</v>
      </c>
      <c r="P12" t="s">
        <v>59</v>
      </c>
      <c r="Q12" t="s">
        <v>60</v>
      </c>
      <c r="R12" t="s">
        <v>59</v>
      </c>
      <c r="S12" t="s">
        <v>59</v>
      </c>
      <c r="T12" t="s">
        <v>59</v>
      </c>
      <c r="U12" t="s">
        <v>59</v>
      </c>
      <c r="V12" t="s">
        <v>59</v>
      </c>
      <c r="W12" t="s">
        <v>59</v>
      </c>
      <c r="X12" t="s">
        <v>60</v>
      </c>
      <c r="Y12" t="s">
        <v>59</v>
      </c>
      <c r="Z12">
        <f>COUNTIF(Teilnehmer[[#This Row],[1. Training]:[10. Training]],"JA")</f>
        <v>8</v>
      </c>
    </row>
    <row r="13" spans="1:26" x14ac:dyDescent="0.35">
      <c r="A13">
        <v>123456005</v>
      </c>
      <c r="B13" t="s">
        <v>27</v>
      </c>
      <c r="C13" t="s">
        <v>28</v>
      </c>
      <c r="D13" s="1">
        <v>36530</v>
      </c>
      <c r="E13" t="s">
        <v>80</v>
      </c>
      <c r="H13" t="s">
        <v>90</v>
      </c>
      <c r="I13" t="s">
        <v>86</v>
      </c>
      <c r="N13" t="s">
        <v>84</v>
      </c>
      <c r="O13" t="s">
        <v>64</v>
      </c>
      <c r="P13" t="s">
        <v>60</v>
      </c>
      <c r="Q13" t="s">
        <v>59</v>
      </c>
      <c r="R13" t="s">
        <v>59</v>
      </c>
      <c r="S13" t="s">
        <v>59</v>
      </c>
      <c r="T13" t="s">
        <v>59</v>
      </c>
      <c r="U13" t="s">
        <v>59</v>
      </c>
      <c r="V13" t="s">
        <v>59</v>
      </c>
      <c r="W13" t="s">
        <v>59</v>
      </c>
      <c r="X13" t="s">
        <v>59</v>
      </c>
      <c r="Y13" t="s">
        <v>60</v>
      </c>
      <c r="Z13">
        <f>COUNTIF(Teilnehmer[[#This Row],[1. Training]:[10. Training]],"JA")</f>
        <v>8</v>
      </c>
    </row>
    <row r="14" spans="1:26" x14ac:dyDescent="0.35">
      <c r="A14">
        <v>123456006</v>
      </c>
      <c r="B14" t="s">
        <v>29</v>
      </c>
      <c r="C14" t="s">
        <v>30</v>
      </c>
      <c r="D14" s="1">
        <v>36531</v>
      </c>
      <c r="E14" t="s">
        <v>81</v>
      </c>
      <c r="H14" t="s">
        <v>85</v>
      </c>
      <c r="I14" t="s">
        <v>87</v>
      </c>
      <c r="N14" t="s">
        <v>94</v>
      </c>
      <c r="O14" t="s">
        <v>64</v>
      </c>
      <c r="P14" t="s">
        <v>59</v>
      </c>
      <c r="Q14" t="s">
        <v>59</v>
      </c>
      <c r="R14" t="s">
        <v>59</v>
      </c>
      <c r="S14" t="s">
        <v>59</v>
      </c>
      <c r="T14" t="s">
        <v>60</v>
      </c>
      <c r="U14" t="s">
        <v>59</v>
      </c>
      <c r="V14" t="s">
        <v>59</v>
      </c>
      <c r="W14" t="s">
        <v>59</v>
      </c>
      <c r="X14" t="s">
        <v>59</v>
      </c>
      <c r="Y14" t="s">
        <v>60</v>
      </c>
      <c r="Z14">
        <f>COUNTIF(Teilnehmer[[#This Row],[1. Training]:[10. Training]],"JA")</f>
        <v>8</v>
      </c>
    </row>
    <row r="15" spans="1:26" x14ac:dyDescent="0.35">
      <c r="A15">
        <v>123456007</v>
      </c>
      <c r="B15" t="s">
        <v>31</v>
      </c>
      <c r="C15" t="s">
        <v>32</v>
      </c>
      <c r="D15" s="1">
        <v>36532</v>
      </c>
      <c r="E15" s="1" t="s">
        <v>76</v>
      </c>
      <c r="H15" s="1" t="s">
        <v>91</v>
      </c>
      <c r="I15" t="s">
        <v>88</v>
      </c>
      <c r="N15" t="s">
        <v>89</v>
      </c>
      <c r="O15" t="s">
        <v>64</v>
      </c>
      <c r="P15" t="s">
        <v>59</v>
      </c>
      <c r="Q15" t="s">
        <v>59</v>
      </c>
      <c r="R15" t="s">
        <v>59</v>
      </c>
      <c r="S15" t="s">
        <v>59</v>
      </c>
      <c r="T15" t="s">
        <v>60</v>
      </c>
      <c r="U15" t="s">
        <v>59</v>
      </c>
      <c r="V15" t="s">
        <v>59</v>
      </c>
      <c r="W15" t="s">
        <v>59</v>
      </c>
      <c r="X15" t="s">
        <v>59</v>
      </c>
      <c r="Y15" t="s">
        <v>60</v>
      </c>
      <c r="Z15">
        <f>COUNTIF(Teilnehmer[[#This Row],[1. Training]:[10. Training]],"JA")</f>
        <v>8</v>
      </c>
    </row>
    <row r="16" spans="1:26" x14ac:dyDescent="0.35">
      <c r="A16">
        <v>123456008</v>
      </c>
      <c r="B16" t="s">
        <v>33</v>
      </c>
      <c r="C16" t="s">
        <v>34</v>
      </c>
      <c r="D16" s="1">
        <v>36533</v>
      </c>
      <c r="E16" t="s">
        <v>77</v>
      </c>
      <c r="H16" t="s">
        <v>92</v>
      </c>
      <c r="I16" t="s">
        <v>85</v>
      </c>
      <c r="N16" t="s">
        <v>95</v>
      </c>
      <c r="O16" t="s">
        <v>64</v>
      </c>
      <c r="P16" t="s">
        <v>59</v>
      </c>
      <c r="Q16" t="s">
        <v>59</v>
      </c>
      <c r="R16" t="s">
        <v>59</v>
      </c>
      <c r="S16" t="s">
        <v>59</v>
      </c>
      <c r="T16" t="s">
        <v>60</v>
      </c>
      <c r="U16" t="s">
        <v>59</v>
      </c>
      <c r="V16" t="s">
        <v>59</v>
      </c>
      <c r="W16" t="s">
        <v>59</v>
      </c>
      <c r="X16" t="s">
        <v>59</v>
      </c>
      <c r="Y16" t="s">
        <v>60</v>
      </c>
      <c r="Z16">
        <f>COUNTIF(Teilnehmer[[#This Row],[1. Training]:[10. Training]],"JA")</f>
        <v>8</v>
      </c>
    </row>
    <row r="17" spans="1:26" x14ac:dyDescent="0.35">
      <c r="A17">
        <v>123456009</v>
      </c>
      <c r="B17" t="s">
        <v>35</v>
      </c>
      <c r="C17" t="s">
        <v>36</v>
      </c>
      <c r="D17" s="1">
        <v>36534</v>
      </c>
      <c r="E17" t="s">
        <v>78</v>
      </c>
      <c r="H17" t="s">
        <v>85</v>
      </c>
      <c r="I17" s="1" t="s">
        <v>82</v>
      </c>
      <c r="N17" t="s">
        <v>86</v>
      </c>
      <c r="O17" t="s">
        <v>64</v>
      </c>
      <c r="P17" t="s">
        <v>59</v>
      </c>
      <c r="Q17" t="s">
        <v>59</v>
      </c>
      <c r="R17" t="s">
        <v>59</v>
      </c>
      <c r="S17" t="s">
        <v>59</v>
      </c>
      <c r="T17" t="s">
        <v>60</v>
      </c>
      <c r="U17" t="s">
        <v>59</v>
      </c>
      <c r="V17" t="s">
        <v>59</v>
      </c>
      <c r="W17" t="s">
        <v>59</v>
      </c>
      <c r="X17" t="s">
        <v>59</v>
      </c>
      <c r="Y17" t="s">
        <v>60</v>
      </c>
      <c r="Z17">
        <f>COUNTIF(Teilnehmer[[#This Row],[1. Training]:[10. Training]],"JA")</f>
        <v>8</v>
      </c>
    </row>
    <row r="18" spans="1:26" x14ac:dyDescent="0.35">
      <c r="A18">
        <v>123456010</v>
      </c>
      <c r="B18" t="s">
        <v>37</v>
      </c>
      <c r="C18" t="s">
        <v>38</v>
      </c>
      <c r="D18" s="1">
        <v>36535</v>
      </c>
      <c r="E18" s="1" t="s">
        <v>79</v>
      </c>
      <c r="H18" s="1" t="s">
        <v>89</v>
      </c>
      <c r="I18" t="s">
        <v>83</v>
      </c>
      <c r="N18" t="s">
        <v>87</v>
      </c>
      <c r="O18" t="s">
        <v>64</v>
      </c>
      <c r="P18" t="s">
        <v>59</v>
      </c>
      <c r="Q18" t="s">
        <v>59</v>
      </c>
      <c r="R18" t="s">
        <v>59</v>
      </c>
      <c r="S18" t="s">
        <v>59</v>
      </c>
      <c r="T18" t="s">
        <v>60</v>
      </c>
      <c r="U18" t="s">
        <v>59</v>
      </c>
      <c r="V18" t="s">
        <v>59</v>
      </c>
      <c r="W18" t="s">
        <v>59</v>
      </c>
      <c r="X18" t="s">
        <v>59</v>
      </c>
      <c r="Y18" t="s">
        <v>60</v>
      </c>
      <c r="Z18">
        <f>COUNTIF(Teilnehmer[[#This Row],[1. Training]:[10. Training]],"JA")</f>
        <v>8</v>
      </c>
    </row>
    <row r="19" spans="1:26" x14ac:dyDescent="0.35">
      <c r="A19">
        <v>123456011</v>
      </c>
      <c r="B19" t="s">
        <v>39</v>
      </c>
      <c r="C19" t="s">
        <v>40</v>
      </c>
      <c r="D19" s="1">
        <v>36536</v>
      </c>
      <c r="E19" t="s">
        <v>80</v>
      </c>
      <c r="H19" t="s">
        <v>90</v>
      </c>
      <c r="I19" t="s">
        <v>84</v>
      </c>
      <c r="N19" t="s">
        <v>88</v>
      </c>
      <c r="O19" t="s">
        <v>64</v>
      </c>
      <c r="P19" t="s">
        <v>59</v>
      </c>
      <c r="Q19" t="s">
        <v>59</v>
      </c>
      <c r="R19" t="s">
        <v>60</v>
      </c>
      <c r="S19" t="s">
        <v>60</v>
      </c>
      <c r="T19" t="s">
        <v>59</v>
      </c>
      <c r="U19" t="s">
        <v>59</v>
      </c>
      <c r="V19" t="s">
        <v>60</v>
      </c>
      <c r="W19" t="s">
        <v>60</v>
      </c>
      <c r="X19" t="s">
        <v>59</v>
      </c>
      <c r="Y19" t="s">
        <v>59</v>
      </c>
      <c r="Z19">
        <f>COUNTIF(Teilnehmer[[#This Row],[1. Training]:[10. Training]],"JA")</f>
        <v>6</v>
      </c>
    </row>
    <row r="20" spans="1:26" x14ac:dyDescent="0.35">
      <c r="A20">
        <v>123456012</v>
      </c>
      <c r="B20" t="s">
        <v>41</v>
      </c>
      <c r="C20" t="s">
        <v>42</v>
      </c>
      <c r="D20" s="1">
        <v>36537</v>
      </c>
      <c r="E20" t="s">
        <v>81</v>
      </c>
      <c r="H20" t="s">
        <v>85</v>
      </c>
      <c r="I20" s="1" t="s">
        <v>85</v>
      </c>
      <c r="N20" t="s">
        <v>96</v>
      </c>
      <c r="O20" t="s">
        <v>64</v>
      </c>
      <c r="P20" t="s">
        <v>59</v>
      </c>
      <c r="Q20" t="s">
        <v>59</v>
      </c>
      <c r="R20" t="s">
        <v>60</v>
      </c>
      <c r="S20" t="s">
        <v>60</v>
      </c>
      <c r="T20" t="s">
        <v>59</v>
      </c>
      <c r="U20" t="s">
        <v>59</v>
      </c>
      <c r="V20" t="s">
        <v>60</v>
      </c>
      <c r="W20" t="s">
        <v>60</v>
      </c>
      <c r="X20" t="s">
        <v>59</v>
      </c>
      <c r="Y20" t="s">
        <v>59</v>
      </c>
      <c r="Z20">
        <f>COUNTIF(Teilnehmer[[#This Row],[1. Training]:[10. Training]],"JA")</f>
        <v>6</v>
      </c>
    </row>
    <row r="21" spans="1:26" x14ac:dyDescent="0.35">
      <c r="A21">
        <v>123456013</v>
      </c>
      <c r="B21" t="s">
        <v>43</v>
      </c>
      <c r="C21" t="s">
        <v>44</v>
      </c>
      <c r="D21" s="1">
        <v>36538</v>
      </c>
      <c r="E21" s="1" t="s">
        <v>76</v>
      </c>
      <c r="H21" s="1" t="s">
        <v>91</v>
      </c>
      <c r="I21" t="s">
        <v>86</v>
      </c>
      <c r="N21" s="1" t="s">
        <v>91</v>
      </c>
      <c r="O21" t="s">
        <v>64</v>
      </c>
      <c r="P21" t="s">
        <v>59</v>
      </c>
      <c r="Q21" t="s">
        <v>59</v>
      </c>
      <c r="R21" t="s">
        <v>60</v>
      </c>
      <c r="S21" t="s">
        <v>60</v>
      </c>
      <c r="T21" t="s">
        <v>59</v>
      </c>
      <c r="U21" t="s">
        <v>59</v>
      </c>
      <c r="V21" t="s">
        <v>60</v>
      </c>
      <c r="W21" t="s">
        <v>60</v>
      </c>
      <c r="X21" t="s">
        <v>59</v>
      </c>
      <c r="Y21" t="s">
        <v>59</v>
      </c>
      <c r="Z21">
        <f>COUNTIF(Teilnehmer[[#This Row],[1. Training]:[10. Training]],"JA")</f>
        <v>6</v>
      </c>
    </row>
    <row r="22" spans="1:26" x14ac:dyDescent="0.35">
      <c r="A22">
        <v>123456014</v>
      </c>
      <c r="B22" t="s">
        <v>45</v>
      </c>
      <c r="C22" t="s">
        <v>46</v>
      </c>
      <c r="D22" s="1">
        <v>36539</v>
      </c>
      <c r="E22" t="s">
        <v>77</v>
      </c>
      <c r="H22" t="s">
        <v>92</v>
      </c>
      <c r="I22" t="s">
        <v>87</v>
      </c>
      <c r="N22" t="s">
        <v>93</v>
      </c>
      <c r="O22" t="s">
        <v>64</v>
      </c>
      <c r="P22" t="s">
        <v>59</v>
      </c>
      <c r="Q22" t="s">
        <v>59</v>
      </c>
      <c r="R22" t="s">
        <v>60</v>
      </c>
      <c r="S22" t="s">
        <v>60</v>
      </c>
      <c r="T22" t="s">
        <v>59</v>
      </c>
      <c r="U22" t="s">
        <v>59</v>
      </c>
      <c r="V22" t="s">
        <v>60</v>
      </c>
      <c r="W22" t="s">
        <v>60</v>
      </c>
      <c r="X22" t="s">
        <v>59</v>
      </c>
      <c r="Y22" t="s">
        <v>59</v>
      </c>
      <c r="Z22">
        <f>COUNTIF(Teilnehmer[[#This Row],[1. Training]:[10. Training]],"JA")</f>
        <v>6</v>
      </c>
    </row>
    <row r="23" spans="1:26" x14ac:dyDescent="0.35">
      <c r="A23">
        <v>123456015</v>
      </c>
      <c r="B23" t="s">
        <v>47</v>
      </c>
      <c r="C23" t="s">
        <v>48</v>
      </c>
      <c r="D23" s="1">
        <v>36540</v>
      </c>
      <c r="E23" t="s">
        <v>78</v>
      </c>
      <c r="H23" t="s">
        <v>85</v>
      </c>
      <c r="I23" t="s">
        <v>88</v>
      </c>
      <c r="N23" t="s">
        <v>82</v>
      </c>
      <c r="O23" t="s">
        <v>64</v>
      </c>
      <c r="P23" t="s">
        <v>59</v>
      </c>
      <c r="Q23" t="s">
        <v>59</v>
      </c>
      <c r="R23" t="s">
        <v>60</v>
      </c>
      <c r="S23" t="s">
        <v>60</v>
      </c>
      <c r="T23" t="s">
        <v>59</v>
      </c>
      <c r="U23" t="s">
        <v>59</v>
      </c>
      <c r="V23" t="s">
        <v>60</v>
      </c>
      <c r="W23" t="s">
        <v>60</v>
      </c>
      <c r="X23" t="s">
        <v>59</v>
      </c>
      <c r="Y23" t="s">
        <v>59</v>
      </c>
      <c r="Z23">
        <f>COUNTIF(Teilnehmer[[#This Row],[1. Training]:[10. Training]],"JA")</f>
        <v>6</v>
      </c>
    </row>
    <row r="24" spans="1:26" x14ac:dyDescent="0.35">
      <c r="A24">
        <v>123456016</v>
      </c>
      <c r="B24" t="s">
        <v>49</v>
      </c>
      <c r="C24" t="s">
        <v>50</v>
      </c>
      <c r="D24" s="1">
        <v>36541</v>
      </c>
      <c r="E24" s="1" t="s">
        <v>79</v>
      </c>
      <c r="H24" s="1" t="s">
        <v>89</v>
      </c>
      <c r="I24" t="s">
        <v>85</v>
      </c>
      <c r="N24" s="1" t="s">
        <v>83</v>
      </c>
      <c r="O24" t="s">
        <v>64</v>
      </c>
      <c r="P24" t="s">
        <v>59</v>
      </c>
      <c r="Q24" t="s">
        <v>59</v>
      </c>
      <c r="R24" t="s">
        <v>60</v>
      </c>
      <c r="S24" t="s">
        <v>60</v>
      </c>
      <c r="T24" t="s">
        <v>59</v>
      </c>
      <c r="U24" t="s">
        <v>59</v>
      </c>
      <c r="V24" t="s">
        <v>60</v>
      </c>
      <c r="W24" t="s">
        <v>60</v>
      </c>
      <c r="X24" t="s">
        <v>59</v>
      </c>
      <c r="Y24" t="s">
        <v>59</v>
      </c>
      <c r="Z24">
        <f>COUNTIF(Teilnehmer[[#This Row],[1. Training]:[10. Training]],"JA")</f>
        <v>6</v>
      </c>
    </row>
    <row r="25" spans="1:26" x14ac:dyDescent="0.35">
      <c r="A25">
        <v>123456017</v>
      </c>
      <c r="B25" t="s">
        <v>51</v>
      </c>
      <c r="C25" t="s">
        <v>52</v>
      </c>
      <c r="D25" s="1">
        <v>36542</v>
      </c>
      <c r="E25" t="s">
        <v>80</v>
      </c>
      <c r="H25" t="s">
        <v>90</v>
      </c>
      <c r="N25" t="s">
        <v>84</v>
      </c>
      <c r="O25" t="s">
        <v>64</v>
      </c>
      <c r="P25" t="s">
        <v>59</v>
      </c>
      <c r="Q25" t="s">
        <v>59</v>
      </c>
      <c r="R25" t="s">
        <v>60</v>
      </c>
      <c r="S25" t="s">
        <v>60</v>
      </c>
      <c r="T25" t="s">
        <v>59</v>
      </c>
      <c r="U25" t="s">
        <v>59</v>
      </c>
      <c r="V25" t="s">
        <v>60</v>
      </c>
      <c r="W25" t="s">
        <v>60</v>
      </c>
      <c r="X25" t="s">
        <v>59</v>
      </c>
      <c r="Y25" t="s">
        <v>59</v>
      </c>
      <c r="Z25">
        <f>COUNTIF(Teilnehmer[[#This Row],[1. Training]:[10. Training]],"JA")</f>
        <v>6</v>
      </c>
    </row>
    <row r="26" spans="1:26" x14ac:dyDescent="0.35">
      <c r="A26">
        <v>123456018</v>
      </c>
      <c r="B26" t="s">
        <v>53</v>
      </c>
      <c r="C26" t="s">
        <v>54</v>
      </c>
      <c r="D26" s="1">
        <v>36543</v>
      </c>
      <c r="E26" t="s">
        <v>81</v>
      </c>
      <c r="H26" t="s">
        <v>85</v>
      </c>
      <c r="N26" t="s">
        <v>94</v>
      </c>
      <c r="O26" t="s">
        <v>64</v>
      </c>
      <c r="P26" t="s">
        <v>60</v>
      </c>
      <c r="Q26" t="s">
        <v>59</v>
      </c>
      <c r="R26" t="s">
        <v>60</v>
      </c>
      <c r="S26" t="s">
        <v>59</v>
      </c>
      <c r="T26" t="s">
        <v>60</v>
      </c>
      <c r="U26" t="s">
        <v>59</v>
      </c>
      <c r="V26" t="s">
        <v>60</v>
      </c>
      <c r="W26" t="s">
        <v>59</v>
      </c>
      <c r="X26" t="s">
        <v>60</v>
      </c>
      <c r="Y26" t="s">
        <v>59</v>
      </c>
      <c r="Z26">
        <f>COUNTIF(Teilnehmer[[#This Row],[1. Training]:[10. Training]],"JA")</f>
        <v>5</v>
      </c>
    </row>
    <row r="27" spans="1:26" x14ac:dyDescent="0.35">
      <c r="B27" t="s">
        <v>55</v>
      </c>
      <c r="D27" s="1"/>
      <c r="O27" t="s">
        <v>64</v>
      </c>
      <c r="P27" t="s">
        <v>59</v>
      </c>
      <c r="Q27" t="s">
        <v>60</v>
      </c>
      <c r="R27" t="s">
        <v>59</v>
      </c>
      <c r="S27" t="s">
        <v>60</v>
      </c>
      <c r="T27" t="s">
        <v>59</v>
      </c>
      <c r="U27" t="s">
        <v>60</v>
      </c>
      <c r="V27" t="s">
        <v>59</v>
      </c>
      <c r="W27" t="s">
        <v>60</v>
      </c>
      <c r="X27" t="s">
        <v>59</v>
      </c>
      <c r="Y27" t="s">
        <v>60</v>
      </c>
      <c r="Z27">
        <f>COUNTIF(Teilnehmer[[#This Row],[1. Training]:[10. Training]],"JA")</f>
        <v>5</v>
      </c>
    </row>
    <row r="28" spans="1:26" x14ac:dyDescent="0.35">
      <c r="C28" t="s">
        <v>56</v>
      </c>
      <c r="D28" s="1"/>
      <c r="O28" t="s">
        <v>64</v>
      </c>
      <c r="P28" t="s">
        <v>60</v>
      </c>
      <c r="Q28" t="s">
        <v>60</v>
      </c>
      <c r="R28" t="s">
        <v>60</v>
      </c>
      <c r="S28" t="s">
        <v>60</v>
      </c>
      <c r="T28" t="s">
        <v>60</v>
      </c>
      <c r="U28" t="s">
        <v>60</v>
      </c>
      <c r="V28" t="s">
        <v>60</v>
      </c>
      <c r="W28" t="s">
        <v>60</v>
      </c>
      <c r="X28" t="s">
        <v>60</v>
      </c>
      <c r="Y28" t="s">
        <v>60</v>
      </c>
      <c r="Z28">
        <f>COUNTIF(Teilnehmer[[#This Row],[1. Training]:[10. Training]],"JA")</f>
        <v>0</v>
      </c>
    </row>
    <row r="29" spans="1:26" x14ac:dyDescent="0.35">
      <c r="A29" t="s">
        <v>3</v>
      </c>
      <c r="P29">
        <f>COUNTIF(Teilnehmer[1. Training],"Ja")</f>
        <v>17</v>
      </c>
      <c r="Q29">
        <f>COUNTIF(Teilnehmer[2. Training],"Ja")</f>
        <v>17</v>
      </c>
      <c r="R29">
        <f>COUNTIF(Teilnehmer[3. Training],"Ja")</f>
        <v>10</v>
      </c>
      <c r="S29">
        <f>COUNTIF(Teilnehmer[4. Training],"Ja")</f>
        <v>10</v>
      </c>
      <c r="T29">
        <f>COUNTIF(Teilnehmer[5. Training],"Ja")</f>
        <v>12</v>
      </c>
      <c r="U29">
        <f>COUNTIF(Teilnehmer[6. Training],"Ja")</f>
        <v>17</v>
      </c>
      <c r="V29">
        <f>COUNTIF(Teilnehmer[7. Training],"Ja")</f>
        <v>10</v>
      </c>
      <c r="W29">
        <f>COUNTIF(Teilnehmer[8. Training],"Ja")</f>
        <v>10</v>
      </c>
      <c r="X29">
        <f>COUNTIF(Teilnehmer[9. Training],"Ja")</f>
        <v>17</v>
      </c>
      <c r="Y29">
        <f>COUNTIF(Teilnehmer[10. Training],"Ja")</f>
        <v>12</v>
      </c>
      <c r="Z29">
        <f>SUBTOTAL(109,Teilnehmer[Summe])</f>
        <v>132</v>
      </c>
    </row>
  </sheetData>
  <phoneticPr fontId="1" type="noConversion"/>
  <dataValidations count="3">
    <dataValidation type="list" allowBlank="1" showInputMessage="1" showErrorMessage="1" sqref="P9:Y28" xr:uid="{F8398E10-FB7D-447B-9E5C-459F1F3DED62}">
      <formula1>"Ja,Nein"</formula1>
    </dataValidation>
    <dataValidation type="list" allowBlank="1" showInputMessage="1" showErrorMessage="1" sqref="O9:O28" xr:uid="{828AF3C8-DC2E-4108-9102-342614DE7582}">
      <formula1>"Teilnehmer/in,Leiter/in"</formula1>
    </dataValidation>
    <dataValidation type="list" allowBlank="1" showInputMessage="1" showErrorMessage="1" sqref="P2:Y2" xr:uid="{747E8BDA-A1DB-411D-AD8A-84CAC25E9469}">
      <formula1>"Training,Wettkampf,Trainingstag,Lagertag"</formula1>
    </dataValidation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AWK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Schweizer</dc:creator>
  <cp:lastModifiedBy>Patrick Schweizer</cp:lastModifiedBy>
  <dcterms:created xsi:type="dcterms:W3CDTF">2015-06-05T18:19:34Z</dcterms:created>
  <dcterms:modified xsi:type="dcterms:W3CDTF">2024-02-11T18:05:12Z</dcterms:modified>
</cp:coreProperties>
</file>