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atri\source\repos\BCT.AK\Converter\"/>
    </mc:Choice>
  </mc:AlternateContent>
  <xr:revisionPtr revIDLastSave="0" documentId="13_ncr:1_{660C3F6F-018B-4E40-A4E6-25E0D5C574F0}" xr6:coauthVersionLast="47" xr6:coauthVersionMax="47" xr10:uidLastSave="{00000000-0000-0000-0000-000000000000}"/>
  <bookViews>
    <workbookView xWindow="-14110" yWindow="0" windowWidth="14200" windowHeight="20970" xr2:uid="{00000000-000D-0000-FFFF-FFFF00000000}"/>
  </bookViews>
  <sheets>
    <sheet name="AWK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J29" i="1"/>
  <c r="K29" i="1"/>
  <c r="L29" i="1"/>
  <c r="M29" i="1"/>
  <c r="N29" i="1"/>
  <c r="O29" i="1"/>
  <c r="P29" i="1"/>
  <c r="Q29" i="1"/>
  <c r="H29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 l="1"/>
</calcChain>
</file>

<file path=xl/sharedStrings.xml><?xml version="1.0" encoding="utf-8"?>
<sst xmlns="http://schemas.openxmlformats.org/spreadsheetml/2006/main" count="305" uniqueCount="71">
  <si>
    <t>Datum</t>
  </si>
  <si>
    <t>Trainingsart</t>
  </si>
  <si>
    <t>Dauer</t>
  </si>
  <si>
    <t>Ergebnis</t>
  </si>
  <si>
    <t>Vorname</t>
  </si>
  <si>
    <t>Nachname</t>
  </si>
  <si>
    <t>Geburtstag</t>
  </si>
  <si>
    <t>Letzte Prüfung</t>
  </si>
  <si>
    <t>Anzahl Trainings</t>
  </si>
  <si>
    <t>1. Training</t>
  </si>
  <si>
    <t>2. Training</t>
  </si>
  <si>
    <t>3. Training</t>
  </si>
  <si>
    <t>4. Training</t>
  </si>
  <si>
    <t>5. Training</t>
  </si>
  <si>
    <t>6. Training</t>
  </si>
  <si>
    <t>7. Training</t>
  </si>
  <si>
    <t>8. Training</t>
  </si>
  <si>
    <t>9. Training</t>
  </si>
  <si>
    <t>10. Training</t>
  </si>
  <si>
    <t>Summe</t>
  </si>
  <si>
    <t>Beschreibung</t>
  </si>
  <si>
    <t>Vorname1</t>
  </si>
  <si>
    <t>Nachname1</t>
  </si>
  <si>
    <t>Vorname2</t>
  </si>
  <si>
    <t>Nachname2</t>
  </si>
  <si>
    <t>Vorname3</t>
  </si>
  <si>
    <t>Nachname3</t>
  </si>
  <si>
    <t>Vorname4</t>
  </si>
  <si>
    <t>Nachname4</t>
  </si>
  <si>
    <t>Vorname5</t>
  </si>
  <si>
    <t>Nachname5</t>
  </si>
  <si>
    <t>Vorname6</t>
  </si>
  <si>
    <t>Nachname6</t>
  </si>
  <si>
    <t>Vorname7</t>
  </si>
  <si>
    <t>Nachname7</t>
  </si>
  <si>
    <t>Vorname8</t>
  </si>
  <si>
    <t>Nachname8</t>
  </si>
  <si>
    <t>Vorname9</t>
  </si>
  <si>
    <t>Nachname9</t>
  </si>
  <si>
    <t>Vorname10</t>
  </si>
  <si>
    <t>Nachname10</t>
  </si>
  <si>
    <t>Vorname11</t>
  </si>
  <si>
    <t>Nachname11</t>
  </si>
  <si>
    <t>Vorname12</t>
  </si>
  <si>
    <t>Nachname12</t>
  </si>
  <si>
    <t>Vorname13</t>
  </si>
  <si>
    <t>Nachname13</t>
  </si>
  <si>
    <t>Vorname14</t>
  </si>
  <si>
    <t>Nachname14</t>
  </si>
  <si>
    <t>Vorname15</t>
  </si>
  <si>
    <t>Nachname15</t>
  </si>
  <si>
    <t>Vorname16</t>
  </si>
  <si>
    <t>Nachname16</t>
  </si>
  <si>
    <t>Vorname17</t>
  </si>
  <si>
    <t>Nachname17</t>
  </si>
  <si>
    <t>Vorname18</t>
  </si>
  <si>
    <t>Nachname18</t>
  </si>
  <si>
    <t>Vorname19</t>
  </si>
  <si>
    <t>Nachname19</t>
  </si>
  <si>
    <t>Vorname20</t>
  </si>
  <si>
    <t>Nachname20</t>
  </si>
  <si>
    <t>Training</t>
  </si>
  <si>
    <t>Wettkampf</t>
  </si>
  <si>
    <t>Ja</t>
  </si>
  <si>
    <t>Nein</t>
  </si>
  <si>
    <t>Nummer</t>
  </si>
  <si>
    <t>Funktion</t>
  </si>
  <si>
    <t>Leiter/in</t>
  </si>
  <si>
    <t>Teilnehmer/in</t>
  </si>
  <si>
    <t>Ort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</si>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</sst>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&quot;, &quot;dd&quot;. &quot;mmm&quot; .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2" fillId="0" borderId="0" xfId="0" applyNumberFormat="1" applyFon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F29BC1-E517-4771-9153-55DB63D80875}" name="Teilnehmer" displayName="Teilnehmer" ref="A8:R29" totalsRowCount="1">
  <autoFilter ref="A8:R28" xr:uid="{69F29BC1-E517-4771-9153-55DB63D80875}"/>
  <tableColumns count="18">
    <tableColumn id="1" xr3:uid="{FB110382-5C01-4F59-92B9-B1DCBCAABAFB}" name="Nummer" totalsRowLabel="Ergebnis" dataDxfId="1">
      <calculatedColumnFormula>_xlfn.TEXTJOIN(" ",TRUE,Teilnehmer[[#This Row],[Nachname]],Teilnehmer[[#This Row],[Vorname]])</calculatedColumnFormula>
    </tableColumn>
    <tableColumn id="17" xr3:uid="{6DCBCF46-ACFC-4ADE-B297-EE1BC978E792}" name="Funktion"/>
    <tableColumn id="2" xr3:uid="{48F1EDA1-7DD3-4423-8AA7-76498FA4A9E4}" name="Vorname"/>
    <tableColumn id="3" xr3:uid="{B200EED4-4B56-4A56-BB6B-6CE77E5EBEE5}" name="Nachname"/>
    <tableColumn id="4" xr3:uid="{A1FD8763-C70A-4463-B6ED-84C3B0AE9712}" name="Geburtstag"/>
    <tableColumn id="5" xr3:uid="{5C890DE7-BB7E-4E87-B2B9-6DD0E1F12F02}" name="Letzte Prüfung"/>
    <tableColumn id="6" xr3:uid="{608616BF-A70D-4CC8-9E6A-118D4DF94A04}" name="Anzahl Trainings"/>
    <tableColumn id="7" xr3:uid="{4A2C95F9-42DC-43BE-A724-99BFB4CA62E1}" name="1. Training" totalsRowFunction="custom">
      <totalsRowFormula>COUNTIF(Teilnehmer[1. Training],"Ja")</totalsRowFormula>
    </tableColumn>
    <tableColumn id="8" xr3:uid="{9F63EAF3-C22E-4335-BE97-3F29D46218F0}" name="2. Training" totalsRowFunction="custom">
      <totalsRowFormula>COUNTIF(Teilnehmer[2. Training],"Ja")</totalsRowFormula>
    </tableColumn>
    <tableColumn id="9" xr3:uid="{6A128925-F0D0-4FD5-9700-D8B73D6C69E5}" name="3. Training" totalsRowFunction="custom">
      <totalsRowFormula>COUNTIF(Teilnehmer[3. Training],"Ja")</totalsRowFormula>
    </tableColumn>
    <tableColumn id="10" xr3:uid="{250DEA52-78B3-45FF-B4AC-358627A3BA35}" name="4. Training" totalsRowFunction="custom">
      <totalsRowFormula>COUNTIF(Teilnehmer[4. Training],"Ja")</totalsRowFormula>
    </tableColumn>
    <tableColumn id="11" xr3:uid="{5496EDE8-D423-4541-BF19-3760FEC2A73E}" name="5. Training" totalsRowFunction="custom">
      <totalsRowFormula>COUNTIF(Teilnehmer[5. Training],"Ja")</totalsRowFormula>
    </tableColumn>
    <tableColumn id="12" xr3:uid="{461CFCB9-2EFB-47AF-A9FD-ADA829B48A9A}" name="6. Training" totalsRowFunction="custom">
      <totalsRowFormula>COUNTIF(Teilnehmer[6. Training],"Ja")</totalsRowFormula>
    </tableColumn>
    <tableColumn id="13" xr3:uid="{5D575D56-FD8D-4EAE-9D41-6C619730AC89}" name="7. Training" totalsRowFunction="custom">
      <totalsRowFormula>COUNTIF(Teilnehmer[7. Training],"Ja")</totalsRowFormula>
    </tableColumn>
    <tableColumn id="14" xr3:uid="{33543687-B613-4B9B-971B-3A9182CCA0AB}" name="8. Training" totalsRowFunction="custom">
      <totalsRowFormula>COUNTIF(Teilnehmer[8. Training],"Ja")</totalsRowFormula>
    </tableColumn>
    <tableColumn id="15" xr3:uid="{1D943CF0-4C98-4B5A-B213-3208CED67B85}" name="9. Training" totalsRowFunction="custom">
      <totalsRowFormula>COUNTIF(Teilnehmer[9. Training],"Ja")</totalsRowFormula>
    </tableColumn>
    <tableColumn id="16" xr3:uid="{E73794F0-2677-49D1-AB35-7E6DB36AF5CB}" name="10. Training" totalsRowFunction="custom">
      <totalsRowFormula>COUNTIF(Teilnehmer[10. Training],"Ja")</totalsRowFormula>
    </tableColumn>
    <tableColumn id="19" xr3:uid="{BFB642AC-60AB-45F7-97E6-E0372B4487F5}" name="Summe" totalsRowFunction="sum" dataDxfId="0">
      <calculatedColumnFormula>COUNTIF(Teilnehmer[[#This Row],[1. Training]:[10. Training]],"JA")</calculatedColumnFormula>
    </tableColumn>
  </tableColumns>
  <tableStyleInfo name="TableStyleMedium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22EE4-858E-4E04-BD0A-4AEEDDED3AB9}" name="Trainings" displayName="Trainings" ref="G1:Q6" totalsRowShown="0">
  <autoFilter ref="G1:Q6" xr:uid="{49C22EE4-858E-4E04-BD0A-4AEEDDED3AB9}"/>
  <tableColumns count="11">
    <tableColumn id="6" xr3:uid="{50A97E9F-2ED4-4E16-920F-F928D38CC74D}" name="Beschreibung"/>
    <tableColumn id="7" xr3:uid="{F346FAD6-49CC-4B35-B2DF-88AAC677D310}" name="1. Training"/>
    <tableColumn id="8" xr3:uid="{9943BD67-DDC8-46D0-91B8-50CF72331D54}" name="2. Training"/>
    <tableColumn id="9" xr3:uid="{75623660-6E0C-4047-B5FD-DEE71A923860}" name="3. Training"/>
    <tableColumn id="10" xr3:uid="{0C616C12-DBDE-4B42-9174-A9214FCE96B0}" name="4. Training"/>
    <tableColumn id="11" xr3:uid="{BD3E1B23-5B1D-4EC8-B3BD-1E148774BCD5}" name="5. Training"/>
    <tableColumn id="12" xr3:uid="{F182712B-D12A-401F-A0E3-72FD8120ABCB}" name="6. Training"/>
    <tableColumn id="13" xr3:uid="{7071B7B1-4F94-46FB-82F2-5E82D6C5FD32}" name="7. Training"/>
    <tableColumn id="14" xr3:uid="{E0E7774D-BB42-4066-8DC9-4783EC9AAAD4}" name="8. Training"/>
    <tableColumn id="15" xr3:uid="{E044E1B6-581D-414D-97BC-2C488BEF6A24}" name="9. Training"/>
    <tableColumn id="16" xr3:uid="{D3A0BCC6-F4B5-487C-9872-67DB44618534}" name="10. Training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C44" sqref="C44"/>
    </sheetView>
  </sheetViews>
  <sheetFormatPr baseColWidth="10" defaultColWidth="8.7265625" defaultRowHeight="14.5" x14ac:dyDescent="0.35"/>
  <cols>
    <col min="1" max="1" width="10.453125" bestFit="1" customWidth="1"/>
    <col min="2" max="2" width="10.453125" customWidth="1"/>
    <col min="3" max="3" width="12.6328125" customWidth="1"/>
    <col min="4" max="4" width="13.90625" customWidth="1"/>
    <col min="5" max="5" width="12.453125" bestFit="1" customWidth="1"/>
    <col min="6" max="6" width="15.26953125" bestFit="1" customWidth="1"/>
    <col min="7" max="7" width="16.7265625" bestFit="1" customWidth="1"/>
    <col min="8" max="16" width="11.81640625" bestFit="1" customWidth="1"/>
    <col min="17" max="17" width="12.81640625" bestFit="1" customWidth="1"/>
    <col min="18" max="19" width="10" customWidth="1"/>
  </cols>
  <sheetData>
    <row r="1" spans="1:18" x14ac:dyDescent="0.35">
      <c r="G1" t="s">
        <v>20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8" x14ac:dyDescent="0.35">
      <c r="G2" t="s">
        <v>1</v>
      </c>
      <c r="H2" t="s">
        <v>61</v>
      </c>
      <c r="I2" t="s">
        <v>61</v>
      </c>
      <c r="J2" t="s">
        <v>61</v>
      </c>
      <c r="K2" t="s">
        <v>61</v>
      </c>
      <c r="L2" t="s">
        <v>62</v>
      </c>
      <c r="M2" t="s">
        <v>61</v>
      </c>
      <c r="N2" t="s">
        <v>61</v>
      </c>
      <c r="O2" t="s">
        <v>61</v>
      </c>
      <c r="P2" t="s">
        <v>61</v>
      </c>
      <c r="Q2" t="s">
        <v>62</v>
      </c>
    </row>
    <row r="3" spans="1:18" x14ac:dyDescent="0.35">
      <c r="G3" t="s">
        <v>0</v>
      </c>
      <c r="H3" s="2">
        <v>44791</v>
      </c>
      <c r="I3" s="2">
        <v>44792</v>
      </c>
      <c r="J3" s="2">
        <v>44798</v>
      </c>
      <c r="K3" s="2">
        <v>44805</v>
      </c>
      <c r="L3" s="2">
        <v>44812</v>
      </c>
      <c r="M3" s="2">
        <v>44819</v>
      </c>
      <c r="N3" s="2">
        <v>44826</v>
      </c>
      <c r="O3" s="2">
        <v>44833</v>
      </c>
      <c r="P3" s="2">
        <v>44840</v>
      </c>
      <c r="Q3" s="2">
        <v>44847</v>
      </c>
    </row>
    <row r="4" spans="1:18" x14ac:dyDescent="0.35">
      <c r="G4" t="s">
        <v>70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x14ac:dyDescent="0.35">
      <c r="G5" t="s">
        <v>2</v>
      </c>
      <c r="H5">
        <v>90</v>
      </c>
      <c r="I5">
        <v>90</v>
      </c>
      <c r="J5">
        <v>90</v>
      </c>
      <c r="K5">
        <v>90</v>
      </c>
      <c r="M5">
        <v>90</v>
      </c>
      <c r="N5">
        <v>90</v>
      </c>
      <c r="O5">
        <v>90</v>
      </c>
      <c r="P5">
        <v>90</v>
      </c>
      <c r="Q5">
        <v>90</v>
      </c>
    </row>
    <row r="6" spans="1:18" x14ac:dyDescent="0.35">
      <c r="G6" t="s">
        <v>69</v>
      </c>
    </row>
    <row r="8" spans="1:18" x14ac:dyDescent="0.35">
      <c r="A8" t="s">
        <v>65</v>
      </c>
      <c r="B8" t="s">
        <v>66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  <c r="O8" t="s">
        <v>16</v>
      </c>
      <c r="P8" t="s">
        <v>17</v>
      </c>
      <c r="Q8" t="s">
        <v>18</v>
      </c>
      <c r="R8" t="s">
        <v>19</v>
      </c>
    </row>
    <row r="9" spans="1:18" x14ac:dyDescent="0.35">
      <c r="A9">
        <v>123456001</v>
      </c>
      <c r="B9" t="s">
        <v>67</v>
      </c>
      <c r="C9" t="s">
        <v>21</v>
      </c>
      <c r="D9" t="s">
        <v>22</v>
      </c>
      <c r="E9" s="1">
        <v>36526</v>
      </c>
      <c r="F9" s="1">
        <v>44013</v>
      </c>
      <c r="G9">
        <v>21</v>
      </c>
      <c r="H9" t="s">
        <v>63</v>
      </c>
      <c r="I9" t="s">
        <v>63</v>
      </c>
      <c r="J9" t="s">
        <v>63</v>
      </c>
      <c r="K9" t="s">
        <v>63</v>
      </c>
      <c r="L9" t="s">
        <v>64</v>
      </c>
      <c r="M9" t="s">
        <v>64</v>
      </c>
      <c r="N9" t="s">
        <v>63</v>
      </c>
      <c r="O9" t="s">
        <v>63</v>
      </c>
      <c r="P9" t="s">
        <v>63</v>
      </c>
      <c r="Q9" t="s">
        <v>63</v>
      </c>
      <c r="R9">
        <f>COUNTIF(Teilnehmer[[#This Row],[1. Training]:[10. Training]],"JA")</f>
        <v>8</v>
      </c>
    </row>
    <row r="10" spans="1:18" x14ac:dyDescent="0.35">
      <c r="A10">
        <v>123456002</v>
      </c>
      <c r="B10" t="s">
        <v>67</v>
      </c>
      <c r="C10" t="s">
        <v>23</v>
      </c>
      <c r="D10" t="s">
        <v>24</v>
      </c>
      <c r="E10" s="1">
        <v>36720</v>
      </c>
      <c r="H10" t="s">
        <v>63</v>
      </c>
      <c r="I10" t="s">
        <v>63</v>
      </c>
      <c r="J10" t="s">
        <v>63</v>
      </c>
      <c r="K10" t="s">
        <v>64</v>
      </c>
      <c r="L10" t="s">
        <v>63</v>
      </c>
      <c r="M10" t="s">
        <v>63</v>
      </c>
      <c r="N10" t="s">
        <v>64</v>
      </c>
      <c r="O10" t="s">
        <v>63</v>
      </c>
      <c r="P10" t="s">
        <v>63</v>
      </c>
      <c r="Q10" t="s">
        <v>63</v>
      </c>
      <c r="R10">
        <f>COUNTIF(Teilnehmer[[#This Row],[1. Training]:[10. Training]],"JA")</f>
        <v>8</v>
      </c>
    </row>
    <row r="11" spans="1:18" x14ac:dyDescent="0.35">
      <c r="A11">
        <v>123456003</v>
      </c>
      <c r="B11" t="s">
        <v>67</v>
      </c>
      <c r="C11" t="s">
        <v>25</v>
      </c>
      <c r="D11" t="s">
        <v>26</v>
      </c>
      <c r="E11" s="1">
        <v>38616</v>
      </c>
      <c r="H11" t="s">
        <v>63</v>
      </c>
      <c r="I11" t="s">
        <v>63</v>
      </c>
      <c r="J11" t="s">
        <v>64</v>
      </c>
      <c r="K11" t="s">
        <v>63</v>
      </c>
      <c r="L11" t="s">
        <v>63</v>
      </c>
      <c r="M11" t="s">
        <v>63</v>
      </c>
      <c r="N11" t="s">
        <v>63</v>
      </c>
      <c r="O11" t="s">
        <v>64</v>
      </c>
      <c r="P11" t="s">
        <v>63</v>
      </c>
      <c r="Q11" t="s">
        <v>63</v>
      </c>
      <c r="R11">
        <f>COUNTIF(Teilnehmer[[#This Row],[1. Training]:[10. Training]],"JA")</f>
        <v>8</v>
      </c>
    </row>
    <row r="12" spans="1:18" x14ac:dyDescent="0.35">
      <c r="A12">
        <v>123456004</v>
      </c>
      <c r="B12" t="s">
        <v>67</v>
      </c>
      <c r="C12" t="s">
        <v>27</v>
      </c>
      <c r="D12" t="s">
        <v>28</v>
      </c>
      <c r="F12" s="1">
        <v>44013</v>
      </c>
      <c r="G12">
        <v>30</v>
      </c>
      <c r="H12" t="s">
        <v>63</v>
      </c>
      <c r="I12" t="s">
        <v>64</v>
      </c>
      <c r="J12" t="s">
        <v>63</v>
      </c>
      <c r="K12" t="s">
        <v>63</v>
      </c>
      <c r="L12" t="s">
        <v>63</v>
      </c>
      <c r="M12" t="s">
        <v>63</v>
      </c>
      <c r="N12" t="s">
        <v>63</v>
      </c>
      <c r="O12" t="s">
        <v>63</v>
      </c>
      <c r="P12" t="s">
        <v>64</v>
      </c>
      <c r="Q12" t="s">
        <v>63</v>
      </c>
      <c r="R12">
        <f>COUNTIF(Teilnehmer[[#This Row],[1. Training]:[10. Training]],"JA")</f>
        <v>8</v>
      </c>
    </row>
    <row r="13" spans="1:18" x14ac:dyDescent="0.35">
      <c r="A13">
        <v>123456005</v>
      </c>
      <c r="B13" t="s">
        <v>68</v>
      </c>
      <c r="C13" t="s">
        <v>29</v>
      </c>
      <c r="D13" t="s">
        <v>30</v>
      </c>
      <c r="H13" t="s">
        <v>64</v>
      </c>
      <c r="I13" t="s">
        <v>63</v>
      </c>
      <c r="J13" t="s">
        <v>63</v>
      </c>
      <c r="K13" t="s">
        <v>63</v>
      </c>
      <c r="L13" t="s">
        <v>63</v>
      </c>
      <c r="M13" t="s">
        <v>63</v>
      </c>
      <c r="N13" t="s">
        <v>63</v>
      </c>
      <c r="O13" t="s">
        <v>63</v>
      </c>
      <c r="P13" t="s">
        <v>63</v>
      </c>
      <c r="Q13" t="s">
        <v>64</v>
      </c>
      <c r="R13">
        <f>COUNTIF(Teilnehmer[[#This Row],[1. Training]:[10. Training]],"JA")</f>
        <v>8</v>
      </c>
    </row>
    <row r="14" spans="1:18" x14ac:dyDescent="0.35">
      <c r="A14">
        <v>123456006</v>
      </c>
      <c r="B14" t="s">
        <v>68</v>
      </c>
      <c r="C14" t="s">
        <v>31</v>
      </c>
      <c r="D14" t="s">
        <v>32</v>
      </c>
      <c r="H14" t="s">
        <v>63</v>
      </c>
      <c r="I14" t="s">
        <v>63</v>
      </c>
      <c r="J14" t="s">
        <v>63</v>
      </c>
      <c r="K14" t="s">
        <v>63</v>
      </c>
      <c r="L14" t="s">
        <v>64</v>
      </c>
      <c r="M14" t="s">
        <v>63</v>
      </c>
      <c r="N14" t="s">
        <v>63</v>
      </c>
      <c r="O14" t="s">
        <v>63</v>
      </c>
      <c r="P14" t="s">
        <v>63</v>
      </c>
      <c r="Q14" t="s">
        <v>64</v>
      </c>
      <c r="R14">
        <f>COUNTIF(Teilnehmer[[#This Row],[1. Training]:[10. Training]],"JA")</f>
        <v>8</v>
      </c>
    </row>
    <row r="15" spans="1:18" x14ac:dyDescent="0.35">
      <c r="A15">
        <v>123456007</v>
      </c>
      <c r="B15" t="s">
        <v>68</v>
      </c>
      <c r="C15" t="s">
        <v>33</v>
      </c>
      <c r="D15" t="s">
        <v>34</v>
      </c>
      <c r="H15" t="s">
        <v>63</v>
      </c>
      <c r="I15" t="s">
        <v>63</v>
      </c>
      <c r="J15" t="s">
        <v>63</v>
      </c>
      <c r="K15" t="s">
        <v>63</v>
      </c>
      <c r="L15" t="s">
        <v>64</v>
      </c>
      <c r="M15" t="s">
        <v>63</v>
      </c>
      <c r="N15" t="s">
        <v>63</v>
      </c>
      <c r="O15" t="s">
        <v>63</v>
      </c>
      <c r="P15" t="s">
        <v>63</v>
      </c>
      <c r="Q15" t="s">
        <v>64</v>
      </c>
      <c r="R15">
        <f>COUNTIF(Teilnehmer[[#This Row],[1. Training]:[10. Training]],"JA")</f>
        <v>8</v>
      </c>
    </row>
    <row r="16" spans="1:18" x14ac:dyDescent="0.35">
      <c r="A16">
        <v>123456008</v>
      </c>
      <c r="B16" t="s">
        <v>68</v>
      </c>
      <c r="C16" t="s">
        <v>35</v>
      </c>
      <c r="D16" t="s">
        <v>36</v>
      </c>
      <c r="H16" t="s">
        <v>63</v>
      </c>
      <c r="I16" t="s">
        <v>63</v>
      </c>
      <c r="J16" t="s">
        <v>63</v>
      </c>
      <c r="K16" t="s">
        <v>63</v>
      </c>
      <c r="L16" t="s">
        <v>64</v>
      </c>
      <c r="M16" t="s">
        <v>63</v>
      </c>
      <c r="N16" t="s">
        <v>63</v>
      </c>
      <c r="O16" t="s">
        <v>63</v>
      </c>
      <c r="P16" t="s">
        <v>63</v>
      </c>
      <c r="Q16" t="s">
        <v>64</v>
      </c>
      <c r="R16">
        <f>COUNTIF(Teilnehmer[[#This Row],[1. Training]:[10. Training]],"JA")</f>
        <v>8</v>
      </c>
    </row>
    <row r="17" spans="1:18" x14ac:dyDescent="0.35">
      <c r="A17">
        <v>123456009</v>
      </c>
      <c r="B17" t="s">
        <v>68</v>
      </c>
      <c r="C17" t="s">
        <v>37</v>
      </c>
      <c r="D17" t="s">
        <v>38</v>
      </c>
      <c r="H17" t="s">
        <v>63</v>
      </c>
      <c r="I17" t="s">
        <v>63</v>
      </c>
      <c r="J17" t="s">
        <v>63</v>
      </c>
      <c r="K17" t="s">
        <v>63</v>
      </c>
      <c r="L17" t="s">
        <v>64</v>
      </c>
      <c r="M17" t="s">
        <v>63</v>
      </c>
      <c r="N17" t="s">
        <v>63</v>
      </c>
      <c r="O17" t="s">
        <v>63</v>
      </c>
      <c r="P17" t="s">
        <v>63</v>
      </c>
      <c r="Q17" t="s">
        <v>64</v>
      </c>
      <c r="R17">
        <f>COUNTIF(Teilnehmer[[#This Row],[1. Training]:[10. Training]],"JA")</f>
        <v>8</v>
      </c>
    </row>
    <row r="18" spans="1:18" x14ac:dyDescent="0.35">
      <c r="A18">
        <v>123456010</v>
      </c>
      <c r="B18" t="s">
        <v>68</v>
      </c>
      <c r="C18" t="s">
        <v>39</v>
      </c>
      <c r="D18" t="s">
        <v>40</v>
      </c>
      <c r="H18" t="s">
        <v>63</v>
      </c>
      <c r="I18" t="s">
        <v>63</v>
      </c>
      <c r="J18" t="s">
        <v>63</v>
      </c>
      <c r="K18" t="s">
        <v>63</v>
      </c>
      <c r="L18" t="s">
        <v>64</v>
      </c>
      <c r="M18" t="s">
        <v>63</v>
      </c>
      <c r="N18" t="s">
        <v>63</v>
      </c>
      <c r="O18" t="s">
        <v>63</v>
      </c>
      <c r="P18" t="s">
        <v>63</v>
      </c>
      <c r="Q18" t="s">
        <v>64</v>
      </c>
      <c r="R18">
        <f>COUNTIF(Teilnehmer[[#This Row],[1. Training]:[10. Training]],"JA")</f>
        <v>8</v>
      </c>
    </row>
    <row r="19" spans="1:18" x14ac:dyDescent="0.35">
      <c r="A19">
        <v>123456011</v>
      </c>
      <c r="B19" t="s">
        <v>68</v>
      </c>
      <c r="C19" t="s">
        <v>41</v>
      </c>
      <c r="D19" t="s">
        <v>42</v>
      </c>
      <c r="H19" t="s">
        <v>63</v>
      </c>
      <c r="I19" t="s">
        <v>63</v>
      </c>
      <c r="J19" t="s">
        <v>64</v>
      </c>
      <c r="K19" t="s">
        <v>64</v>
      </c>
      <c r="L19" t="s">
        <v>63</v>
      </c>
      <c r="M19" t="s">
        <v>63</v>
      </c>
      <c r="N19" t="s">
        <v>64</v>
      </c>
      <c r="O19" t="s">
        <v>64</v>
      </c>
      <c r="P19" t="s">
        <v>63</v>
      </c>
      <c r="Q19" t="s">
        <v>63</v>
      </c>
      <c r="R19">
        <f>COUNTIF(Teilnehmer[[#This Row],[1. Training]:[10. Training]],"JA")</f>
        <v>6</v>
      </c>
    </row>
    <row r="20" spans="1:18" x14ac:dyDescent="0.35">
      <c r="A20">
        <v>123456012</v>
      </c>
      <c r="B20" t="s">
        <v>68</v>
      </c>
      <c r="C20" t="s">
        <v>43</v>
      </c>
      <c r="D20" t="s">
        <v>44</v>
      </c>
      <c r="H20" t="s">
        <v>63</v>
      </c>
      <c r="I20" t="s">
        <v>63</v>
      </c>
      <c r="J20" t="s">
        <v>64</v>
      </c>
      <c r="K20" t="s">
        <v>64</v>
      </c>
      <c r="L20" t="s">
        <v>63</v>
      </c>
      <c r="M20" t="s">
        <v>63</v>
      </c>
      <c r="N20" t="s">
        <v>64</v>
      </c>
      <c r="O20" t="s">
        <v>64</v>
      </c>
      <c r="P20" t="s">
        <v>63</v>
      </c>
      <c r="Q20" t="s">
        <v>63</v>
      </c>
      <c r="R20">
        <f>COUNTIF(Teilnehmer[[#This Row],[1. Training]:[10. Training]],"JA")</f>
        <v>6</v>
      </c>
    </row>
    <row r="21" spans="1:18" x14ac:dyDescent="0.35">
      <c r="A21">
        <v>123456013</v>
      </c>
      <c r="B21" t="s">
        <v>68</v>
      </c>
      <c r="C21" t="s">
        <v>45</v>
      </c>
      <c r="D21" t="s">
        <v>46</v>
      </c>
      <c r="H21" t="s">
        <v>63</v>
      </c>
      <c r="I21" t="s">
        <v>63</v>
      </c>
      <c r="J21" t="s">
        <v>64</v>
      </c>
      <c r="K21" t="s">
        <v>64</v>
      </c>
      <c r="L21" t="s">
        <v>63</v>
      </c>
      <c r="M21" t="s">
        <v>63</v>
      </c>
      <c r="N21" t="s">
        <v>64</v>
      </c>
      <c r="O21" t="s">
        <v>64</v>
      </c>
      <c r="P21" t="s">
        <v>63</v>
      </c>
      <c r="Q21" t="s">
        <v>63</v>
      </c>
      <c r="R21">
        <f>COUNTIF(Teilnehmer[[#This Row],[1. Training]:[10. Training]],"JA")</f>
        <v>6</v>
      </c>
    </row>
    <row r="22" spans="1:18" x14ac:dyDescent="0.35">
      <c r="A22">
        <v>123456014</v>
      </c>
      <c r="B22" t="s">
        <v>68</v>
      </c>
      <c r="C22" t="s">
        <v>47</v>
      </c>
      <c r="D22" t="s">
        <v>48</v>
      </c>
      <c r="H22" t="s">
        <v>63</v>
      </c>
      <c r="I22" t="s">
        <v>63</v>
      </c>
      <c r="J22" t="s">
        <v>64</v>
      </c>
      <c r="K22" t="s">
        <v>64</v>
      </c>
      <c r="L22" t="s">
        <v>63</v>
      </c>
      <c r="M22" t="s">
        <v>63</v>
      </c>
      <c r="N22" t="s">
        <v>64</v>
      </c>
      <c r="O22" t="s">
        <v>64</v>
      </c>
      <c r="P22" t="s">
        <v>63</v>
      </c>
      <c r="Q22" t="s">
        <v>63</v>
      </c>
      <c r="R22">
        <f>COUNTIF(Teilnehmer[[#This Row],[1. Training]:[10. Training]],"JA")</f>
        <v>6</v>
      </c>
    </row>
    <row r="23" spans="1:18" x14ac:dyDescent="0.35">
      <c r="A23">
        <v>123456015</v>
      </c>
      <c r="B23" t="s">
        <v>68</v>
      </c>
      <c r="C23" t="s">
        <v>49</v>
      </c>
      <c r="D23" t="s">
        <v>50</v>
      </c>
      <c r="H23" t="s">
        <v>63</v>
      </c>
      <c r="I23" t="s">
        <v>63</v>
      </c>
      <c r="J23" t="s">
        <v>64</v>
      </c>
      <c r="K23" t="s">
        <v>64</v>
      </c>
      <c r="L23" t="s">
        <v>63</v>
      </c>
      <c r="M23" t="s">
        <v>63</v>
      </c>
      <c r="N23" t="s">
        <v>64</v>
      </c>
      <c r="O23" t="s">
        <v>64</v>
      </c>
      <c r="P23" t="s">
        <v>63</v>
      </c>
      <c r="Q23" t="s">
        <v>63</v>
      </c>
      <c r="R23">
        <f>COUNTIF(Teilnehmer[[#This Row],[1. Training]:[10. Training]],"JA")</f>
        <v>6</v>
      </c>
    </row>
    <row r="24" spans="1:18" x14ac:dyDescent="0.35">
      <c r="A24">
        <v>123456016</v>
      </c>
      <c r="B24" t="s">
        <v>68</v>
      </c>
      <c r="C24" t="s">
        <v>51</v>
      </c>
      <c r="D24" t="s">
        <v>52</v>
      </c>
      <c r="H24" t="s">
        <v>63</v>
      </c>
      <c r="I24" t="s">
        <v>63</v>
      </c>
      <c r="J24" t="s">
        <v>64</v>
      </c>
      <c r="K24" t="s">
        <v>64</v>
      </c>
      <c r="L24" t="s">
        <v>63</v>
      </c>
      <c r="M24" t="s">
        <v>63</v>
      </c>
      <c r="N24" t="s">
        <v>64</v>
      </c>
      <c r="O24" t="s">
        <v>64</v>
      </c>
      <c r="P24" t="s">
        <v>63</v>
      </c>
      <c r="Q24" t="s">
        <v>63</v>
      </c>
      <c r="R24">
        <f>COUNTIF(Teilnehmer[[#This Row],[1. Training]:[10. Training]],"JA")</f>
        <v>6</v>
      </c>
    </row>
    <row r="25" spans="1:18" x14ac:dyDescent="0.35">
      <c r="A25">
        <v>123456017</v>
      </c>
      <c r="B25" t="s">
        <v>68</v>
      </c>
      <c r="C25" t="s">
        <v>53</v>
      </c>
      <c r="D25" t="s">
        <v>54</v>
      </c>
      <c r="H25" t="s">
        <v>63</v>
      </c>
      <c r="I25" t="s">
        <v>63</v>
      </c>
      <c r="J25" t="s">
        <v>64</v>
      </c>
      <c r="K25" t="s">
        <v>64</v>
      </c>
      <c r="L25" t="s">
        <v>63</v>
      </c>
      <c r="M25" t="s">
        <v>63</v>
      </c>
      <c r="N25" t="s">
        <v>64</v>
      </c>
      <c r="O25" t="s">
        <v>64</v>
      </c>
      <c r="P25" t="s">
        <v>63</v>
      </c>
      <c r="Q25" t="s">
        <v>63</v>
      </c>
      <c r="R25">
        <f>COUNTIF(Teilnehmer[[#This Row],[1. Training]:[10. Training]],"JA")</f>
        <v>6</v>
      </c>
    </row>
    <row r="26" spans="1:18" x14ac:dyDescent="0.35">
      <c r="A26">
        <v>123456018</v>
      </c>
      <c r="B26" t="s">
        <v>68</v>
      </c>
      <c r="C26" t="s">
        <v>55</v>
      </c>
      <c r="D26" t="s">
        <v>56</v>
      </c>
      <c r="H26" t="s">
        <v>64</v>
      </c>
      <c r="I26" t="s">
        <v>63</v>
      </c>
      <c r="J26" t="s">
        <v>64</v>
      </c>
      <c r="K26" t="s">
        <v>63</v>
      </c>
      <c r="L26" t="s">
        <v>64</v>
      </c>
      <c r="M26" t="s">
        <v>63</v>
      </c>
      <c r="N26" t="s">
        <v>64</v>
      </c>
      <c r="O26" t="s">
        <v>63</v>
      </c>
      <c r="P26" t="s">
        <v>64</v>
      </c>
      <c r="Q26" t="s">
        <v>63</v>
      </c>
      <c r="R26">
        <f>COUNTIF(Teilnehmer[[#This Row],[1. Training]:[10. Training]],"JA")</f>
        <v>5</v>
      </c>
    </row>
    <row r="27" spans="1:18" x14ac:dyDescent="0.35">
      <c r="A27">
        <v>123456019</v>
      </c>
      <c r="B27" t="s">
        <v>68</v>
      </c>
      <c r="C27" t="s">
        <v>57</v>
      </c>
      <c r="D27" t="s">
        <v>58</v>
      </c>
      <c r="H27" t="s">
        <v>63</v>
      </c>
      <c r="I27" t="s">
        <v>64</v>
      </c>
      <c r="J27" t="s">
        <v>63</v>
      </c>
      <c r="K27" t="s">
        <v>64</v>
      </c>
      <c r="L27" t="s">
        <v>63</v>
      </c>
      <c r="M27" t="s">
        <v>64</v>
      </c>
      <c r="N27" t="s">
        <v>63</v>
      </c>
      <c r="O27" t="s">
        <v>64</v>
      </c>
      <c r="P27" t="s">
        <v>63</v>
      </c>
      <c r="Q27" t="s">
        <v>64</v>
      </c>
      <c r="R27">
        <f>COUNTIF(Teilnehmer[[#This Row],[1. Training]:[10. Training]],"JA")</f>
        <v>5</v>
      </c>
    </row>
    <row r="28" spans="1:18" x14ac:dyDescent="0.35">
      <c r="A28">
        <v>123456020</v>
      </c>
      <c r="B28" t="s">
        <v>68</v>
      </c>
      <c r="C28" t="s">
        <v>59</v>
      </c>
      <c r="D28" t="s">
        <v>60</v>
      </c>
      <c r="H28" t="s">
        <v>64</v>
      </c>
      <c r="I28" t="s">
        <v>64</v>
      </c>
      <c r="J28" t="s">
        <v>64</v>
      </c>
      <c r="K28" t="s">
        <v>64</v>
      </c>
      <c r="L28" t="s">
        <v>64</v>
      </c>
      <c r="M28" t="s">
        <v>64</v>
      </c>
      <c r="N28" t="s">
        <v>64</v>
      </c>
      <c r="O28" t="s">
        <v>64</v>
      </c>
      <c r="P28" t="s">
        <v>64</v>
      </c>
      <c r="Q28" t="s">
        <v>64</v>
      </c>
      <c r="R28">
        <f>COUNTIF(Teilnehmer[[#This Row],[1. Training]:[10. Training]],"JA")</f>
        <v>0</v>
      </c>
    </row>
    <row r="29" spans="1:18" x14ac:dyDescent="0.35">
      <c r="A29" t="s">
        <v>3</v>
      </c>
      <c r="H29">
        <f>COUNTIF(Teilnehmer[1. Training],"Ja")</f>
        <v>17</v>
      </c>
      <c r="I29">
        <f>COUNTIF(Teilnehmer[2. Training],"Ja")</f>
        <v>17</v>
      </c>
      <c r="J29">
        <f>COUNTIF(Teilnehmer[3. Training],"Ja")</f>
        <v>10</v>
      </c>
      <c r="K29">
        <f>COUNTIF(Teilnehmer[4. Training],"Ja")</f>
        <v>10</v>
      </c>
      <c r="L29">
        <f>COUNTIF(Teilnehmer[5. Training],"Ja")</f>
        <v>12</v>
      </c>
      <c r="M29">
        <f>COUNTIF(Teilnehmer[6. Training],"Ja")</f>
        <v>17</v>
      </c>
      <c r="N29">
        <f>COUNTIF(Teilnehmer[7. Training],"Ja")</f>
        <v>10</v>
      </c>
      <c r="O29">
        <f>COUNTIF(Teilnehmer[8. Training],"Ja")</f>
        <v>10</v>
      </c>
      <c r="P29">
        <f>COUNTIF(Teilnehmer[9. Training],"Ja")</f>
        <v>17</v>
      </c>
      <c r="Q29">
        <f>COUNTIF(Teilnehmer[10. Training],"Ja")</f>
        <v>12</v>
      </c>
      <c r="R29">
        <f>SUBTOTAL(109,Teilnehmer[Summe])</f>
        <v>132</v>
      </c>
    </row>
  </sheetData>
  <phoneticPr fontId="1" type="noConversion"/>
  <dataValidations count="3">
    <dataValidation type="list" allowBlank="1" showInputMessage="1" showErrorMessage="1" sqref="H9:Q28" xr:uid="{F8398E10-FB7D-447B-9E5C-459F1F3DED62}">
      <formula1>"Ja,Nein"</formula1>
    </dataValidation>
    <dataValidation type="list" allowBlank="1" showInputMessage="1" showErrorMessage="1" sqref="B9:B28" xr:uid="{828AF3C8-DC2E-4108-9102-342614DE7582}">
      <formula1>"Teilnehmer/in,Leiter/in"</formula1>
    </dataValidation>
    <dataValidation type="list" allowBlank="1" showInputMessage="1" showErrorMessage="1" sqref="H2:Q2" xr:uid="{747E8BDA-A1DB-411D-AD8A-84CAC25E9469}">
      <formula1>"Training,Wettkampf,Trainingstag,Lagertag"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AWK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Schweizer</dc:creator>
  <cp:lastModifiedBy>Patrick Schweizer</cp:lastModifiedBy>
  <dcterms:created xsi:type="dcterms:W3CDTF">2015-06-05T18:19:34Z</dcterms:created>
  <dcterms:modified xsi:type="dcterms:W3CDTF">2024-01-14T21:25:28Z</dcterms:modified>
</cp:coreProperties>
</file>