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ink/ink1.xml" ContentType="application/inkm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NAN\OneDrive\Breacktrough Curve Pediction\Journal work\"/>
    </mc:Choice>
  </mc:AlternateContent>
  <bookViews>
    <workbookView xWindow="-120" yWindow="-120" windowWidth="29040" windowHeight="15840" activeTab="2"/>
  </bookViews>
  <sheets>
    <sheet name="Main" sheetId="1" r:id="rId1"/>
    <sheet name="Sheet1" sheetId="3" r:id="rId2"/>
    <sheet name="BC" sheetId="2" r:id="rId3"/>
  </sheets>
  <externalReferences>
    <externalReference r:id="rId4"/>
  </externalReferences>
  <definedNames>
    <definedName name="solver_adj" localSheetId="2" hidden="1">BC!$VA$67:$VB$67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BC!$VD$67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G3" i="2" l="1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2" i="3"/>
  <c r="S130" i="1" l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VC3" i="2"/>
  <c r="VD3" i="2" s="1"/>
  <c r="VC4" i="2"/>
  <c r="VD4" i="2" s="1"/>
  <c r="VC5" i="2"/>
  <c r="VD5" i="2" s="1"/>
  <c r="VC6" i="2"/>
  <c r="VD6" i="2" s="1"/>
  <c r="VC7" i="2"/>
  <c r="VD7" i="2" s="1"/>
  <c r="VC8" i="2"/>
  <c r="VD8" i="2" s="1"/>
  <c r="VC9" i="2"/>
  <c r="VD9" i="2" s="1"/>
  <c r="VC10" i="2"/>
  <c r="VD10" i="2" s="1"/>
  <c r="VC11" i="2"/>
  <c r="VD11" i="2" s="1"/>
  <c r="VC12" i="2"/>
  <c r="VD12" i="2" s="1"/>
  <c r="VC13" i="2"/>
  <c r="VD13" i="2" s="1"/>
  <c r="VC14" i="2"/>
  <c r="VD14" i="2" s="1"/>
  <c r="VC15" i="2"/>
  <c r="VD15" i="2" s="1"/>
  <c r="VC16" i="2"/>
  <c r="VD16" i="2" s="1"/>
  <c r="VC17" i="2"/>
  <c r="VD17" i="2" s="1"/>
  <c r="VC18" i="2"/>
  <c r="VD18" i="2" s="1"/>
  <c r="VC19" i="2"/>
  <c r="VD19" i="2" s="1"/>
  <c r="VC20" i="2"/>
  <c r="VD20" i="2" s="1"/>
  <c r="VC21" i="2"/>
  <c r="VD21" i="2" s="1"/>
  <c r="VC22" i="2"/>
  <c r="VD22" i="2" s="1"/>
  <c r="VC23" i="2"/>
  <c r="VD23" i="2" s="1"/>
  <c r="VC24" i="2"/>
  <c r="VD24" i="2" s="1"/>
  <c r="VC25" i="2"/>
  <c r="VD25" i="2" s="1"/>
  <c r="UA3" i="2"/>
  <c r="UB3" i="2" s="1"/>
  <c r="UA4" i="2"/>
  <c r="UB4" i="2" s="1"/>
  <c r="UA5" i="2"/>
  <c r="UB5" i="2" s="1"/>
  <c r="UA6" i="2"/>
  <c r="UB6" i="2" s="1"/>
  <c r="UA7" i="2"/>
  <c r="UB7" i="2" s="1"/>
  <c r="UA8" i="2"/>
  <c r="UB8" i="2" s="1"/>
  <c r="UA9" i="2"/>
  <c r="UB9" i="2" s="1"/>
  <c r="UA10" i="2"/>
  <c r="UB10" i="2" s="1"/>
  <c r="UA11" i="2"/>
  <c r="UB11" i="2" s="1"/>
  <c r="UA12" i="2"/>
  <c r="UB12" i="2" s="1"/>
  <c r="UA13" i="2"/>
  <c r="UB13" i="2" s="1"/>
  <c r="UA14" i="2"/>
  <c r="UB14" i="2" s="1"/>
  <c r="UA15" i="2"/>
  <c r="UB15" i="2" s="1"/>
  <c r="UA16" i="2"/>
  <c r="UB16" i="2" s="1"/>
  <c r="UA17" i="2"/>
  <c r="UB17" i="2" s="1"/>
  <c r="UA18" i="2"/>
  <c r="UB18" i="2" s="1"/>
  <c r="UY3" i="2"/>
  <c r="UZ3" i="2" s="1"/>
  <c r="UY4" i="2"/>
  <c r="UZ4" i="2" s="1"/>
  <c r="UY5" i="2"/>
  <c r="UZ5" i="2" s="1"/>
  <c r="UY6" i="2"/>
  <c r="UZ6" i="2" s="1"/>
  <c r="UY7" i="2"/>
  <c r="UZ7" i="2" s="1"/>
  <c r="UY8" i="2"/>
  <c r="UZ8" i="2" s="1"/>
  <c r="UY9" i="2"/>
  <c r="UZ9" i="2" s="1"/>
  <c r="UY10" i="2"/>
  <c r="UZ10" i="2" s="1"/>
  <c r="UY11" i="2"/>
  <c r="UZ11" i="2" s="1"/>
  <c r="UY12" i="2"/>
  <c r="UZ12" i="2" s="1"/>
  <c r="UY13" i="2"/>
  <c r="UZ13" i="2" s="1"/>
  <c r="UY14" i="2"/>
  <c r="UZ14" i="2" s="1"/>
  <c r="UY15" i="2"/>
  <c r="UZ15" i="2" s="1"/>
  <c r="UY16" i="2"/>
  <c r="UZ16" i="2" s="1"/>
  <c r="UU3" i="2"/>
  <c r="UV3" i="2" s="1"/>
  <c r="UU4" i="2"/>
  <c r="UV4" i="2" s="1"/>
  <c r="UU5" i="2"/>
  <c r="UV5" i="2" s="1"/>
  <c r="UU6" i="2"/>
  <c r="UV6" i="2" s="1"/>
  <c r="UU7" i="2"/>
  <c r="UV7" i="2" s="1"/>
  <c r="UU8" i="2"/>
  <c r="UV8" i="2" s="1"/>
  <c r="UU9" i="2"/>
  <c r="UV9" i="2" s="1"/>
  <c r="UU10" i="2"/>
  <c r="UV10" i="2" s="1"/>
  <c r="UU11" i="2"/>
  <c r="UV11" i="2" s="1"/>
  <c r="UU12" i="2"/>
  <c r="UV12" i="2" s="1"/>
  <c r="UU13" i="2"/>
  <c r="UV13" i="2" s="1"/>
  <c r="UU14" i="2"/>
  <c r="UV14" i="2" s="1"/>
  <c r="UU15" i="2"/>
  <c r="UV15" i="2" s="1"/>
  <c r="UU16" i="2"/>
  <c r="UV16" i="2" s="1"/>
  <c r="UU17" i="2"/>
  <c r="UV17" i="2" s="1"/>
  <c r="UU18" i="2"/>
  <c r="UV18" i="2" s="1"/>
  <c r="UU19" i="2"/>
  <c r="UV19" i="2" s="1"/>
  <c r="UU20" i="2"/>
  <c r="UV20" i="2" s="1"/>
  <c r="UU21" i="2"/>
  <c r="UV21" i="2" s="1"/>
  <c r="UU22" i="2"/>
  <c r="UV22" i="2" s="1"/>
  <c r="UU23" i="2"/>
  <c r="UV23" i="2" s="1"/>
  <c r="UU24" i="2"/>
  <c r="UV24" i="2" s="1"/>
  <c r="UU25" i="2"/>
  <c r="UV25" i="2" s="1"/>
  <c r="UU26" i="2"/>
  <c r="UV26" i="2" s="1"/>
  <c r="UQ3" i="2"/>
  <c r="UR3" i="2" s="1"/>
  <c r="UQ4" i="2"/>
  <c r="UR4" i="2" s="1"/>
  <c r="UQ5" i="2"/>
  <c r="UR5" i="2" s="1"/>
  <c r="UQ6" i="2"/>
  <c r="UR6" i="2" s="1"/>
  <c r="UQ7" i="2"/>
  <c r="UR7" i="2" s="1"/>
  <c r="UQ8" i="2"/>
  <c r="UR8" i="2" s="1"/>
  <c r="UQ9" i="2"/>
  <c r="UR9" i="2" s="1"/>
  <c r="UQ10" i="2"/>
  <c r="UR10" i="2" s="1"/>
  <c r="UQ11" i="2"/>
  <c r="UR11" i="2" s="1"/>
  <c r="UQ12" i="2"/>
  <c r="UR12" i="2" s="1"/>
  <c r="UQ13" i="2"/>
  <c r="UR13" i="2" s="1"/>
  <c r="UQ14" i="2"/>
  <c r="UR14" i="2" s="1"/>
  <c r="UQ15" i="2"/>
  <c r="UR15" i="2" s="1"/>
  <c r="UQ16" i="2"/>
  <c r="UR16" i="2" s="1"/>
  <c r="UQ17" i="2"/>
  <c r="UR17" i="2" s="1"/>
  <c r="UQ18" i="2"/>
  <c r="UR18" i="2" s="1"/>
  <c r="UQ19" i="2"/>
  <c r="UR19" i="2" s="1"/>
  <c r="UQ20" i="2"/>
  <c r="UR20" i="2" s="1"/>
  <c r="UQ21" i="2"/>
  <c r="UR21" i="2" s="1"/>
  <c r="UQ22" i="2"/>
  <c r="UR22" i="2" s="1"/>
  <c r="UQ23" i="2"/>
  <c r="UR23" i="2" s="1"/>
  <c r="UQ24" i="2"/>
  <c r="UR24" i="2" s="1"/>
  <c r="UQ25" i="2"/>
  <c r="UR25" i="2" s="1"/>
  <c r="UQ26" i="2"/>
  <c r="UR26" i="2" s="1"/>
  <c r="UM3" i="2"/>
  <c r="UN3" i="2" s="1"/>
  <c r="UM4" i="2"/>
  <c r="UN4" i="2" s="1"/>
  <c r="UM5" i="2"/>
  <c r="UN5" i="2" s="1"/>
  <c r="UM6" i="2"/>
  <c r="UN6" i="2" s="1"/>
  <c r="UI3" i="2"/>
  <c r="UJ3" i="2" s="1"/>
  <c r="UI4" i="2"/>
  <c r="UJ4" i="2" s="1"/>
  <c r="UI5" i="2"/>
  <c r="UJ5" i="2" s="1"/>
  <c r="UI6" i="2"/>
  <c r="UJ6" i="2" s="1"/>
  <c r="UI7" i="2"/>
  <c r="UJ7" i="2" s="1"/>
  <c r="UI8" i="2"/>
  <c r="UJ8" i="2" s="1"/>
  <c r="UI9" i="2"/>
  <c r="UJ9" i="2" s="1"/>
  <c r="UI10" i="2"/>
  <c r="UJ10" i="2" s="1"/>
  <c r="UI11" i="2"/>
  <c r="UJ11" i="2" s="1"/>
  <c r="UI12" i="2"/>
  <c r="UJ12" i="2" s="1"/>
  <c r="UI13" i="2"/>
  <c r="UJ13" i="2" s="1"/>
  <c r="UI14" i="2"/>
  <c r="UJ14" i="2" s="1"/>
  <c r="UI15" i="2"/>
  <c r="UJ15" i="2" s="1"/>
  <c r="UI16" i="2"/>
  <c r="UJ16" i="2" s="1"/>
  <c r="UI17" i="2"/>
  <c r="UJ17" i="2" s="1"/>
  <c r="UI18" i="2"/>
  <c r="UJ18" i="2" s="1"/>
  <c r="UI19" i="2"/>
  <c r="UJ19" i="2" s="1"/>
  <c r="UI20" i="2"/>
  <c r="UJ20" i="2" s="1"/>
  <c r="UI21" i="2"/>
  <c r="UJ21" i="2" s="1"/>
  <c r="UI22" i="2"/>
  <c r="UJ22" i="2" s="1"/>
  <c r="UI23" i="2"/>
  <c r="UJ23" i="2" s="1"/>
  <c r="UI24" i="2"/>
  <c r="UJ24" i="2" s="1"/>
  <c r="UI25" i="2"/>
  <c r="UJ25" i="2" s="1"/>
  <c r="UI26" i="2"/>
  <c r="UJ26" i="2" s="1"/>
  <c r="UI27" i="2"/>
  <c r="UJ27" i="2" s="1"/>
  <c r="UI28" i="2"/>
  <c r="UJ28" i="2" s="1"/>
  <c r="UE3" i="2"/>
  <c r="UF3" i="2" s="1"/>
  <c r="UE4" i="2"/>
  <c r="UF4" i="2" s="1"/>
  <c r="UE5" i="2"/>
  <c r="UF5" i="2" s="1"/>
  <c r="UE6" i="2"/>
  <c r="UF6" i="2" s="1"/>
  <c r="UE7" i="2"/>
  <c r="UF7" i="2" s="1"/>
  <c r="UE8" i="2"/>
  <c r="UF8" i="2" s="1"/>
  <c r="UE9" i="2"/>
  <c r="UF9" i="2" s="1"/>
  <c r="UE10" i="2"/>
  <c r="UF10" i="2" s="1"/>
  <c r="UE11" i="2"/>
  <c r="UF11" i="2" s="1"/>
  <c r="UE12" i="2"/>
  <c r="UF12" i="2" s="1"/>
  <c r="UE13" i="2"/>
  <c r="UF13" i="2" s="1"/>
  <c r="UE14" i="2"/>
  <c r="UF14" i="2" s="1"/>
  <c r="UE15" i="2"/>
  <c r="UF15" i="2" s="1"/>
  <c r="UE16" i="2"/>
  <c r="UF16" i="2" s="1"/>
  <c r="UE17" i="2"/>
  <c r="UF17" i="2" s="1"/>
  <c r="UE18" i="2"/>
  <c r="UF18" i="2" s="1"/>
  <c r="UE19" i="2"/>
  <c r="UF19" i="2" s="1"/>
  <c r="UE20" i="2"/>
  <c r="UF20" i="2" s="1"/>
  <c r="UE21" i="2"/>
  <c r="UF21" i="2" s="1"/>
  <c r="UE22" i="2"/>
  <c r="UF22" i="2" s="1"/>
  <c r="UE23" i="2"/>
  <c r="UF23" i="2" s="1"/>
  <c r="UE24" i="2"/>
  <c r="UF24" i="2" s="1"/>
  <c r="UE25" i="2"/>
  <c r="UF25" i="2" s="1"/>
  <c r="UE26" i="2"/>
  <c r="UF26" i="2" s="1"/>
  <c r="TW3" i="2"/>
  <c r="TX3" i="2" s="1"/>
  <c r="TW4" i="2"/>
  <c r="TX4" i="2" s="1"/>
  <c r="TW5" i="2"/>
  <c r="TX5" i="2" s="1"/>
  <c r="TW6" i="2"/>
  <c r="TX6" i="2" s="1"/>
  <c r="TW7" i="2"/>
  <c r="TX7" i="2" s="1"/>
  <c r="TW8" i="2"/>
  <c r="TX8" i="2" s="1"/>
  <c r="TW9" i="2"/>
  <c r="TX9" i="2" s="1"/>
  <c r="TW10" i="2"/>
  <c r="TX10" i="2" s="1"/>
  <c r="TW11" i="2"/>
  <c r="TX11" i="2" s="1"/>
  <c r="TW12" i="2"/>
  <c r="TX12" i="2" s="1"/>
  <c r="TW13" i="2"/>
  <c r="TX13" i="2" s="1"/>
  <c r="TW14" i="2"/>
  <c r="TX14" i="2" s="1"/>
  <c r="TW15" i="2"/>
  <c r="TX15" i="2" s="1"/>
  <c r="TW16" i="2"/>
  <c r="TX16" i="2" s="1"/>
  <c r="TW17" i="2"/>
  <c r="TX17" i="2" s="1"/>
  <c r="TW18" i="2"/>
  <c r="TX18" i="2" s="1"/>
  <c r="TW19" i="2"/>
  <c r="TX19" i="2" s="1"/>
  <c r="TW20" i="2"/>
  <c r="TX20" i="2" s="1"/>
  <c r="TW21" i="2"/>
  <c r="TX21" i="2" s="1"/>
  <c r="TW22" i="2"/>
  <c r="TX22" i="2" s="1"/>
  <c r="TW23" i="2"/>
  <c r="TX23" i="2" s="1"/>
  <c r="TW24" i="2"/>
  <c r="TX24" i="2" s="1"/>
  <c r="TW25" i="2"/>
  <c r="TX25" i="2" s="1"/>
  <c r="TW26" i="2"/>
  <c r="TX26" i="2" s="1"/>
  <c r="TW27" i="2"/>
  <c r="TX27" i="2" s="1"/>
  <c r="TW28" i="2"/>
  <c r="TX28" i="2" s="1"/>
  <c r="TW29" i="2"/>
  <c r="TX29" i="2" s="1"/>
  <c r="TS3" i="2"/>
  <c r="TT3" i="2" s="1"/>
  <c r="TS4" i="2"/>
  <c r="TT4" i="2" s="1"/>
  <c r="TS5" i="2"/>
  <c r="TT5" i="2" s="1"/>
  <c r="TS6" i="2"/>
  <c r="TT6" i="2" s="1"/>
  <c r="TS7" i="2"/>
  <c r="TT7" i="2" s="1"/>
  <c r="TS8" i="2"/>
  <c r="TT8" i="2" s="1"/>
  <c r="TS9" i="2"/>
  <c r="TT9" i="2" s="1"/>
  <c r="TS10" i="2"/>
  <c r="TT10" i="2" s="1"/>
  <c r="TS11" i="2"/>
  <c r="TT11" i="2" s="1"/>
  <c r="TS12" i="2"/>
  <c r="TT12" i="2" s="1"/>
  <c r="TS13" i="2"/>
  <c r="TT13" i="2" s="1"/>
  <c r="TO3" i="2"/>
  <c r="TP3" i="2" s="1"/>
  <c r="TO4" i="2"/>
  <c r="TP4" i="2" s="1"/>
  <c r="TO5" i="2"/>
  <c r="TP5" i="2" s="1"/>
  <c r="TO6" i="2"/>
  <c r="TP6" i="2" s="1"/>
  <c r="TO7" i="2"/>
  <c r="TP7" i="2" s="1"/>
  <c r="TO8" i="2"/>
  <c r="TP8" i="2" s="1"/>
  <c r="TO9" i="2"/>
  <c r="TP9" i="2" s="1"/>
  <c r="TO10" i="2"/>
  <c r="TP10" i="2" s="1"/>
  <c r="TO11" i="2"/>
  <c r="TP11" i="2" s="1"/>
  <c r="TO12" i="2"/>
  <c r="TP12" i="2" s="1"/>
  <c r="TO13" i="2"/>
  <c r="TP13" i="2" s="1"/>
  <c r="TO14" i="2"/>
  <c r="TP14" i="2" s="1"/>
  <c r="TO15" i="2"/>
  <c r="TP15" i="2" s="1"/>
  <c r="TO16" i="2"/>
  <c r="TP16" i="2" s="1"/>
  <c r="TO17" i="2"/>
  <c r="TP17" i="2" s="1"/>
  <c r="TO18" i="2"/>
  <c r="TP18" i="2" s="1"/>
  <c r="TO19" i="2"/>
  <c r="TP19" i="2" s="1"/>
  <c r="TO20" i="2"/>
  <c r="TP20" i="2" s="1"/>
  <c r="TO21" i="2"/>
  <c r="TP21" i="2" s="1"/>
  <c r="TK3" i="2"/>
  <c r="TL3" i="2" s="1"/>
  <c r="TK4" i="2"/>
  <c r="TL4" i="2" s="1"/>
  <c r="TK5" i="2"/>
  <c r="TL5" i="2" s="1"/>
  <c r="TK6" i="2"/>
  <c r="TL6" i="2" s="1"/>
  <c r="TK7" i="2"/>
  <c r="TL7" i="2" s="1"/>
  <c r="TK8" i="2"/>
  <c r="TL8" i="2" s="1"/>
  <c r="TK9" i="2"/>
  <c r="TL9" i="2" s="1"/>
  <c r="TK10" i="2"/>
  <c r="TL10" i="2" s="1"/>
  <c r="TK11" i="2"/>
  <c r="TL11" i="2" s="1"/>
  <c r="TK12" i="2"/>
  <c r="TL12" i="2" s="1"/>
  <c r="TK13" i="2"/>
  <c r="TL13" i="2" s="1"/>
  <c r="TK14" i="2"/>
  <c r="TL14" i="2" s="1"/>
  <c r="TK15" i="2"/>
  <c r="TL15" i="2" s="1"/>
  <c r="TK16" i="2"/>
  <c r="TL16" i="2" s="1"/>
  <c r="TK17" i="2"/>
  <c r="TL17" i="2" s="1"/>
  <c r="TK18" i="2"/>
  <c r="TL18" i="2" s="1"/>
  <c r="TK19" i="2"/>
  <c r="TL19" i="2" s="1"/>
  <c r="TG3" i="2"/>
  <c r="TH3" i="2" s="1"/>
  <c r="TG4" i="2"/>
  <c r="TH4" i="2" s="1"/>
  <c r="TG5" i="2"/>
  <c r="TH5" i="2" s="1"/>
  <c r="TG6" i="2"/>
  <c r="TH6" i="2" s="1"/>
  <c r="TG7" i="2"/>
  <c r="TH7" i="2" s="1"/>
  <c r="TG8" i="2"/>
  <c r="TH8" i="2" s="1"/>
  <c r="TG9" i="2"/>
  <c r="TH9" i="2" s="1"/>
  <c r="TG10" i="2"/>
  <c r="TH10" i="2" s="1"/>
  <c r="TG11" i="2"/>
  <c r="TH11" i="2" s="1"/>
  <c r="TG12" i="2"/>
  <c r="TH12" i="2" s="1"/>
  <c r="TG13" i="2"/>
  <c r="TH13" i="2" s="1"/>
  <c r="TG14" i="2"/>
  <c r="TH14" i="2" s="1"/>
  <c r="TG15" i="2"/>
  <c r="TH15" i="2" s="1"/>
  <c r="TG16" i="2"/>
  <c r="TH16" i="2" s="1"/>
  <c r="TG17" i="2"/>
  <c r="TH17" i="2" s="1"/>
  <c r="TG18" i="2"/>
  <c r="TH18" i="2" s="1"/>
  <c r="TG19" i="2"/>
  <c r="TH19" i="2" s="1"/>
  <c r="TG20" i="2"/>
  <c r="TH20" i="2" s="1"/>
  <c r="TG21" i="2"/>
  <c r="TH21" i="2" s="1"/>
  <c r="TC3" i="2"/>
  <c r="TD3" i="2" s="1"/>
  <c r="TC4" i="2"/>
  <c r="TD4" i="2" s="1"/>
  <c r="TC5" i="2"/>
  <c r="TD5" i="2" s="1"/>
  <c r="TC6" i="2"/>
  <c r="TD6" i="2" s="1"/>
  <c r="TC7" i="2"/>
  <c r="TD7" i="2" s="1"/>
  <c r="TC8" i="2"/>
  <c r="TD8" i="2" s="1"/>
  <c r="TC9" i="2"/>
  <c r="TD9" i="2" s="1"/>
  <c r="TC10" i="2"/>
  <c r="TD10" i="2" s="1"/>
  <c r="TC11" i="2"/>
  <c r="TD11" i="2" s="1"/>
  <c r="TC12" i="2"/>
  <c r="TD12" i="2" s="1"/>
  <c r="TC13" i="2"/>
  <c r="TD13" i="2" s="1"/>
  <c r="TC14" i="2"/>
  <c r="TD14" i="2" s="1"/>
  <c r="TC15" i="2"/>
  <c r="TD15" i="2" s="1"/>
  <c r="TC16" i="2"/>
  <c r="TD16" i="2" s="1"/>
  <c r="TC17" i="2"/>
  <c r="TD17" i="2" s="1"/>
  <c r="TC18" i="2"/>
  <c r="TD18" i="2" s="1"/>
  <c r="TC19" i="2"/>
  <c r="TD19" i="2" s="1"/>
  <c r="TC20" i="2"/>
  <c r="TD20" i="2" s="1"/>
  <c r="TC21" i="2"/>
  <c r="TD21" i="2" s="1"/>
  <c r="SY3" i="2"/>
  <c r="SZ3" i="2" s="1"/>
  <c r="SY4" i="2"/>
  <c r="SZ4" i="2" s="1"/>
  <c r="SY5" i="2"/>
  <c r="SZ5" i="2" s="1"/>
  <c r="SY6" i="2"/>
  <c r="SZ6" i="2" s="1"/>
  <c r="SY7" i="2"/>
  <c r="SZ7" i="2" s="1"/>
  <c r="SY8" i="2"/>
  <c r="SZ8" i="2" s="1"/>
  <c r="SY9" i="2"/>
  <c r="SZ9" i="2" s="1"/>
  <c r="SY10" i="2"/>
  <c r="SZ10" i="2" s="1"/>
  <c r="SY11" i="2"/>
  <c r="SZ11" i="2" s="1"/>
  <c r="SY12" i="2"/>
  <c r="SZ12" i="2" s="1"/>
  <c r="SY13" i="2"/>
  <c r="SZ13" i="2" s="1"/>
  <c r="SY14" i="2"/>
  <c r="SZ14" i="2" s="1"/>
  <c r="SY15" i="2"/>
  <c r="SZ15" i="2" s="1"/>
  <c r="SU3" i="2"/>
  <c r="SV3" i="2" s="1"/>
  <c r="SU4" i="2"/>
  <c r="SV4" i="2" s="1"/>
  <c r="SU5" i="2"/>
  <c r="SV5" i="2" s="1"/>
  <c r="SU6" i="2"/>
  <c r="SV6" i="2" s="1"/>
  <c r="SU7" i="2"/>
  <c r="SV7" i="2" s="1"/>
  <c r="SU8" i="2"/>
  <c r="SV8" i="2" s="1"/>
  <c r="SU9" i="2"/>
  <c r="SV9" i="2" s="1"/>
  <c r="SU10" i="2"/>
  <c r="SV10" i="2" s="1"/>
  <c r="SU11" i="2"/>
  <c r="SV11" i="2" s="1"/>
  <c r="SU12" i="2"/>
  <c r="SV12" i="2" s="1"/>
  <c r="SQ3" i="2"/>
  <c r="SR3" i="2" s="1"/>
  <c r="SQ4" i="2"/>
  <c r="SR4" i="2" s="1"/>
  <c r="SQ5" i="2"/>
  <c r="SR5" i="2" s="1"/>
  <c r="SQ6" i="2"/>
  <c r="SR6" i="2" s="1"/>
  <c r="SQ7" i="2"/>
  <c r="SR7" i="2" s="1"/>
  <c r="SQ8" i="2"/>
  <c r="SR8" i="2" s="1"/>
  <c r="SQ9" i="2"/>
  <c r="SR9" i="2" s="1"/>
  <c r="SQ10" i="2"/>
  <c r="SR10" i="2" s="1"/>
  <c r="SQ11" i="2"/>
  <c r="SR11" i="2" s="1"/>
  <c r="SQ12" i="2"/>
  <c r="SR12" i="2" s="1"/>
  <c r="SQ13" i="2"/>
  <c r="SR13" i="2" s="1"/>
  <c r="SQ14" i="2"/>
  <c r="SR14" i="2" s="1"/>
  <c r="SQ15" i="2"/>
  <c r="SR15" i="2" s="1"/>
  <c r="SQ16" i="2"/>
  <c r="SR16" i="2" s="1"/>
  <c r="SM3" i="2"/>
  <c r="SN3" i="2" s="1"/>
  <c r="SM4" i="2"/>
  <c r="SN4" i="2" s="1"/>
  <c r="SM5" i="2"/>
  <c r="SN5" i="2" s="1"/>
  <c r="SM6" i="2"/>
  <c r="SN6" i="2" s="1"/>
  <c r="SM7" i="2"/>
  <c r="SN7" i="2" s="1"/>
  <c r="SM8" i="2"/>
  <c r="SN8" i="2" s="1"/>
  <c r="SM9" i="2"/>
  <c r="SN9" i="2" s="1"/>
  <c r="SM10" i="2"/>
  <c r="SN10" i="2" s="1"/>
  <c r="SM11" i="2"/>
  <c r="SN11" i="2" s="1"/>
  <c r="SI3" i="2"/>
  <c r="SJ3" i="2" s="1"/>
  <c r="SI4" i="2"/>
  <c r="SJ4" i="2" s="1"/>
  <c r="SI5" i="2"/>
  <c r="SJ5" i="2" s="1"/>
  <c r="SI6" i="2"/>
  <c r="SJ6" i="2" s="1"/>
  <c r="SI7" i="2"/>
  <c r="SJ7" i="2" s="1"/>
  <c r="SI8" i="2"/>
  <c r="SJ8" i="2" s="1"/>
  <c r="SI9" i="2"/>
  <c r="SJ9" i="2" s="1"/>
  <c r="SI10" i="2"/>
  <c r="SJ10" i="2" s="1"/>
  <c r="SI11" i="2"/>
  <c r="SJ11" i="2" s="1"/>
  <c r="SI12" i="2"/>
  <c r="SJ12" i="2" s="1"/>
  <c r="SE3" i="2"/>
  <c r="SF3" i="2" s="1"/>
  <c r="SE4" i="2"/>
  <c r="SF4" i="2" s="1"/>
  <c r="SE5" i="2"/>
  <c r="SF5" i="2" s="1"/>
  <c r="SE6" i="2"/>
  <c r="SF6" i="2" s="1"/>
  <c r="SE7" i="2"/>
  <c r="SF7" i="2" s="1"/>
  <c r="SE8" i="2"/>
  <c r="SF8" i="2" s="1"/>
  <c r="SE9" i="2"/>
  <c r="SF9" i="2" s="1"/>
  <c r="SE10" i="2"/>
  <c r="SF10" i="2" s="1"/>
  <c r="SE11" i="2"/>
  <c r="SF11" i="2" s="1"/>
  <c r="SE12" i="2"/>
  <c r="SF12" i="2" s="1"/>
  <c r="SE13" i="2"/>
  <c r="SF13" i="2" s="1"/>
  <c r="SE14" i="2"/>
  <c r="SF14" i="2" s="1"/>
  <c r="SE15" i="2"/>
  <c r="SF15" i="2" s="1"/>
  <c r="SA3" i="2"/>
  <c r="SB3" i="2" s="1"/>
  <c r="SA4" i="2"/>
  <c r="SB4" i="2" s="1"/>
  <c r="SA5" i="2"/>
  <c r="SB5" i="2" s="1"/>
  <c r="SA6" i="2"/>
  <c r="SB6" i="2" s="1"/>
  <c r="SA7" i="2"/>
  <c r="SB7" i="2" s="1"/>
  <c r="SA8" i="2"/>
  <c r="SB8" i="2" s="1"/>
  <c r="SA9" i="2"/>
  <c r="SB9" i="2" s="1"/>
  <c r="SA10" i="2"/>
  <c r="SB10" i="2" s="1"/>
  <c r="SA11" i="2"/>
  <c r="SB11" i="2" s="1"/>
  <c r="SA12" i="2"/>
  <c r="SB12" i="2" s="1"/>
  <c r="SA13" i="2"/>
  <c r="SB13" i="2" s="1"/>
  <c r="SA14" i="2"/>
  <c r="SB14" i="2" s="1"/>
  <c r="SA15" i="2"/>
  <c r="SB15" i="2" s="1"/>
  <c r="SA16" i="2"/>
  <c r="SB16" i="2" s="1"/>
  <c r="SA17" i="2"/>
  <c r="SB17" i="2" s="1"/>
  <c r="SA18" i="2"/>
  <c r="SB18" i="2" s="1"/>
  <c r="SA19" i="2"/>
  <c r="SB19" i="2" s="1"/>
  <c r="SA20" i="2"/>
  <c r="SB20" i="2" s="1"/>
  <c r="SA21" i="2"/>
  <c r="SB21" i="2" s="1"/>
  <c r="RW3" i="2"/>
  <c r="RX3" i="2" s="1"/>
  <c r="RW4" i="2"/>
  <c r="RX4" i="2" s="1"/>
  <c r="RW5" i="2"/>
  <c r="RX5" i="2" s="1"/>
  <c r="RW6" i="2"/>
  <c r="RX6" i="2" s="1"/>
  <c r="RW7" i="2"/>
  <c r="RX7" i="2" s="1"/>
  <c r="RW8" i="2"/>
  <c r="RX8" i="2" s="1"/>
  <c r="RW9" i="2"/>
  <c r="RX9" i="2" s="1"/>
  <c r="RW10" i="2"/>
  <c r="RX10" i="2" s="1"/>
  <c r="RW11" i="2"/>
  <c r="RX11" i="2" s="1"/>
  <c r="RW12" i="2"/>
  <c r="RX12" i="2" s="1"/>
  <c r="RW13" i="2"/>
  <c r="RX13" i="2" s="1"/>
  <c r="RW14" i="2"/>
  <c r="RX14" i="2" s="1"/>
  <c r="RW15" i="2"/>
  <c r="RX15" i="2" s="1"/>
  <c r="RW16" i="2"/>
  <c r="RX16" i="2" s="1"/>
  <c r="RW17" i="2"/>
  <c r="RX17" i="2" s="1"/>
  <c r="RW18" i="2"/>
  <c r="RX18" i="2" s="1"/>
  <c r="RS3" i="2"/>
  <c r="RT3" i="2" s="1"/>
  <c r="RS4" i="2"/>
  <c r="RT4" i="2" s="1"/>
  <c r="RS5" i="2"/>
  <c r="RT5" i="2" s="1"/>
  <c r="RS6" i="2"/>
  <c r="RT6" i="2" s="1"/>
  <c r="RS7" i="2"/>
  <c r="RT7" i="2" s="1"/>
  <c r="RS8" i="2"/>
  <c r="RT8" i="2" s="1"/>
  <c r="RS9" i="2"/>
  <c r="RT9" i="2" s="1"/>
  <c r="RS10" i="2"/>
  <c r="RT10" i="2" s="1"/>
  <c r="RS11" i="2"/>
  <c r="RT11" i="2" s="1"/>
  <c r="RS12" i="2"/>
  <c r="RT12" i="2" s="1"/>
  <c r="RS13" i="2"/>
  <c r="RT13" i="2" s="1"/>
  <c r="RS14" i="2"/>
  <c r="RT14" i="2" s="1"/>
  <c r="RO3" i="2"/>
  <c r="RP3" i="2" s="1"/>
  <c r="RO4" i="2"/>
  <c r="RP4" i="2" s="1"/>
  <c r="RO5" i="2"/>
  <c r="RP5" i="2" s="1"/>
  <c r="RO6" i="2"/>
  <c r="RP6" i="2" s="1"/>
  <c r="RO7" i="2"/>
  <c r="RP7" i="2" s="1"/>
  <c r="RO8" i="2"/>
  <c r="RP8" i="2" s="1"/>
  <c r="RO9" i="2"/>
  <c r="RP9" i="2" s="1"/>
  <c r="RO10" i="2"/>
  <c r="RP10" i="2" s="1"/>
  <c r="RO11" i="2"/>
  <c r="RP11" i="2" s="1"/>
  <c r="RO12" i="2"/>
  <c r="RP12" i="2" s="1"/>
  <c r="RO13" i="2"/>
  <c r="RP13" i="2" s="1"/>
  <c r="RO14" i="2"/>
  <c r="RP14" i="2" s="1"/>
  <c r="RO15" i="2"/>
  <c r="RP15" i="2" s="1"/>
  <c r="RO16" i="2"/>
  <c r="RP16" i="2" s="1"/>
  <c r="RO17" i="2"/>
  <c r="RP17" i="2" s="1"/>
  <c r="RO18" i="2"/>
  <c r="RP18" i="2" s="1"/>
  <c r="RO19" i="2"/>
  <c r="RP19" i="2" s="1"/>
  <c r="RK3" i="2"/>
  <c r="RL3" i="2" s="1"/>
  <c r="RK4" i="2"/>
  <c r="RL4" i="2" s="1"/>
  <c r="RK5" i="2"/>
  <c r="RL5" i="2" s="1"/>
  <c r="RK6" i="2"/>
  <c r="RL6" i="2" s="1"/>
  <c r="RK7" i="2"/>
  <c r="RL7" i="2" s="1"/>
  <c r="RK8" i="2"/>
  <c r="RL8" i="2" s="1"/>
  <c r="RK9" i="2"/>
  <c r="RL9" i="2" s="1"/>
  <c r="RK10" i="2"/>
  <c r="RL10" i="2" s="1"/>
  <c r="RK11" i="2"/>
  <c r="RL11" i="2" s="1"/>
  <c r="RK12" i="2"/>
  <c r="RL12" i="2" s="1"/>
  <c r="RK13" i="2"/>
  <c r="RL13" i="2" s="1"/>
  <c r="RG3" i="2"/>
  <c r="RH3" i="2" s="1"/>
  <c r="RG4" i="2"/>
  <c r="RH4" i="2" s="1"/>
  <c r="RG5" i="2"/>
  <c r="RH5" i="2" s="1"/>
  <c r="RG6" i="2"/>
  <c r="RH6" i="2" s="1"/>
  <c r="RG7" i="2"/>
  <c r="RH7" i="2" s="1"/>
  <c r="RG8" i="2"/>
  <c r="RH8" i="2" s="1"/>
  <c r="RG9" i="2"/>
  <c r="RH9" i="2" s="1"/>
  <c r="RG10" i="2"/>
  <c r="RH10" i="2" s="1"/>
  <c r="RG11" i="2"/>
  <c r="RH11" i="2" s="1"/>
  <c r="RG12" i="2"/>
  <c r="RH12" i="2" s="1"/>
  <c r="RG13" i="2"/>
  <c r="RH13" i="2" s="1"/>
  <c r="RG14" i="2"/>
  <c r="RH14" i="2" s="1"/>
  <c r="RC3" i="2"/>
  <c r="RD3" i="2" s="1"/>
  <c r="RC4" i="2"/>
  <c r="RD4" i="2" s="1"/>
  <c r="RC5" i="2"/>
  <c r="RD5" i="2" s="1"/>
  <c r="RC6" i="2"/>
  <c r="RD6" i="2" s="1"/>
  <c r="RC7" i="2"/>
  <c r="RD7" i="2" s="1"/>
  <c r="RC8" i="2"/>
  <c r="RD8" i="2" s="1"/>
  <c r="RC9" i="2"/>
  <c r="RD9" i="2" s="1"/>
  <c r="RC10" i="2"/>
  <c r="RD10" i="2" s="1"/>
  <c r="RC11" i="2"/>
  <c r="RD11" i="2" s="1"/>
  <c r="RC12" i="2"/>
  <c r="RD12" i="2" s="1"/>
  <c r="RC13" i="2"/>
  <c r="RD13" i="2" s="1"/>
  <c r="RC14" i="2"/>
  <c r="RD14" i="2" s="1"/>
  <c r="RC15" i="2"/>
  <c r="RD15" i="2" s="1"/>
  <c r="RC16" i="2"/>
  <c r="RD16" i="2" s="1"/>
  <c r="RC17" i="2"/>
  <c r="RD17" i="2" s="1"/>
  <c r="RC18" i="2"/>
  <c r="RD18" i="2" s="1"/>
  <c r="QY3" i="2"/>
  <c r="QZ3" i="2" s="1"/>
  <c r="QY4" i="2"/>
  <c r="QZ4" i="2" s="1"/>
  <c r="QY5" i="2"/>
  <c r="QZ5" i="2" s="1"/>
  <c r="QY6" i="2"/>
  <c r="QZ6" i="2" s="1"/>
  <c r="QY7" i="2"/>
  <c r="QZ7" i="2" s="1"/>
  <c r="QY8" i="2"/>
  <c r="QZ8" i="2" s="1"/>
  <c r="QY9" i="2"/>
  <c r="QZ9" i="2" s="1"/>
  <c r="QY10" i="2"/>
  <c r="QZ10" i="2" s="1"/>
  <c r="QY11" i="2"/>
  <c r="QZ11" i="2" s="1"/>
  <c r="QY12" i="2"/>
  <c r="QZ12" i="2" s="1"/>
  <c r="QY13" i="2"/>
  <c r="QZ13" i="2" s="1"/>
  <c r="QU3" i="2"/>
  <c r="QV3" i="2" s="1"/>
  <c r="QU4" i="2"/>
  <c r="QV4" i="2" s="1"/>
  <c r="QU5" i="2"/>
  <c r="QV5" i="2" s="1"/>
  <c r="QU6" i="2"/>
  <c r="QV6" i="2" s="1"/>
  <c r="QU7" i="2"/>
  <c r="QV7" i="2" s="1"/>
  <c r="QU8" i="2"/>
  <c r="QV8" i="2" s="1"/>
  <c r="QU9" i="2"/>
  <c r="QV9" i="2" s="1"/>
  <c r="QU10" i="2"/>
  <c r="QV10" i="2" s="1"/>
  <c r="QU11" i="2"/>
  <c r="QV11" i="2" s="1"/>
  <c r="QU12" i="2"/>
  <c r="QV12" i="2" s="1"/>
  <c r="QU13" i="2"/>
  <c r="QV13" i="2" s="1"/>
  <c r="QU14" i="2"/>
  <c r="QV14" i="2" s="1"/>
  <c r="QU15" i="2"/>
  <c r="QV15" i="2" s="1"/>
  <c r="QU16" i="2"/>
  <c r="QV16" i="2" s="1"/>
  <c r="QU17" i="2"/>
  <c r="QV17" i="2" s="1"/>
  <c r="QQ3" i="2"/>
  <c r="QR3" i="2" s="1"/>
  <c r="QQ4" i="2"/>
  <c r="QR4" i="2" s="1"/>
  <c r="QQ5" i="2"/>
  <c r="QR5" i="2" s="1"/>
  <c r="QQ6" i="2"/>
  <c r="QR6" i="2" s="1"/>
  <c r="QQ7" i="2"/>
  <c r="QR7" i="2" s="1"/>
  <c r="QQ8" i="2"/>
  <c r="QR8" i="2" s="1"/>
  <c r="QQ9" i="2"/>
  <c r="QR9" i="2" s="1"/>
  <c r="QQ10" i="2"/>
  <c r="QR10" i="2" s="1"/>
  <c r="QQ11" i="2"/>
  <c r="QR11" i="2" s="1"/>
  <c r="QQ12" i="2"/>
  <c r="QR12" i="2" s="1"/>
  <c r="QQ13" i="2"/>
  <c r="QR13" i="2" s="1"/>
  <c r="QQ14" i="2"/>
  <c r="QR14" i="2" s="1"/>
  <c r="QQ15" i="2"/>
  <c r="QR15" i="2" s="1"/>
  <c r="QQ16" i="2"/>
  <c r="QR16" i="2" s="1"/>
  <c r="QQ17" i="2"/>
  <c r="QR17" i="2" s="1"/>
  <c r="QQ18" i="2"/>
  <c r="QR18" i="2" s="1"/>
  <c r="QM3" i="2"/>
  <c r="QN3" i="2" s="1"/>
  <c r="QM4" i="2"/>
  <c r="QN4" i="2" s="1"/>
  <c r="QM5" i="2"/>
  <c r="QN5" i="2" s="1"/>
  <c r="QM6" i="2"/>
  <c r="QN6" i="2" s="1"/>
  <c r="QM7" i="2"/>
  <c r="QN7" i="2" s="1"/>
  <c r="QM8" i="2"/>
  <c r="QN8" i="2" s="1"/>
  <c r="QM9" i="2"/>
  <c r="QN9" i="2" s="1"/>
  <c r="QM10" i="2"/>
  <c r="QN10" i="2" s="1"/>
  <c r="QM11" i="2"/>
  <c r="QN11" i="2" s="1"/>
  <c r="QM12" i="2"/>
  <c r="QN12" i="2" s="1"/>
  <c r="QM13" i="2"/>
  <c r="QN13" i="2" s="1"/>
  <c r="QM14" i="2"/>
  <c r="QN14" i="2" s="1"/>
  <c r="QM15" i="2"/>
  <c r="QN15" i="2" s="1"/>
  <c r="QM16" i="2"/>
  <c r="QN16" i="2" s="1"/>
  <c r="QM17" i="2"/>
  <c r="QN17" i="2" s="1"/>
  <c r="QI3" i="2"/>
  <c r="QJ3" i="2" s="1"/>
  <c r="QI4" i="2"/>
  <c r="QJ4" i="2" s="1"/>
  <c r="QI5" i="2"/>
  <c r="QJ5" i="2" s="1"/>
  <c r="QI6" i="2"/>
  <c r="QJ6" i="2" s="1"/>
  <c r="QI7" i="2"/>
  <c r="QJ7" i="2" s="1"/>
  <c r="QI8" i="2"/>
  <c r="QJ8" i="2" s="1"/>
  <c r="QI9" i="2"/>
  <c r="QJ9" i="2" s="1"/>
  <c r="QI10" i="2"/>
  <c r="QJ10" i="2" s="1"/>
  <c r="QI11" i="2"/>
  <c r="QJ11" i="2" s="1"/>
  <c r="QI12" i="2"/>
  <c r="QJ12" i="2" s="1"/>
  <c r="QI13" i="2"/>
  <c r="QJ13" i="2" s="1"/>
  <c r="QI14" i="2"/>
  <c r="QJ14" i="2" s="1"/>
  <c r="QI15" i="2"/>
  <c r="QJ15" i="2" s="1"/>
  <c r="QE3" i="2"/>
  <c r="QF3" i="2" s="1"/>
  <c r="QE4" i="2"/>
  <c r="QF4" i="2" s="1"/>
  <c r="QE5" i="2"/>
  <c r="QF5" i="2" s="1"/>
  <c r="QE6" i="2"/>
  <c r="QF6" i="2" s="1"/>
  <c r="QE7" i="2"/>
  <c r="QF7" i="2" s="1"/>
  <c r="QE8" i="2"/>
  <c r="QF8" i="2" s="1"/>
  <c r="QE9" i="2"/>
  <c r="QF9" i="2" s="1"/>
  <c r="QE10" i="2"/>
  <c r="QF10" i="2" s="1"/>
  <c r="QE11" i="2"/>
  <c r="QF11" i="2" s="1"/>
  <c r="QE12" i="2"/>
  <c r="QF12" i="2" s="1"/>
  <c r="QE13" i="2"/>
  <c r="QF13" i="2" s="1"/>
  <c r="QE14" i="2"/>
  <c r="QF14" i="2" s="1"/>
  <c r="QE15" i="2"/>
  <c r="QF15" i="2" s="1"/>
  <c r="QA3" i="2"/>
  <c r="QB3" i="2" s="1"/>
  <c r="QA4" i="2"/>
  <c r="QB4" i="2" s="1"/>
  <c r="QA5" i="2"/>
  <c r="QB5" i="2" s="1"/>
  <c r="QA6" i="2"/>
  <c r="QB6" i="2" s="1"/>
  <c r="PW3" i="2"/>
  <c r="PX3" i="2" s="1"/>
  <c r="PW4" i="2"/>
  <c r="PX4" i="2" s="1"/>
  <c r="PW5" i="2"/>
  <c r="PX5" i="2" s="1"/>
  <c r="PW6" i="2"/>
  <c r="PX6" i="2" s="1"/>
  <c r="PW7" i="2"/>
  <c r="PX7" i="2" s="1"/>
  <c r="PW8" i="2"/>
  <c r="PX8" i="2" s="1"/>
  <c r="PW9" i="2"/>
  <c r="PX9" i="2" s="1"/>
  <c r="PW10" i="2"/>
  <c r="PX10" i="2" s="1"/>
  <c r="PW11" i="2"/>
  <c r="PX11" i="2" s="1"/>
  <c r="PW12" i="2"/>
  <c r="PX12" i="2" s="1"/>
  <c r="PS3" i="2"/>
  <c r="PT3" i="2" s="1"/>
  <c r="PS4" i="2"/>
  <c r="PT4" i="2" s="1"/>
  <c r="PS5" i="2"/>
  <c r="PT5" i="2" s="1"/>
  <c r="PS6" i="2"/>
  <c r="PT6" i="2" s="1"/>
  <c r="PS7" i="2"/>
  <c r="PT7" i="2" s="1"/>
  <c r="PS8" i="2"/>
  <c r="PT8" i="2" s="1"/>
  <c r="PS9" i="2"/>
  <c r="PT9" i="2" s="1"/>
  <c r="PO3" i="2"/>
  <c r="PP3" i="2" s="1"/>
  <c r="PO4" i="2"/>
  <c r="PP4" i="2" s="1"/>
  <c r="PO5" i="2"/>
  <c r="PP5" i="2" s="1"/>
  <c r="PO6" i="2"/>
  <c r="PP6" i="2" s="1"/>
  <c r="PO7" i="2"/>
  <c r="PP7" i="2" s="1"/>
  <c r="PO8" i="2"/>
  <c r="PP8" i="2" s="1"/>
  <c r="PO9" i="2"/>
  <c r="PP9" i="2" s="1"/>
  <c r="PO10" i="2"/>
  <c r="PP10" i="2" s="1"/>
  <c r="PO11" i="2"/>
  <c r="PP11" i="2" s="1"/>
  <c r="PO12" i="2"/>
  <c r="PP12" i="2" s="1"/>
  <c r="PO13" i="2"/>
  <c r="PP13" i="2" s="1"/>
  <c r="PO14" i="2"/>
  <c r="PP14" i="2" s="1"/>
  <c r="PO15" i="2"/>
  <c r="PP15" i="2" s="1"/>
  <c r="PO16" i="2"/>
  <c r="PP16" i="2" s="1"/>
  <c r="PO17" i="2"/>
  <c r="PP17" i="2" s="1"/>
  <c r="PK3" i="2"/>
  <c r="PL3" i="2" s="1"/>
  <c r="PK4" i="2"/>
  <c r="PL4" i="2" s="1"/>
  <c r="PK5" i="2"/>
  <c r="PL5" i="2" s="1"/>
  <c r="PK6" i="2"/>
  <c r="PL6" i="2" s="1"/>
  <c r="PK7" i="2"/>
  <c r="PL7" i="2" s="1"/>
  <c r="PG3" i="2"/>
  <c r="PH3" i="2" s="1"/>
  <c r="PG4" i="2"/>
  <c r="PH4" i="2" s="1"/>
  <c r="PG5" i="2"/>
  <c r="PH5" i="2" s="1"/>
  <c r="PG6" i="2"/>
  <c r="PH6" i="2" s="1"/>
  <c r="PG7" i="2"/>
  <c r="PH7" i="2" s="1"/>
  <c r="PG8" i="2"/>
  <c r="PH8" i="2" s="1"/>
  <c r="PC3" i="2"/>
  <c r="PD3" i="2" s="1"/>
  <c r="PC4" i="2"/>
  <c r="PD4" i="2" s="1"/>
  <c r="PC5" i="2"/>
  <c r="PD5" i="2" s="1"/>
  <c r="PC6" i="2"/>
  <c r="PD6" i="2" s="1"/>
  <c r="PC7" i="2"/>
  <c r="PD7" i="2" s="1"/>
  <c r="PC8" i="2"/>
  <c r="PD8" i="2" s="1"/>
  <c r="OY3" i="2"/>
  <c r="OZ3" i="2" s="1"/>
  <c r="OY4" i="2"/>
  <c r="OZ4" i="2" s="1"/>
  <c r="OY5" i="2"/>
  <c r="OZ5" i="2" s="1"/>
  <c r="OY6" i="2"/>
  <c r="OZ6" i="2" s="1"/>
  <c r="OY7" i="2"/>
  <c r="OZ7" i="2" s="1"/>
  <c r="OU3" i="2"/>
  <c r="OV3" i="2" s="1"/>
  <c r="OU4" i="2"/>
  <c r="OV4" i="2" s="1"/>
  <c r="OU5" i="2"/>
  <c r="OV5" i="2" s="1"/>
  <c r="OU6" i="2"/>
  <c r="OV6" i="2" s="1"/>
  <c r="OQ3" i="2"/>
  <c r="OR3" i="2" s="1"/>
  <c r="OQ4" i="2"/>
  <c r="OR4" i="2" s="1"/>
  <c r="OQ5" i="2"/>
  <c r="OR5" i="2" s="1"/>
  <c r="OQ6" i="2"/>
  <c r="OR6" i="2" s="1"/>
  <c r="OM3" i="2"/>
  <c r="ON3" i="2" s="1"/>
  <c r="OM4" i="2"/>
  <c r="ON4" i="2" s="1"/>
  <c r="OM5" i="2"/>
  <c r="ON5" i="2" s="1"/>
  <c r="OM6" i="2"/>
  <c r="ON6" i="2" s="1"/>
  <c r="OI3" i="2"/>
  <c r="OJ3" i="2" s="1"/>
  <c r="OI4" i="2"/>
  <c r="OJ4" i="2" s="1"/>
  <c r="OI5" i="2"/>
  <c r="OJ5" i="2" s="1"/>
  <c r="OI6" i="2"/>
  <c r="OJ6" i="2" s="1"/>
  <c r="OI7" i="2"/>
  <c r="OJ7" i="2" s="1"/>
  <c r="OI8" i="2"/>
  <c r="OJ8" i="2" s="1"/>
  <c r="OI9" i="2"/>
  <c r="OJ9" i="2" s="1"/>
  <c r="OI10" i="2"/>
  <c r="OJ10" i="2" s="1"/>
  <c r="OE3" i="2"/>
  <c r="OF3" i="2" s="1"/>
  <c r="OE4" i="2"/>
  <c r="OF4" i="2" s="1"/>
  <c r="OE5" i="2"/>
  <c r="OF5" i="2" s="1"/>
  <c r="OE6" i="2"/>
  <c r="OF6" i="2" s="1"/>
  <c r="OE7" i="2"/>
  <c r="OF7" i="2" s="1"/>
  <c r="OA3" i="2"/>
  <c r="OB3" i="2" s="1"/>
  <c r="OA4" i="2"/>
  <c r="OB4" i="2" s="1"/>
  <c r="OA5" i="2"/>
  <c r="OB5" i="2" s="1"/>
  <c r="OA6" i="2"/>
  <c r="OB6" i="2" s="1"/>
  <c r="OA7" i="2"/>
  <c r="OB7" i="2" s="1"/>
  <c r="NW3" i="2"/>
  <c r="NX3" i="2" s="1"/>
  <c r="NW4" i="2"/>
  <c r="NX4" i="2" s="1"/>
  <c r="NW5" i="2"/>
  <c r="NX5" i="2" s="1"/>
  <c r="NW6" i="2"/>
  <c r="NX6" i="2" s="1"/>
  <c r="NW7" i="2"/>
  <c r="NX7" i="2" s="1"/>
  <c r="NS3" i="2"/>
  <c r="NT3" i="2" s="1"/>
  <c r="NS4" i="2"/>
  <c r="NT4" i="2" s="1"/>
  <c r="NS5" i="2"/>
  <c r="NT5" i="2" s="1"/>
  <c r="NS6" i="2"/>
  <c r="NT6" i="2" s="1"/>
  <c r="NS7" i="2"/>
  <c r="NT7" i="2" s="1"/>
  <c r="NS8" i="2"/>
  <c r="NT8" i="2" s="1"/>
  <c r="NS9" i="2"/>
  <c r="NT9" i="2" s="1"/>
  <c r="NO3" i="2"/>
  <c r="NP3" i="2" s="1"/>
  <c r="NO4" i="2"/>
  <c r="NP4" i="2" s="1"/>
  <c r="NO5" i="2"/>
  <c r="NP5" i="2" s="1"/>
  <c r="NO6" i="2"/>
  <c r="NP6" i="2" s="1"/>
  <c r="NO7" i="2"/>
  <c r="NP7" i="2" s="1"/>
  <c r="NO8" i="2"/>
  <c r="NP8" i="2" s="1"/>
  <c r="NO9" i="2"/>
  <c r="NP9" i="2" s="1"/>
  <c r="NK3" i="2"/>
  <c r="NL3" i="2" s="1"/>
  <c r="NK4" i="2"/>
  <c r="NL4" i="2" s="1"/>
  <c r="NK5" i="2"/>
  <c r="NL5" i="2" s="1"/>
  <c r="NK6" i="2"/>
  <c r="NL6" i="2" s="1"/>
  <c r="NK7" i="2"/>
  <c r="NL7" i="2" s="1"/>
  <c r="NK8" i="2"/>
  <c r="NL8" i="2" s="1"/>
  <c r="NK9" i="2"/>
  <c r="NL9" i="2" s="1"/>
  <c r="NK10" i="2"/>
  <c r="NL10" i="2" s="1"/>
  <c r="NK11" i="2"/>
  <c r="NL11" i="2" s="1"/>
  <c r="NG3" i="2"/>
  <c r="NH3" i="2" s="1"/>
  <c r="NG4" i="2"/>
  <c r="NH4" i="2" s="1"/>
  <c r="NG5" i="2"/>
  <c r="NH5" i="2" s="1"/>
  <c r="NG6" i="2"/>
  <c r="NH6" i="2" s="1"/>
  <c r="NG7" i="2"/>
  <c r="NH7" i="2" s="1"/>
  <c r="NG8" i="2"/>
  <c r="NH8" i="2" s="1"/>
  <c r="NG9" i="2"/>
  <c r="NH9" i="2" s="1"/>
  <c r="NC3" i="2"/>
  <c r="ND3" i="2" s="1"/>
  <c r="NC4" i="2"/>
  <c r="ND4" i="2" s="1"/>
  <c r="NC5" i="2"/>
  <c r="ND5" i="2" s="1"/>
  <c r="NC6" i="2"/>
  <c r="ND6" i="2" s="1"/>
  <c r="NC7" i="2"/>
  <c r="ND7" i="2" s="1"/>
  <c r="NC8" i="2"/>
  <c r="ND8" i="2" s="1"/>
  <c r="MY3" i="2"/>
  <c r="MZ3" i="2" s="1"/>
  <c r="MY4" i="2"/>
  <c r="MZ4" i="2" s="1"/>
  <c r="MY5" i="2"/>
  <c r="MZ5" i="2" s="1"/>
  <c r="MY6" i="2"/>
  <c r="MZ6" i="2" s="1"/>
  <c r="MY7" i="2"/>
  <c r="MZ7" i="2" s="1"/>
  <c r="MY8" i="2"/>
  <c r="MZ8" i="2" s="1"/>
  <c r="MU3" i="2"/>
  <c r="MV3" i="2" s="1"/>
  <c r="MU4" i="2"/>
  <c r="MV4" i="2" s="1"/>
  <c r="MU5" i="2"/>
  <c r="MV5" i="2" s="1"/>
  <c r="MU6" i="2"/>
  <c r="MV6" i="2" s="1"/>
  <c r="MU7" i="2"/>
  <c r="MV7" i="2" s="1"/>
  <c r="MU8" i="2"/>
  <c r="MV8" i="2" s="1"/>
  <c r="MQ3" i="2"/>
  <c r="MR3" i="2" s="1"/>
  <c r="MQ4" i="2"/>
  <c r="MR4" i="2" s="1"/>
  <c r="MQ5" i="2"/>
  <c r="MR5" i="2" s="1"/>
  <c r="MQ6" i="2"/>
  <c r="MR6" i="2" s="1"/>
  <c r="MQ7" i="2"/>
  <c r="MR7" i="2" s="1"/>
  <c r="MQ8" i="2"/>
  <c r="MR8" i="2" s="1"/>
  <c r="MQ9" i="2"/>
  <c r="MR9" i="2" s="1"/>
  <c r="MQ10" i="2"/>
  <c r="MR10" i="2" s="1"/>
  <c r="MQ11" i="2"/>
  <c r="MR11" i="2" s="1"/>
  <c r="MM3" i="2"/>
  <c r="MN3" i="2" s="1"/>
  <c r="MM4" i="2"/>
  <c r="MN4" i="2" s="1"/>
  <c r="MM5" i="2"/>
  <c r="MN5" i="2" s="1"/>
  <c r="MM6" i="2"/>
  <c r="MN6" i="2" s="1"/>
  <c r="MM7" i="2"/>
  <c r="MN7" i="2" s="1"/>
  <c r="MM8" i="2"/>
  <c r="MN8" i="2" s="1"/>
  <c r="MM9" i="2"/>
  <c r="MN9" i="2" s="1"/>
  <c r="MM10" i="2"/>
  <c r="MN10" i="2" s="1"/>
  <c r="MM11" i="2"/>
  <c r="MN11" i="2" s="1"/>
  <c r="MI3" i="2"/>
  <c r="MJ3" i="2" s="1"/>
  <c r="MI4" i="2"/>
  <c r="MJ4" i="2" s="1"/>
  <c r="MI5" i="2"/>
  <c r="MJ5" i="2" s="1"/>
  <c r="MI6" i="2"/>
  <c r="MJ6" i="2" s="1"/>
  <c r="MI7" i="2"/>
  <c r="MJ7" i="2" s="1"/>
  <c r="MI8" i="2"/>
  <c r="MJ8" i="2" s="1"/>
  <c r="MI9" i="2"/>
  <c r="MJ9" i="2" s="1"/>
  <c r="MI10" i="2"/>
  <c r="MJ10" i="2" s="1"/>
  <c r="MI11" i="2"/>
  <c r="MJ11" i="2" s="1"/>
  <c r="ME3" i="2"/>
  <c r="MF3" i="2" s="1"/>
  <c r="ME4" i="2"/>
  <c r="MF4" i="2" s="1"/>
  <c r="ME5" i="2"/>
  <c r="MF5" i="2" s="1"/>
  <c r="ME6" i="2"/>
  <c r="MF6" i="2" s="1"/>
  <c r="ME7" i="2"/>
  <c r="MF7" i="2" s="1"/>
  <c r="ME8" i="2"/>
  <c r="MF8" i="2" s="1"/>
  <c r="ME9" i="2"/>
  <c r="MF9" i="2" s="1"/>
  <c r="ME10" i="2"/>
  <c r="MF10" i="2" s="1"/>
  <c r="ME11" i="2"/>
  <c r="MF11" i="2" s="1"/>
  <c r="MA3" i="2"/>
  <c r="MB3" i="2" s="1"/>
  <c r="MA4" i="2"/>
  <c r="MB4" i="2" s="1"/>
  <c r="MA5" i="2"/>
  <c r="MB5" i="2" s="1"/>
  <c r="MA6" i="2"/>
  <c r="MB6" i="2" s="1"/>
  <c r="MA7" i="2"/>
  <c r="MB7" i="2" s="1"/>
  <c r="MA8" i="2"/>
  <c r="MB8" i="2" s="1"/>
  <c r="LW3" i="2"/>
  <c r="LX3" i="2" s="1"/>
  <c r="LW4" i="2"/>
  <c r="LX4" i="2" s="1"/>
  <c r="LW5" i="2"/>
  <c r="LX5" i="2" s="1"/>
  <c r="LW6" i="2"/>
  <c r="LX6" i="2" s="1"/>
  <c r="LW7" i="2"/>
  <c r="LX7" i="2" s="1"/>
  <c r="LW8" i="2"/>
  <c r="LX8" i="2" s="1"/>
  <c r="LS3" i="2"/>
  <c r="LT3" i="2" s="1"/>
  <c r="LS4" i="2"/>
  <c r="LT4" i="2" s="1"/>
  <c r="LS5" i="2"/>
  <c r="LT5" i="2" s="1"/>
  <c r="LS6" i="2"/>
  <c r="LT6" i="2" s="1"/>
  <c r="LS7" i="2"/>
  <c r="LT7" i="2" s="1"/>
  <c r="LS8" i="2"/>
  <c r="LT8" i="2" s="1"/>
  <c r="LO24" i="2"/>
  <c r="LO23" i="2"/>
  <c r="LO22" i="2"/>
  <c r="LO21" i="2"/>
  <c r="LO20" i="2"/>
  <c r="LO19" i="2"/>
  <c r="LO18" i="2"/>
  <c r="LO17" i="2"/>
  <c r="LO16" i="2"/>
  <c r="LO15" i="2"/>
  <c r="LO14" i="2"/>
  <c r="LO13" i="2"/>
  <c r="LO12" i="2"/>
  <c r="LO11" i="2"/>
  <c r="LO10" i="2"/>
  <c r="LO3" i="2"/>
  <c r="LP3" i="2" s="1"/>
  <c r="LO4" i="2"/>
  <c r="LP4" i="2" s="1"/>
  <c r="LO5" i="2"/>
  <c r="LP5" i="2" s="1"/>
  <c r="LO6" i="2"/>
  <c r="LP6" i="2" s="1"/>
  <c r="LO7" i="2"/>
  <c r="LP7" i="2" s="1"/>
  <c r="LO8" i="2"/>
  <c r="LP8" i="2" s="1"/>
  <c r="LO9" i="2"/>
  <c r="LP9" i="2" s="1"/>
  <c r="LK3" i="2"/>
  <c r="LL3" i="2" s="1"/>
  <c r="LK4" i="2"/>
  <c r="LL4" i="2" s="1"/>
  <c r="LK5" i="2"/>
  <c r="LL5" i="2" s="1"/>
  <c r="LK6" i="2"/>
  <c r="LL6" i="2" s="1"/>
  <c r="LK7" i="2"/>
  <c r="LL7" i="2" s="1"/>
  <c r="LK8" i="2"/>
  <c r="LL8" i="2" s="1"/>
  <c r="LK9" i="2"/>
  <c r="LL9" i="2" s="1"/>
  <c r="LK10" i="2"/>
  <c r="LL10" i="2" s="1"/>
  <c r="LK11" i="2"/>
  <c r="LL11" i="2" s="1"/>
  <c r="LG3" i="2"/>
  <c r="LH3" i="2" s="1"/>
  <c r="LG4" i="2"/>
  <c r="LH4" i="2" s="1"/>
  <c r="LG5" i="2"/>
  <c r="LH5" i="2" s="1"/>
  <c r="LG6" i="2"/>
  <c r="LH6" i="2" s="1"/>
  <c r="LG7" i="2"/>
  <c r="LH7" i="2" s="1"/>
  <c r="LG8" i="2"/>
  <c r="LH8" i="2" s="1"/>
  <c r="LG9" i="2"/>
  <c r="LH9" i="2" s="1"/>
  <c r="LG10" i="2"/>
  <c r="LH10" i="2" s="1"/>
  <c r="LG11" i="2"/>
  <c r="LH11" i="2" s="1"/>
  <c r="LC3" i="2"/>
  <c r="LD3" i="2" s="1"/>
  <c r="LC4" i="2"/>
  <c r="LD4" i="2" s="1"/>
  <c r="LC5" i="2"/>
  <c r="LD5" i="2" s="1"/>
  <c r="LC6" i="2"/>
  <c r="LD6" i="2" s="1"/>
  <c r="LC7" i="2"/>
  <c r="LD7" i="2" s="1"/>
  <c r="LC8" i="2"/>
  <c r="LD8" i="2" s="1"/>
  <c r="LC9" i="2"/>
  <c r="LD9" i="2" s="1"/>
  <c r="LC10" i="2"/>
  <c r="LD10" i="2" s="1"/>
  <c r="LC11" i="2"/>
  <c r="LD11" i="2" s="1"/>
  <c r="KY3" i="2"/>
  <c r="KZ3" i="2" s="1"/>
  <c r="KY4" i="2"/>
  <c r="KZ4" i="2" s="1"/>
  <c r="KY5" i="2"/>
  <c r="KZ5" i="2" s="1"/>
  <c r="KY6" i="2"/>
  <c r="KZ6" i="2" s="1"/>
  <c r="KY7" i="2"/>
  <c r="KZ7" i="2" s="1"/>
  <c r="KY8" i="2"/>
  <c r="KZ8" i="2" s="1"/>
  <c r="KY9" i="2"/>
  <c r="KZ9" i="2" s="1"/>
  <c r="KY10" i="2"/>
  <c r="KZ10" i="2" s="1"/>
  <c r="KY11" i="2"/>
  <c r="KZ11" i="2" s="1"/>
  <c r="KU3" i="2"/>
  <c r="KV3" i="2" s="1"/>
  <c r="KU4" i="2"/>
  <c r="KV4" i="2" s="1"/>
  <c r="KU5" i="2"/>
  <c r="KV5" i="2" s="1"/>
  <c r="KU6" i="2"/>
  <c r="KV6" i="2" s="1"/>
  <c r="KU7" i="2"/>
  <c r="KV7" i="2" s="1"/>
  <c r="KQ3" i="2"/>
  <c r="KR3" i="2" s="1"/>
  <c r="KQ4" i="2"/>
  <c r="KR4" i="2" s="1"/>
  <c r="KQ5" i="2"/>
  <c r="KR5" i="2" s="1"/>
  <c r="KM3" i="2"/>
  <c r="KN3" i="2" s="1"/>
  <c r="KM4" i="2"/>
  <c r="KN4" i="2" s="1"/>
  <c r="KM5" i="2"/>
  <c r="KN5" i="2" s="1"/>
  <c r="KI20" i="2"/>
  <c r="KI19" i="2"/>
  <c r="KI18" i="2"/>
  <c r="KI17" i="2"/>
  <c r="KI16" i="2"/>
  <c r="KI15" i="2"/>
  <c r="KI14" i="2"/>
  <c r="KI3" i="2"/>
  <c r="KJ3" i="2" s="1"/>
  <c r="KI4" i="2"/>
  <c r="KJ4" i="2" s="1"/>
  <c r="KI5" i="2"/>
  <c r="KJ5" i="2" s="1"/>
  <c r="KI6" i="2"/>
  <c r="KJ6" i="2" s="1"/>
  <c r="KI7" i="2"/>
  <c r="KJ7" i="2" s="1"/>
  <c r="KI8" i="2"/>
  <c r="KJ8" i="2" s="1"/>
  <c r="KI9" i="2"/>
  <c r="KJ9" i="2" s="1"/>
  <c r="KI10" i="2"/>
  <c r="KJ10" i="2" s="1"/>
  <c r="KI11" i="2"/>
  <c r="KJ11" i="2" s="1"/>
  <c r="KI12" i="2"/>
  <c r="KJ12" i="2" s="1"/>
  <c r="KI13" i="2"/>
  <c r="KJ13" i="2" s="1"/>
  <c r="KE18" i="2"/>
  <c r="KE17" i="2"/>
  <c r="KE16" i="2"/>
  <c r="KE15" i="2"/>
  <c r="KE14" i="2"/>
  <c r="KE13" i="2"/>
  <c r="KE12" i="2"/>
  <c r="KE11" i="2"/>
  <c r="KE10" i="2"/>
  <c r="KE9" i="2"/>
  <c r="KE8" i="2"/>
  <c r="KE3" i="2"/>
  <c r="KF3" i="2" s="1"/>
  <c r="KE4" i="2"/>
  <c r="KF4" i="2" s="1"/>
  <c r="KE5" i="2"/>
  <c r="KF5" i="2" s="1"/>
  <c r="KE6" i="2"/>
  <c r="KF6" i="2" s="1"/>
  <c r="KE7" i="2"/>
  <c r="KF7" i="2" s="1"/>
  <c r="KA12" i="2"/>
  <c r="KA11" i="2"/>
  <c r="KA10" i="2"/>
  <c r="KA9" i="2"/>
  <c r="KA8" i="2"/>
  <c r="KA3" i="2"/>
  <c r="KB3" i="2" s="1"/>
  <c r="KA4" i="2"/>
  <c r="KB4" i="2" s="1"/>
  <c r="KA5" i="2"/>
  <c r="KB5" i="2" s="1"/>
  <c r="KA6" i="2"/>
  <c r="KB6" i="2" s="1"/>
  <c r="KA7" i="2"/>
  <c r="KB7" i="2" s="1"/>
  <c r="JW4" i="2" l="1"/>
  <c r="JX4" i="2" s="1"/>
  <c r="JW5" i="2"/>
  <c r="JX5" i="2" s="1"/>
  <c r="JW6" i="2"/>
  <c r="JX6" i="2" s="1"/>
  <c r="JW7" i="2"/>
  <c r="JX7" i="2" s="1"/>
  <c r="JW8" i="2"/>
  <c r="JX8" i="2" s="1"/>
  <c r="JW9" i="2"/>
  <c r="JX9" i="2" s="1"/>
  <c r="JW10" i="2"/>
  <c r="JX10" i="2" s="1"/>
  <c r="JW11" i="2"/>
  <c r="JX11" i="2" s="1"/>
  <c r="JW12" i="2"/>
  <c r="JX12" i="2" s="1"/>
  <c r="JW13" i="2"/>
  <c r="JX13" i="2" s="1"/>
  <c r="JW14" i="2"/>
  <c r="JX14" i="2" s="1"/>
  <c r="JW15" i="2"/>
  <c r="JX15" i="2" s="1"/>
  <c r="JW16" i="2"/>
  <c r="JX16" i="2" s="1"/>
  <c r="JW17" i="2"/>
  <c r="JX17" i="2" s="1"/>
  <c r="JW18" i="2"/>
  <c r="JX18" i="2" s="1"/>
  <c r="JW19" i="2"/>
  <c r="JX19" i="2" s="1"/>
  <c r="JW20" i="2"/>
  <c r="JX20" i="2" s="1"/>
  <c r="JW21" i="2"/>
  <c r="JX21" i="2" s="1"/>
  <c r="JW22" i="2"/>
  <c r="JX22" i="2" s="1"/>
  <c r="AE72" i="1"/>
  <c r="AD72" i="1"/>
  <c r="AE71" i="1"/>
  <c r="AD71" i="1"/>
  <c r="AE70" i="1"/>
  <c r="AD70" i="1"/>
  <c r="JS4" i="2"/>
  <c r="JT4" i="2" s="1"/>
  <c r="JS5" i="2"/>
  <c r="JT5" i="2" s="1"/>
  <c r="JS6" i="2"/>
  <c r="JT6" i="2" s="1"/>
  <c r="JS7" i="2"/>
  <c r="JT7" i="2" s="1"/>
  <c r="JS8" i="2"/>
  <c r="JT8" i="2" s="1"/>
  <c r="JS9" i="2"/>
  <c r="JT9" i="2" s="1"/>
  <c r="JS10" i="2"/>
  <c r="JT10" i="2" s="1"/>
  <c r="JS11" i="2"/>
  <c r="JT11" i="2" s="1"/>
  <c r="JS12" i="2"/>
  <c r="JT12" i="2" s="1"/>
  <c r="JS13" i="2"/>
  <c r="JT13" i="2" s="1"/>
  <c r="JS14" i="2"/>
  <c r="JT14" i="2" s="1"/>
  <c r="JS15" i="2"/>
  <c r="JT15" i="2" s="1"/>
  <c r="JS16" i="2"/>
  <c r="JT16" i="2" s="1"/>
  <c r="JS17" i="2"/>
  <c r="JT17" i="2" s="1"/>
  <c r="JS18" i="2"/>
  <c r="JT18" i="2" s="1"/>
  <c r="JS19" i="2"/>
  <c r="JT19" i="2" s="1"/>
  <c r="JS20" i="2"/>
  <c r="JT20" i="2" s="1"/>
  <c r="JS21" i="2"/>
  <c r="JT21" i="2" s="1"/>
  <c r="JS22" i="2"/>
  <c r="JT22" i="2" s="1"/>
  <c r="JS23" i="2"/>
  <c r="JT23" i="2" s="1"/>
  <c r="JS24" i="2"/>
  <c r="JT24" i="2" s="1"/>
  <c r="JS25" i="2"/>
  <c r="JT25" i="2" s="1"/>
  <c r="JS26" i="2"/>
  <c r="JT26" i="2" s="1"/>
  <c r="JS27" i="2"/>
  <c r="JT27" i="2" s="1"/>
  <c r="JS28" i="2"/>
  <c r="JT28" i="2" s="1"/>
  <c r="AE69" i="1"/>
  <c r="AD69" i="1"/>
  <c r="AE68" i="1"/>
  <c r="AD68" i="1"/>
  <c r="AE67" i="1"/>
  <c r="AD67" i="1"/>
  <c r="AE66" i="1"/>
  <c r="AD66" i="1"/>
  <c r="AE65" i="1"/>
  <c r="AD65" i="1"/>
  <c r="AE64" i="1"/>
  <c r="AD64" i="1"/>
  <c r="AE63" i="1"/>
  <c r="AD63" i="1"/>
  <c r="AE62" i="1"/>
  <c r="AD62" i="1"/>
  <c r="AE61" i="1"/>
  <c r="AD61" i="1"/>
  <c r="AE60" i="1"/>
  <c r="AD60" i="1"/>
  <c r="AE59" i="1"/>
  <c r="AD59" i="1"/>
  <c r="AE58" i="1"/>
  <c r="AE57" i="1"/>
  <c r="AD57" i="1"/>
  <c r="AE56" i="1"/>
  <c r="AD56" i="1"/>
  <c r="AE55" i="1"/>
  <c r="AD55" i="1"/>
  <c r="AE54" i="1"/>
  <c r="AD54" i="1"/>
  <c r="AE53" i="1"/>
  <c r="AD53" i="1"/>
  <c r="AE52" i="1"/>
  <c r="AD52" i="1"/>
  <c r="AE51" i="1"/>
  <c r="AD51" i="1"/>
  <c r="AE50" i="1"/>
  <c r="AD50" i="1"/>
  <c r="AE49" i="1"/>
  <c r="AD49" i="1"/>
  <c r="AE48" i="1"/>
  <c r="AD48" i="1"/>
  <c r="AE47" i="1"/>
  <c r="AD47" i="1"/>
  <c r="AE46" i="1"/>
  <c r="AD46" i="1"/>
  <c r="AE45" i="1"/>
  <c r="AD45" i="1"/>
  <c r="JO4" i="2"/>
  <c r="JP4" i="2" s="1"/>
  <c r="JO5" i="2"/>
  <c r="JP5" i="2" s="1"/>
  <c r="JO6" i="2"/>
  <c r="JP6" i="2" s="1"/>
  <c r="JO7" i="2"/>
  <c r="JP7" i="2" s="1"/>
  <c r="JO8" i="2"/>
  <c r="JP8" i="2" s="1"/>
  <c r="JO9" i="2"/>
  <c r="JP9" i="2" s="1"/>
  <c r="JO10" i="2"/>
  <c r="JP10" i="2" s="1"/>
  <c r="JO11" i="2"/>
  <c r="JP11" i="2" s="1"/>
  <c r="JO12" i="2"/>
  <c r="JP12" i="2" s="1"/>
  <c r="JO13" i="2"/>
  <c r="JP13" i="2" s="1"/>
  <c r="JO14" i="2"/>
  <c r="JP14" i="2" s="1"/>
  <c r="JO15" i="2"/>
  <c r="JP15" i="2" s="1"/>
  <c r="JO16" i="2"/>
  <c r="JP16" i="2" s="1"/>
  <c r="JO17" i="2"/>
  <c r="JP17" i="2" s="1"/>
  <c r="JO18" i="2"/>
  <c r="JP18" i="2" s="1"/>
  <c r="JO19" i="2"/>
  <c r="JP19" i="2" s="1"/>
  <c r="JO20" i="2"/>
  <c r="JP20" i="2" s="1"/>
  <c r="JO21" i="2"/>
  <c r="JP21" i="2" s="1"/>
  <c r="JO22" i="2"/>
  <c r="JP22" i="2" s="1"/>
  <c r="JO23" i="2"/>
  <c r="JP23" i="2" s="1"/>
  <c r="JK4" i="2"/>
  <c r="JL4" i="2" s="1"/>
  <c r="JK5" i="2"/>
  <c r="JL5" i="2" s="1"/>
  <c r="JK6" i="2"/>
  <c r="JL6" i="2" s="1"/>
  <c r="JK7" i="2"/>
  <c r="JL7" i="2" s="1"/>
  <c r="JK8" i="2"/>
  <c r="JL8" i="2" s="1"/>
  <c r="JK9" i="2"/>
  <c r="JL9" i="2" s="1"/>
  <c r="JK10" i="2"/>
  <c r="JL10" i="2" s="1"/>
  <c r="JK11" i="2"/>
  <c r="JL11" i="2" s="1"/>
  <c r="JK12" i="2"/>
  <c r="JL12" i="2" s="1"/>
  <c r="JK13" i="2"/>
  <c r="JL13" i="2" s="1"/>
  <c r="JK14" i="2"/>
  <c r="JL14" i="2" s="1"/>
  <c r="JK15" i="2"/>
  <c r="JL15" i="2" s="1"/>
  <c r="JK16" i="2"/>
  <c r="JL16" i="2" s="1"/>
  <c r="JK17" i="2"/>
  <c r="JL17" i="2" s="1"/>
  <c r="JK18" i="2"/>
  <c r="JL18" i="2" s="1"/>
  <c r="JK19" i="2"/>
  <c r="JL19" i="2" s="1"/>
  <c r="JK20" i="2"/>
  <c r="JL20" i="2" s="1"/>
  <c r="JK21" i="2"/>
  <c r="JL21" i="2" s="1"/>
  <c r="JK22" i="2"/>
  <c r="JL22" i="2" s="1"/>
  <c r="JK23" i="2"/>
  <c r="JL23" i="2" s="1"/>
  <c r="JK24" i="2"/>
  <c r="JL24" i="2" s="1"/>
  <c r="JK25" i="2"/>
  <c r="JL25" i="2" s="1"/>
  <c r="JK26" i="2"/>
  <c r="JL26" i="2" s="1"/>
  <c r="JK27" i="2"/>
  <c r="JL27" i="2" s="1"/>
  <c r="JK28" i="2"/>
  <c r="JL28" i="2" s="1"/>
  <c r="JK29" i="2"/>
  <c r="JL29" i="2" s="1"/>
  <c r="JK30" i="2"/>
  <c r="JL30" i="2" s="1"/>
  <c r="JK31" i="2"/>
  <c r="JL31" i="2" s="1"/>
  <c r="JK32" i="2"/>
  <c r="JL32" i="2" s="1"/>
  <c r="JG4" i="2"/>
  <c r="JH4" i="2" s="1"/>
  <c r="JG5" i="2"/>
  <c r="JH5" i="2" s="1"/>
  <c r="JG6" i="2"/>
  <c r="JH6" i="2" s="1"/>
  <c r="JG7" i="2"/>
  <c r="JH7" i="2" s="1"/>
  <c r="JG8" i="2"/>
  <c r="JH8" i="2" s="1"/>
  <c r="JG9" i="2"/>
  <c r="JH9" i="2" s="1"/>
  <c r="JG10" i="2"/>
  <c r="JH10" i="2" s="1"/>
  <c r="JG11" i="2"/>
  <c r="JH11" i="2" s="1"/>
  <c r="JG12" i="2"/>
  <c r="JH12" i="2" s="1"/>
  <c r="JG13" i="2"/>
  <c r="JH13" i="2" s="1"/>
  <c r="JG14" i="2"/>
  <c r="JH14" i="2" s="1"/>
  <c r="JG15" i="2"/>
  <c r="JH15" i="2" s="1"/>
  <c r="JG16" i="2"/>
  <c r="JH16" i="2" s="1"/>
  <c r="JG17" i="2"/>
  <c r="JH17" i="2" s="1"/>
  <c r="JG18" i="2"/>
  <c r="JH18" i="2" s="1"/>
  <c r="JG19" i="2"/>
  <c r="JH19" i="2" s="1"/>
  <c r="JG20" i="2"/>
  <c r="JH20" i="2" s="1"/>
  <c r="JG21" i="2"/>
  <c r="JH21" i="2" s="1"/>
  <c r="JG22" i="2"/>
  <c r="JH22" i="2" s="1"/>
  <c r="JG23" i="2"/>
  <c r="JH23" i="2" s="1"/>
  <c r="JG24" i="2"/>
  <c r="JH24" i="2" s="1"/>
  <c r="JG25" i="2"/>
  <c r="JH25" i="2" s="1"/>
  <c r="JG26" i="2"/>
  <c r="JH26" i="2" s="1"/>
  <c r="JG27" i="2"/>
  <c r="JH27" i="2" s="1"/>
  <c r="JG28" i="2"/>
  <c r="JH28" i="2" s="1"/>
  <c r="JG29" i="2"/>
  <c r="JH29" i="2" s="1"/>
  <c r="JG30" i="2"/>
  <c r="JH30" i="2" s="1"/>
  <c r="JG31" i="2"/>
  <c r="JH31" i="2" s="1"/>
  <c r="JG32" i="2"/>
  <c r="JH32" i="2" s="1"/>
  <c r="JG33" i="2"/>
  <c r="JH33" i="2" s="1"/>
  <c r="JG34" i="2"/>
  <c r="JH34" i="2" s="1"/>
  <c r="JG35" i="2"/>
  <c r="JH35" i="2" s="1"/>
  <c r="JG36" i="2"/>
  <c r="JH36" i="2" s="1"/>
  <c r="JG37" i="2"/>
  <c r="JH37" i="2" s="1"/>
  <c r="JG38" i="2"/>
  <c r="JH38" i="2" s="1"/>
  <c r="JG39" i="2"/>
  <c r="JH39" i="2" s="1"/>
  <c r="JC4" i="2"/>
  <c r="JD4" i="2" s="1"/>
  <c r="JC5" i="2"/>
  <c r="JD5" i="2" s="1"/>
  <c r="JC6" i="2"/>
  <c r="JD6" i="2" s="1"/>
  <c r="JC7" i="2"/>
  <c r="JD7" i="2" s="1"/>
  <c r="JC8" i="2"/>
  <c r="JD8" i="2" s="1"/>
  <c r="JC9" i="2"/>
  <c r="JD9" i="2" s="1"/>
  <c r="JC10" i="2"/>
  <c r="JD10" i="2" s="1"/>
  <c r="JC11" i="2"/>
  <c r="JD11" i="2" s="1"/>
  <c r="JC12" i="2"/>
  <c r="JD12" i="2" s="1"/>
  <c r="JC13" i="2"/>
  <c r="JD13" i="2" s="1"/>
  <c r="JC14" i="2"/>
  <c r="JD14" i="2" s="1"/>
  <c r="JC15" i="2"/>
  <c r="JD15" i="2" s="1"/>
  <c r="JC16" i="2"/>
  <c r="JD16" i="2" s="1"/>
  <c r="JC17" i="2"/>
  <c r="JD17" i="2" s="1"/>
  <c r="JC18" i="2"/>
  <c r="JD18" i="2" s="1"/>
  <c r="JC19" i="2"/>
  <c r="JD19" i="2" s="1"/>
  <c r="JC20" i="2"/>
  <c r="JD20" i="2" s="1"/>
  <c r="JC21" i="2"/>
  <c r="JD21" i="2" s="1"/>
  <c r="JC22" i="2"/>
  <c r="JD22" i="2" s="1"/>
  <c r="JC23" i="2"/>
  <c r="JD23" i="2" s="1"/>
  <c r="JC24" i="2"/>
  <c r="JD24" i="2" s="1"/>
  <c r="JC25" i="2"/>
  <c r="JD25" i="2" s="1"/>
  <c r="JC26" i="2"/>
  <c r="JD26" i="2" s="1"/>
  <c r="JC27" i="2"/>
  <c r="JD27" i="2" s="1"/>
  <c r="JC28" i="2"/>
  <c r="JD28" i="2" s="1"/>
  <c r="JC29" i="2"/>
  <c r="JD29" i="2" s="1"/>
  <c r="JC30" i="2"/>
  <c r="JD30" i="2" s="1"/>
  <c r="JC31" i="2"/>
  <c r="JD31" i="2" s="1"/>
  <c r="JC32" i="2"/>
  <c r="JD32" i="2" s="1"/>
  <c r="JC33" i="2"/>
  <c r="JD33" i="2" s="1"/>
  <c r="IY4" i="2"/>
  <c r="IZ4" i="2" s="1"/>
  <c r="IY5" i="2"/>
  <c r="IZ5" i="2" s="1"/>
  <c r="IY6" i="2"/>
  <c r="IZ6" i="2" s="1"/>
  <c r="IY7" i="2"/>
  <c r="IZ7" i="2" s="1"/>
  <c r="IY8" i="2"/>
  <c r="IZ8" i="2" s="1"/>
  <c r="IY9" i="2"/>
  <c r="IZ9" i="2" s="1"/>
  <c r="IY10" i="2"/>
  <c r="IZ10" i="2" s="1"/>
  <c r="IY11" i="2"/>
  <c r="IZ11" i="2" s="1"/>
  <c r="IY12" i="2"/>
  <c r="IZ12" i="2" s="1"/>
  <c r="IY13" i="2"/>
  <c r="IZ13" i="2" s="1"/>
  <c r="IY14" i="2"/>
  <c r="IZ14" i="2" s="1"/>
  <c r="IY15" i="2"/>
  <c r="IZ15" i="2" s="1"/>
  <c r="IY16" i="2"/>
  <c r="IZ16" i="2" s="1"/>
  <c r="IY17" i="2"/>
  <c r="IZ17" i="2" s="1"/>
  <c r="IY18" i="2"/>
  <c r="IZ18" i="2" s="1"/>
  <c r="IY19" i="2"/>
  <c r="IZ19" i="2" s="1"/>
  <c r="IY20" i="2"/>
  <c r="IZ20" i="2" s="1"/>
  <c r="IY21" i="2"/>
  <c r="IZ21" i="2" s="1"/>
  <c r="IY22" i="2"/>
  <c r="IZ22" i="2" s="1"/>
  <c r="IY23" i="2"/>
  <c r="IZ23" i="2" s="1"/>
  <c r="IY24" i="2"/>
  <c r="IZ24" i="2" s="1"/>
  <c r="IY25" i="2"/>
  <c r="IZ25" i="2" s="1"/>
  <c r="IY26" i="2"/>
  <c r="IZ26" i="2" s="1"/>
  <c r="IY27" i="2"/>
  <c r="IZ27" i="2" s="1"/>
  <c r="IY28" i="2"/>
  <c r="IZ28" i="2" s="1"/>
  <c r="IY29" i="2"/>
  <c r="IZ29" i="2" s="1"/>
  <c r="IY30" i="2"/>
  <c r="IZ30" i="2" s="1"/>
  <c r="IU3" i="2"/>
  <c r="IV3" i="2" s="1"/>
  <c r="IU4" i="2"/>
  <c r="IV4" i="2" s="1"/>
  <c r="IU5" i="2"/>
  <c r="IV5" i="2" s="1"/>
  <c r="IU6" i="2"/>
  <c r="IV6" i="2" s="1"/>
  <c r="IU7" i="2"/>
  <c r="IV7" i="2" s="1"/>
  <c r="IU8" i="2"/>
  <c r="IV8" i="2" s="1"/>
  <c r="IU9" i="2"/>
  <c r="IV9" i="2" s="1"/>
  <c r="IU10" i="2"/>
  <c r="IV10" i="2" s="1"/>
  <c r="IU11" i="2"/>
  <c r="IV11" i="2" s="1"/>
  <c r="IU12" i="2"/>
  <c r="IV12" i="2" s="1"/>
  <c r="IU13" i="2"/>
  <c r="IV13" i="2" s="1"/>
  <c r="IU14" i="2"/>
  <c r="IV14" i="2" s="1"/>
  <c r="IU15" i="2"/>
  <c r="IV15" i="2" s="1"/>
  <c r="IU16" i="2"/>
  <c r="IV16" i="2" s="1"/>
  <c r="IU17" i="2"/>
  <c r="IV17" i="2" s="1"/>
  <c r="IU18" i="2"/>
  <c r="IV18" i="2" s="1"/>
  <c r="IU19" i="2"/>
  <c r="IV19" i="2" s="1"/>
  <c r="IU20" i="2"/>
  <c r="IV20" i="2" s="1"/>
  <c r="IU21" i="2"/>
  <c r="IV21" i="2" s="1"/>
  <c r="IU22" i="2"/>
  <c r="IV22" i="2" s="1"/>
  <c r="IU23" i="2"/>
  <c r="IV23" i="2" s="1"/>
  <c r="IU24" i="2"/>
  <c r="IV24" i="2" s="1"/>
  <c r="IU25" i="2"/>
  <c r="IV25" i="2" s="1"/>
  <c r="IU26" i="2"/>
  <c r="IV26" i="2" s="1"/>
  <c r="IU27" i="2"/>
  <c r="IV27" i="2" s="1"/>
  <c r="IU28" i="2"/>
  <c r="IV28" i="2" s="1"/>
  <c r="IU29" i="2"/>
  <c r="IV29" i="2" s="1"/>
  <c r="IU30" i="2"/>
  <c r="IV30" i="2" s="1"/>
  <c r="IU31" i="2"/>
  <c r="IV31" i="2" s="1"/>
  <c r="IQ3" i="2"/>
  <c r="IR3" i="2" s="1"/>
  <c r="IQ4" i="2"/>
  <c r="IR4" i="2" s="1"/>
  <c r="IQ5" i="2"/>
  <c r="IR5" i="2" s="1"/>
  <c r="IQ6" i="2"/>
  <c r="IR6" i="2" s="1"/>
  <c r="IQ7" i="2"/>
  <c r="IR7" i="2" s="1"/>
  <c r="IQ8" i="2"/>
  <c r="IR8" i="2" s="1"/>
  <c r="IQ9" i="2"/>
  <c r="IR9" i="2" s="1"/>
  <c r="IQ10" i="2"/>
  <c r="IR10" i="2" s="1"/>
  <c r="IQ11" i="2"/>
  <c r="IR11" i="2" s="1"/>
  <c r="IQ12" i="2"/>
  <c r="IR12" i="2" s="1"/>
  <c r="IQ13" i="2"/>
  <c r="IR13" i="2" s="1"/>
  <c r="IQ14" i="2"/>
  <c r="IR14" i="2" s="1"/>
  <c r="IQ15" i="2"/>
  <c r="IR15" i="2" s="1"/>
  <c r="IQ16" i="2"/>
  <c r="IR16" i="2" s="1"/>
  <c r="IQ17" i="2"/>
  <c r="IR17" i="2" s="1"/>
  <c r="IQ18" i="2"/>
  <c r="IR18" i="2" s="1"/>
  <c r="IQ19" i="2"/>
  <c r="IR19" i="2" s="1"/>
  <c r="IQ20" i="2"/>
  <c r="IR20" i="2" s="1"/>
  <c r="IQ21" i="2"/>
  <c r="IR21" i="2" s="1"/>
  <c r="IQ22" i="2"/>
  <c r="IR22" i="2" s="1"/>
  <c r="IQ23" i="2"/>
  <c r="IR23" i="2" s="1"/>
  <c r="IQ24" i="2"/>
  <c r="IR24" i="2" s="1"/>
  <c r="IQ25" i="2"/>
  <c r="IR25" i="2" s="1"/>
  <c r="IQ26" i="2"/>
  <c r="IR26" i="2" s="1"/>
  <c r="IQ27" i="2"/>
  <c r="IR27" i="2" s="1"/>
  <c r="IQ28" i="2"/>
  <c r="IR28" i="2" s="1"/>
  <c r="IQ29" i="2"/>
  <c r="IR29" i="2" s="1"/>
  <c r="IQ30" i="2"/>
  <c r="IR30" i="2" s="1"/>
  <c r="IQ31" i="2"/>
  <c r="IR31" i="2" s="1"/>
  <c r="IQ32" i="2"/>
  <c r="IR32" i="2" s="1"/>
  <c r="IQ33" i="2"/>
  <c r="IR33" i="2" s="1"/>
  <c r="IQ34" i="2"/>
  <c r="IR34" i="2" s="1"/>
  <c r="IQ35" i="2"/>
  <c r="IR35" i="2" s="1"/>
  <c r="IQ36" i="2"/>
  <c r="IR36" i="2" s="1"/>
  <c r="IQ37" i="2"/>
  <c r="IR37" i="2" s="1"/>
  <c r="IQ38" i="2"/>
  <c r="IR38" i="2" s="1"/>
  <c r="IQ39" i="2"/>
  <c r="IR39" i="2" s="1"/>
  <c r="IQ40" i="2"/>
  <c r="IR40" i="2" s="1"/>
  <c r="IQ41" i="2"/>
  <c r="IR41" i="2" s="1"/>
  <c r="IQ42" i="2"/>
  <c r="IR42" i="2" s="1"/>
  <c r="IQ43" i="2"/>
  <c r="IR43" i="2" s="1"/>
  <c r="IQ44" i="2"/>
  <c r="IR44" i="2" s="1"/>
  <c r="IQ45" i="2"/>
  <c r="IR45" i="2" s="1"/>
  <c r="IQ46" i="2"/>
  <c r="IR46" i="2" s="1"/>
  <c r="IQ47" i="2"/>
  <c r="IR47" i="2" s="1"/>
  <c r="IQ48" i="2"/>
  <c r="IR48" i="2" s="1"/>
  <c r="IQ49" i="2"/>
  <c r="IR49" i="2" s="1"/>
  <c r="IQ50" i="2"/>
  <c r="IR50" i="2" s="1"/>
  <c r="IQ51" i="2"/>
  <c r="IR51" i="2" s="1"/>
  <c r="IQ52" i="2"/>
  <c r="IR52" i="2" s="1"/>
  <c r="VC2" i="2"/>
  <c r="VD2" i="2" s="1"/>
  <c r="VD67" i="2" s="1"/>
  <c r="BF144" i="1" s="1"/>
  <c r="UY2" i="2"/>
  <c r="UZ2" i="2" s="1"/>
  <c r="UZ67" i="2" s="1"/>
  <c r="BF141" i="1" s="1"/>
  <c r="UU2" i="2"/>
  <c r="UV2" i="2" s="1"/>
  <c r="UV67" i="2" s="1"/>
  <c r="BF143" i="1" s="1"/>
  <c r="UQ2" i="2"/>
  <c r="UR2" i="2" s="1"/>
  <c r="UR67" i="2" s="1"/>
  <c r="BF140" i="1" s="1"/>
  <c r="UM2" i="2"/>
  <c r="UN2" i="2" s="1"/>
  <c r="UN67" i="2" s="1"/>
  <c r="BF137" i="1" s="1"/>
  <c r="UI2" i="2"/>
  <c r="UJ2" i="2" s="1"/>
  <c r="UJ67" i="2" s="1"/>
  <c r="BF142" i="1" s="1"/>
  <c r="UE2" i="2"/>
  <c r="UF2" i="2" s="1"/>
  <c r="UF67" i="2" s="1"/>
  <c r="BF139" i="1" s="1"/>
  <c r="UA2" i="2"/>
  <c r="UB2" i="2" s="1"/>
  <c r="TW2" i="2"/>
  <c r="TX2" i="2" s="1"/>
  <c r="TX67" i="2" s="1"/>
  <c r="BF138" i="1" s="1"/>
  <c r="TS2" i="2"/>
  <c r="TT2" i="2" s="1"/>
  <c r="TT67" i="2" s="1"/>
  <c r="BF136" i="1" s="1"/>
  <c r="TO2" i="2"/>
  <c r="TP2" i="2" s="1"/>
  <c r="TP67" i="2" s="1"/>
  <c r="BF135" i="1" s="1"/>
  <c r="TK2" i="2"/>
  <c r="TL2" i="2" s="1"/>
  <c r="TL67" i="2" s="1"/>
  <c r="BF134" i="1" s="1"/>
  <c r="TG2" i="2"/>
  <c r="TH2" i="2" s="1"/>
  <c r="TH67" i="2" s="1"/>
  <c r="BF133" i="1" s="1"/>
  <c r="TC2" i="2"/>
  <c r="TD2" i="2" s="1"/>
  <c r="TD67" i="2" s="1"/>
  <c r="BF132" i="1" s="1"/>
  <c r="SY2" i="2"/>
  <c r="SZ2" i="2" s="1"/>
  <c r="SZ67" i="2" s="1"/>
  <c r="BF131" i="1" s="1"/>
  <c r="SU2" i="2"/>
  <c r="SV2" i="2" s="1"/>
  <c r="SV67" i="2" s="1"/>
  <c r="BF130" i="1" s="1"/>
  <c r="SQ2" i="2"/>
  <c r="SR2" i="2" s="1"/>
  <c r="SR67" i="2" s="1"/>
  <c r="BF129" i="1" s="1"/>
  <c r="SM2" i="2"/>
  <c r="SN2" i="2" s="1"/>
  <c r="SN67" i="2" s="1"/>
  <c r="BF128" i="1" s="1"/>
  <c r="SI2" i="2"/>
  <c r="SJ2" i="2" s="1"/>
  <c r="SJ67" i="2" s="1"/>
  <c r="BF127" i="1" s="1"/>
  <c r="SE2" i="2"/>
  <c r="SF2" i="2" s="1"/>
  <c r="SF67" i="2" s="1"/>
  <c r="BF126" i="1" s="1"/>
  <c r="SA2" i="2"/>
  <c r="SB2" i="2" s="1"/>
  <c r="SB67" i="2" s="1"/>
  <c r="BF125" i="1" s="1"/>
  <c r="RW2" i="2"/>
  <c r="RX2" i="2" s="1"/>
  <c r="RX67" i="2" s="1"/>
  <c r="BF124" i="1" s="1"/>
  <c r="RS2" i="2"/>
  <c r="RT2" i="2" s="1"/>
  <c r="RT67" i="2" s="1"/>
  <c r="BF123" i="1" s="1"/>
  <c r="RO2" i="2"/>
  <c r="RP2" i="2" s="1"/>
  <c r="RP67" i="2" s="1"/>
  <c r="BF122" i="1" s="1"/>
  <c r="RK2" i="2"/>
  <c r="RL2" i="2" s="1"/>
  <c r="RL67" i="2" s="1"/>
  <c r="BF121" i="1" s="1"/>
  <c r="RG2" i="2"/>
  <c r="RH2" i="2" s="1"/>
  <c r="RH67" i="2" s="1"/>
  <c r="BF120" i="1" s="1"/>
  <c r="RC2" i="2"/>
  <c r="RD2" i="2" s="1"/>
  <c r="RD67" i="2" s="1"/>
  <c r="BF119" i="1" s="1"/>
  <c r="QY2" i="2"/>
  <c r="QZ2" i="2" s="1"/>
  <c r="QZ67" i="2" s="1"/>
  <c r="BF118" i="1" s="1"/>
  <c r="QU2" i="2"/>
  <c r="QV2" i="2" s="1"/>
  <c r="QV67" i="2" s="1"/>
  <c r="BF117" i="1" s="1"/>
  <c r="QQ2" i="2"/>
  <c r="QR2" i="2" s="1"/>
  <c r="QR67" i="2" s="1"/>
  <c r="BF116" i="1" s="1"/>
  <c r="QM2" i="2"/>
  <c r="QN2" i="2" s="1"/>
  <c r="QN67" i="2" s="1"/>
  <c r="BF115" i="1" s="1"/>
  <c r="QI2" i="2"/>
  <c r="QJ2" i="2" s="1"/>
  <c r="QJ67" i="2" s="1"/>
  <c r="BF114" i="1" s="1"/>
  <c r="QE2" i="2"/>
  <c r="QF2" i="2" s="1"/>
  <c r="QF67" i="2" s="1"/>
  <c r="BF113" i="1" s="1"/>
  <c r="QA2" i="2"/>
  <c r="QB2" i="2" s="1"/>
  <c r="QB67" i="2" s="1"/>
  <c r="BF112" i="1" s="1"/>
  <c r="PW2" i="2"/>
  <c r="PX2" i="2" s="1"/>
  <c r="PX67" i="2" s="1"/>
  <c r="BF111" i="1" s="1"/>
  <c r="PS2" i="2"/>
  <c r="PT2" i="2" s="1"/>
  <c r="PT67" i="2" s="1"/>
  <c r="BF110" i="1" s="1"/>
  <c r="PO2" i="2"/>
  <c r="PP2" i="2" s="1"/>
  <c r="PP67" i="2" s="1"/>
  <c r="BF109" i="1" s="1"/>
  <c r="PK2" i="2"/>
  <c r="PL2" i="2" s="1"/>
  <c r="PL67" i="2" s="1"/>
  <c r="BF108" i="1" s="1"/>
  <c r="PG2" i="2"/>
  <c r="PH2" i="2" s="1"/>
  <c r="PH67" i="2" s="1"/>
  <c r="BF107" i="1" s="1"/>
  <c r="PC2" i="2"/>
  <c r="PD2" i="2" s="1"/>
  <c r="PD67" i="2" s="1"/>
  <c r="BF106" i="1" s="1"/>
  <c r="OY2" i="2"/>
  <c r="OZ2" i="2" s="1"/>
  <c r="OZ67" i="2" s="1"/>
  <c r="BF105" i="1" s="1"/>
  <c r="OU2" i="2"/>
  <c r="OV2" i="2" s="1"/>
  <c r="OV67" i="2" s="1"/>
  <c r="BF104" i="1" s="1"/>
  <c r="OQ2" i="2"/>
  <c r="OR2" i="2" s="1"/>
  <c r="OR67" i="2" s="1"/>
  <c r="BF103" i="1" s="1"/>
  <c r="OM2" i="2"/>
  <c r="ON2" i="2" s="1"/>
  <c r="ON67" i="2" s="1"/>
  <c r="BF102" i="1" s="1"/>
  <c r="OI2" i="2"/>
  <c r="OJ2" i="2" s="1"/>
  <c r="OJ67" i="2" s="1"/>
  <c r="BF101" i="1" s="1"/>
  <c r="OE2" i="2"/>
  <c r="OF2" i="2" s="1"/>
  <c r="OF67" i="2" s="1"/>
  <c r="BF100" i="1" s="1"/>
  <c r="OA2" i="2"/>
  <c r="OB2" i="2" s="1"/>
  <c r="OB67" i="2" s="1"/>
  <c r="BF99" i="1" s="1"/>
  <c r="NW2" i="2"/>
  <c r="NX2" i="2" s="1"/>
  <c r="NX67" i="2" s="1"/>
  <c r="BF98" i="1" s="1"/>
  <c r="NS2" i="2"/>
  <c r="NT2" i="2" s="1"/>
  <c r="NT67" i="2" s="1"/>
  <c r="BF97" i="1" s="1"/>
  <c r="NO2" i="2"/>
  <c r="NP2" i="2" s="1"/>
  <c r="NP67" i="2" s="1"/>
  <c r="BF96" i="1" s="1"/>
  <c r="NK2" i="2"/>
  <c r="NL2" i="2" s="1"/>
  <c r="NL67" i="2" s="1"/>
  <c r="BF95" i="1" s="1"/>
  <c r="NG2" i="2"/>
  <c r="NH2" i="2" s="1"/>
  <c r="NH67" i="2" s="1"/>
  <c r="BF94" i="1" s="1"/>
  <c r="NC2" i="2"/>
  <c r="ND2" i="2" s="1"/>
  <c r="ND67" i="2" s="1"/>
  <c r="BF93" i="1" s="1"/>
  <c r="MY2" i="2"/>
  <c r="MZ2" i="2" s="1"/>
  <c r="MZ67" i="2" s="1"/>
  <c r="BF92" i="1" s="1"/>
  <c r="MU2" i="2"/>
  <c r="MV2" i="2" s="1"/>
  <c r="MV67" i="2" s="1"/>
  <c r="BF91" i="1" s="1"/>
  <c r="MQ2" i="2"/>
  <c r="MR2" i="2" s="1"/>
  <c r="MR67" i="2" s="1"/>
  <c r="BF90" i="1" s="1"/>
  <c r="MM2" i="2"/>
  <c r="MN2" i="2" s="1"/>
  <c r="MN67" i="2" s="1"/>
  <c r="BF89" i="1" s="1"/>
  <c r="MI2" i="2"/>
  <c r="MJ2" i="2" s="1"/>
  <c r="MJ67" i="2" s="1"/>
  <c r="BF88" i="1" s="1"/>
  <c r="ME2" i="2"/>
  <c r="MF2" i="2" s="1"/>
  <c r="MF67" i="2" s="1"/>
  <c r="BF87" i="1" s="1"/>
  <c r="MA2" i="2"/>
  <c r="MB2" i="2" s="1"/>
  <c r="MB67" i="2" s="1"/>
  <c r="BF86" i="1" s="1"/>
  <c r="LW2" i="2"/>
  <c r="LX2" i="2" s="1"/>
  <c r="LX67" i="2" s="1"/>
  <c r="BF85" i="1" s="1"/>
  <c r="LS2" i="2"/>
  <c r="LT2" i="2" s="1"/>
  <c r="LT67" i="2" s="1"/>
  <c r="BF84" i="1" s="1"/>
  <c r="LO2" i="2"/>
  <c r="LP2" i="2" s="1"/>
  <c r="LP67" i="2" s="1"/>
  <c r="BF83" i="1" s="1"/>
  <c r="LK2" i="2"/>
  <c r="LL2" i="2" s="1"/>
  <c r="LL67" i="2" s="1"/>
  <c r="BF82" i="1" s="1"/>
  <c r="LG2" i="2"/>
  <c r="LH2" i="2" s="1"/>
  <c r="LH67" i="2" s="1"/>
  <c r="BF81" i="1" s="1"/>
  <c r="LC2" i="2"/>
  <c r="LD2" i="2" s="1"/>
  <c r="LD67" i="2" s="1"/>
  <c r="BF80" i="1" s="1"/>
  <c r="KY2" i="2"/>
  <c r="KZ2" i="2" s="1"/>
  <c r="KZ67" i="2" s="1"/>
  <c r="BF79" i="1" s="1"/>
  <c r="KU2" i="2"/>
  <c r="KV2" i="2" s="1"/>
  <c r="KV67" i="2" s="1"/>
  <c r="BF78" i="1" s="1"/>
  <c r="KQ2" i="2"/>
  <c r="KR2" i="2" s="1"/>
  <c r="KR67" i="2" s="1"/>
  <c r="BF77" i="1" s="1"/>
  <c r="KM2" i="2"/>
  <c r="KN2" i="2" s="1"/>
  <c r="KN67" i="2" s="1"/>
  <c r="BF76" i="1" s="1"/>
  <c r="KI2" i="2"/>
  <c r="KJ2" i="2" s="1"/>
  <c r="KJ67" i="2" s="1"/>
  <c r="BF75" i="1" s="1"/>
  <c r="KE2" i="2"/>
  <c r="KF2" i="2" s="1"/>
  <c r="KF67" i="2" s="1"/>
  <c r="BF74" i="1" s="1"/>
  <c r="KA2" i="2"/>
  <c r="KB2" i="2" s="1"/>
  <c r="KB67" i="2" s="1"/>
  <c r="BF73" i="1" s="1"/>
  <c r="JW3" i="2"/>
  <c r="JX3" i="2" s="1"/>
  <c r="JS3" i="2"/>
  <c r="JT3" i="2" s="1"/>
  <c r="JO3" i="2"/>
  <c r="JP3" i="2" s="1"/>
  <c r="JK3" i="2"/>
  <c r="JL3" i="2" s="1"/>
  <c r="JH3" i="2"/>
  <c r="JC3" i="2"/>
  <c r="JD3" i="2" s="1"/>
  <c r="IY3" i="2"/>
  <c r="IZ3" i="2" s="1"/>
  <c r="IQ2" i="2"/>
  <c r="IR2" i="2" s="1"/>
  <c r="IM3" i="2"/>
  <c r="IN3" i="2" s="1"/>
  <c r="IM4" i="2"/>
  <c r="IN4" i="2" s="1"/>
  <c r="IM5" i="2"/>
  <c r="IN5" i="2" s="1"/>
  <c r="IM6" i="2"/>
  <c r="IN6" i="2" s="1"/>
  <c r="IM7" i="2"/>
  <c r="IN7" i="2" s="1"/>
  <c r="IM8" i="2"/>
  <c r="IN8" i="2" s="1"/>
  <c r="IM9" i="2"/>
  <c r="IN9" i="2" s="1"/>
  <c r="IM10" i="2"/>
  <c r="IN10" i="2" s="1"/>
  <c r="IM11" i="2"/>
  <c r="IN11" i="2" s="1"/>
  <c r="IM12" i="2"/>
  <c r="IN12" i="2" s="1"/>
  <c r="IM13" i="2"/>
  <c r="IN13" i="2" s="1"/>
  <c r="IM14" i="2"/>
  <c r="IN14" i="2" s="1"/>
  <c r="IM15" i="2"/>
  <c r="IN15" i="2" s="1"/>
  <c r="IM16" i="2"/>
  <c r="IN16" i="2" s="1"/>
  <c r="IM17" i="2"/>
  <c r="IN17" i="2" s="1"/>
  <c r="IM18" i="2"/>
  <c r="IN18" i="2" s="1"/>
  <c r="IM19" i="2"/>
  <c r="IN19" i="2" s="1"/>
  <c r="IM20" i="2"/>
  <c r="IN20" i="2" s="1"/>
  <c r="IM21" i="2"/>
  <c r="IN21" i="2" s="1"/>
  <c r="IM22" i="2"/>
  <c r="IN22" i="2" s="1"/>
  <c r="IM23" i="2"/>
  <c r="IN23" i="2" s="1"/>
  <c r="IM24" i="2"/>
  <c r="IN24" i="2" s="1"/>
  <c r="IM25" i="2"/>
  <c r="IN25" i="2" s="1"/>
  <c r="II3" i="2"/>
  <c r="IJ3" i="2" s="1"/>
  <c r="II4" i="2"/>
  <c r="IJ4" i="2" s="1"/>
  <c r="II5" i="2"/>
  <c r="IJ5" i="2" s="1"/>
  <c r="II6" i="2"/>
  <c r="IJ6" i="2" s="1"/>
  <c r="II7" i="2"/>
  <c r="IJ7" i="2" s="1"/>
  <c r="II8" i="2"/>
  <c r="IJ8" i="2" s="1"/>
  <c r="II9" i="2"/>
  <c r="IJ9" i="2" s="1"/>
  <c r="II10" i="2"/>
  <c r="IJ10" i="2" s="1"/>
  <c r="II11" i="2"/>
  <c r="IJ11" i="2" s="1"/>
  <c r="II12" i="2"/>
  <c r="IJ12" i="2" s="1"/>
  <c r="II13" i="2"/>
  <c r="IJ13" i="2" s="1"/>
  <c r="II14" i="2"/>
  <c r="IJ14" i="2" s="1"/>
  <c r="II15" i="2"/>
  <c r="IJ15" i="2" s="1"/>
  <c r="II16" i="2"/>
  <c r="IJ16" i="2" s="1"/>
  <c r="II17" i="2"/>
  <c r="IJ17" i="2" s="1"/>
  <c r="II18" i="2"/>
  <c r="IJ18" i="2" s="1"/>
  <c r="II19" i="2"/>
  <c r="IJ19" i="2" s="1"/>
  <c r="II20" i="2"/>
  <c r="IJ20" i="2" s="1"/>
  <c r="II21" i="2"/>
  <c r="IJ21" i="2" s="1"/>
  <c r="II22" i="2"/>
  <c r="IJ22" i="2" s="1"/>
  <c r="II23" i="2"/>
  <c r="IJ23" i="2" s="1"/>
  <c r="II24" i="2"/>
  <c r="IJ24" i="2" s="1"/>
  <c r="II25" i="2"/>
  <c r="IJ25" i="2" s="1"/>
  <c r="IE3" i="2"/>
  <c r="IF3" i="2" s="1"/>
  <c r="IE4" i="2"/>
  <c r="IF4" i="2" s="1"/>
  <c r="IE5" i="2"/>
  <c r="IF5" i="2" s="1"/>
  <c r="IE6" i="2"/>
  <c r="IF6" i="2" s="1"/>
  <c r="IE7" i="2"/>
  <c r="IF7" i="2" s="1"/>
  <c r="IE8" i="2"/>
  <c r="IF8" i="2" s="1"/>
  <c r="IE9" i="2"/>
  <c r="IF9" i="2" s="1"/>
  <c r="IE10" i="2"/>
  <c r="IF10" i="2" s="1"/>
  <c r="IE11" i="2"/>
  <c r="IF11" i="2" s="1"/>
  <c r="IE12" i="2"/>
  <c r="IF12" i="2" s="1"/>
  <c r="IE13" i="2"/>
  <c r="IF13" i="2" s="1"/>
  <c r="IE14" i="2"/>
  <c r="IF14" i="2" s="1"/>
  <c r="IE15" i="2"/>
  <c r="IF15" i="2" s="1"/>
  <c r="IE16" i="2"/>
  <c r="IF16" i="2" s="1"/>
  <c r="IE17" i="2"/>
  <c r="IF17" i="2" s="1"/>
  <c r="IE18" i="2"/>
  <c r="IF18" i="2" s="1"/>
  <c r="IE19" i="2"/>
  <c r="IF19" i="2" s="1"/>
  <c r="IE20" i="2"/>
  <c r="IF20" i="2" s="1"/>
  <c r="IE21" i="2"/>
  <c r="IF21" i="2" s="1"/>
  <c r="IE22" i="2"/>
  <c r="IF22" i="2" s="1"/>
  <c r="IE23" i="2"/>
  <c r="IF23" i="2" s="1"/>
  <c r="IE24" i="2"/>
  <c r="IF24" i="2" s="1"/>
  <c r="IE25" i="2"/>
  <c r="IF25" i="2" s="1"/>
  <c r="IE26" i="2"/>
  <c r="IF26" i="2" s="1"/>
  <c r="IE27" i="2"/>
  <c r="IF27" i="2" s="1"/>
  <c r="IE28" i="2"/>
  <c r="IF28" i="2" s="1"/>
  <c r="IE29" i="2"/>
  <c r="IF29" i="2" s="1"/>
  <c r="IE30" i="2"/>
  <c r="IF30" i="2" s="1"/>
  <c r="IE31" i="2"/>
  <c r="IF31" i="2" s="1"/>
  <c r="IE32" i="2"/>
  <c r="IF32" i="2" s="1"/>
  <c r="IE33" i="2"/>
  <c r="IF33" i="2" s="1"/>
  <c r="IE34" i="2"/>
  <c r="IF34" i="2" s="1"/>
  <c r="IE35" i="2"/>
  <c r="IF35" i="2" s="1"/>
  <c r="IE36" i="2"/>
  <c r="IF36" i="2" s="1"/>
  <c r="IE37" i="2"/>
  <c r="IF37" i="2" s="1"/>
  <c r="IE38" i="2"/>
  <c r="IF38" i="2" s="1"/>
  <c r="IE39" i="2"/>
  <c r="IF39" i="2" s="1"/>
  <c r="IE40" i="2"/>
  <c r="IF40" i="2" s="1"/>
  <c r="IA3" i="2"/>
  <c r="IB3" i="2" s="1"/>
  <c r="IA4" i="2"/>
  <c r="IB4" i="2" s="1"/>
  <c r="IA5" i="2"/>
  <c r="IB5" i="2" s="1"/>
  <c r="IA6" i="2"/>
  <c r="IB6" i="2" s="1"/>
  <c r="IA7" i="2"/>
  <c r="IB7" i="2" s="1"/>
  <c r="IA8" i="2"/>
  <c r="IB8" i="2" s="1"/>
  <c r="IA9" i="2"/>
  <c r="IB9" i="2" s="1"/>
  <c r="IA10" i="2"/>
  <c r="IB10" i="2" s="1"/>
  <c r="IA11" i="2"/>
  <c r="IB11" i="2" s="1"/>
  <c r="IA12" i="2"/>
  <c r="IB12" i="2" s="1"/>
  <c r="IA13" i="2"/>
  <c r="IB13" i="2" s="1"/>
  <c r="IA14" i="2"/>
  <c r="IB14" i="2" s="1"/>
  <c r="IA15" i="2"/>
  <c r="IB15" i="2" s="1"/>
  <c r="IA16" i="2"/>
  <c r="IB16" i="2" s="1"/>
  <c r="IA17" i="2"/>
  <c r="IB17" i="2" s="1"/>
  <c r="IA18" i="2"/>
  <c r="IB18" i="2" s="1"/>
  <c r="IA19" i="2"/>
  <c r="IB19" i="2" s="1"/>
  <c r="IA20" i="2"/>
  <c r="IB20" i="2" s="1"/>
  <c r="IA21" i="2"/>
  <c r="IB21" i="2" s="1"/>
  <c r="IA22" i="2"/>
  <c r="IB22" i="2" s="1"/>
  <c r="IA23" i="2"/>
  <c r="IB23" i="2" s="1"/>
  <c r="IA24" i="2"/>
  <c r="IB24" i="2" s="1"/>
  <c r="IA25" i="2"/>
  <c r="IB25" i="2" s="1"/>
  <c r="IA26" i="2"/>
  <c r="IB26" i="2" s="1"/>
  <c r="IA27" i="2"/>
  <c r="IB27" i="2" s="1"/>
  <c r="IA28" i="2"/>
  <c r="IB28" i="2" s="1"/>
  <c r="IA29" i="2"/>
  <c r="IB29" i="2" s="1"/>
  <c r="IA30" i="2"/>
  <c r="IB30" i="2" s="1"/>
  <c r="IA31" i="2"/>
  <c r="IB31" i="2" s="1"/>
  <c r="IA32" i="2"/>
  <c r="IB32" i="2" s="1"/>
  <c r="IA33" i="2"/>
  <c r="IB33" i="2" s="1"/>
  <c r="IA34" i="2"/>
  <c r="IB34" i="2" s="1"/>
  <c r="IA35" i="2"/>
  <c r="IB35" i="2" s="1"/>
  <c r="IA36" i="2"/>
  <c r="IB36" i="2" s="1"/>
  <c r="IA37" i="2"/>
  <c r="IB37" i="2" s="1"/>
  <c r="IA38" i="2"/>
  <c r="IB38" i="2" s="1"/>
  <c r="IA39" i="2"/>
  <c r="IB39" i="2" s="1"/>
  <c r="IA40" i="2"/>
  <c r="IB40" i="2" s="1"/>
  <c r="IA41" i="2"/>
  <c r="IB41" i="2" s="1"/>
  <c r="IA42" i="2"/>
  <c r="IB42" i="2" s="1"/>
  <c r="IA43" i="2"/>
  <c r="IB43" i="2" s="1"/>
  <c r="IA44" i="2"/>
  <c r="IB44" i="2" s="1"/>
  <c r="IA45" i="2"/>
  <c r="IB45" i="2" s="1"/>
  <c r="IA46" i="2"/>
  <c r="IB46" i="2" s="1"/>
  <c r="IA47" i="2"/>
  <c r="IB47" i="2" s="1"/>
  <c r="IA48" i="2"/>
  <c r="IB48" i="2" s="1"/>
  <c r="IA49" i="2"/>
  <c r="IB49" i="2" s="1"/>
  <c r="IA50" i="2"/>
  <c r="IB50" i="2" s="1"/>
  <c r="IA51" i="2"/>
  <c r="IB51" i="2" s="1"/>
  <c r="IA52" i="2"/>
  <c r="IB52" i="2" s="1"/>
  <c r="IA53" i="2"/>
  <c r="IB53" i="2" s="1"/>
  <c r="HW3" i="2"/>
  <c r="HX3" i="2" s="1"/>
  <c r="HW4" i="2"/>
  <c r="HX4" i="2" s="1"/>
  <c r="HW5" i="2"/>
  <c r="HX5" i="2" s="1"/>
  <c r="HW6" i="2"/>
  <c r="HX6" i="2" s="1"/>
  <c r="HW7" i="2"/>
  <c r="HX7" i="2" s="1"/>
  <c r="HW8" i="2"/>
  <c r="HX8" i="2" s="1"/>
  <c r="HW9" i="2"/>
  <c r="HX9" i="2" s="1"/>
  <c r="HW10" i="2"/>
  <c r="HX10" i="2" s="1"/>
  <c r="HW11" i="2"/>
  <c r="HX11" i="2" s="1"/>
  <c r="HW12" i="2"/>
  <c r="HX12" i="2" s="1"/>
  <c r="HW13" i="2"/>
  <c r="HX13" i="2" s="1"/>
  <c r="HW14" i="2"/>
  <c r="HX14" i="2" s="1"/>
  <c r="HW15" i="2"/>
  <c r="HX15" i="2" s="1"/>
  <c r="HW16" i="2"/>
  <c r="HX16" i="2" s="1"/>
  <c r="HW17" i="2"/>
  <c r="HX17" i="2" s="1"/>
  <c r="HW18" i="2"/>
  <c r="HX18" i="2" s="1"/>
  <c r="HW19" i="2"/>
  <c r="HX19" i="2" s="1"/>
  <c r="HW20" i="2"/>
  <c r="HX20" i="2" s="1"/>
  <c r="HW21" i="2"/>
  <c r="HX21" i="2" s="1"/>
  <c r="HW22" i="2"/>
  <c r="HX22" i="2" s="1"/>
  <c r="HW23" i="2"/>
  <c r="HX23" i="2"/>
  <c r="HW24" i="2"/>
  <c r="HX24" i="2" s="1"/>
  <c r="HW25" i="2"/>
  <c r="HX25" i="2" s="1"/>
  <c r="HW26" i="2"/>
  <c r="HX26" i="2" s="1"/>
  <c r="HW27" i="2"/>
  <c r="HX27" i="2" s="1"/>
  <c r="HW28" i="2"/>
  <c r="HX28" i="2" s="1"/>
  <c r="HW29" i="2"/>
  <c r="HX29" i="2" s="1"/>
  <c r="HW30" i="2"/>
  <c r="HX30" i="2" s="1"/>
  <c r="HW31" i="2"/>
  <c r="HX31" i="2" s="1"/>
  <c r="HW32" i="2"/>
  <c r="HX32" i="2" s="1"/>
  <c r="HW33" i="2"/>
  <c r="HX33" i="2" s="1"/>
  <c r="HS3" i="2"/>
  <c r="HT3" i="2" s="1"/>
  <c r="HS4" i="2"/>
  <c r="HT4" i="2" s="1"/>
  <c r="HS5" i="2"/>
  <c r="HT5" i="2" s="1"/>
  <c r="HS6" i="2"/>
  <c r="HT6" i="2" s="1"/>
  <c r="HS7" i="2"/>
  <c r="HT7" i="2" s="1"/>
  <c r="HS8" i="2"/>
  <c r="HT8" i="2" s="1"/>
  <c r="HS9" i="2"/>
  <c r="HT9" i="2" s="1"/>
  <c r="HS10" i="2"/>
  <c r="HT10" i="2" s="1"/>
  <c r="HS11" i="2"/>
  <c r="HT11" i="2" s="1"/>
  <c r="HS12" i="2"/>
  <c r="HT12" i="2" s="1"/>
  <c r="HS13" i="2"/>
  <c r="HT13" i="2" s="1"/>
  <c r="HS14" i="2"/>
  <c r="HT14" i="2" s="1"/>
  <c r="HS15" i="2"/>
  <c r="HT15" i="2" s="1"/>
  <c r="HS16" i="2"/>
  <c r="HT16" i="2" s="1"/>
  <c r="HS17" i="2"/>
  <c r="HT17" i="2" s="1"/>
  <c r="HS18" i="2"/>
  <c r="HT18" i="2" s="1"/>
  <c r="HS19" i="2"/>
  <c r="HT19" i="2" s="1"/>
  <c r="HS20" i="2"/>
  <c r="HT20" i="2" s="1"/>
  <c r="HS21" i="2"/>
  <c r="HT21" i="2" s="1"/>
  <c r="HS22" i="2"/>
  <c r="HT22" i="2" s="1"/>
  <c r="HS23" i="2"/>
  <c r="HT23" i="2" s="1"/>
  <c r="HS24" i="2"/>
  <c r="HT24" i="2" s="1"/>
  <c r="HS25" i="2"/>
  <c r="HT25" i="2" s="1"/>
  <c r="HS26" i="2"/>
  <c r="HT26" i="2" s="1"/>
  <c r="HS27" i="2"/>
  <c r="HT27" i="2" s="1"/>
  <c r="HS28" i="2"/>
  <c r="HT28" i="2" s="1"/>
  <c r="HS29" i="2"/>
  <c r="HT29" i="2" s="1"/>
  <c r="HS30" i="2"/>
  <c r="HT30" i="2" s="1"/>
  <c r="HS31" i="2"/>
  <c r="HT31" i="2" s="1"/>
  <c r="HS32" i="2"/>
  <c r="HT32" i="2" s="1"/>
  <c r="HS33" i="2"/>
  <c r="HT33" i="2" s="1"/>
  <c r="JX67" i="2" l="1"/>
  <c r="BF70" i="1" s="1"/>
  <c r="JT67" i="2"/>
  <c r="BF71" i="1" s="1"/>
  <c r="JP67" i="2"/>
  <c r="BF72" i="1" s="1"/>
  <c r="JL67" i="2"/>
  <c r="BF69" i="1" s="1"/>
  <c r="JH67" i="2"/>
  <c r="BF68" i="1" s="1"/>
  <c r="JD67" i="2"/>
  <c r="BF67" i="1" s="1"/>
  <c r="IZ67" i="2"/>
  <c r="BF66" i="1" s="1"/>
  <c r="IV67" i="2"/>
  <c r="BF65" i="1" s="1"/>
  <c r="IR67" i="2"/>
  <c r="BF64" i="1" s="1"/>
  <c r="HO3" i="2" l="1"/>
  <c r="HP3" i="2" s="1"/>
  <c r="HO4" i="2"/>
  <c r="HP4" i="2" s="1"/>
  <c r="HO5" i="2"/>
  <c r="HP5" i="2" s="1"/>
  <c r="HO6" i="2"/>
  <c r="HP6" i="2" s="1"/>
  <c r="HO7" i="2"/>
  <c r="HP7" i="2" s="1"/>
  <c r="HO8" i="2"/>
  <c r="HP8" i="2" s="1"/>
  <c r="HO9" i="2"/>
  <c r="HP9" i="2" s="1"/>
  <c r="HO10" i="2"/>
  <c r="HP10" i="2" s="1"/>
  <c r="HO11" i="2"/>
  <c r="HP11" i="2" s="1"/>
  <c r="HO12" i="2"/>
  <c r="HP12" i="2" s="1"/>
  <c r="HO13" i="2"/>
  <c r="HP13" i="2" s="1"/>
  <c r="HO14" i="2"/>
  <c r="HP14" i="2" s="1"/>
  <c r="HO15" i="2"/>
  <c r="HP15" i="2" s="1"/>
  <c r="HO16" i="2"/>
  <c r="HP16" i="2" s="1"/>
  <c r="HO17" i="2"/>
  <c r="HP17" i="2" s="1"/>
  <c r="HO18" i="2"/>
  <c r="HP18" i="2" s="1"/>
  <c r="HO19" i="2"/>
  <c r="HP19" i="2" s="1"/>
  <c r="HO20" i="2"/>
  <c r="HP20" i="2" s="1"/>
  <c r="HO21" i="2"/>
  <c r="HP21" i="2" s="1"/>
  <c r="HO22" i="2"/>
  <c r="HP22" i="2" s="1"/>
  <c r="HO23" i="2"/>
  <c r="HP23" i="2" s="1"/>
  <c r="HO24" i="2"/>
  <c r="HP24" i="2" s="1"/>
  <c r="HO25" i="2"/>
  <c r="HP25" i="2" s="1"/>
  <c r="HO26" i="2"/>
  <c r="HP26" i="2" s="1"/>
  <c r="HO27" i="2"/>
  <c r="HP27" i="2" s="1"/>
  <c r="HO28" i="2"/>
  <c r="HP28" i="2" s="1"/>
  <c r="HO29" i="2"/>
  <c r="HP29" i="2" s="1"/>
  <c r="HO30" i="2"/>
  <c r="HP30" i="2" s="1"/>
  <c r="HO31" i="2"/>
  <c r="HP31" i="2" s="1"/>
  <c r="HO32" i="2"/>
  <c r="HP32" i="2" s="1"/>
  <c r="HO33" i="2"/>
  <c r="HP33" i="2" s="1"/>
  <c r="HO34" i="2"/>
  <c r="HP34" i="2" s="1"/>
  <c r="HO35" i="2"/>
  <c r="HP35" i="2" s="1"/>
  <c r="HO36" i="2"/>
  <c r="HP36" i="2" s="1"/>
  <c r="HO37" i="2"/>
  <c r="HP37" i="2" s="1"/>
  <c r="HO38" i="2"/>
  <c r="HP38" i="2" s="1"/>
  <c r="HO39" i="2"/>
  <c r="HP39" i="2" s="1"/>
  <c r="HO40" i="2"/>
  <c r="HP40" i="2" s="1"/>
  <c r="HO41" i="2"/>
  <c r="HP41" i="2" s="1"/>
  <c r="HO42" i="2"/>
  <c r="HP42" i="2" s="1"/>
  <c r="HO43" i="2"/>
  <c r="HP43" i="2" s="1"/>
  <c r="HO44" i="2"/>
  <c r="HP44" i="2" s="1"/>
  <c r="HO45" i="2"/>
  <c r="HP45" i="2" s="1"/>
  <c r="HO46" i="2"/>
  <c r="HP46" i="2" s="1"/>
  <c r="HO47" i="2"/>
  <c r="HP47" i="2" s="1"/>
  <c r="HO48" i="2"/>
  <c r="HP48" i="2" s="1"/>
  <c r="HO49" i="2"/>
  <c r="HP49" i="2" s="1"/>
  <c r="HO50" i="2"/>
  <c r="HP50" i="2" s="1"/>
  <c r="HO51" i="2"/>
  <c r="HP51" i="2" s="1"/>
  <c r="HO52" i="2"/>
  <c r="HP52" i="2" s="1"/>
  <c r="HO53" i="2"/>
  <c r="HP53" i="2" s="1"/>
  <c r="HO54" i="2"/>
  <c r="HP54" i="2" s="1"/>
  <c r="HK3" i="2"/>
  <c r="HL3" i="2" s="1"/>
  <c r="HK4" i="2"/>
  <c r="HL4" i="2" s="1"/>
  <c r="HK5" i="2"/>
  <c r="HL5" i="2" s="1"/>
  <c r="HK6" i="2"/>
  <c r="HL6" i="2" s="1"/>
  <c r="HK7" i="2"/>
  <c r="HL7" i="2" s="1"/>
  <c r="HK8" i="2"/>
  <c r="HL8" i="2" s="1"/>
  <c r="HK9" i="2"/>
  <c r="HL9" i="2" s="1"/>
  <c r="HK10" i="2"/>
  <c r="HL10" i="2" s="1"/>
  <c r="HK11" i="2"/>
  <c r="HL11" i="2" s="1"/>
  <c r="HK12" i="2"/>
  <c r="HL12" i="2" s="1"/>
  <c r="HK13" i="2"/>
  <c r="HL13" i="2" s="1"/>
  <c r="HK14" i="2"/>
  <c r="HL14" i="2" s="1"/>
  <c r="HK15" i="2"/>
  <c r="HL15" i="2" s="1"/>
  <c r="HK16" i="2"/>
  <c r="HL16" i="2" s="1"/>
  <c r="HK17" i="2"/>
  <c r="HL17" i="2" s="1"/>
  <c r="HK18" i="2"/>
  <c r="HL18" i="2" s="1"/>
  <c r="HK19" i="2"/>
  <c r="HL19" i="2" s="1"/>
  <c r="HK20" i="2"/>
  <c r="HL20" i="2" s="1"/>
  <c r="HK21" i="2"/>
  <c r="HL21" i="2" s="1"/>
  <c r="HK22" i="2"/>
  <c r="HL22" i="2" s="1"/>
  <c r="HK23" i="2"/>
  <c r="HL23" i="2" s="1"/>
  <c r="HK24" i="2"/>
  <c r="HL24" i="2" s="1"/>
  <c r="HK25" i="2"/>
  <c r="HL25" i="2" s="1"/>
  <c r="HK26" i="2"/>
  <c r="HL26" i="2" s="1"/>
  <c r="HK27" i="2"/>
  <c r="HL27" i="2" s="1"/>
  <c r="HG3" i="2"/>
  <c r="HH3" i="2" s="1"/>
  <c r="HG4" i="2"/>
  <c r="HH4" i="2" s="1"/>
  <c r="HG5" i="2"/>
  <c r="HH5" i="2" s="1"/>
  <c r="HG6" i="2"/>
  <c r="HH6" i="2" s="1"/>
  <c r="HG7" i="2"/>
  <c r="HH7" i="2" s="1"/>
  <c r="HG8" i="2"/>
  <c r="HH8" i="2" s="1"/>
  <c r="HG9" i="2"/>
  <c r="HH9" i="2" s="1"/>
  <c r="HG10" i="2"/>
  <c r="HH10" i="2" s="1"/>
  <c r="HG11" i="2"/>
  <c r="HH11" i="2" s="1"/>
  <c r="HG12" i="2"/>
  <c r="HH12" i="2" s="1"/>
  <c r="HG13" i="2"/>
  <c r="HH13" i="2" s="1"/>
  <c r="HG14" i="2"/>
  <c r="HH14" i="2" s="1"/>
  <c r="HG15" i="2"/>
  <c r="HH15" i="2" s="1"/>
  <c r="HG16" i="2"/>
  <c r="HH16" i="2" s="1"/>
  <c r="HG17" i="2"/>
  <c r="HH17" i="2" s="1"/>
  <c r="HG18" i="2"/>
  <c r="HH18" i="2" s="1"/>
  <c r="HG19" i="2"/>
  <c r="HH19" i="2" s="1"/>
  <c r="HG20" i="2"/>
  <c r="HH20" i="2" s="1"/>
  <c r="HG21" i="2"/>
  <c r="HH21" i="2" s="1"/>
  <c r="HG22" i="2"/>
  <c r="HH22" i="2" s="1"/>
  <c r="HG23" i="2"/>
  <c r="HH23" i="2" s="1"/>
  <c r="HG24" i="2"/>
  <c r="HH24" i="2" s="1"/>
  <c r="HG25" i="2"/>
  <c r="HH25" i="2" s="1"/>
  <c r="HG26" i="2"/>
  <c r="HH26" i="2" s="1"/>
  <c r="HC3" i="2"/>
  <c r="HD3" i="2" s="1"/>
  <c r="HC4" i="2"/>
  <c r="HD4" i="2" s="1"/>
  <c r="HC5" i="2"/>
  <c r="HD5" i="2" s="1"/>
  <c r="HC6" i="2"/>
  <c r="HD6" i="2" s="1"/>
  <c r="HC7" i="2"/>
  <c r="HD7" i="2" s="1"/>
  <c r="HC8" i="2"/>
  <c r="HD8" i="2" s="1"/>
  <c r="HC9" i="2"/>
  <c r="HD9" i="2" s="1"/>
  <c r="HC10" i="2"/>
  <c r="HD10" i="2" s="1"/>
  <c r="HC11" i="2"/>
  <c r="HD11" i="2" s="1"/>
  <c r="HC12" i="2"/>
  <c r="HD12" i="2" s="1"/>
  <c r="HC13" i="2"/>
  <c r="HD13" i="2" s="1"/>
  <c r="HC14" i="2"/>
  <c r="HD14" i="2" s="1"/>
  <c r="HC15" i="2"/>
  <c r="HD15" i="2" s="1"/>
  <c r="HC16" i="2"/>
  <c r="HD16" i="2" s="1"/>
  <c r="HC17" i="2"/>
  <c r="HD17" i="2" s="1"/>
  <c r="HC18" i="2"/>
  <c r="HD18" i="2" s="1"/>
  <c r="HC19" i="2"/>
  <c r="HD19" i="2" s="1"/>
  <c r="HC20" i="2"/>
  <c r="HD20" i="2" s="1"/>
  <c r="HC21" i="2"/>
  <c r="HD21" i="2" s="1"/>
  <c r="HC22" i="2"/>
  <c r="HD22" i="2" s="1"/>
  <c r="HC23" i="2"/>
  <c r="HD23" i="2" s="1"/>
  <c r="HC24" i="2"/>
  <c r="HD24" i="2" s="1"/>
  <c r="GY21" i="2"/>
  <c r="GY20" i="2"/>
  <c r="GY19" i="2"/>
  <c r="GY18" i="2"/>
  <c r="GY17" i="2"/>
  <c r="GY16" i="2"/>
  <c r="GY15" i="2"/>
  <c r="GY14" i="2"/>
  <c r="GY3" i="2"/>
  <c r="GZ3" i="2" s="1"/>
  <c r="GY4" i="2"/>
  <c r="GZ4" i="2" s="1"/>
  <c r="GY5" i="2"/>
  <c r="GZ5" i="2" s="1"/>
  <c r="GY6" i="2"/>
  <c r="GZ6" i="2" s="1"/>
  <c r="GY7" i="2"/>
  <c r="GZ7" i="2" s="1"/>
  <c r="GY8" i="2"/>
  <c r="GZ8" i="2" s="1"/>
  <c r="GY9" i="2"/>
  <c r="GZ9" i="2" s="1"/>
  <c r="GY10" i="2"/>
  <c r="GZ10" i="2" s="1"/>
  <c r="GY11" i="2"/>
  <c r="GZ11" i="2" s="1"/>
  <c r="GY12" i="2"/>
  <c r="GZ12" i="2" s="1"/>
  <c r="GY13" i="2"/>
  <c r="GZ13" i="2" s="1"/>
  <c r="GU3" i="2"/>
  <c r="GV3" i="2" s="1"/>
  <c r="GU4" i="2"/>
  <c r="GV4" i="2" s="1"/>
  <c r="GU5" i="2"/>
  <c r="GV5" i="2" s="1"/>
  <c r="GU6" i="2"/>
  <c r="GV6" i="2" s="1"/>
  <c r="GU7" i="2"/>
  <c r="GV7" i="2" s="1"/>
  <c r="GU8" i="2"/>
  <c r="GV8" i="2" s="1"/>
  <c r="GU9" i="2"/>
  <c r="GV9" i="2" s="1"/>
  <c r="GU10" i="2"/>
  <c r="GV10" i="2" s="1"/>
  <c r="GU11" i="2"/>
  <c r="GV11" i="2" s="1"/>
  <c r="GU12" i="2"/>
  <c r="GV12" i="2" s="1"/>
  <c r="GU13" i="2"/>
  <c r="GV13" i="2" s="1"/>
  <c r="GU14" i="2"/>
  <c r="GV14" i="2" s="1"/>
  <c r="GU15" i="2"/>
  <c r="GV15" i="2" s="1"/>
  <c r="GU16" i="2"/>
  <c r="GV16" i="2" s="1"/>
  <c r="GU17" i="2"/>
  <c r="GV17" i="2" s="1"/>
  <c r="GU18" i="2"/>
  <c r="GV18" i="2" s="1"/>
  <c r="GU19" i="2"/>
  <c r="GV19" i="2" s="1"/>
  <c r="GU20" i="2"/>
  <c r="GV20" i="2" s="1"/>
  <c r="GU21" i="2"/>
  <c r="GV21" i="2" s="1"/>
  <c r="GU22" i="2"/>
  <c r="GV22" i="2" s="1"/>
  <c r="GU23" i="2"/>
  <c r="GV23" i="2" s="1"/>
  <c r="GU24" i="2"/>
  <c r="GV24" i="2" s="1"/>
  <c r="GU25" i="2"/>
  <c r="GV25" i="2" s="1"/>
  <c r="GU26" i="2"/>
  <c r="GV26" i="2" s="1"/>
  <c r="GU27" i="2"/>
  <c r="GV27" i="2" s="1"/>
  <c r="GU28" i="2"/>
  <c r="GV28" i="2" s="1"/>
  <c r="GU29" i="2"/>
  <c r="GV29" i="2" s="1"/>
  <c r="GU30" i="2"/>
  <c r="GV30" i="2" s="1"/>
  <c r="GU31" i="2"/>
  <c r="GV31" i="2" s="1"/>
  <c r="GU32" i="2"/>
  <c r="GV32" i="2" s="1"/>
  <c r="GU33" i="2"/>
  <c r="GV33" i="2" s="1"/>
  <c r="GU34" i="2"/>
  <c r="GV34" i="2" s="1"/>
  <c r="GU35" i="2"/>
  <c r="GV35" i="2" s="1"/>
  <c r="GU36" i="2"/>
  <c r="GV36" i="2" s="1"/>
  <c r="GU37" i="2"/>
  <c r="GV37" i="2" s="1"/>
  <c r="GU38" i="2"/>
  <c r="GV38" i="2" s="1"/>
  <c r="GU39" i="2"/>
  <c r="GV39" i="2" s="1"/>
  <c r="GQ3" i="2"/>
  <c r="GR3" i="2" s="1"/>
  <c r="GQ4" i="2"/>
  <c r="GR4" i="2" s="1"/>
  <c r="GQ5" i="2"/>
  <c r="GR5" i="2" s="1"/>
  <c r="GQ6" i="2"/>
  <c r="GR6" i="2" s="1"/>
  <c r="GQ7" i="2"/>
  <c r="GR7" i="2" s="1"/>
  <c r="GQ8" i="2"/>
  <c r="GR8" i="2" s="1"/>
  <c r="GQ9" i="2"/>
  <c r="GR9" i="2" s="1"/>
  <c r="GQ10" i="2"/>
  <c r="GR10" i="2" s="1"/>
  <c r="GQ11" i="2"/>
  <c r="GR11" i="2" s="1"/>
  <c r="GQ12" i="2"/>
  <c r="GR12" i="2" s="1"/>
  <c r="GQ13" i="2"/>
  <c r="GR13" i="2" s="1"/>
  <c r="GQ14" i="2"/>
  <c r="GR14" i="2" s="1"/>
  <c r="GQ15" i="2"/>
  <c r="GR15" i="2" s="1"/>
  <c r="GQ16" i="2"/>
  <c r="GR16" i="2" s="1"/>
  <c r="GQ17" i="2"/>
  <c r="GR17" i="2" s="1"/>
  <c r="GQ18" i="2"/>
  <c r="GR18" i="2" s="1"/>
  <c r="GQ19" i="2"/>
  <c r="GR19" i="2" s="1"/>
  <c r="GQ20" i="2"/>
  <c r="GR20" i="2" s="1"/>
  <c r="GQ21" i="2"/>
  <c r="GR21" i="2" s="1"/>
  <c r="GQ22" i="2"/>
  <c r="GR22" i="2" s="1"/>
  <c r="GQ23" i="2"/>
  <c r="GR23" i="2" s="1"/>
  <c r="GQ24" i="2"/>
  <c r="GR24" i="2" s="1"/>
  <c r="GQ25" i="2"/>
  <c r="GR25" i="2" s="1"/>
  <c r="GQ26" i="2"/>
  <c r="GR26" i="2" s="1"/>
  <c r="GQ27" i="2"/>
  <c r="GR27" i="2" s="1"/>
  <c r="GQ28" i="2"/>
  <c r="GR28" i="2" s="1"/>
  <c r="GQ29" i="2"/>
  <c r="GR29" i="2" s="1"/>
  <c r="GQ30" i="2"/>
  <c r="GR30" i="2" s="1"/>
  <c r="GQ31" i="2"/>
  <c r="GR31" i="2" s="1"/>
  <c r="GQ32" i="2"/>
  <c r="GR32" i="2" s="1"/>
  <c r="GQ33" i="2"/>
  <c r="GR33" i="2" s="1"/>
  <c r="GQ34" i="2"/>
  <c r="GR34" i="2" s="1"/>
  <c r="GM3" i="2"/>
  <c r="GN3" i="2" s="1"/>
  <c r="GM4" i="2"/>
  <c r="GN4" i="2" s="1"/>
  <c r="GM5" i="2"/>
  <c r="GN5" i="2" s="1"/>
  <c r="GM6" i="2"/>
  <c r="GN6" i="2" s="1"/>
  <c r="GM7" i="2"/>
  <c r="GN7" i="2" s="1"/>
  <c r="GM8" i="2"/>
  <c r="GN8" i="2" s="1"/>
  <c r="GM9" i="2"/>
  <c r="GN9" i="2" s="1"/>
  <c r="GM10" i="2"/>
  <c r="GN10" i="2" s="1"/>
  <c r="GM11" i="2"/>
  <c r="GN11" i="2" s="1"/>
  <c r="GM12" i="2"/>
  <c r="GN12" i="2" s="1"/>
  <c r="GM13" i="2"/>
  <c r="GN13" i="2" s="1"/>
  <c r="GM14" i="2"/>
  <c r="GN14" i="2" s="1"/>
  <c r="GM15" i="2"/>
  <c r="GN15" i="2" s="1"/>
  <c r="GM16" i="2"/>
  <c r="GN16" i="2" s="1"/>
  <c r="GM17" i="2"/>
  <c r="GN17" i="2" s="1"/>
  <c r="GM18" i="2"/>
  <c r="GN18" i="2" s="1"/>
  <c r="GM19" i="2"/>
  <c r="GN19" i="2" s="1"/>
  <c r="GM20" i="2"/>
  <c r="GN20" i="2" s="1"/>
  <c r="GM21" i="2"/>
  <c r="GN21" i="2" s="1"/>
  <c r="GM22" i="2"/>
  <c r="GN22" i="2" s="1"/>
  <c r="GM23" i="2"/>
  <c r="GN23" i="2" s="1"/>
  <c r="GM24" i="2"/>
  <c r="GN24" i="2" s="1"/>
  <c r="GM25" i="2"/>
  <c r="GN25" i="2" s="1"/>
  <c r="GM26" i="2"/>
  <c r="GN26" i="2" s="1"/>
  <c r="GM27" i="2"/>
  <c r="GN27" i="2" s="1"/>
  <c r="GM28" i="2"/>
  <c r="GN28" i="2" s="1"/>
  <c r="GM29" i="2"/>
  <c r="GN29" i="2" s="1"/>
  <c r="GM30" i="2"/>
  <c r="GN30" i="2" s="1"/>
  <c r="GM31" i="2"/>
  <c r="GN31" i="2" s="1"/>
  <c r="GM32" i="2"/>
  <c r="GN32" i="2" s="1"/>
  <c r="GM33" i="2"/>
  <c r="GN33" i="2" s="1"/>
  <c r="GM34" i="2"/>
  <c r="GN34" i="2" s="1"/>
  <c r="GM35" i="2"/>
  <c r="GN35" i="2" s="1"/>
  <c r="GI3" i="2"/>
  <c r="GJ3" i="2" s="1"/>
  <c r="GI4" i="2"/>
  <c r="GJ4" i="2" s="1"/>
  <c r="GI5" i="2"/>
  <c r="GJ5" i="2" s="1"/>
  <c r="GI6" i="2"/>
  <c r="GJ6" i="2" s="1"/>
  <c r="GI7" i="2"/>
  <c r="GJ7" i="2" s="1"/>
  <c r="GI8" i="2"/>
  <c r="GJ8" i="2" s="1"/>
  <c r="GI9" i="2"/>
  <c r="GJ9" i="2" s="1"/>
  <c r="GI10" i="2"/>
  <c r="GJ10" i="2" s="1"/>
  <c r="GI11" i="2"/>
  <c r="GJ11" i="2" s="1"/>
  <c r="GI12" i="2"/>
  <c r="GJ12" i="2" s="1"/>
  <c r="GI13" i="2"/>
  <c r="GJ13" i="2" s="1"/>
  <c r="GI14" i="2"/>
  <c r="GJ14" i="2" s="1"/>
  <c r="GI15" i="2"/>
  <c r="GJ15" i="2" s="1"/>
  <c r="GI16" i="2"/>
  <c r="GJ16" i="2" s="1"/>
  <c r="GI17" i="2"/>
  <c r="GJ17" i="2" s="1"/>
  <c r="GI18" i="2"/>
  <c r="GJ18" i="2" s="1"/>
  <c r="GI19" i="2"/>
  <c r="GJ19" i="2" s="1"/>
  <c r="GI20" i="2"/>
  <c r="GJ20" i="2" s="1"/>
  <c r="GI21" i="2"/>
  <c r="GJ21" i="2" s="1"/>
  <c r="GI22" i="2"/>
  <c r="GJ22" i="2" s="1"/>
  <c r="GI23" i="2"/>
  <c r="GJ23" i="2" s="1"/>
  <c r="GE3" i="2"/>
  <c r="GF3" i="2" s="1"/>
  <c r="GE4" i="2"/>
  <c r="GF4" i="2" s="1"/>
  <c r="GE5" i="2"/>
  <c r="GF5" i="2" s="1"/>
  <c r="GE6" i="2"/>
  <c r="GF6" i="2" s="1"/>
  <c r="GE7" i="2"/>
  <c r="GF7" i="2" s="1"/>
  <c r="GE8" i="2"/>
  <c r="GF8" i="2" s="1"/>
  <c r="GE9" i="2"/>
  <c r="GF9" i="2" s="1"/>
  <c r="GE10" i="2"/>
  <c r="GF10" i="2" s="1"/>
  <c r="GE11" i="2"/>
  <c r="GF11" i="2" s="1"/>
  <c r="GE12" i="2"/>
  <c r="GF12" i="2" s="1"/>
  <c r="GE13" i="2"/>
  <c r="GF13" i="2" s="1"/>
  <c r="GE14" i="2"/>
  <c r="GF14" i="2" s="1"/>
  <c r="GE15" i="2"/>
  <c r="GF15" i="2" s="1"/>
  <c r="GE16" i="2"/>
  <c r="GF16" i="2" s="1"/>
  <c r="GE17" i="2"/>
  <c r="GF17" i="2" s="1"/>
  <c r="GE18" i="2"/>
  <c r="GF18" i="2" s="1"/>
  <c r="GE19" i="2"/>
  <c r="GF19" i="2" s="1"/>
  <c r="GE20" i="2"/>
  <c r="GF20" i="2" s="1"/>
  <c r="GE21" i="2"/>
  <c r="GF21" i="2" s="1"/>
  <c r="GE22" i="2"/>
  <c r="GF22" i="2" s="1"/>
  <c r="GE23" i="2"/>
  <c r="GF23" i="2" s="1"/>
  <c r="GE24" i="2"/>
  <c r="GF24" i="2" s="1"/>
  <c r="GE25" i="2"/>
  <c r="GF25" i="2" s="1"/>
  <c r="GE26" i="2"/>
  <c r="GF26" i="2" s="1"/>
  <c r="GE27" i="2"/>
  <c r="GF27" i="2" s="1"/>
  <c r="GE28" i="2"/>
  <c r="GF28" i="2" s="1"/>
  <c r="GA3" i="2"/>
  <c r="GB3" i="2" s="1"/>
  <c r="GA4" i="2"/>
  <c r="GB4" i="2" s="1"/>
  <c r="GA5" i="2"/>
  <c r="GB5" i="2" s="1"/>
  <c r="GA6" i="2"/>
  <c r="GB6" i="2" s="1"/>
  <c r="GA7" i="2"/>
  <c r="GB7" i="2" s="1"/>
  <c r="GA8" i="2"/>
  <c r="GB8" i="2" s="1"/>
  <c r="GA9" i="2"/>
  <c r="GB9" i="2" s="1"/>
  <c r="GA10" i="2"/>
  <c r="GB10" i="2" s="1"/>
  <c r="GA11" i="2"/>
  <c r="GB11" i="2" s="1"/>
  <c r="GA12" i="2"/>
  <c r="GB12" i="2" s="1"/>
  <c r="GA13" i="2"/>
  <c r="GB13" i="2" s="1"/>
  <c r="GA14" i="2"/>
  <c r="GB14" i="2" s="1"/>
  <c r="GA15" i="2"/>
  <c r="GB15" i="2" s="1"/>
  <c r="GA16" i="2"/>
  <c r="GB16" i="2" s="1"/>
  <c r="GA17" i="2"/>
  <c r="GB17" i="2" s="1"/>
  <c r="GA18" i="2"/>
  <c r="GB18" i="2" s="1"/>
  <c r="GA19" i="2"/>
  <c r="GB19" i="2" s="1"/>
  <c r="GA20" i="2"/>
  <c r="GB20" i="2" s="1"/>
  <c r="GA21" i="2"/>
  <c r="GB21" i="2" s="1"/>
  <c r="GA22" i="2"/>
  <c r="GB22" i="2" s="1"/>
  <c r="GA23" i="2"/>
  <c r="GB23" i="2" s="1"/>
  <c r="GA24" i="2"/>
  <c r="GB24" i="2" s="1"/>
  <c r="GA25" i="2"/>
  <c r="GB25" i="2" s="1"/>
  <c r="GA26" i="2"/>
  <c r="GB26" i="2" s="1"/>
  <c r="FW3" i="2"/>
  <c r="FX3" i="2" s="1"/>
  <c r="FW4" i="2"/>
  <c r="FX4" i="2" s="1"/>
  <c r="FW5" i="2"/>
  <c r="FX5" i="2" s="1"/>
  <c r="FW6" i="2"/>
  <c r="FX6" i="2" s="1"/>
  <c r="FW7" i="2"/>
  <c r="FX7" i="2" s="1"/>
  <c r="FW8" i="2"/>
  <c r="FX8" i="2" s="1"/>
  <c r="FW9" i="2"/>
  <c r="FX9" i="2" s="1"/>
  <c r="FW10" i="2"/>
  <c r="FX10" i="2" s="1"/>
  <c r="FW11" i="2"/>
  <c r="FX11" i="2" s="1"/>
  <c r="FW12" i="2"/>
  <c r="FX12" i="2" s="1"/>
  <c r="FW13" i="2"/>
  <c r="FX13" i="2" s="1"/>
  <c r="FW14" i="2"/>
  <c r="FX14" i="2" s="1"/>
  <c r="FW15" i="2"/>
  <c r="FX15" i="2" s="1"/>
  <c r="FW16" i="2"/>
  <c r="FX16" i="2" s="1"/>
  <c r="FW17" i="2"/>
  <c r="FX17" i="2" s="1"/>
  <c r="FW18" i="2"/>
  <c r="FX18" i="2" s="1"/>
  <c r="FW19" i="2"/>
  <c r="FX19" i="2" s="1"/>
  <c r="FW20" i="2"/>
  <c r="FX20" i="2" s="1"/>
  <c r="FW21" i="2"/>
  <c r="FX21" i="2" s="1"/>
  <c r="FW22" i="2"/>
  <c r="FX22" i="2" s="1"/>
  <c r="FW23" i="2"/>
  <c r="FX23" i="2" s="1"/>
  <c r="FW24" i="2"/>
  <c r="FX24" i="2" s="1"/>
  <c r="FW25" i="2"/>
  <c r="FX25" i="2" s="1"/>
  <c r="FW26" i="2"/>
  <c r="FX26" i="2" s="1"/>
  <c r="FW27" i="2"/>
  <c r="FX27" i="2" s="1"/>
  <c r="FW28" i="2"/>
  <c r="FX28" i="2" s="1"/>
  <c r="FW29" i="2"/>
  <c r="FX29" i="2" s="1"/>
  <c r="FW30" i="2"/>
  <c r="FX30" i="2" s="1"/>
  <c r="FW31" i="2"/>
  <c r="FX31" i="2" s="1"/>
  <c r="FS29" i="2"/>
  <c r="FT29" i="2" s="1"/>
  <c r="FS30" i="2"/>
  <c r="FT30" i="2" s="1"/>
  <c r="FS31" i="2"/>
  <c r="FT31" i="2" s="1"/>
  <c r="FS32" i="2"/>
  <c r="FT32" i="2" s="1"/>
  <c r="FS33" i="2"/>
  <c r="FT33" i="2" s="1"/>
  <c r="FS34" i="2"/>
  <c r="FT34" i="2" s="1"/>
  <c r="FS35" i="2"/>
  <c r="FT35" i="2" s="1"/>
  <c r="FS36" i="2"/>
  <c r="FT36" i="2" s="1"/>
  <c r="FS37" i="2"/>
  <c r="FT37" i="2" s="1"/>
  <c r="FS38" i="2"/>
  <c r="FT38" i="2" s="1"/>
  <c r="FS39" i="2"/>
  <c r="FT39" i="2" s="1"/>
  <c r="FS3" i="2"/>
  <c r="FT3" i="2" s="1"/>
  <c r="FS4" i="2"/>
  <c r="FT4" i="2" s="1"/>
  <c r="FS5" i="2"/>
  <c r="FT5" i="2" s="1"/>
  <c r="FS6" i="2"/>
  <c r="FT6" i="2" s="1"/>
  <c r="FS7" i="2"/>
  <c r="FT7" i="2" s="1"/>
  <c r="FS8" i="2"/>
  <c r="FT8" i="2" s="1"/>
  <c r="FS9" i="2"/>
  <c r="FT9" i="2" s="1"/>
  <c r="FS10" i="2"/>
  <c r="FT10" i="2" s="1"/>
  <c r="FS11" i="2"/>
  <c r="FT11" i="2" s="1"/>
  <c r="FS12" i="2"/>
  <c r="FT12" i="2" s="1"/>
  <c r="FS13" i="2"/>
  <c r="FT13" i="2" s="1"/>
  <c r="FS14" i="2"/>
  <c r="FT14" i="2" s="1"/>
  <c r="FS15" i="2"/>
  <c r="FT15" i="2" s="1"/>
  <c r="FS16" i="2"/>
  <c r="FT16" i="2" s="1"/>
  <c r="FS17" i="2"/>
  <c r="FT17" i="2" s="1"/>
  <c r="FS18" i="2"/>
  <c r="FT18" i="2" s="1"/>
  <c r="FS19" i="2"/>
  <c r="FT19" i="2" s="1"/>
  <c r="FS20" i="2"/>
  <c r="FT20" i="2" s="1"/>
  <c r="FS21" i="2"/>
  <c r="FT21" i="2" s="1"/>
  <c r="FS22" i="2"/>
  <c r="FT22" i="2" s="1"/>
  <c r="FS23" i="2"/>
  <c r="FT23" i="2" s="1"/>
  <c r="FS24" i="2"/>
  <c r="FT24" i="2" s="1"/>
  <c r="FS25" i="2"/>
  <c r="FT25" i="2" s="1"/>
  <c r="FS26" i="2"/>
  <c r="FT26" i="2" s="1"/>
  <c r="FS27" i="2"/>
  <c r="FT27" i="2" s="1"/>
  <c r="FS28" i="2"/>
  <c r="FT28" i="2" s="1"/>
  <c r="AE44" i="1"/>
  <c r="AD44" i="1"/>
  <c r="AE43" i="1"/>
  <c r="AD43" i="1"/>
  <c r="FO34" i="2"/>
  <c r="FO33" i="2"/>
  <c r="FO32" i="2"/>
  <c r="FO31" i="2"/>
  <c r="FO3" i="2"/>
  <c r="FP3" i="2" s="1"/>
  <c r="FO4" i="2"/>
  <c r="FP4" i="2" s="1"/>
  <c r="FO5" i="2"/>
  <c r="FP5" i="2" s="1"/>
  <c r="FO6" i="2"/>
  <c r="FP6" i="2" s="1"/>
  <c r="FO7" i="2"/>
  <c r="FP7" i="2" s="1"/>
  <c r="FO8" i="2"/>
  <c r="FP8" i="2" s="1"/>
  <c r="FO9" i="2"/>
  <c r="FP9" i="2" s="1"/>
  <c r="FO10" i="2"/>
  <c r="FP10" i="2" s="1"/>
  <c r="FO11" i="2"/>
  <c r="FP11" i="2" s="1"/>
  <c r="FO12" i="2"/>
  <c r="FP12" i="2" s="1"/>
  <c r="FO13" i="2"/>
  <c r="FP13" i="2" s="1"/>
  <c r="FO14" i="2"/>
  <c r="FP14" i="2" s="1"/>
  <c r="FO15" i="2"/>
  <c r="FP15" i="2" s="1"/>
  <c r="FO16" i="2"/>
  <c r="FP16" i="2" s="1"/>
  <c r="FO17" i="2"/>
  <c r="FP17" i="2" s="1"/>
  <c r="FO18" i="2"/>
  <c r="FP18" i="2" s="1"/>
  <c r="FO19" i="2"/>
  <c r="FP19" i="2" s="1"/>
  <c r="FO20" i="2"/>
  <c r="FP20" i="2" s="1"/>
  <c r="FO21" i="2"/>
  <c r="FP21" i="2" s="1"/>
  <c r="FO22" i="2"/>
  <c r="FP22" i="2" s="1"/>
  <c r="FO23" i="2"/>
  <c r="FP23" i="2" s="1"/>
  <c r="FO24" i="2"/>
  <c r="FP24" i="2" s="1"/>
  <c r="FO25" i="2"/>
  <c r="FP25" i="2" s="1"/>
  <c r="FO26" i="2"/>
  <c r="FP26" i="2" s="1"/>
  <c r="FO27" i="2"/>
  <c r="FP27" i="2" s="1"/>
  <c r="FO28" i="2"/>
  <c r="FP28" i="2" s="1"/>
  <c r="FO29" i="2"/>
  <c r="FP29" i="2" s="1"/>
  <c r="FO30" i="2"/>
  <c r="FP30" i="2" s="1"/>
  <c r="FK36" i="2"/>
  <c r="FK35" i="2"/>
  <c r="FK34" i="2"/>
  <c r="FK3" i="2"/>
  <c r="FL3" i="2" s="1"/>
  <c r="FK4" i="2"/>
  <c r="FL4" i="2" s="1"/>
  <c r="FK5" i="2"/>
  <c r="FL5" i="2" s="1"/>
  <c r="FK6" i="2"/>
  <c r="FL6" i="2" s="1"/>
  <c r="FK7" i="2"/>
  <c r="FL7" i="2" s="1"/>
  <c r="FK8" i="2"/>
  <c r="FL8" i="2" s="1"/>
  <c r="FK9" i="2"/>
  <c r="FL9" i="2" s="1"/>
  <c r="FK10" i="2"/>
  <c r="FL10" i="2" s="1"/>
  <c r="FK11" i="2"/>
  <c r="FL11" i="2" s="1"/>
  <c r="FK12" i="2"/>
  <c r="FL12" i="2" s="1"/>
  <c r="FK13" i="2"/>
  <c r="FL13" i="2" s="1"/>
  <c r="FK14" i="2"/>
  <c r="FL14" i="2" s="1"/>
  <c r="FK15" i="2"/>
  <c r="FL15" i="2" s="1"/>
  <c r="FK16" i="2"/>
  <c r="FL16" i="2" s="1"/>
  <c r="FK17" i="2"/>
  <c r="FL17" i="2" s="1"/>
  <c r="FK18" i="2"/>
  <c r="FL18" i="2" s="1"/>
  <c r="FK19" i="2"/>
  <c r="FL19" i="2" s="1"/>
  <c r="FK20" i="2"/>
  <c r="FL20" i="2" s="1"/>
  <c r="FK21" i="2"/>
  <c r="FL21" i="2" s="1"/>
  <c r="FK22" i="2"/>
  <c r="FL22" i="2" s="1"/>
  <c r="FK23" i="2"/>
  <c r="FL23" i="2" s="1"/>
  <c r="FK24" i="2"/>
  <c r="FL24" i="2" s="1"/>
  <c r="FK25" i="2"/>
  <c r="FL25" i="2" s="1"/>
  <c r="FK26" i="2"/>
  <c r="FL26" i="2" s="1"/>
  <c r="FK27" i="2"/>
  <c r="FL27" i="2" s="1"/>
  <c r="FK28" i="2"/>
  <c r="FL28" i="2" s="1"/>
  <c r="FK29" i="2"/>
  <c r="FL29" i="2" s="1"/>
  <c r="FK30" i="2"/>
  <c r="FL30" i="2" s="1"/>
  <c r="FK31" i="2"/>
  <c r="FL31" i="2" s="1"/>
  <c r="FK32" i="2"/>
  <c r="FL32" i="2" s="1"/>
  <c r="FK33" i="2"/>
  <c r="FL33" i="2" s="1"/>
  <c r="AE42" i="1"/>
  <c r="AD42" i="1"/>
  <c r="AE41" i="1"/>
  <c r="AD41" i="1"/>
  <c r="AE40" i="1"/>
  <c r="AD40" i="1"/>
  <c r="FG38" i="2"/>
  <c r="FG37" i="2"/>
  <c r="FG36" i="2"/>
  <c r="FG35" i="2"/>
  <c r="FG34" i="2"/>
  <c r="FG33" i="2"/>
  <c r="FG32" i="2"/>
  <c r="FG31" i="2"/>
  <c r="FG30" i="2"/>
  <c r="FG3" i="2"/>
  <c r="FH3" i="2" s="1"/>
  <c r="FG4" i="2"/>
  <c r="FH4" i="2" s="1"/>
  <c r="FG5" i="2"/>
  <c r="FH5" i="2" s="1"/>
  <c r="FG6" i="2"/>
  <c r="FH6" i="2" s="1"/>
  <c r="FG7" i="2"/>
  <c r="FH7" i="2" s="1"/>
  <c r="FG8" i="2"/>
  <c r="FH8" i="2" s="1"/>
  <c r="FG9" i="2"/>
  <c r="FH9" i="2" s="1"/>
  <c r="FG10" i="2"/>
  <c r="FH10" i="2" s="1"/>
  <c r="FG11" i="2"/>
  <c r="FH11" i="2" s="1"/>
  <c r="FG12" i="2"/>
  <c r="FH12" i="2" s="1"/>
  <c r="FG13" i="2"/>
  <c r="FH13" i="2" s="1"/>
  <c r="FG14" i="2"/>
  <c r="FH14" i="2" s="1"/>
  <c r="FG15" i="2"/>
  <c r="FH15" i="2" s="1"/>
  <c r="FG16" i="2"/>
  <c r="FH16" i="2" s="1"/>
  <c r="FG17" i="2"/>
  <c r="FH17" i="2" s="1"/>
  <c r="FG18" i="2"/>
  <c r="FH18" i="2" s="1"/>
  <c r="FG19" i="2"/>
  <c r="FH19" i="2" s="1"/>
  <c r="FG20" i="2"/>
  <c r="FH20" i="2" s="1"/>
  <c r="FG21" i="2"/>
  <c r="FH21" i="2" s="1"/>
  <c r="FG22" i="2"/>
  <c r="FH22" i="2" s="1"/>
  <c r="FG23" i="2"/>
  <c r="FH23" i="2" s="1"/>
  <c r="FG24" i="2"/>
  <c r="FH24" i="2" s="1"/>
  <c r="FG25" i="2"/>
  <c r="FH25" i="2" s="1"/>
  <c r="FG26" i="2"/>
  <c r="FH26" i="2" s="1"/>
  <c r="FG27" i="2"/>
  <c r="FH27" i="2" s="1"/>
  <c r="FG28" i="2"/>
  <c r="FH28" i="2" s="1"/>
  <c r="FG29" i="2"/>
  <c r="FH29" i="2" s="1"/>
  <c r="EM38" i="2"/>
  <c r="EI55" i="2"/>
  <c r="EI54" i="2"/>
  <c r="EI53" i="2"/>
  <c r="EI52" i="2"/>
  <c r="EI51" i="2"/>
  <c r="EI50" i="2"/>
  <c r="EM37" i="2"/>
  <c r="EM36" i="2"/>
  <c r="EM35" i="2"/>
  <c r="EM34" i="2"/>
  <c r="EM33" i="2"/>
  <c r="EM32" i="2"/>
  <c r="FC45" i="2"/>
  <c r="FC44" i="2"/>
  <c r="FC43" i="2"/>
  <c r="FC42" i="2"/>
  <c r="FC41" i="2"/>
  <c r="FC40" i="2"/>
  <c r="FC39" i="2"/>
  <c r="FC38" i="2"/>
  <c r="FC37" i="2"/>
  <c r="FC36" i="2"/>
  <c r="FC35" i="2"/>
  <c r="FC3" i="2"/>
  <c r="FD3" i="2" s="1"/>
  <c r="FC4" i="2"/>
  <c r="FD4" i="2" s="1"/>
  <c r="FC5" i="2"/>
  <c r="FD5" i="2" s="1"/>
  <c r="FC6" i="2"/>
  <c r="FD6" i="2" s="1"/>
  <c r="FC7" i="2"/>
  <c r="FD7" i="2" s="1"/>
  <c r="FC8" i="2"/>
  <c r="FD8" i="2" s="1"/>
  <c r="FC9" i="2"/>
  <c r="FD9" i="2" s="1"/>
  <c r="FC10" i="2"/>
  <c r="FD10" i="2" s="1"/>
  <c r="FC11" i="2"/>
  <c r="FD11" i="2" s="1"/>
  <c r="FC12" i="2"/>
  <c r="FD12" i="2" s="1"/>
  <c r="FC13" i="2"/>
  <c r="FD13" i="2" s="1"/>
  <c r="FC14" i="2"/>
  <c r="FD14" i="2" s="1"/>
  <c r="FC15" i="2"/>
  <c r="FD15" i="2" s="1"/>
  <c r="FC16" i="2"/>
  <c r="FD16" i="2" s="1"/>
  <c r="FC17" i="2"/>
  <c r="FD17" i="2" s="1"/>
  <c r="FC18" i="2"/>
  <c r="FD18" i="2" s="1"/>
  <c r="FC19" i="2"/>
  <c r="FD19" i="2" s="1"/>
  <c r="FC20" i="2"/>
  <c r="FD20" i="2" s="1"/>
  <c r="FC21" i="2"/>
  <c r="FD21" i="2" s="1"/>
  <c r="FC22" i="2"/>
  <c r="FD22" i="2" s="1"/>
  <c r="FC23" i="2"/>
  <c r="FD23" i="2" s="1"/>
  <c r="FC24" i="2"/>
  <c r="FD24" i="2" s="1"/>
  <c r="FC25" i="2"/>
  <c r="FD25" i="2" s="1"/>
  <c r="FC26" i="2"/>
  <c r="FD26" i="2" s="1"/>
  <c r="FC27" i="2"/>
  <c r="FD27" i="2" s="1"/>
  <c r="FC28" i="2"/>
  <c r="FD28" i="2" s="1"/>
  <c r="FC29" i="2"/>
  <c r="FD29" i="2" s="1"/>
  <c r="FC30" i="2"/>
  <c r="FD30" i="2" s="1"/>
  <c r="FC31" i="2"/>
  <c r="FD31" i="2" s="1"/>
  <c r="FC32" i="2"/>
  <c r="FD32" i="2" s="1"/>
  <c r="FC33" i="2"/>
  <c r="FD33" i="2" s="1"/>
  <c r="FC34" i="2"/>
  <c r="FD34" i="2" s="1"/>
  <c r="EY46" i="2"/>
  <c r="EY45" i="2"/>
  <c r="EY44" i="2"/>
  <c r="EY43" i="2"/>
  <c r="EY42" i="2"/>
  <c r="EY41" i="2"/>
  <c r="EY40" i="2"/>
  <c r="EY39" i="2"/>
  <c r="EY38" i="2"/>
  <c r="EY37" i="2"/>
  <c r="EY36" i="2"/>
  <c r="EY35" i="2"/>
  <c r="EY34" i="2"/>
  <c r="AE39" i="1"/>
  <c r="AD39" i="1"/>
  <c r="EU42" i="2"/>
  <c r="EU41" i="2"/>
  <c r="EU40" i="2"/>
  <c r="EU39" i="2"/>
  <c r="EU38" i="2"/>
  <c r="EU37" i="2"/>
  <c r="EU36" i="2"/>
  <c r="EU35" i="2"/>
  <c r="EU34" i="2"/>
  <c r="EU33" i="2"/>
  <c r="EU3" i="2"/>
  <c r="EV3" i="2" s="1"/>
  <c r="EU4" i="2"/>
  <c r="EV4" i="2" s="1"/>
  <c r="EU5" i="2"/>
  <c r="EV5" i="2" s="1"/>
  <c r="EU6" i="2"/>
  <c r="EV6" i="2" s="1"/>
  <c r="EU7" i="2"/>
  <c r="EV7" i="2" s="1"/>
  <c r="EU8" i="2"/>
  <c r="EV8" i="2" s="1"/>
  <c r="EU9" i="2"/>
  <c r="EV9" i="2" s="1"/>
  <c r="EU10" i="2"/>
  <c r="EV10" i="2" s="1"/>
  <c r="EU11" i="2"/>
  <c r="EV11" i="2" s="1"/>
  <c r="EU12" i="2"/>
  <c r="EV12" i="2" s="1"/>
  <c r="EU13" i="2"/>
  <c r="EV13" i="2" s="1"/>
  <c r="EU14" i="2"/>
  <c r="EV14" i="2" s="1"/>
  <c r="EU15" i="2"/>
  <c r="EV15" i="2" s="1"/>
  <c r="EU16" i="2"/>
  <c r="EV16" i="2" s="1"/>
  <c r="EU17" i="2"/>
  <c r="EV17" i="2" s="1"/>
  <c r="EU18" i="2"/>
  <c r="EV18" i="2" s="1"/>
  <c r="EU19" i="2"/>
  <c r="EV19" i="2" s="1"/>
  <c r="EU20" i="2"/>
  <c r="EV20" i="2" s="1"/>
  <c r="EU21" i="2"/>
  <c r="EV21" i="2" s="1"/>
  <c r="EU22" i="2"/>
  <c r="EV22" i="2" s="1"/>
  <c r="EU23" i="2"/>
  <c r="EV23" i="2" s="1"/>
  <c r="EU24" i="2"/>
  <c r="EV24" i="2" s="1"/>
  <c r="EU25" i="2"/>
  <c r="EV25" i="2" s="1"/>
  <c r="EU26" i="2"/>
  <c r="EV26" i="2" s="1"/>
  <c r="EU27" i="2"/>
  <c r="EV27" i="2" s="1"/>
  <c r="EU28" i="2"/>
  <c r="EV28" i="2" s="1"/>
  <c r="EU29" i="2"/>
  <c r="EV29" i="2" s="1"/>
  <c r="EU30" i="2"/>
  <c r="EV30" i="2" s="1"/>
  <c r="EU31" i="2"/>
  <c r="EV31" i="2" s="1"/>
  <c r="EU32" i="2"/>
  <c r="EV32" i="2" s="1"/>
  <c r="EU2" i="2"/>
  <c r="EV2" i="2" s="1"/>
  <c r="AE38" i="1"/>
  <c r="AD38" i="1"/>
  <c r="EQ33" i="2"/>
  <c r="EQ32" i="2"/>
  <c r="EQ31" i="2"/>
  <c r="EQ30" i="2"/>
  <c r="EQ29" i="2"/>
  <c r="EQ28" i="2"/>
  <c r="EQ27" i="2"/>
  <c r="EQ26" i="2"/>
  <c r="EQ25" i="2"/>
  <c r="EQ24" i="2"/>
  <c r="AE37" i="1"/>
  <c r="AD37" i="1"/>
  <c r="AE36" i="1"/>
  <c r="AD36" i="1"/>
  <c r="EE64" i="2"/>
  <c r="EE63" i="2"/>
  <c r="EE62" i="2"/>
  <c r="EE61" i="2"/>
  <c r="EE60" i="2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DG30" i="2"/>
  <c r="DG29" i="2"/>
  <c r="DG28" i="2"/>
  <c r="DG27" i="2"/>
  <c r="DG26" i="2"/>
  <c r="DG25" i="2"/>
  <c r="DG24" i="2"/>
  <c r="DG23" i="2"/>
  <c r="AE28" i="1"/>
  <c r="AD28" i="1"/>
  <c r="AE27" i="1"/>
  <c r="AD27" i="1"/>
  <c r="CY51" i="2"/>
  <c r="CY50" i="2"/>
  <c r="CY49" i="2"/>
  <c r="CY48" i="2"/>
  <c r="CY47" i="2"/>
  <c r="CY46" i="2"/>
  <c r="CY45" i="2"/>
  <c r="CY44" i="2"/>
  <c r="CY43" i="2"/>
  <c r="CY42" i="2"/>
  <c r="CY41" i="2"/>
  <c r="CY40" i="2"/>
  <c r="CY39" i="2"/>
  <c r="CY38" i="2"/>
  <c r="CY37" i="2"/>
  <c r="CY36" i="2"/>
  <c r="CY35" i="2"/>
  <c r="CY34" i="2"/>
  <c r="CY33" i="2"/>
  <c r="CY32" i="2"/>
  <c r="AE26" i="1"/>
  <c r="AD26" i="1"/>
  <c r="CQ42" i="2"/>
  <c r="CQ41" i="2"/>
  <c r="CQ40" i="2"/>
  <c r="CQ39" i="2"/>
  <c r="CQ38" i="2"/>
  <c r="CQ37" i="2"/>
  <c r="CQ36" i="2"/>
  <c r="CQ35" i="2"/>
  <c r="CQ34" i="2"/>
  <c r="CQ33" i="2"/>
  <c r="CQ32" i="2"/>
  <c r="CQ31" i="2"/>
  <c r="CQ30" i="2"/>
  <c r="CQ29" i="2"/>
  <c r="CQ28" i="2"/>
  <c r="CQ27" i="2"/>
  <c r="CQ26" i="2"/>
  <c r="CQ25" i="2"/>
  <c r="CQ24" i="2"/>
  <c r="CQ23" i="2"/>
  <c r="CU37" i="2"/>
  <c r="CU36" i="2"/>
  <c r="CU35" i="2"/>
  <c r="CU34" i="2"/>
  <c r="CU33" i="2"/>
  <c r="CU32" i="2"/>
  <c r="CU31" i="2"/>
  <c r="CU30" i="2"/>
  <c r="CU29" i="2"/>
  <c r="CU28" i="2"/>
  <c r="CU27" i="2"/>
  <c r="CU26" i="2"/>
  <c r="CU25" i="2"/>
  <c r="CU24" i="2"/>
  <c r="CU23" i="2"/>
  <c r="CU22" i="2"/>
  <c r="CU21" i="2"/>
  <c r="CU20" i="2"/>
  <c r="AE24" i="1"/>
  <c r="AD24" i="1"/>
  <c r="AE25" i="1"/>
  <c r="AD25" i="1"/>
  <c r="CM33" i="2"/>
  <c r="CM32" i="2"/>
  <c r="CM31" i="2"/>
  <c r="CM30" i="2"/>
  <c r="CM29" i="2"/>
  <c r="CM28" i="2"/>
  <c r="CM27" i="2"/>
  <c r="CM26" i="2"/>
  <c r="CM25" i="2"/>
  <c r="CM24" i="2"/>
  <c r="CM2" i="2"/>
  <c r="AE23" i="1"/>
  <c r="AD23" i="1"/>
  <c r="CI25" i="2"/>
  <c r="CI24" i="2"/>
  <c r="CI23" i="2"/>
  <c r="CI22" i="2"/>
  <c r="CI21" i="2"/>
  <c r="CI20" i="2"/>
  <c r="CI19" i="2"/>
  <c r="CI18" i="2"/>
  <c r="CI17" i="2"/>
  <c r="CI16" i="2"/>
  <c r="AE22" i="1"/>
  <c r="AD22" i="1"/>
  <c r="CE25" i="2"/>
  <c r="CE24" i="2"/>
  <c r="CE23" i="2"/>
  <c r="CE22" i="2"/>
  <c r="CE21" i="2"/>
  <c r="CE20" i="2"/>
  <c r="CE19" i="2"/>
  <c r="CE18" i="2"/>
  <c r="AE21" i="1"/>
  <c r="AD21" i="1"/>
  <c r="CA44" i="2"/>
  <c r="CA43" i="2"/>
  <c r="CA42" i="2"/>
  <c r="CA41" i="2"/>
  <c r="CA40" i="2"/>
  <c r="CA39" i="2"/>
  <c r="CA38" i="2"/>
  <c r="CA37" i="2"/>
  <c r="CA36" i="2"/>
  <c r="CA35" i="2"/>
  <c r="CA34" i="2"/>
  <c r="CA33" i="2"/>
  <c r="CA32" i="2"/>
  <c r="CA31" i="2"/>
  <c r="CA30" i="2"/>
  <c r="CA29" i="2"/>
  <c r="CA28" i="2"/>
  <c r="AE20" i="1"/>
  <c r="AD20" i="1"/>
  <c r="BW58" i="2"/>
  <c r="BW57" i="2"/>
  <c r="BW56" i="2"/>
  <c r="BW55" i="2"/>
  <c r="BW54" i="2"/>
  <c r="BW53" i="2"/>
  <c r="BW52" i="2"/>
  <c r="BW51" i="2"/>
  <c r="BW50" i="2"/>
  <c r="BW49" i="2"/>
  <c r="BW48" i="2"/>
  <c r="BW47" i="2"/>
  <c r="BW46" i="2"/>
  <c r="BW45" i="2"/>
  <c r="BW44" i="2"/>
  <c r="BW43" i="2"/>
  <c r="BW42" i="2"/>
  <c r="BW41" i="2"/>
  <c r="BW40" i="2"/>
  <c r="AE19" i="1"/>
  <c r="AD19" i="1"/>
  <c r="BS28" i="2"/>
  <c r="BS27" i="2"/>
  <c r="BS26" i="2"/>
  <c r="AE18" i="1"/>
  <c r="AD18" i="1"/>
  <c r="BO34" i="2"/>
  <c r="BO33" i="2"/>
  <c r="BO32" i="2"/>
  <c r="BO31" i="2"/>
  <c r="BO30" i="2"/>
  <c r="AE17" i="1"/>
  <c r="AD17" i="1"/>
  <c r="BK36" i="2"/>
  <c r="BK35" i="2"/>
  <c r="BK34" i="2"/>
  <c r="BG46" i="2"/>
  <c r="BG45" i="2"/>
  <c r="BG44" i="2"/>
  <c r="BG43" i="2"/>
  <c r="BG42" i="2"/>
  <c r="BG41" i="2"/>
  <c r="BG40" i="2"/>
  <c r="BG39" i="2"/>
  <c r="BG38" i="2"/>
  <c r="BG37" i="2"/>
  <c r="AE16" i="1"/>
  <c r="AD16" i="1"/>
  <c r="AE15" i="1"/>
  <c r="AD15" i="1"/>
  <c r="BC42" i="2"/>
  <c r="BC41" i="2"/>
  <c r="BC40" i="2"/>
  <c r="BC39" i="2"/>
  <c r="BC38" i="2"/>
  <c r="BC37" i="2"/>
  <c r="BC36" i="2"/>
  <c r="BC35" i="2"/>
  <c r="BC34" i="2"/>
  <c r="BC33" i="2"/>
  <c r="BC32" i="2"/>
  <c r="BC31" i="2"/>
  <c r="BC29" i="2"/>
  <c r="BC30" i="2"/>
  <c r="AE14" i="1"/>
  <c r="AD14" i="1"/>
  <c r="AY31" i="2"/>
  <c r="AY30" i="2"/>
  <c r="AY29" i="2"/>
  <c r="AY28" i="2"/>
  <c r="AY27" i="2"/>
  <c r="AY26" i="2"/>
  <c r="AY25" i="2"/>
  <c r="AE13" i="1"/>
  <c r="AD13" i="1"/>
  <c r="AU36" i="2"/>
  <c r="AU35" i="2"/>
  <c r="AU34" i="2"/>
  <c r="AU33" i="2"/>
  <c r="AU32" i="2"/>
  <c r="AU31" i="2"/>
  <c r="AU30" i="2"/>
  <c r="AU29" i="2"/>
  <c r="AU25" i="2"/>
  <c r="AV25" i="2" s="1"/>
  <c r="AU26" i="2"/>
  <c r="AV26" i="2" s="1"/>
  <c r="AU27" i="2"/>
  <c r="AV27" i="2" s="1"/>
  <c r="AU28" i="2"/>
  <c r="AV28" i="2" s="1"/>
  <c r="AE12" i="1"/>
  <c r="AD12" i="1"/>
  <c r="AM34" i="2"/>
  <c r="AM35" i="2"/>
  <c r="AM36" i="2"/>
  <c r="AM37" i="2"/>
  <c r="AM38" i="2"/>
  <c r="AM39" i="2"/>
  <c r="AM40" i="2"/>
  <c r="AM41" i="2"/>
  <c r="AM42" i="2"/>
  <c r="AM43" i="2"/>
  <c r="AM44" i="2"/>
  <c r="AM45" i="2"/>
  <c r="AM26" i="2"/>
  <c r="AN26" i="2" s="1"/>
  <c r="AM27" i="2"/>
  <c r="AN27" i="2" s="1"/>
  <c r="AM28" i="2"/>
  <c r="AN28" i="2" s="1"/>
  <c r="AM29" i="2"/>
  <c r="AN29" i="2" s="1"/>
  <c r="AM30" i="2"/>
  <c r="AN30" i="2" s="1"/>
  <c r="AM31" i="2"/>
  <c r="AN31" i="2" s="1"/>
  <c r="AM32" i="2"/>
  <c r="AN32" i="2" s="1"/>
  <c r="AM33" i="2"/>
  <c r="AN33" i="2" s="1"/>
  <c r="AE11" i="1"/>
  <c r="AD11" i="1"/>
  <c r="AI45" i="2"/>
  <c r="AI44" i="2"/>
  <c r="AI43" i="2"/>
  <c r="AI42" i="2"/>
  <c r="AI41" i="2"/>
  <c r="AI40" i="2"/>
  <c r="AI39" i="2"/>
  <c r="AI38" i="2"/>
  <c r="AI37" i="2"/>
  <c r="AI36" i="2"/>
  <c r="AE10" i="1"/>
  <c r="AD10" i="1"/>
  <c r="AE9" i="1"/>
  <c r="AD9" i="1"/>
  <c r="AE8" i="1"/>
  <c r="AD8" i="1"/>
  <c r="AE31" i="2"/>
  <c r="AE30" i="2"/>
  <c r="AE29" i="2"/>
  <c r="AE28" i="2"/>
  <c r="AE27" i="2"/>
  <c r="AE26" i="2"/>
  <c r="AA46" i="2"/>
  <c r="AA45" i="2"/>
  <c r="AA44" i="2"/>
  <c r="AA43" i="2"/>
  <c r="AA42" i="2"/>
  <c r="AA41" i="2"/>
  <c r="AA40" i="2"/>
  <c r="AA39" i="2"/>
  <c r="AA38" i="2"/>
  <c r="AA37" i="2"/>
  <c r="AA36" i="2"/>
  <c r="AA27" i="2"/>
  <c r="AB27" i="2" s="1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5" i="2"/>
  <c r="AB35" i="2" s="1"/>
  <c r="AE7" i="1"/>
  <c r="AD7" i="1"/>
  <c r="O37" i="2"/>
  <c r="O36" i="2"/>
  <c r="O35" i="2"/>
  <c r="O34" i="2"/>
  <c r="O33" i="2"/>
  <c r="O32" i="2"/>
  <c r="W36" i="2"/>
  <c r="W35" i="2"/>
  <c r="W34" i="2"/>
  <c r="W33" i="2"/>
  <c r="W32" i="2"/>
  <c r="W31" i="2"/>
  <c r="W30" i="2"/>
  <c r="W29" i="2"/>
  <c r="W28" i="2"/>
  <c r="W27" i="2"/>
  <c r="W26" i="2"/>
  <c r="AE6" i="1"/>
  <c r="AD6" i="1"/>
  <c r="S43" i="2"/>
  <c r="S42" i="2"/>
  <c r="S41" i="2"/>
  <c r="S40" i="2"/>
  <c r="S39" i="2"/>
  <c r="S38" i="2"/>
  <c r="S37" i="2"/>
  <c r="S36" i="2"/>
  <c r="T36" i="2" s="1"/>
  <c r="AE5" i="1"/>
  <c r="AD5" i="1"/>
  <c r="AE4" i="1"/>
  <c r="AD4" i="1"/>
  <c r="O31" i="2"/>
  <c r="P31" i="2" s="1"/>
  <c r="G41" i="2"/>
  <c r="G40" i="2"/>
  <c r="G39" i="2"/>
  <c r="G38" i="2"/>
  <c r="G37" i="2"/>
  <c r="G36" i="2"/>
  <c r="G35" i="2"/>
  <c r="G34" i="2"/>
  <c r="H34" i="2" s="1"/>
  <c r="AE3" i="1"/>
  <c r="AD3" i="1"/>
  <c r="AE2" i="1"/>
  <c r="AD2" i="1"/>
  <c r="C2" i="2"/>
  <c r="EY3" i="2"/>
  <c r="EZ3" i="2" s="1"/>
  <c r="EY4" i="2"/>
  <c r="EZ4" i="2" s="1"/>
  <c r="EY5" i="2"/>
  <c r="EZ5" i="2" s="1"/>
  <c r="EY6" i="2"/>
  <c r="EZ6" i="2" s="1"/>
  <c r="EY7" i="2"/>
  <c r="EZ7" i="2" s="1"/>
  <c r="EY8" i="2"/>
  <c r="EZ8" i="2" s="1"/>
  <c r="EY9" i="2"/>
  <c r="EZ9" i="2" s="1"/>
  <c r="EY10" i="2"/>
  <c r="EZ10" i="2" s="1"/>
  <c r="EY11" i="2"/>
  <c r="EZ11" i="2" s="1"/>
  <c r="EY12" i="2"/>
  <c r="EZ12" i="2" s="1"/>
  <c r="EY13" i="2"/>
  <c r="EZ13" i="2" s="1"/>
  <c r="EY14" i="2"/>
  <c r="EZ14" i="2" s="1"/>
  <c r="EY15" i="2"/>
  <c r="EZ15" i="2" s="1"/>
  <c r="EY16" i="2"/>
  <c r="EZ16" i="2" s="1"/>
  <c r="EY17" i="2"/>
  <c r="EZ17" i="2" s="1"/>
  <c r="EY18" i="2"/>
  <c r="EZ18" i="2" s="1"/>
  <c r="EY19" i="2"/>
  <c r="EZ19" i="2" s="1"/>
  <c r="EY20" i="2"/>
  <c r="EZ20" i="2" s="1"/>
  <c r="EY21" i="2"/>
  <c r="EZ21" i="2" s="1"/>
  <c r="EY22" i="2"/>
  <c r="EZ22" i="2" s="1"/>
  <c r="EY23" i="2"/>
  <c r="EZ23" i="2" s="1"/>
  <c r="EY24" i="2"/>
  <c r="EZ24" i="2" s="1"/>
  <c r="EY25" i="2"/>
  <c r="EZ25" i="2" s="1"/>
  <c r="EY26" i="2"/>
  <c r="EZ26" i="2" s="1"/>
  <c r="EY27" i="2"/>
  <c r="EZ27" i="2" s="1"/>
  <c r="EY28" i="2"/>
  <c r="EZ28" i="2" s="1"/>
  <c r="EY29" i="2"/>
  <c r="EZ29" i="2" s="1"/>
  <c r="EY30" i="2"/>
  <c r="EZ30" i="2" s="1"/>
  <c r="EY31" i="2"/>
  <c r="EZ31" i="2" s="1"/>
  <c r="EY32" i="2"/>
  <c r="EZ32" i="2" s="1"/>
  <c r="EY33" i="2"/>
  <c r="EZ33" i="2" s="1"/>
  <c r="EQ3" i="2"/>
  <c r="ER3" i="2" s="1"/>
  <c r="EQ4" i="2"/>
  <c r="ER4" i="2" s="1"/>
  <c r="EQ5" i="2"/>
  <c r="ER5" i="2" s="1"/>
  <c r="EQ6" i="2"/>
  <c r="ER6" i="2" s="1"/>
  <c r="EQ7" i="2"/>
  <c r="ER7" i="2" s="1"/>
  <c r="EQ8" i="2"/>
  <c r="ER8" i="2" s="1"/>
  <c r="EQ9" i="2"/>
  <c r="ER9" i="2" s="1"/>
  <c r="EQ10" i="2"/>
  <c r="ER10" i="2" s="1"/>
  <c r="EQ11" i="2"/>
  <c r="ER11" i="2" s="1"/>
  <c r="EQ12" i="2"/>
  <c r="ER12" i="2" s="1"/>
  <c r="EQ13" i="2"/>
  <c r="ER13" i="2" s="1"/>
  <c r="EQ14" i="2"/>
  <c r="ER14" i="2" s="1"/>
  <c r="EQ15" i="2"/>
  <c r="ER15" i="2" s="1"/>
  <c r="EQ16" i="2"/>
  <c r="ER16" i="2" s="1"/>
  <c r="EQ17" i="2"/>
  <c r="ER17" i="2" s="1"/>
  <c r="EQ18" i="2"/>
  <c r="ER18" i="2" s="1"/>
  <c r="EQ19" i="2"/>
  <c r="ER19" i="2" s="1"/>
  <c r="EQ20" i="2"/>
  <c r="ER20" i="2" s="1"/>
  <c r="EQ21" i="2"/>
  <c r="ER21" i="2" s="1"/>
  <c r="EQ22" i="2"/>
  <c r="ER22" i="2" s="1"/>
  <c r="EQ23" i="2"/>
  <c r="ER23" i="2" s="1"/>
  <c r="EM3" i="2"/>
  <c r="EN3" i="2" s="1"/>
  <c r="EM4" i="2"/>
  <c r="EN4" i="2" s="1"/>
  <c r="EM5" i="2"/>
  <c r="EN5" i="2" s="1"/>
  <c r="EM6" i="2"/>
  <c r="EN6" i="2" s="1"/>
  <c r="EM7" i="2"/>
  <c r="EN7" i="2" s="1"/>
  <c r="EM8" i="2"/>
  <c r="EN8" i="2" s="1"/>
  <c r="EM9" i="2"/>
  <c r="EN9" i="2" s="1"/>
  <c r="EM10" i="2"/>
  <c r="EN10" i="2" s="1"/>
  <c r="EM11" i="2"/>
  <c r="EN11" i="2" s="1"/>
  <c r="EM12" i="2"/>
  <c r="EN12" i="2" s="1"/>
  <c r="EM13" i="2"/>
  <c r="EN13" i="2" s="1"/>
  <c r="EM14" i="2"/>
  <c r="EN14" i="2" s="1"/>
  <c r="EM15" i="2"/>
  <c r="EN15" i="2" s="1"/>
  <c r="EM16" i="2"/>
  <c r="EN16" i="2" s="1"/>
  <c r="EM17" i="2"/>
  <c r="EN17" i="2" s="1"/>
  <c r="EM18" i="2"/>
  <c r="EN18" i="2" s="1"/>
  <c r="EM19" i="2"/>
  <c r="EN19" i="2" s="1"/>
  <c r="EM20" i="2"/>
  <c r="EN20" i="2" s="1"/>
  <c r="EM21" i="2"/>
  <c r="EN21" i="2" s="1"/>
  <c r="EM22" i="2"/>
  <c r="EN22" i="2" s="1"/>
  <c r="EM23" i="2"/>
  <c r="EN23" i="2" s="1"/>
  <c r="EM24" i="2"/>
  <c r="EN24" i="2" s="1"/>
  <c r="EM25" i="2"/>
  <c r="EN25" i="2" s="1"/>
  <c r="EM26" i="2"/>
  <c r="EN26" i="2" s="1"/>
  <c r="EM27" i="2"/>
  <c r="EN27" i="2" s="1"/>
  <c r="EM28" i="2"/>
  <c r="EN28" i="2" s="1"/>
  <c r="EM29" i="2"/>
  <c r="EN29" i="2" s="1"/>
  <c r="EM30" i="2"/>
  <c r="EN30" i="2" s="1"/>
  <c r="EM31" i="2"/>
  <c r="EN31" i="2" s="1"/>
  <c r="EI3" i="2"/>
  <c r="EJ3" i="2" s="1"/>
  <c r="EI4" i="2"/>
  <c r="EJ4" i="2" s="1"/>
  <c r="EI5" i="2"/>
  <c r="EJ5" i="2" s="1"/>
  <c r="EI6" i="2"/>
  <c r="EJ6" i="2" s="1"/>
  <c r="EI7" i="2"/>
  <c r="EJ7" i="2" s="1"/>
  <c r="EI8" i="2"/>
  <c r="EJ8" i="2" s="1"/>
  <c r="EI9" i="2"/>
  <c r="EJ9" i="2" s="1"/>
  <c r="EI10" i="2"/>
  <c r="EJ10" i="2" s="1"/>
  <c r="EI11" i="2"/>
  <c r="EJ11" i="2" s="1"/>
  <c r="EI12" i="2"/>
  <c r="EJ12" i="2" s="1"/>
  <c r="EI13" i="2"/>
  <c r="EJ13" i="2" s="1"/>
  <c r="EI14" i="2"/>
  <c r="EJ14" i="2" s="1"/>
  <c r="EI15" i="2"/>
  <c r="EJ15" i="2" s="1"/>
  <c r="EI16" i="2"/>
  <c r="EJ16" i="2" s="1"/>
  <c r="EI17" i="2"/>
  <c r="EJ17" i="2" s="1"/>
  <c r="EI18" i="2"/>
  <c r="EJ18" i="2" s="1"/>
  <c r="EI19" i="2"/>
  <c r="EJ19" i="2" s="1"/>
  <c r="EI20" i="2"/>
  <c r="EJ20" i="2" s="1"/>
  <c r="EI21" i="2"/>
  <c r="EJ21" i="2" s="1"/>
  <c r="EI22" i="2"/>
  <c r="EJ22" i="2" s="1"/>
  <c r="EI23" i="2"/>
  <c r="EJ23" i="2" s="1"/>
  <c r="EI24" i="2"/>
  <c r="EJ24" i="2" s="1"/>
  <c r="EI25" i="2"/>
  <c r="EJ25" i="2" s="1"/>
  <c r="EI26" i="2"/>
  <c r="EJ26" i="2" s="1"/>
  <c r="EI27" i="2"/>
  <c r="EJ27" i="2" s="1"/>
  <c r="EI28" i="2"/>
  <c r="EJ28" i="2" s="1"/>
  <c r="EI29" i="2"/>
  <c r="EJ29" i="2" s="1"/>
  <c r="EI30" i="2"/>
  <c r="EJ30" i="2" s="1"/>
  <c r="EI31" i="2"/>
  <c r="EJ31" i="2" s="1"/>
  <c r="EI32" i="2"/>
  <c r="EJ32" i="2" s="1"/>
  <c r="EI33" i="2"/>
  <c r="EJ33" i="2" s="1"/>
  <c r="EI34" i="2"/>
  <c r="EJ34" i="2" s="1"/>
  <c r="EI35" i="2"/>
  <c r="EJ35" i="2" s="1"/>
  <c r="EI36" i="2"/>
  <c r="EJ36" i="2" s="1"/>
  <c r="EI37" i="2"/>
  <c r="EJ37" i="2" s="1"/>
  <c r="EI38" i="2"/>
  <c r="EJ38" i="2" s="1"/>
  <c r="EI39" i="2"/>
  <c r="EJ39" i="2" s="1"/>
  <c r="EI40" i="2"/>
  <c r="EJ40" i="2" s="1"/>
  <c r="EI41" i="2"/>
  <c r="EJ41" i="2" s="1"/>
  <c r="EI42" i="2"/>
  <c r="EJ42" i="2" s="1"/>
  <c r="EI43" i="2"/>
  <c r="EJ43" i="2" s="1"/>
  <c r="EI44" i="2"/>
  <c r="EJ44" i="2" s="1"/>
  <c r="EI45" i="2"/>
  <c r="EJ45" i="2" s="1"/>
  <c r="EI46" i="2"/>
  <c r="EJ46" i="2" s="1"/>
  <c r="EI47" i="2"/>
  <c r="EJ47" i="2" s="1"/>
  <c r="EI48" i="2"/>
  <c r="EJ48" i="2" s="1"/>
  <c r="EI49" i="2"/>
  <c r="EJ49" i="2" s="1"/>
  <c r="EE3" i="2"/>
  <c r="EF3" i="2" s="1"/>
  <c r="EE4" i="2"/>
  <c r="EF4" i="2" s="1"/>
  <c r="EE5" i="2"/>
  <c r="EF5" i="2" s="1"/>
  <c r="EE6" i="2"/>
  <c r="EF6" i="2" s="1"/>
  <c r="EE7" i="2"/>
  <c r="EF7" i="2" s="1"/>
  <c r="EE8" i="2"/>
  <c r="EF8" i="2" s="1"/>
  <c r="EE9" i="2"/>
  <c r="EF9" i="2" s="1"/>
  <c r="EE10" i="2"/>
  <c r="EF10" i="2" s="1"/>
  <c r="EE11" i="2"/>
  <c r="EF11" i="2" s="1"/>
  <c r="EE12" i="2"/>
  <c r="EF12" i="2" s="1"/>
  <c r="EE13" i="2"/>
  <c r="EF13" i="2" s="1"/>
  <c r="EE14" i="2"/>
  <c r="EF14" i="2" s="1"/>
  <c r="EE15" i="2"/>
  <c r="EF15" i="2" s="1"/>
  <c r="EE16" i="2"/>
  <c r="EF16" i="2" s="1"/>
  <c r="EE17" i="2"/>
  <c r="EF17" i="2" s="1"/>
  <c r="EE18" i="2"/>
  <c r="EF18" i="2" s="1"/>
  <c r="EE19" i="2"/>
  <c r="EF19" i="2" s="1"/>
  <c r="EE20" i="2"/>
  <c r="EF20" i="2" s="1"/>
  <c r="EE21" i="2"/>
  <c r="EF21" i="2" s="1"/>
  <c r="EE22" i="2"/>
  <c r="EF22" i="2" s="1"/>
  <c r="EE23" i="2"/>
  <c r="EF23" i="2" s="1"/>
  <c r="EE24" i="2"/>
  <c r="EF24" i="2" s="1"/>
  <c r="EE25" i="2"/>
  <c r="EF25" i="2" s="1"/>
  <c r="EE26" i="2"/>
  <c r="EF26" i="2" s="1"/>
  <c r="EE27" i="2"/>
  <c r="EF27" i="2" s="1"/>
  <c r="EE28" i="2"/>
  <c r="EF28" i="2" s="1"/>
  <c r="EE29" i="2"/>
  <c r="EF29" i="2" s="1"/>
  <c r="EE30" i="2"/>
  <c r="EF30" i="2" s="1"/>
  <c r="EE31" i="2"/>
  <c r="EF31" i="2" s="1"/>
  <c r="EE32" i="2"/>
  <c r="EF32" i="2" s="1"/>
  <c r="EE33" i="2"/>
  <c r="EF33" i="2" s="1"/>
  <c r="EE34" i="2"/>
  <c r="EF34" i="2" s="1"/>
  <c r="EE35" i="2"/>
  <c r="EF35" i="2" s="1"/>
  <c r="EE36" i="2"/>
  <c r="EF36" i="2" s="1"/>
  <c r="EE37" i="2"/>
  <c r="EF37" i="2" s="1"/>
  <c r="EE38" i="2"/>
  <c r="EF38" i="2" s="1"/>
  <c r="EE39" i="2"/>
  <c r="EF39" i="2" s="1"/>
  <c r="EE40" i="2"/>
  <c r="EF40" i="2" s="1"/>
  <c r="EE41" i="2"/>
  <c r="EF41" i="2" s="1"/>
  <c r="EE42" i="2"/>
  <c r="EF42" i="2" s="1"/>
  <c r="EE43" i="2"/>
  <c r="EF43" i="2" s="1"/>
  <c r="EE44" i="2"/>
  <c r="EF44" i="2" s="1"/>
  <c r="EE45" i="2"/>
  <c r="EF45" i="2" s="1"/>
  <c r="EE46" i="2"/>
  <c r="EF46" i="2" s="1"/>
  <c r="EE47" i="2"/>
  <c r="EF47" i="2" s="1"/>
  <c r="EE48" i="2"/>
  <c r="EF48" i="2" s="1"/>
  <c r="EE49" i="2"/>
  <c r="EF49" i="2" s="1"/>
  <c r="EE50" i="2"/>
  <c r="EF50" i="2" s="1"/>
  <c r="EE51" i="2"/>
  <c r="EF51" i="2" s="1"/>
  <c r="EE52" i="2"/>
  <c r="EF52" i="2" s="1"/>
  <c r="EE53" i="2"/>
  <c r="EF53" i="2" s="1"/>
  <c r="EE54" i="2"/>
  <c r="EF54" i="2" s="1"/>
  <c r="EE55" i="2"/>
  <c r="EF55" i="2" s="1"/>
  <c r="EE56" i="2"/>
  <c r="EF56" i="2" s="1"/>
  <c r="EE57" i="2"/>
  <c r="EF57" i="2" s="1"/>
  <c r="EE58" i="2"/>
  <c r="EF58" i="2" s="1"/>
  <c r="EE59" i="2"/>
  <c r="EF59" i="2" s="1"/>
  <c r="EA3" i="2"/>
  <c r="EB3" i="2" s="1"/>
  <c r="EA4" i="2"/>
  <c r="EB4" i="2" s="1"/>
  <c r="EA5" i="2"/>
  <c r="EB5" i="2" s="1"/>
  <c r="EA6" i="2"/>
  <c r="EB6" i="2" s="1"/>
  <c r="EA7" i="2"/>
  <c r="EB7" i="2" s="1"/>
  <c r="EA8" i="2"/>
  <c r="EB8" i="2" s="1"/>
  <c r="EA9" i="2"/>
  <c r="EB9" i="2" s="1"/>
  <c r="EA10" i="2"/>
  <c r="EB10" i="2" s="1"/>
  <c r="EA11" i="2"/>
  <c r="EB11" i="2" s="1"/>
  <c r="EA12" i="2"/>
  <c r="EB12" i="2" s="1"/>
  <c r="EA13" i="2"/>
  <c r="EB13" i="2" s="1"/>
  <c r="EA14" i="2"/>
  <c r="EB14" i="2" s="1"/>
  <c r="EA15" i="2"/>
  <c r="EB15" i="2" s="1"/>
  <c r="EA16" i="2"/>
  <c r="EB16" i="2" s="1"/>
  <c r="EA17" i="2"/>
  <c r="EB17" i="2" s="1"/>
  <c r="EA18" i="2"/>
  <c r="EB18" i="2" s="1"/>
  <c r="EA19" i="2"/>
  <c r="EB19" i="2" s="1"/>
  <c r="EA20" i="2"/>
  <c r="EB20" i="2" s="1"/>
  <c r="EA21" i="2"/>
  <c r="EB21" i="2" s="1"/>
  <c r="EA22" i="2"/>
  <c r="EB22" i="2" s="1"/>
  <c r="EA23" i="2"/>
  <c r="EB23" i="2" s="1"/>
  <c r="EA24" i="2"/>
  <c r="EB24" i="2" s="1"/>
  <c r="EA25" i="2"/>
  <c r="EB25" i="2" s="1"/>
  <c r="EA26" i="2"/>
  <c r="EB26" i="2" s="1"/>
  <c r="EA27" i="2"/>
  <c r="EB27" i="2" s="1"/>
  <c r="EA28" i="2"/>
  <c r="EB28" i="2" s="1"/>
  <c r="EA29" i="2"/>
  <c r="EB29" i="2" s="1"/>
  <c r="EA30" i="2"/>
  <c r="EB30" i="2" s="1"/>
  <c r="EA31" i="2"/>
  <c r="EB31" i="2" s="1"/>
  <c r="EA32" i="2"/>
  <c r="EB32" i="2" s="1"/>
  <c r="EA33" i="2"/>
  <c r="EB33" i="2" s="1"/>
  <c r="EA34" i="2"/>
  <c r="EB34" i="2" s="1"/>
  <c r="EA35" i="2"/>
  <c r="EB35" i="2" s="1"/>
  <c r="EA36" i="2"/>
  <c r="EB36" i="2" s="1"/>
  <c r="EA37" i="2"/>
  <c r="EB37" i="2" s="1"/>
  <c r="EA38" i="2"/>
  <c r="EB38" i="2" s="1"/>
  <c r="DW3" i="2"/>
  <c r="DX3" i="2" s="1"/>
  <c r="DW4" i="2"/>
  <c r="DX4" i="2" s="1"/>
  <c r="DW5" i="2"/>
  <c r="DX5" i="2" s="1"/>
  <c r="DW6" i="2"/>
  <c r="DX6" i="2" s="1"/>
  <c r="DW7" i="2"/>
  <c r="DX7" i="2" s="1"/>
  <c r="DW8" i="2"/>
  <c r="DX8" i="2" s="1"/>
  <c r="DW9" i="2"/>
  <c r="DX9" i="2" s="1"/>
  <c r="DW10" i="2"/>
  <c r="DX10" i="2" s="1"/>
  <c r="DW11" i="2"/>
  <c r="DX11" i="2" s="1"/>
  <c r="DW12" i="2"/>
  <c r="DX12" i="2" s="1"/>
  <c r="DW13" i="2"/>
  <c r="DX13" i="2" s="1"/>
  <c r="DW14" i="2"/>
  <c r="DX14" i="2" s="1"/>
  <c r="DW15" i="2"/>
  <c r="DX15" i="2" s="1"/>
  <c r="DW16" i="2"/>
  <c r="DX16" i="2" s="1"/>
  <c r="DW17" i="2"/>
  <c r="DX17" i="2" s="1"/>
  <c r="DW18" i="2"/>
  <c r="DX18" i="2" s="1"/>
  <c r="DW19" i="2"/>
  <c r="DX19" i="2" s="1"/>
  <c r="DW20" i="2"/>
  <c r="DX20" i="2" s="1"/>
  <c r="DW21" i="2"/>
  <c r="DX21" i="2" s="1"/>
  <c r="DW22" i="2"/>
  <c r="DX22" i="2" s="1"/>
  <c r="DW23" i="2"/>
  <c r="DX23" i="2" s="1"/>
  <c r="DW24" i="2"/>
  <c r="DX24" i="2" s="1"/>
  <c r="DW25" i="2"/>
  <c r="DX25" i="2" s="1"/>
  <c r="DW26" i="2"/>
  <c r="DX26" i="2" s="1"/>
  <c r="DS3" i="2"/>
  <c r="DT3" i="2" s="1"/>
  <c r="DS4" i="2"/>
  <c r="DT4" i="2" s="1"/>
  <c r="DS5" i="2"/>
  <c r="DT5" i="2" s="1"/>
  <c r="DS6" i="2"/>
  <c r="DT6" i="2" s="1"/>
  <c r="DS7" i="2"/>
  <c r="DT7" i="2" s="1"/>
  <c r="DS8" i="2"/>
  <c r="DT8" i="2" s="1"/>
  <c r="DS9" i="2"/>
  <c r="DT9" i="2" s="1"/>
  <c r="DS10" i="2"/>
  <c r="DT10" i="2" s="1"/>
  <c r="DS11" i="2"/>
  <c r="DT11" i="2" s="1"/>
  <c r="DS12" i="2"/>
  <c r="DT12" i="2" s="1"/>
  <c r="DS13" i="2"/>
  <c r="DT13" i="2" s="1"/>
  <c r="DS14" i="2"/>
  <c r="DT14" i="2" s="1"/>
  <c r="DS15" i="2"/>
  <c r="DT15" i="2" s="1"/>
  <c r="DS16" i="2"/>
  <c r="DT16" i="2" s="1"/>
  <c r="DS17" i="2"/>
  <c r="DT17" i="2" s="1"/>
  <c r="DS18" i="2"/>
  <c r="DT18" i="2" s="1"/>
  <c r="DS19" i="2"/>
  <c r="DT19" i="2" s="1"/>
  <c r="DS20" i="2"/>
  <c r="DT20" i="2" s="1"/>
  <c r="DS21" i="2"/>
  <c r="DT21" i="2" s="1"/>
  <c r="DS22" i="2"/>
  <c r="DT22" i="2" s="1"/>
  <c r="DS23" i="2"/>
  <c r="DT23" i="2" s="1"/>
  <c r="DS24" i="2"/>
  <c r="DT24" i="2" s="1"/>
  <c r="DS25" i="2"/>
  <c r="DT25" i="2" s="1"/>
  <c r="DS26" i="2"/>
  <c r="DT26" i="2" s="1"/>
  <c r="DS27" i="2"/>
  <c r="DT27" i="2" s="1"/>
  <c r="DS28" i="2"/>
  <c r="DT28" i="2" s="1"/>
  <c r="DS29" i="2"/>
  <c r="DT29" i="2" s="1"/>
  <c r="DS30" i="2"/>
  <c r="DT30" i="2" s="1"/>
  <c r="DO3" i="2"/>
  <c r="DP3" i="2" s="1"/>
  <c r="DO4" i="2"/>
  <c r="DP4" i="2" s="1"/>
  <c r="DO5" i="2"/>
  <c r="DP5" i="2" s="1"/>
  <c r="DO6" i="2"/>
  <c r="DP6" i="2" s="1"/>
  <c r="DO7" i="2"/>
  <c r="DP7" i="2" s="1"/>
  <c r="DO8" i="2"/>
  <c r="DP8" i="2" s="1"/>
  <c r="DO9" i="2"/>
  <c r="DP9" i="2" s="1"/>
  <c r="DO10" i="2"/>
  <c r="DP10" i="2" s="1"/>
  <c r="DO11" i="2"/>
  <c r="DP11" i="2" s="1"/>
  <c r="DO12" i="2"/>
  <c r="DP12" i="2" s="1"/>
  <c r="DO13" i="2"/>
  <c r="DP13" i="2" s="1"/>
  <c r="DO14" i="2"/>
  <c r="DP14" i="2" s="1"/>
  <c r="DO15" i="2"/>
  <c r="DP15" i="2" s="1"/>
  <c r="DO16" i="2"/>
  <c r="DP16" i="2" s="1"/>
  <c r="DO17" i="2"/>
  <c r="DP17" i="2" s="1"/>
  <c r="DO18" i="2"/>
  <c r="DP18" i="2" s="1"/>
  <c r="DK3" i="2"/>
  <c r="DL3" i="2" s="1"/>
  <c r="DK4" i="2"/>
  <c r="DL4" i="2" s="1"/>
  <c r="DK5" i="2"/>
  <c r="DL5" i="2" s="1"/>
  <c r="DK6" i="2"/>
  <c r="DL6" i="2" s="1"/>
  <c r="DK7" i="2"/>
  <c r="DL7" i="2" s="1"/>
  <c r="DK8" i="2"/>
  <c r="DL8" i="2" s="1"/>
  <c r="DK9" i="2"/>
  <c r="DL9" i="2" s="1"/>
  <c r="DK10" i="2"/>
  <c r="DL10" i="2" s="1"/>
  <c r="DK11" i="2"/>
  <c r="DL11" i="2" s="1"/>
  <c r="DK12" i="2"/>
  <c r="DL12" i="2" s="1"/>
  <c r="DK13" i="2"/>
  <c r="DL13" i="2" s="1"/>
  <c r="DK14" i="2"/>
  <c r="DL14" i="2" s="1"/>
  <c r="DK15" i="2"/>
  <c r="DL15" i="2" s="1"/>
  <c r="DK16" i="2"/>
  <c r="DL16" i="2" s="1"/>
  <c r="DK17" i="2"/>
  <c r="DL17" i="2" s="1"/>
  <c r="DK18" i="2"/>
  <c r="DL18" i="2" s="1"/>
  <c r="DK19" i="2"/>
  <c r="DL19" i="2" s="1"/>
  <c r="DK20" i="2"/>
  <c r="DL20" i="2" s="1"/>
  <c r="DK21" i="2"/>
  <c r="DL21" i="2" s="1"/>
  <c r="DK22" i="2"/>
  <c r="DL22" i="2" s="1"/>
  <c r="DK23" i="2"/>
  <c r="DL23" i="2" s="1"/>
  <c r="DG3" i="2"/>
  <c r="DH3" i="2" s="1"/>
  <c r="DG4" i="2"/>
  <c r="DH4" i="2" s="1"/>
  <c r="DG5" i="2"/>
  <c r="DH5" i="2" s="1"/>
  <c r="DG6" i="2"/>
  <c r="DH6" i="2" s="1"/>
  <c r="DG7" i="2"/>
  <c r="DH7" i="2" s="1"/>
  <c r="DG8" i="2"/>
  <c r="DH8" i="2" s="1"/>
  <c r="DG9" i="2"/>
  <c r="DH9" i="2" s="1"/>
  <c r="DG10" i="2"/>
  <c r="DH10" i="2" s="1"/>
  <c r="DG11" i="2"/>
  <c r="DH11" i="2" s="1"/>
  <c r="DG12" i="2"/>
  <c r="DH12" i="2" s="1"/>
  <c r="DG13" i="2"/>
  <c r="DH13" i="2" s="1"/>
  <c r="DG14" i="2"/>
  <c r="DH14" i="2" s="1"/>
  <c r="DG15" i="2"/>
  <c r="DH15" i="2" s="1"/>
  <c r="DG16" i="2"/>
  <c r="DH16" i="2" s="1"/>
  <c r="DG17" i="2"/>
  <c r="DH17" i="2" s="1"/>
  <c r="DG18" i="2"/>
  <c r="DH18" i="2" s="1"/>
  <c r="DG19" i="2"/>
  <c r="DH19" i="2" s="1"/>
  <c r="DG20" i="2"/>
  <c r="DH20" i="2" s="1"/>
  <c r="DG21" i="2"/>
  <c r="DH21" i="2" s="1"/>
  <c r="DG22" i="2"/>
  <c r="DH22" i="2" s="1"/>
  <c r="DC3" i="2"/>
  <c r="DD3" i="2" s="1"/>
  <c r="DC4" i="2"/>
  <c r="DD4" i="2" s="1"/>
  <c r="DC5" i="2"/>
  <c r="DD5" i="2" s="1"/>
  <c r="DC6" i="2"/>
  <c r="DD6" i="2" s="1"/>
  <c r="DC7" i="2"/>
  <c r="DD7" i="2" s="1"/>
  <c r="DC8" i="2"/>
  <c r="DD8" i="2" s="1"/>
  <c r="DC9" i="2"/>
  <c r="DD9" i="2" s="1"/>
  <c r="DC10" i="2"/>
  <c r="DD10" i="2" s="1"/>
  <c r="DC11" i="2"/>
  <c r="DD11" i="2" s="1"/>
  <c r="DC12" i="2"/>
  <c r="DD12" i="2" s="1"/>
  <c r="DC13" i="2"/>
  <c r="DD13" i="2" s="1"/>
  <c r="DC14" i="2"/>
  <c r="DD14" i="2" s="1"/>
  <c r="DC15" i="2"/>
  <c r="DD15" i="2" s="1"/>
  <c r="DC16" i="2"/>
  <c r="DD16" i="2" s="1"/>
  <c r="DC17" i="2"/>
  <c r="DD17" i="2" s="1"/>
  <c r="DC18" i="2"/>
  <c r="DD18" i="2" s="1"/>
  <c r="CY3" i="2"/>
  <c r="CZ3" i="2" s="1"/>
  <c r="CY4" i="2"/>
  <c r="CZ4" i="2" s="1"/>
  <c r="CY5" i="2"/>
  <c r="CZ5" i="2" s="1"/>
  <c r="CY6" i="2"/>
  <c r="CZ6" i="2" s="1"/>
  <c r="CY7" i="2"/>
  <c r="CZ7" i="2" s="1"/>
  <c r="CY8" i="2"/>
  <c r="CZ8" i="2" s="1"/>
  <c r="CY9" i="2"/>
  <c r="CZ9" i="2" s="1"/>
  <c r="CY10" i="2"/>
  <c r="CZ10" i="2" s="1"/>
  <c r="CY11" i="2"/>
  <c r="CZ11" i="2" s="1"/>
  <c r="CY12" i="2"/>
  <c r="CZ12" i="2" s="1"/>
  <c r="CY13" i="2"/>
  <c r="CZ13" i="2" s="1"/>
  <c r="CY14" i="2"/>
  <c r="CZ14" i="2" s="1"/>
  <c r="CY15" i="2"/>
  <c r="CZ15" i="2" s="1"/>
  <c r="CY16" i="2"/>
  <c r="CZ16" i="2" s="1"/>
  <c r="CY17" i="2"/>
  <c r="CZ17" i="2" s="1"/>
  <c r="CY18" i="2"/>
  <c r="CZ18" i="2" s="1"/>
  <c r="CY19" i="2"/>
  <c r="CZ19" i="2" s="1"/>
  <c r="CY20" i="2"/>
  <c r="CZ20" i="2" s="1"/>
  <c r="CY21" i="2"/>
  <c r="CZ21" i="2" s="1"/>
  <c r="CY22" i="2"/>
  <c r="CZ22" i="2" s="1"/>
  <c r="CY23" i="2"/>
  <c r="CZ23" i="2" s="1"/>
  <c r="CY24" i="2"/>
  <c r="CZ24" i="2" s="1"/>
  <c r="CY25" i="2"/>
  <c r="CZ25" i="2" s="1"/>
  <c r="CY26" i="2"/>
  <c r="CZ26" i="2" s="1"/>
  <c r="CY27" i="2"/>
  <c r="CZ27" i="2" s="1"/>
  <c r="CY28" i="2"/>
  <c r="CZ28" i="2" s="1"/>
  <c r="CY29" i="2"/>
  <c r="CZ29" i="2" s="1"/>
  <c r="CY30" i="2"/>
  <c r="CZ30" i="2" s="1"/>
  <c r="CY31" i="2"/>
  <c r="CZ31" i="2" s="1"/>
  <c r="CU3" i="2"/>
  <c r="CV3" i="2" s="1"/>
  <c r="CU4" i="2"/>
  <c r="CV4" i="2" s="1"/>
  <c r="CU5" i="2"/>
  <c r="CV5" i="2" s="1"/>
  <c r="CU6" i="2"/>
  <c r="CV6" i="2" s="1"/>
  <c r="CU7" i="2"/>
  <c r="CV7" i="2" s="1"/>
  <c r="CU8" i="2"/>
  <c r="CV8" i="2" s="1"/>
  <c r="CU9" i="2"/>
  <c r="CV9" i="2" s="1"/>
  <c r="CU10" i="2"/>
  <c r="CV10" i="2" s="1"/>
  <c r="CU11" i="2"/>
  <c r="CV11" i="2" s="1"/>
  <c r="CU12" i="2"/>
  <c r="CV12" i="2" s="1"/>
  <c r="CU13" i="2"/>
  <c r="CV13" i="2" s="1"/>
  <c r="CU14" i="2"/>
  <c r="CV14" i="2" s="1"/>
  <c r="CU15" i="2"/>
  <c r="CV15" i="2" s="1"/>
  <c r="CU16" i="2"/>
  <c r="CV16" i="2" s="1"/>
  <c r="CU17" i="2"/>
  <c r="CV17" i="2" s="1"/>
  <c r="CU18" i="2"/>
  <c r="CV18" i="2" s="1"/>
  <c r="CU19" i="2"/>
  <c r="CV19" i="2" s="1"/>
  <c r="CQ3" i="2"/>
  <c r="CR3" i="2" s="1"/>
  <c r="CQ4" i="2"/>
  <c r="CR4" i="2" s="1"/>
  <c r="CQ5" i="2"/>
  <c r="CR5" i="2" s="1"/>
  <c r="CQ6" i="2"/>
  <c r="CR6" i="2" s="1"/>
  <c r="CQ7" i="2"/>
  <c r="CR7" i="2" s="1"/>
  <c r="CQ8" i="2"/>
  <c r="CR8" i="2" s="1"/>
  <c r="CQ9" i="2"/>
  <c r="CR9" i="2" s="1"/>
  <c r="CQ10" i="2"/>
  <c r="CR10" i="2" s="1"/>
  <c r="CQ11" i="2"/>
  <c r="CR11" i="2" s="1"/>
  <c r="CQ12" i="2"/>
  <c r="CR12" i="2" s="1"/>
  <c r="CQ13" i="2"/>
  <c r="CR13" i="2" s="1"/>
  <c r="CQ14" i="2"/>
  <c r="CR14" i="2" s="1"/>
  <c r="CQ15" i="2"/>
  <c r="CR15" i="2" s="1"/>
  <c r="CQ16" i="2"/>
  <c r="CR16" i="2" s="1"/>
  <c r="CQ17" i="2"/>
  <c r="CR17" i="2" s="1"/>
  <c r="CQ18" i="2"/>
  <c r="CR18" i="2" s="1"/>
  <c r="CQ19" i="2"/>
  <c r="CR19" i="2" s="1"/>
  <c r="CQ20" i="2"/>
  <c r="CR20" i="2" s="1"/>
  <c r="CQ21" i="2"/>
  <c r="CR21" i="2" s="1"/>
  <c r="CQ22" i="2"/>
  <c r="CR22" i="2" s="1"/>
  <c r="CM3" i="2"/>
  <c r="CN3" i="2" s="1"/>
  <c r="CM4" i="2"/>
  <c r="CN4" i="2" s="1"/>
  <c r="CM5" i="2"/>
  <c r="CN5" i="2" s="1"/>
  <c r="CM6" i="2"/>
  <c r="CN6" i="2" s="1"/>
  <c r="CM7" i="2"/>
  <c r="CN7" i="2" s="1"/>
  <c r="CM8" i="2"/>
  <c r="CN8" i="2" s="1"/>
  <c r="CM9" i="2"/>
  <c r="CN9" i="2" s="1"/>
  <c r="CM10" i="2"/>
  <c r="CN10" i="2" s="1"/>
  <c r="CM11" i="2"/>
  <c r="CN11" i="2" s="1"/>
  <c r="CM12" i="2"/>
  <c r="CN12" i="2" s="1"/>
  <c r="CM13" i="2"/>
  <c r="CN13" i="2" s="1"/>
  <c r="CM14" i="2"/>
  <c r="CN14" i="2" s="1"/>
  <c r="CM15" i="2"/>
  <c r="CN15" i="2" s="1"/>
  <c r="CM16" i="2"/>
  <c r="CN16" i="2" s="1"/>
  <c r="CM17" i="2"/>
  <c r="CN17" i="2" s="1"/>
  <c r="CM18" i="2"/>
  <c r="CN18" i="2" s="1"/>
  <c r="CM19" i="2"/>
  <c r="CN19" i="2" s="1"/>
  <c r="CM20" i="2"/>
  <c r="CN20" i="2" s="1"/>
  <c r="CM21" i="2"/>
  <c r="CN21" i="2" s="1"/>
  <c r="CM22" i="2"/>
  <c r="CN22" i="2" s="1"/>
  <c r="CM23" i="2"/>
  <c r="CN23" i="2" s="1"/>
  <c r="CI3" i="2"/>
  <c r="CJ3" i="2" s="1"/>
  <c r="CI4" i="2"/>
  <c r="CJ4" i="2" s="1"/>
  <c r="CI5" i="2"/>
  <c r="CJ5" i="2" s="1"/>
  <c r="CI6" i="2"/>
  <c r="CJ6" i="2" s="1"/>
  <c r="CI7" i="2"/>
  <c r="CJ7" i="2" s="1"/>
  <c r="CI8" i="2"/>
  <c r="CJ8" i="2" s="1"/>
  <c r="CI9" i="2"/>
  <c r="CJ9" i="2" s="1"/>
  <c r="CI10" i="2"/>
  <c r="CJ10" i="2" s="1"/>
  <c r="CI11" i="2"/>
  <c r="CJ11" i="2" s="1"/>
  <c r="CI12" i="2"/>
  <c r="CJ12" i="2" s="1"/>
  <c r="CI13" i="2"/>
  <c r="CJ13" i="2" s="1"/>
  <c r="CI14" i="2"/>
  <c r="CJ14" i="2" s="1"/>
  <c r="CI15" i="2"/>
  <c r="CJ15" i="2" s="1"/>
  <c r="CE3" i="2"/>
  <c r="CF3" i="2" s="1"/>
  <c r="CE4" i="2"/>
  <c r="CF4" i="2" s="1"/>
  <c r="CE5" i="2"/>
  <c r="CF5" i="2" s="1"/>
  <c r="CE6" i="2"/>
  <c r="CF6" i="2" s="1"/>
  <c r="CE7" i="2"/>
  <c r="CF7" i="2" s="1"/>
  <c r="CE8" i="2"/>
  <c r="CF8" i="2" s="1"/>
  <c r="CE9" i="2"/>
  <c r="CF9" i="2" s="1"/>
  <c r="CE10" i="2"/>
  <c r="CF10" i="2" s="1"/>
  <c r="CE11" i="2"/>
  <c r="CF11" i="2" s="1"/>
  <c r="CE12" i="2"/>
  <c r="CF12" i="2" s="1"/>
  <c r="CE13" i="2"/>
  <c r="CF13" i="2" s="1"/>
  <c r="CE14" i="2"/>
  <c r="CF14" i="2" s="1"/>
  <c r="CE15" i="2"/>
  <c r="CF15" i="2" s="1"/>
  <c r="CE16" i="2"/>
  <c r="CF16" i="2" s="1"/>
  <c r="CE17" i="2"/>
  <c r="CF17" i="2" s="1"/>
  <c r="CA3" i="2"/>
  <c r="CB3" i="2" s="1"/>
  <c r="CA4" i="2"/>
  <c r="CB4" i="2" s="1"/>
  <c r="CA5" i="2"/>
  <c r="CB5" i="2" s="1"/>
  <c r="CA6" i="2"/>
  <c r="CB6" i="2" s="1"/>
  <c r="CA7" i="2"/>
  <c r="CB7" i="2" s="1"/>
  <c r="CA8" i="2"/>
  <c r="CB8" i="2" s="1"/>
  <c r="CA9" i="2"/>
  <c r="CB9" i="2" s="1"/>
  <c r="CA10" i="2"/>
  <c r="CB10" i="2" s="1"/>
  <c r="CA11" i="2"/>
  <c r="CB11" i="2" s="1"/>
  <c r="CA12" i="2"/>
  <c r="CB12" i="2" s="1"/>
  <c r="CA13" i="2"/>
  <c r="CB13" i="2" s="1"/>
  <c r="CA14" i="2"/>
  <c r="CB14" i="2" s="1"/>
  <c r="CA15" i="2"/>
  <c r="CB15" i="2" s="1"/>
  <c r="CA16" i="2"/>
  <c r="CB16" i="2" s="1"/>
  <c r="CA17" i="2"/>
  <c r="CB17" i="2" s="1"/>
  <c r="CA18" i="2"/>
  <c r="CB18" i="2" s="1"/>
  <c r="CA19" i="2"/>
  <c r="CB19" i="2" s="1"/>
  <c r="CA20" i="2"/>
  <c r="CB20" i="2" s="1"/>
  <c r="CA21" i="2"/>
  <c r="CB21" i="2" s="1"/>
  <c r="CA22" i="2"/>
  <c r="CB22" i="2" s="1"/>
  <c r="CA23" i="2"/>
  <c r="CB23" i="2" s="1"/>
  <c r="CA24" i="2"/>
  <c r="CB24" i="2" s="1"/>
  <c r="CA25" i="2"/>
  <c r="CB25" i="2" s="1"/>
  <c r="CA26" i="2"/>
  <c r="CB26" i="2" s="1"/>
  <c r="CA27" i="2"/>
  <c r="CB27" i="2" s="1"/>
  <c r="BW3" i="2"/>
  <c r="BX3" i="2" s="1"/>
  <c r="BW4" i="2"/>
  <c r="BX4" i="2" s="1"/>
  <c r="BW5" i="2"/>
  <c r="BX5" i="2" s="1"/>
  <c r="BW6" i="2"/>
  <c r="BX6" i="2" s="1"/>
  <c r="BW7" i="2"/>
  <c r="BX7" i="2" s="1"/>
  <c r="BW8" i="2"/>
  <c r="BX8" i="2" s="1"/>
  <c r="BW9" i="2"/>
  <c r="BX9" i="2" s="1"/>
  <c r="BW10" i="2"/>
  <c r="BX10" i="2" s="1"/>
  <c r="BW11" i="2"/>
  <c r="BX11" i="2" s="1"/>
  <c r="BW12" i="2"/>
  <c r="BX12" i="2" s="1"/>
  <c r="BW13" i="2"/>
  <c r="BX13" i="2" s="1"/>
  <c r="BW14" i="2"/>
  <c r="BX14" i="2" s="1"/>
  <c r="BW15" i="2"/>
  <c r="BX15" i="2" s="1"/>
  <c r="BW16" i="2"/>
  <c r="BX16" i="2" s="1"/>
  <c r="BW17" i="2"/>
  <c r="BX17" i="2" s="1"/>
  <c r="BW18" i="2"/>
  <c r="BX18" i="2" s="1"/>
  <c r="BW19" i="2"/>
  <c r="BX19" i="2" s="1"/>
  <c r="BW20" i="2"/>
  <c r="BX20" i="2" s="1"/>
  <c r="BW21" i="2"/>
  <c r="BX21" i="2" s="1"/>
  <c r="BW22" i="2"/>
  <c r="BX22" i="2" s="1"/>
  <c r="BW23" i="2"/>
  <c r="BX23" i="2" s="1"/>
  <c r="BW24" i="2"/>
  <c r="BX24" i="2" s="1"/>
  <c r="BW25" i="2"/>
  <c r="BX25" i="2" s="1"/>
  <c r="BW26" i="2"/>
  <c r="BX26" i="2" s="1"/>
  <c r="BW27" i="2"/>
  <c r="BX27" i="2" s="1"/>
  <c r="BW28" i="2"/>
  <c r="BX28" i="2" s="1"/>
  <c r="BW29" i="2"/>
  <c r="BX29" i="2" s="1"/>
  <c r="BW30" i="2"/>
  <c r="BX30" i="2" s="1"/>
  <c r="BW31" i="2"/>
  <c r="BX31" i="2" s="1"/>
  <c r="BW32" i="2"/>
  <c r="BX32" i="2" s="1"/>
  <c r="BW33" i="2"/>
  <c r="BX33" i="2" s="1"/>
  <c r="BW34" i="2"/>
  <c r="BX34" i="2" s="1"/>
  <c r="BW35" i="2"/>
  <c r="BX35" i="2" s="1"/>
  <c r="BW36" i="2"/>
  <c r="BX36" i="2" s="1"/>
  <c r="BW37" i="2"/>
  <c r="BX37" i="2" s="1"/>
  <c r="BW38" i="2"/>
  <c r="BX38" i="2" s="1"/>
  <c r="BW39" i="2"/>
  <c r="BX39" i="2" s="1"/>
  <c r="BS3" i="2"/>
  <c r="BT3" i="2" s="1"/>
  <c r="BS4" i="2"/>
  <c r="BT4" i="2" s="1"/>
  <c r="BS5" i="2"/>
  <c r="BT5" i="2" s="1"/>
  <c r="BS6" i="2"/>
  <c r="BT6" i="2" s="1"/>
  <c r="BS7" i="2"/>
  <c r="BT7" i="2" s="1"/>
  <c r="BS8" i="2"/>
  <c r="BT8" i="2" s="1"/>
  <c r="BS9" i="2"/>
  <c r="BT9" i="2" s="1"/>
  <c r="BS10" i="2"/>
  <c r="BT10" i="2" s="1"/>
  <c r="BS11" i="2"/>
  <c r="BT11" i="2" s="1"/>
  <c r="BS12" i="2"/>
  <c r="BT12" i="2" s="1"/>
  <c r="BS13" i="2"/>
  <c r="BT13" i="2" s="1"/>
  <c r="BS14" i="2"/>
  <c r="BT14" i="2" s="1"/>
  <c r="BS15" i="2"/>
  <c r="BT15" i="2" s="1"/>
  <c r="BS16" i="2"/>
  <c r="BT16" i="2" s="1"/>
  <c r="BS17" i="2"/>
  <c r="BT17" i="2" s="1"/>
  <c r="BS18" i="2"/>
  <c r="BT18" i="2" s="1"/>
  <c r="BS19" i="2"/>
  <c r="BT19" i="2" s="1"/>
  <c r="BS20" i="2"/>
  <c r="BT20" i="2" s="1"/>
  <c r="BS21" i="2"/>
  <c r="BT21" i="2" s="1"/>
  <c r="BS22" i="2"/>
  <c r="BT22" i="2" s="1"/>
  <c r="BS23" i="2"/>
  <c r="BT23" i="2" s="1"/>
  <c r="BS24" i="2"/>
  <c r="BT24" i="2" s="1"/>
  <c r="BS25" i="2"/>
  <c r="BT25" i="2" s="1"/>
  <c r="BO3" i="2"/>
  <c r="BP3" i="2" s="1"/>
  <c r="BO4" i="2"/>
  <c r="BP4" i="2" s="1"/>
  <c r="BO5" i="2"/>
  <c r="BP5" i="2" s="1"/>
  <c r="BO6" i="2"/>
  <c r="BP6" i="2" s="1"/>
  <c r="BO7" i="2"/>
  <c r="BP7" i="2" s="1"/>
  <c r="BO8" i="2"/>
  <c r="BP8" i="2" s="1"/>
  <c r="BO9" i="2"/>
  <c r="BP9" i="2" s="1"/>
  <c r="BO10" i="2"/>
  <c r="BP10" i="2" s="1"/>
  <c r="BO11" i="2"/>
  <c r="BP11" i="2" s="1"/>
  <c r="BO12" i="2"/>
  <c r="BP12" i="2" s="1"/>
  <c r="BO13" i="2"/>
  <c r="BP13" i="2" s="1"/>
  <c r="BO14" i="2"/>
  <c r="BP14" i="2" s="1"/>
  <c r="BO15" i="2"/>
  <c r="BP15" i="2" s="1"/>
  <c r="BO16" i="2"/>
  <c r="BP16" i="2" s="1"/>
  <c r="BO17" i="2"/>
  <c r="BP17" i="2" s="1"/>
  <c r="BO18" i="2"/>
  <c r="BP18" i="2" s="1"/>
  <c r="BO19" i="2"/>
  <c r="BP19" i="2" s="1"/>
  <c r="BO20" i="2"/>
  <c r="BP20" i="2" s="1"/>
  <c r="BO21" i="2"/>
  <c r="BP21" i="2" s="1"/>
  <c r="BO22" i="2"/>
  <c r="BP22" i="2" s="1"/>
  <c r="BO23" i="2"/>
  <c r="BP23" i="2" s="1"/>
  <c r="BO24" i="2"/>
  <c r="BP24" i="2" s="1"/>
  <c r="BO25" i="2"/>
  <c r="BP25" i="2" s="1"/>
  <c r="BO26" i="2"/>
  <c r="BP26" i="2" s="1"/>
  <c r="BO27" i="2"/>
  <c r="BP27" i="2" s="1"/>
  <c r="BO28" i="2"/>
  <c r="BP28" i="2" s="1"/>
  <c r="BO29" i="2"/>
  <c r="BP29" i="2" s="1"/>
  <c r="BK3" i="2"/>
  <c r="BL3" i="2" s="1"/>
  <c r="BK4" i="2"/>
  <c r="BL4" i="2" s="1"/>
  <c r="BK5" i="2"/>
  <c r="BL5" i="2" s="1"/>
  <c r="BK6" i="2"/>
  <c r="BL6" i="2" s="1"/>
  <c r="BK7" i="2"/>
  <c r="BL7" i="2" s="1"/>
  <c r="BK8" i="2"/>
  <c r="BL8" i="2" s="1"/>
  <c r="BK9" i="2"/>
  <c r="BL9" i="2" s="1"/>
  <c r="BK10" i="2"/>
  <c r="BL10" i="2" s="1"/>
  <c r="BK11" i="2"/>
  <c r="BL11" i="2" s="1"/>
  <c r="BK12" i="2"/>
  <c r="BL12" i="2" s="1"/>
  <c r="BK13" i="2"/>
  <c r="BL13" i="2" s="1"/>
  <c r="BK14" i="2"/>
  <c r="BL14" i="2" s="1"/>
  <c r="BK15" i="2"/>
  <c r="BL15" i="2" s="1"/>
  <c r="BK16" i="2"/>
  <c r="BL16" i="2" s="1"/>
  <c r="BK17" i="2"/>
  <c r="BL17" i="2" s="1"/>
  <c r="BK18" i="2"/>
  <c r="BL18" i="2" s="1"/>
  <c r="BK19" i="2"/>
  <c r="BL19" i="2" s="1"/>
  <c r="BK20" i="2"/>
  <c r="BL20" i="2" s="1"/>
  <c r="BK21" i="2"/>
  <c r="BL21" i="2" s="1"/>
  <c r="BK22" i="2"/>
  <c r="BL22" i="2" s="1"/>
  <c r="BK23" i="2"/>
  <c r="BL23" i="2" s="1"/>
  <c r="BK24" i="2"/>
  <c r="BL24" i="2" s="1"/>
  <c r="BK25" i="2"/>
  <c r="BL25" i="2" s="1"/>
  <c r="BK26" i="2"/>
  <c r="BL26" i="2" s="1"/>
  <c r="BK27" i="2"/>
  <c r="BL27" i="2" s="1"/>
  <c r="BK28" i="2"/>
  <c r="BL28" i="2" s="1"/>
  <c r="BK29" i="2"/>
  <c r="BL29" i="2" s="1"/>
  <c r="BK30" i="2"/>
  <c r="BL30" i="2" s="1"/>
  <c r="BK31" i="2"/>
  <c r="BL31" i="2" s="1"/>
  <c r="BK32" i="2"/>
  <c r="BL32" i="2" s="1"/>
  <c r="BK33" i="2"/>
  <c r="BL33" i="2" s="1"/>
  <c r="BG3" i="2"/>
  <c r="BH3" i="2" s="1"/>
  <c r="BG4" i="2"/>
  <c r="BH4" i="2" s="1"/>
  <c r="BG5" i="2"/>
  <c r="BH5" i="2" s="1"/>
  <c r="BG6" i="2"/>
  <c r="BH6" i="2" s="1"/>
  <c r="BG7" i="2"/>
  <c r="BH7" i="2" s="1"/>
  <c r="BG8" i="2"/>
  <c r="BH8" i="2" s="1"/>
  <c r="BG9" i="2"/>
  <c r="BH9" i="2" s="1"/>
  <c r="BG10" i="2"/>
  <c r="BH10" i="2" s="1"/>
  <c r="BG11" i="2"/>
  <c r="BH11" i="2" s="1"/>
  <c r="BG12" i="2"/>
  <c r="BH12" i="2" s="1"/>
  <c r="BG13" i="2"/>
  <c r="BH13" i="2" s="1"/>
  <c r="BG14" i="2"/>
  <c r="BH14" i="2" s="1"/>
  <c r="BG15" i="2"/>
  <c r="BH15" i="2" s="1"/>
  <c r="BG16" i="2"/>
  <c r="BH16" i="2" s="1"/>
  <c r="BG17" i="2"/>
  <c r="BH17" i="2" s="1"/>
  <c r="BG18" i="2"/>
  <c r="BH18" i="2" s="1"/>
  <c r="BG19" i="2"/>
  <c r="BH19" i="2" s="1"/>
  <c r="BG20" i="2"/>
  <c r="BH20" i="2" s="1"/>
  <c r="BG21" i="2"/>
  <c r="BH21" i="2" s="1"/>
  <c r="BG22" i="2"/>
  <c r="BH22" i="2" s="1"/>
  <c r="BG23" i="2"/>
  <c r="BH23" i="2" s="1"/>
  <c r="BG24" i="2"/>
  <c r="BH24" i="2" s="1"/>
  <c r="BG25" i="2"/>
  <c r="BH25" i="2" s="1"/>
  <c r="BG26" i="2"/>
  <c r="BH26" i="2" s="1"/>
  <c r="BG27" i="2"/>
  <c r="BH27" i="2" s="1"/>
  <c r="BG28" i="2"/>
  <c r="BH28" i="2" s="1"/>
  <c r="BG29" i="2"/>
  <c r="BH29" i="2" s="1"/>
  <c r="BG30" i="2"/>
  <c r="BH30" i="2" s="1"/>
  <c r="BG31" i="2"/>
  <c r="BH31" i="2" s="1"/>
  <c r="BG32" i="2"/>
  <c r="BH32" i="2" s="1"/>
  <c r="BG33" i="2"/>
  <c r="BH33" i="2" s="1"/>
  <c r="BG34" i="2"/>
  <c r="BH34" i="2" s="1"/>
  <c r="BG35" i="2"/>
  <c r="BH35" i="2" s="1"/>
  <c r="BG36" i="2"/>
  <c r="BH36" i="2" s="1"/>
  <c r="BC3" i="2"/>
  <c r="BD3" i="2" s="1"/>
  <c r="BC4" i="2"/>
  <c r="BD4" i="2" s="1"/>
  <c r="BC5" i="2"/>
  <c r="BD5" i="2" s="1"/>
  <c r="BC6" i="2"/>
  <c r="BD6" i="2" s="1"/>
  <c r="BC7" i="2"/>
  <c r="BD7" i="2" s="1"/>
  <c r="BC8" i="2"/>
  <c r="BD8" i="2" s="1"/>
  <c r="BC9" i="2"/>
  <c r="BD9" i="2" s="1"/>
  <c r="BC10" i="2"/>
  <c r="BD10" i="2" s="1"/>
  <c r="BC11" i="2"/>
  <c r="BD11" i="2" s="1"/>
  <c r="BC12" i="2"/>
  <c r="BD12" i="2" s="1"/>
  <c r="BC13" i="2"/>
  <c r="BD13" i="2" s="1"/>
  <c r="BC14" i="2"/>
  <c r="BD14" i="2" s="1"/>
  <c r="BC15" i="2"/>
  <c r="BD15" i="2" s="1"/>
  <c r="BC16" i="2"/>
  <c r="BD16" i="2" s="1"/>
  <c r="BC17" i="2"/>
  <c r="BD17" i="2" s="1"/>
  <c r="BC18" i="2"/>
  <c r="BD18" i="2" s="1"/>
  <c r="BC19" i="2"/>
  <c r="BD19" i="2" s="1"/>
  <c r="BC20" i="2"/>
  <c r="BD20" i="2" s="1"/>
  <c r="BC21" i="2"/>
  <c r="BD21" i="2" s="1"/>
  <c r="BC22" i="2"/>
  <c r="BD22" i="2" s="1"/>
  <c r="BC23" i="2"/>
  <c r="BD23" i="2" s="1"/>
  <c r="BC24" i="2"/>
  <c r="BD24" i="2" s="1"/>
  <c r="BC25" i="2"/>
  <c r="BD25" i="2" s="1"/>
  <c r="BC26" i="2"/>
  <c r="BD26" i="2" s="1"/>
  <c r="BC27" i="2"/>
  <c r="BD27" i="2" s="1"/>
  <c r="BC28" i="2"/>
  <c r="BD28" i="2" s="1"/>
  <c r="AY3" i="2"/>
  <c r="AZ3" i="2" s="1"/>
  <c r="AY4" i="2"/>
  <c r="AZ4" i="2" s="1"/>
  <c r="AY5" i="2"/>
  <c r="AZ5" i="2" s="1"/>
  <c r="AY6" i="2"/>
  <c r="AZ6" i="2" s="1"/>
  <c r="AY7" i="2"/>
  <c r="AZ7" i="2" s="1"/>
  <c r="AY8" i="2"/>
  <c r="AZ8" i="2" s="1"/>
  <c r="AY9" i="2"/>
  <c r="AZ9" i="2" s="1"/>
  <c r="AY10" i="2"/>
  <c r="AZ10" i="2" s="1"/>
  <c r="AY11" i="2"/>
  <c r="AZ11" i="2" s="1"/>
  <c r="AY12" i="2"/>
  <c r="AZ12" i="2" s="1"/>
  <c r="AY13" i="2"/>
  <c r="AZ13" i="2" s="1"/>
  <c r="AY14" i="2"/>
  <c r="AZ14" i="2" s="1"/>
  <c r="AY15" i="2"/>
  <c r="AZ15" i="2" s="1"/>
  <c r="AY16" i="2"/>
  <c r="AZ16" i="2" s="1"/>
  <c r="AY17" i="2"/>
  <c r="AZ17" i="2" s="1"/>
  <c r="AY18" i="2"/>
  <c r="AZ18" i="2" s="1"/>
  <c r="AY19" i="2"/>
  <c r="AZ19" i="2" s="1"/>
  <c r="AY20" i="2"/>
  <c r="AZ20" i="2" s="1"/>
  <c r="AY21" i="2"/>
  <c r="AZ21" i="2" s="1"/>
  <c r="AY22" i="2"/>
  <c r="AZ22" i="2" s="1"/>
  <c r="AY23" i="2"/>
  <c r="AZ23" i="2" s="1"/>
  <c r="AY24" i="2"/>
  <c r="AZ24" i="2" s="1"/>
  <c r="AU3" i="2"/>
  <c r="AV3" i="2" s="1"/>
  <c r="AU4" i="2"/>
  <c r="AV4" i="2" s="1"/>
  <c r="AU5" i="2"/>
  <c r="AV5" i="2" s="1"/>
  <c r="AU6" i="2"/>
  <c r="AV6" i="2" s="1"/>
  <c r="AU7" i="2"/>
  <c r="AV7" i="2" s="1"/>
  <c r="AU8" i="2"/>
  <c r="AV8" i="2" s="1"/>
  <c r="AU9" i="2"/>
  <c r="AV9" i="2" s="1"/>
  <c r="AU10" i="2"/>
  <c r="AV10" i="2" s="1"/>
  <c r="AU11" i="2"/>
  <c r="AV11" i="2" s="1"/>
  <c r="AU12" i="2"/>
  <c r="AV12" i="2" s="1"/>
  <c r="AU13" i="2"/>
  <c r="AV13" i="2" s="1"/>
  <c r="AU14" i="2"/>
  <c r="AV14" i="2" s="1"/>
  <c r="AU15" i="2"/>
  <c r="AV15" i="2" s="1"/>
  <c r="AU16" i="2"/>
  <c r="AV16" i="2" s="1"/>
  <c r="AU17" i="2"/>
  <c r="AV17" i="2" s="1"/>
  <c r="AU18" i="2"/>
  <c r="AV18" i="2" s="1"/>
  <c r="AU19" i="2"/>
  <c r="AV19" i="2" s="1"/>
  <c r="AU20" i="2"/>
  <c r="AV20" i="2" s="1"/>
  <c r="AU21" i="2"/>
  <c r="AV21" i="2" s="1"/>
  <c r="AU22" i="2"/>
  <c r="AV22" i="2" s="1"/>
  <c r="AU23" i="2"/>
  <c r="AV23" i="2" s="1"/>
  <c r="AU24" i="2"/>
  <c r="AV24" i="2" s="1"/>
  <c r="AQ3" i="2"/>
  <c r="AR3" i="2" s="1"/>
  <c r="AQ4" i="2"/>
  <c r="AR4" i="2" s="1"/>
  <c r="AQ5" i="2"/>
  <c r="AR5" i="2" s="1"/>
  <c r="AQ6" i="2"/>
  <c r="AR6" i="2" s="1"/>
  <c r="AQ7" i="2"/>
  <c r="AR7" i="2" s="1"/>
  <c r="AQ8" i="2"/>
  <c r="AR8" i="2" s="1"/>
  <c r="AQ9" i="2"/>
  <c r="AR9" i="2" s="1"/>
  <c r="AQ10" i="2"/>
  <c r="AR10" i="2" s="1"/>
  <c r="AQ11" i="2"/>
  <c r="AR11" i="2" s="1"/>
  <c r="AQ12" i="2"/>
  <c r="AR12" i="2" s="1"/>
  <c r="AQ13" i="2"/>
  <c r="AR13" i="2" s="1"/>
  <c r="AQ14" i="2"/>
  <c r="AR14" i="2" s="1"/>
  <c r="AQ15" i="2"/>
  <c r="AR15" i="2" s="1"/>
  <c r="AQ16" i="2"/>
  <c r="AR16" i="2" s="1"/>
  <c r="AQ17" i="2"/>
  <c r="AR17" i="2" s="1"/>
  <c r="AQ18" i="2"/>
  <c r="AR18" i="2" s="1"/>
  <c r="AQ19" i="2"/>
  <c r="AR19" i="2" s="1"/>
  <c r="AQ20" i="2"/>
  <c r="AR20" i="2" s="1"/>
  <c r="AQ21" i="2"/>
  <c r="AR21" i="2" s="1"/>
  <c r="AQ22" i="2"/>
  <c r="AR22" i="2" s="1"/>
  <c r="AQ23" i="2"/>
  <c r="AR23" i="2" s="1"/>
  <c r="AQ24" i="2"/>
  <c r="AR24" i="2" s="1"/>
  <c r="AQ25" i="2"/>
  <c r="AR25" i="2" s="1"/>
  <c r="AM3" i="2"/>
  <c r="AN3" i="2" s="1"/>
  <c r="AM4" i="2"/>
  <c r="AN4" i="2" s="1"/>
  <c r="AM5" i="2"/>
  <c r="AN5" i="2" s="1"/>
  <c r="AM6" i="2"/>
  <c r="AN6" i="2" s="1"/>
  <c r="AM7" i="2"/>
  <c r="AN7" i="2" s="1"/>
  <c r="AM8" i="2"/>
  <c r="AN8" i="2" s="1"/>
  <c r="AM9" i="2"/>
  <c r="AN9" i="2" s="1"/>
  <c r="AM10" i="2"/>
  <c r="AN10" i="2" s="1"/>
  <c r="AM11" i="2"/>
  <c r="AN11" i="2" s="1"/>
  <c r="AM12" i="2"/>
  <c r="AN12" i="2" s="1"/>
  <c r="AM13" i="2"/>
  <c r="AN13" i="2" s="1"/>
  <c r="AM14" i="2"/>
  <c r="AN14" i="2" s="1"/>
  <c r="AM15" i="2"/>
  <c r="AN15" i="2" s="1"/>
  <c r="AM16" i="2"/>
  <c r="AN16" i="2" s="1"/>
  <c r="AM17" i="2"/>
  <c r="AN17" i="2" s="1"/>
  <c r="AM18" i="2"/>
  <c r="AN18" i="2" s="1"/>
  <c r="AM19" i="2"/>
  <c r="AN19" i="2" s="1"/>
  <c r="AM20" i="2"/>
  <c r="AN20" i="2" s="1"/>
  <c r="AM21" i="2"/>
  <c r="AN21" i="2" s="1"/>
  <c r="AM22" i="2"/>
  <c r="AN22" i="2" s="1"/>
  <c r="AM23" i="2"/>
  <c r="AN23" i="2" s="1"/>
  <c r="AM24" i="2"/>
  <c r="AN24" i="2" s="1"/>
  <c r="AM25" i="2"/>
  <c r="AN25" i="2" s="1"/>
  <c r="AI3" i="2"/>
  <c r="AJ3" i="2" s="1"/>
  <c r="AI4" i="2"/>
  <c r="AJ4" i="2" s="1"/>
  <c r="AI5" i="2"/>
  <c r="AJ5" i="2" s="1"/>
  <c r="AI6" i="2"/>
  <c r="AJ6" i="2" s="1"/>
  <c r="AI7" i="2"/>
  <c r="AJ7" i="2" s="1"/>
  <c r="AI8" i="2"/>
  <c r="AJ8" i="2" s="1"/>
  <c r="AI9" i="2"/>
  <c r="AJ9" i="2" s="1"/>
  <c r="AI10" i="2"/>
  <c r="AJ10" i="2" s="1"/>
  <c r="AI11" i="2"/>
  <c r="AJ11" i="2" s="1"/>
  <c r="AI12" i="2"/>
  <c r="AJ12" i="2" s="1"/>
  <c r="AI13" i="2"/>
  <c r="AJ13" i="2" s="1"/>
  <c r="AI14" i="2"/>
  <c r="AJ14" i="2" s="1"/>
  <c r="AI15" i="2"/>
  <c r="AJ15" i="2" s="1"/>
  <c r="AI16" i="2"/>
  <c r="AJ16" i="2" s="1"/>
  <c r="AI17" i="2"/>
  <c r="AJ17" i="2" s="1"/>
  <c r="AI18" i="2"/>
  <c r="AJ18" i="2" s="1"/>
  <c r="AI19" i="2"/>
  <c r="AJ19" i="2" s="1"/>
  <c r="AI20" i="2"/>
  <c r="AJ20" i="2" s="1"/>
  <c r="AI21" i="2"/>
  <c r="AJ21" i="2" s="1"/>
  <c r="AI22" i="2"/>
  <c r="AJ22" i="2" s="1"/>
  <c r="AI23" i="2"/>
  <c r="AJ23" i="2" s="1"/>
  <c r="AI24" i="2"/>
  <c r="AJ24" i="2" s="1"/>
  <c r="AI25" i="2"/>
  <c r="AJ25" i="2" s="1"/>
  <c r="AI26" i="2"/>
  <c r="AJ26" i="2" s="1"/>
  <c r="AI27" i="2"/>
  <c r="AJ27" i="2" s="1"/>
  <c r="AI28" i="2"/>
  <c r="AJ28" i="2" s="1"/>
  <c r="AI29" i="2"/>
  <c r="AJ29" i="2" s="1"/>
  <c r="AI30" i="2"/>
  <c r="AJ30" i="2" s="1"/>
  <c r="AI31" i="2"/>
  <c r="AJ31" i="2" s="1"/>
  <c r="AI32" i="2"/>
  <c r="AJ32" i="2" s="1"/>
  <c r="AI33" i="2"/>
  <c r="AJ33" i="2" s="1"/>
  <c r="AI34" i="2"/>
  <c r="AJ34" i="2" s="1"/>
  <c r="AI35" i="2"/>
  <c r="AJ35" i="2" s="1"/>
  <c r="AE3" i="2"/>
  <c r="AF3" i="2" s="1"/>
  <c r="AE4" i="2"/>
  <c r="AF4" i="2" s="1"/>
  <c r="AE5" i="2"/>
  <c r="AF5" i="2" s="1"/>
  <c r="AE6" i="2"/>
  <c r="AF6" i="2" s="1"/>
  <c r="AE7" i="2"/>
  <c r="AF7" i="2" s="1"/>
  <c r="AE8" i="2"/>
  <c r="AF8" i="2" s="1"/>
  <c r="AE9" i="2"/>
  <c r="AF9" i="2" s="1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4" i="2"/>
  <c r="AF24" i="2" s="1"/>
  <c r="AE25" i="2"/>
  <c r="AF25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B25" i="2" s="1"/>
  <c r="AA26" i="2"/>
  <c r="AB26" i="2" s="1"/>
  <c r="W3" i="2"/>
  <c r="X3" i="2" s="1"/>
  <c r="W4" i="2"/>
  <c r="X4" i="2" s="1"/>
  <c r="W5" i="2"/>
  <c r="X5" i="2" s="1"/>
  <c r="W6" i="2"/>
  <c r="X6" i="2" s="1"/>
  <c r="W7" i="2"/>
  <c r="X7" i="2" s="1"/>
  <c r="W8" i="2"/>
  <c r="X8" i="2" s="1"/>
  <c r="W9" i="2"/>
  <c r="X9" i="2" s="1"/>
  <c r="W10" i="2"/>
  <c r="X10" i="2" s="1"/>
  <c r="W11" i="2"/>
  <c r="X11" i="2" s="1"/>
  <c r="W12" i="2"/>
  <c r="X12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X18" i="2" s="1"/>
  <c r="W19" i="2"/>
  <c r="X19" i="2" s="1"/>
  <c r="W20" i="2"/>
  <c r="X20" i="2" s="1"/>
  <c r="W21" i="2"/>
  <c r="X21" i="2" s="1"/>
  <c r="W22" i="2"/>
  <c r="X22" i="2" s="1"/>
  <c r="W23" i="2"/>
  <c r="X23" i="2" s="1"/>
  <c r="W24" i="2"/>
  <c r="X24" i="2" s="1"/>
  <c r="W25" i="2"/>
  <c r="X25" i="2" s="1"/>
  <c r="X26" i="2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IM2" i="2"/>
  <c r="IN2" i="2" s="1"/>
  <c r="IN67" i="2" s="1"/>
  <c r="BF63" i="1" s="1"/>
  <c r="II2" i="2"/>
  <c r="IJ2" i="2" s="1"/>
  <c r="IJ67" i="2" s="1"/>
  <c r="BF62" i="1" s="1"/>
  <c r="IE2" i="2"/>
  <c r="IF2" i="2" s="1"/>
  <c r="IF67" i="2" s="1"/>
  <c r="BF61" i="1" s="1"/>
  <c r="IA2" i="2"/>
  <c r="IB2" i="2" s="1"/>
  <c r="IB67" i="2" s="1"/>
  <c r="BF60" i="1" s="1"/>
  <c r="HW2" i="2"/>
  <c r="HX2" i="2" s="1"/>
  <c r="HX67" i="2" s="1"/>
  <c r="BF59" i="1" s="1"/>
  <c r="HS2" i="2"/>
  <c r="HT2" i="2" s="1"/>
  <c r="HT67" i="2" s="1"/>
  <c r="BF58" i="1" s="1"/>
  <c r="HO2" i="2"/>
  <c r="HP2" i="2" s="1"/>
  <c r="HK2" i="2"/>
  <c r="HL2" i="2" s="1"/>
  <c r="HG2" i="2"/>
  <c r="HH2" i="2" s="1"/>
  <c r="HC2" i="2"/>
  <c r="HD2" i="2" s="1"/>
  <c r="GY2" i="2"/>
  <c r="GZ2" i="2" s="1"/>
  <c r="GU2" i="2"/>
  <c r="GV2" i="2" s="1"/>
  <c r="GQ2" i="2"/>
  <c r="GR2" i="2" s="1"/>
  <c r="GM2" i="2"/>
  <c r="GN2" i="2" s="1"/>
  <c r="GI2" i="2"/>
  <c r="GJ2" i="2" s="1"/>
  <c r="GE2" i="2"/>
  <c r="GF2" i="2" s="1"/>
  <c r="GA2" i="2"/>
  <c r="GB2" i="2" s="1"/>
  <c r="FW2" i="2"/>
  <c r="FX2" i="2" s="1"/>
  <c r="FS2" i="2"/>
  <c r="FT2" i="2" s="1"/>
  <c r="FO2" i="2"/>
  <c r="FP2" i="2" s="1"/>
  <c r="FK2" i="2"/>
  <c r="FL2" i="2" s="1"/>
  <c r="FG2" i="2"/>
  <c r="FH2" i="2" s="1"/>
  <c r="FC2" i="2"/>
  <c r="FD2" i="2" s="1"/>
  <c r="EY2" i="2"/>
  <c r="EZ2" i="2" s="1"/>
  <c r="EQ2" i="2"/>
  <c r="ER2" i="2" s="1"/>
  <c r="EM2" i="2"/>
  <c r="EN2" i="2" s="1"/>
  <c r="EI2" i="2"/>
  <c r="EJ2" i="2" s="1"/>
  <c r="EE2" i="2"/>
  <c r="EF2" i="2" s="1"/>
  <c r="EA2" i="2"/>
  <c r="EB2" i="2" s="1"/>
  <c r="DW2" i="2"/>
  <c r="DX2" i="2" s="1"/>
  <c r="DS2" i="2"/>
  <c r="DT2" i="2" s="1"/>
  <c r="DO2" i="2"/>
  <c r="DP2" i="2" s="1"/>
  <c r="DK2" i="2"/>
  <c r="DL2" i="2" s="1"/>
  <c r="DG2" i="2"/>
  <c r="DH2" i="2" s="1"/>
  <c r="DC2" i="2"/>
  <c r="DD2" i="2" s="1"/>
  <c r="CY2" i="2"/>
  <c r="CZ2" i="2" s="1"/>
  <c r="CU2" i="2"/>
  <c r="CV2" i="2" s="1"/>
  <c r="CQ2" i="2"/>
  <c r="CR2" i="2" s="1"/>
  <c r="CN2" i="2"/>
  <c r="CI2" i="2"/>
  <c r="CJ2" i="2" s="1"/>
  <c r="CE2" i="2"/>
  <c r="CF2" i="2" s="1"/>
  <c r="CA2" i="2"/>
  <c r="CB2" i="2" s="1"/>
  <c r="BW2" i="2"/>
  <c r="BX2" i="2" s="1"/>
  <c r="BS2" i="2"/>
  <c r="BT2" i="2" s="1"/>
  <c r="BO2" i="2"/>
  <c r="BP2" i="2" s="1"/>
  <c r="BK2" i="2"/>
  <c r="BL2" i="2" s="1"/>
  <c r="BG2" i="2"/>
  <c r="BH2" i="2" s="1"/>
  <c r="BC2" i="2"/>
  <c r="BD2" i="2" s="1"/>
  <c r="AY2" i="2"/>
  <c r="AZ2" i="2" s="1"/>
  <c r="AU2" i="2"/>
  <c r="AV2" i="2" s="1"/>
  <c r="AQ2" i="2"/>
  <c r="AR2" i="2" s="1"/>
  <c r="AM2" i="2"/>
  <c r="AN2" i="2" s="1"/>
  <c r="AI2" i="2"/>
  <c r="AJ2" i="2" s="1"/>
  <c r="AE2" i="2"/>
  <c r="AF2" i="2" s="1"/>
  <c r="AA2" i="2"/>
  <c r="AB2" i="2" s="1"/>
  <c r="W2" i="2"/>
  <c r="X2" i="2" s="1"/>
  <c r="S2" i="2"/>
  <c r="T2" i="2" s="1"/>
  <c r="O2" i="2"/>
  <c r="P2" i="2" s="1"/>
  <c r="K2" i="2"/>
  <c r="L2" i="2" s="1"/>
  <c r="G2" i="2"/>
  <c r="H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D2" i="2"/>
  <c r="HP67" i="2" l="1"/>
  <c r="HL67" i="2"/>
  <c r="BF56" i="1" s="1"/>
  <c r="HH67" i="2"/>
  <c r="BF55" i="1" s="1"/>
  <c r="HD67" i="2"/>
  <c r="BF54" i="1" s="1"/>
  <c r="GZ67" i="2"/>
  <c r="BF53" i="1" s="1"/>
  <c r="GV67" i="2"/>
  <c r="BF52" i="1" s="1"/>
  <c r="GR67" i="2"/>
  <c r="BF51" i="1" s="1"/>
  <c r="GN67" i="2"/>
  <c r="BF50" i="1" s="1"/>
  <c r="GJ67" i="2"/>
  <c r="BF49" i="1" s="1"/>
  <c r="GF67" i="2"/>
  <c r="BF48" i="1" s="1"/>
  <c r="GB67" i="2"/>
  <c r="BF47" i="1" s="1"/>
  <c r="FX67" i="2"/>
  <c r="BF46" i="1" s="1"/>
  <c r="FT67" i="2"/>
  <c r="BF45" i="1" s="1"/>
  <c r="FP67" i="2"/>
  <c r="BF44" i="1" s="1"/>
  <c r="FL67" i="2"/>
  <c r="BF43" i="1" s="1"/>
  <c r="FH67" i="2"/>
  <c r="BF42" i="1" s="1"/>
  <c r="FD67" i="2"/>
  <c r="BF41" i="1" s="1"/>
  <c r="EZ67" i="2"/>
  <c r="BF40" i="1" s="1"/>
  <c r="EV67" i="2"/>
  <c r="BF39" i="1" s="1"/>
  <c r="ER67" i="2"/>
  <c r="BF38" i="1" s="1"/>
  <c r="EN67" i="2"/>
  <c r="BF37" i="1" s="1"/>
  <c r="EJ67" i="2"/>
  <c r="BF36" i="1" s="1"/>
  <c r="EF67" i="2"/>
  <c r="BF35" i="1" s="1"/>
  <c r="EB67" i="2"/>
  <c r="BF34" i="1" s="1"/>
  <c r="DX67" i="2"/>
  <c r="BF33" i="1" s="1"/>
  <c r="DT67" i="2"/>
  <c r="BF32" i="1" s="1"/>
  <c r="DP67" i="2"/>
  <c r="BF31" i="1" s="1"/>
  <c r="DL67" i="2"/>
  <c r="BF30" i="1" s="1"/>
  <c r="DH67" i="2"/>
  <c r="BF29" i="1" s="1"/>
  <c r="DD67" i="2"/>
  <c r="BF28" i="1" s="1"/>
  <c r="CZ67" i="2"/>
  <c r="BF27" i="1" s="1"/>
  <c r="CV67" i="2"/>
  <c r="BF26" i="1" s="1"/>
  <c r="CR67" i="2"/>
  <c r="BF25" i="1" s="1"/>
  <c r="CN67" i="2"/>
  <c r="BF24" i="1" s="1"/>
  <c r="CJ67" i="2"/>
  <c r="BF23" i="1" s="1"/>
  <c r="CF67" i="2"/>
  <c r="BF22" i="1" s="1"/>
  <c r="CB67" i="2"/>
  <c r="BF21" i="1" s="1"/>
  <c r="BX67" i="2"/>
  <c r="BF20" i="1" s="1"/>
  <c r="BT67" i="2"/>
  <c r="BF19" i="1" s="1"/>
  <c r="BP67" i="2"/>
  <c r="BF18" i="1" s="1"/>
  <c r="BL67" i="2"/>
  <c r="BF17" i="1" s="1"/>
  <c r="BH67" i="2"/>
  <c r="BF16" i="1" s="1"/>
  <c r="BD67" i="2"/>
  <c r="BF15" i="1" s="1"/>
  <c r="AZ67" i="2"/>
  <c r="BF14" i="1" s="1"/>
  <c r="AV67" i="2"/>
  <c r="BF13" i="1" s="1"/>
  <c r="AR67" i="2"/>
  <c r="BF12" i="1" s="1"/>
  <c r="AN67" i="2"/>
  <c r="BF11" i="1" s="1"/>
  <c r="AJ67" i="2"/>
  <c r="BF10" i="1" s="1"/>
  <c r="AF67" i="2"/>
  <c r="BF9" i="1" s="1"/>
  <c r="X67" i="2"/>
  <c r="BF7" i="1" s="1"/>
  <c r="T67" i="2"/>
  <c r="BF6" i="1" s="1"/>
  <c r="P67" i="2"/>
  <c r="BF5" i="1" s="1"/>
  <c r="H67" i="2"/>
  <c r="BF3" i="1" s="1"/>
  <c r="AB67" i="2"/>
  <c r="BF8" i="1" s="1"/>
  <c r="L67" i="2"/>
  <c r="BF4" i="1" s="1"/>
  <c r="D67" i="2"/>
  <c r="BF2" i="1" s="1"/>
  <c r="O112" i="1"/>
  <c r="O111" i="1"/>
  <c r="AD58" i="1" l="1"/>
  <c r="BF57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AR144" i="1" l="1"/>
  <c r="AQ144" i="1" s="1"/>
  <c r="AR143" i="1"/>
  <c r="AR142" i="1"/>
  <c r="AK142" i="1" s="1"/>
  <c r="AR141" i="1"/>
  <c r="AQ141" i="1" s="1"/>
  <c r="AR140" i="1"/>
  <c r="AJ140" i="1" s="1"/>
  <c r="AR139" i="1"/>
  <c r="AQ139" i="1" s="1"/>
  <c r="AR138" i="1"/>
  <c r="AQ138" i="1" s="1"/>
  <c r="W138" i="1"/>
  <c r="AR137" i="1"/>
  <c r="AO137" i="1" s="1"/>
  <c r="W137" i="1"/>
  <c r="AR136" i="1"/>
  <c r="AG136" i="1" s="1"/>
  <c r="AR135" i="1"/>
  <c r="AJ135" i="1" s="1"/>
  <c r="AR134" i="1"/>
  <c r="AN134" i="1" s="1"/>
  <c r="AR133" i="1"/>
  <c r="AR132" i="1"/>
  <c r="AN132" i="1" s="1"/>
  <c r="AR131" i="1"/>
  <c r="AQ131" i="1" s="1"/>
  <c r="AR130" i="1"/>
  <c r="AI130" i="1" s="1"/>
  <c r="AR129" i="1"/>
  <c r="AM129" i="1" s="1"/>
  <c r="AR128" i="1"/>
  <c r="AK128" i="1" s="1"/>
  <c r="AR127" i="1"/>
  <c r="AN127" i="1" s="1"/>
  <c r="AR126" i="1"/>
  <c r="AN126" i="1" s="1"/>
  <c r="AR125" i="1"/>
  <c r="AL125" i="1" s="1"/>
  <c r="AR124" i="1"/>
  <c r="AO124" i="1" s="1"/>
  <c r="AR121" i="1"/>
  <c r="AH121" i="1" s="1"/>
  <c r="AR120" i="1"/>
  <c r="AO120" i="1" s="1"/>
  <c r="AR119" i="1"/>
  <c r="AR118" i="1"/>
  <c r="AQ118" i="1" s="1"/>
  <c r="AR117" i="1"/>
  <c r="AK117" i="1" s="1"/>
  <c r="AR116" i="1"/>
  <c r="AQ116" i="1" s="1"/>
  <c r="AR115" i="1"/>
  <c r="AN115" i="1" s="1"/>
  <c r="AR114" i="1"/>
  <c r="AR113" i="1"/>
  <c r="AR112" i="1"/>
  <c r="AQ112" i="1" s="1"/>
  <c r="AR111" i="1"/>
  <c r="AO111" i="1" s="1"/>
  <c r="AR110" i="1"/>
  <c r="AN110" i="1" s="1"/>
  <c r="AR109" i="1"/>
  <c r="AN109" i="1" s="1"/>
  <c r="AR108" i="1"/>
  <c r="AI108" i="1" s="1"/>
  <c r="AR107" i="1"/>
  <c r="AR106" i="1"/>
  <c r="AQ106" i="1" s="1"/>
  <c r="AR105" i="1"/>
  <c r="AN105" i="1" s="1"/>
  <c r="AR104" i="1"/>
  <c r="AR103" i="1"/>
  <c r="AN103" i="1" s="1"/>
  <c r="AR102" i="1"/>
  <c r="AJ102" i="1" s="1"/>
  <c r="AR101" i="1"/>
  <c r="AN101" i="1" s="1"/>
  <c r="AR100" i="1"/>
  <c r="AI100" i="1" s="1"/>
  <c r="AR99" i="1"/>
  <c r="AN99" i="1" s="1"/>
  <c r="AR98" i="1"/>
  <c r="AR97" i="1"/>
  <c r="AN97" i="1" s="1"/>
  <c r="AR96" i="1"/>
  <c r="AM96" i="1" s="1"/>
  <c r="AR95" i="1"/>
  <c r="AL95" i="1" s="1"/>
  <c r="AR94" i="1"/>
  <c r="AJ94" i="1" s="1"/>
  <c r="AR93" i="1"/>
  <c r="AR92" i="1"/>
  <c r="AI92" i="1" s="1"/>
  <c r="AR91" i="1"/>
  <c r="AR90" i="1"/>
  <c r="AN90" i="1" s="1"/>
  <c r="AR89" i="1"/>
  <c r="AO89" i="1" s="1"/>
  <c r="AR88" i="1"/>
  <c r="AR87" i="1"/>
  <c r="AO87" i="1" s="1"/>
  <c r="AR86" i="1"/>
  <c r="AJ86" i="1" s="1"/>
  <c r="AR85" i="1"/>
  <c r="AN85" i="1" s="1"/>
  <c r="AR84" i="1"/>
  <c r="AJ84" i="1" s="1"/>
  <c r="AR83" i="1"/>
  <c r="AO83" i="1" s="1"/>
  <c r="AR82" i="1"/>
  <c r="AQ82" i="1" s="1"/>
  <c r="AR81" i="1"/>
  <c r="AN81" i="1" s="1"/>
  <c r="AR80" i="1"/>
  <c r="AM80" i="1" s="1"/>
  <c r="AR79" i="1"/>
  <c r="AN79" i="1" s="1"/>
  <c r="AR78" i="1"/>
  <c r="AJ78" i="1" s="1"/>
  <c r="AR77" i="1"/>
  <c r="AG77" i="1" s="1"/>
  <c r="AR76" i="1"/>
  <c r="AJ76" i="1" s="1"/>
  <c r="AR75" i="1"/>
  <c r="AK75" i="1" s="1"/>
  <c r="AR74" i="1"/>
  <c r="AQ74" i="1" s="1"/>
  <c r="AR73" i="1"/>
  <c r="AG73" i="1" s="1"/>
  <c r="AR72" i="1"/>
  <c r="AO72" i="1" s="1"/>
  <c r="AR71" i="1"/>
  <c r="AR70" i="1"/>
  <c r="AL70" i="1" s="1"/>
  <c r="AR69" i="1"/>
  <c r="AN69" i="1" s="1"/>
  <c r="AR68" i="1"/>
  <c r="AO68" i="1" s="1"/>
  <c r="AR67" i="1"/>
  <c r="AM67" i="1" s="1"/>
  <c r="AR66" i="1"/>
  <c r="AN66" i="1" s="1"/>
  <c r="AR65" i="1"/>
  <c r="AJ65" i="1" s="1"/>
  <c r="Z65" i="1"/>
  <c r="AR64" i="1"/>
  <c r="AH64" i="1" s="1"/>
  <c r="D64" i="1"/>
  <c r="AR63" i="1"/>
  <c r="AO63" i="1" s="1"/>
  <c r="D63" i="1"/>
  <c r="AR62" i="1"/>
  <c r="AJ62" i="1" s="1"/>
  <c r="D62" i="1"/>
  <c r="AR61" i="1"/>
  <c r="D61" i="1"/>
  <c r="AR60" i="1"/>
  <c r="AH60" i="1" s="1"/>
  <c r="D60" i="1"/>
  <c r="AR59" i="1"/>
  <c r="AG59" i="1" s="1"/>
  <c r="D59" i="1"/>
  <c r="AR58" i="1"/>
  <c r="AN58" i="1" s="1"/>
  <c r="D58" i="1"/>
  <c r="AR57" i="1"/>
  <c r="AM57" i="1" s="1"/>
  <c r="D57" i="1"/>
  <c r="AR56" i="1"/>
  <c r="AH56" i="1" s="1"/>
  <c r="AR55" i="1"/>
  <c r="AO55" i="1" s="1"/>
  <c r="AR54" i="1"/>
  <c r="AP54" i="1" s="1"/>
  <c r="AR53" i="1"/>
  <c r="AO53" i="1" s="1"/>
  <c r="AR52" i="1"/>
  <c r="AR51" i="1"/>
  <c r="AN51" i="1" s="1"/>
  <c r="AR50" i="1"/>
  <c r="AP50" i="1" s="1"/>
  <c r="AR49" i="1"/>
  <c r="AO49" i="1" s="1"/>
  <c r="AR48" i="1"/>
  <c r="AL48" i="1" s="1"/>
  <c r="AR47" i="1"/>
  <c r="AR46" i="1"/>
  <c r="AR45" i="1"/>
  <c r="AP45" i="1" s="1"/>
  <c r="AR44" i="1"/>
  <c r="AL44" i="1" s="1"/>
  <c r="AR43" i="1"/>
  <c r="AJ43" i="1" s="1"/>
  <c r="AR42" i="1"/>
  <c r="AR41" i="1"/>
  <c r="AO41" i="1" s="1"/>
  <c r="AR40" i="1"/>
  <c r="AH40" i="1" s="1"/>
  <c r="AR39" i="1"/>
  <c r="AJ39" i="1" s="1"/>
  <c r="AR38" i="1"/>
  <c r="AP38" i="1" s="1"/>
  <c r="AR37" i="1"/>
  <c r="AP37" i="1" s="1"/>
  <c r="AR36" i="1"/>
  <c r="AR35" i="1"/>
  <c r="AN35" i="1" s="1"/>
  <c r="AR34" i="1"/>
  <c r="AO34" i="1" s="1"/>
  <c r="AR33" i="1"/>
  <c r="AQ33" i="1" s="1"/>
  <c r="AR32" i="1"/>
  <c r="AO32" i="1" s="1"/>
  <c r="AR31" i="1"/>
  <c r="AQ31" i="1" s="1"/>
  <c r="AR30" i="1"/>
  <c r="AO30" i="1" s="1"/>
  <c r="AR29" i="1"/>
  <c r="AQ29" i="1" s="1"/>
  <c r="AR28" i="1"/>
  <c r="AI28" i="1" s="1"/>
  <c r="AR27" i="1"/>
  <c r="AQ27" i="1" s="1"/>
  <c r="AR26" i="1"/>
  <c r="AL26" i="1" s="1"/>
  <c r="AR25" i="1"/>
  <c r="AQ25" i="1" s="1"/>
  <c r="AR24" i="1"/>
  <c r="AQ24" i="1" s="1"/>
  <c r="AR23" i="1"/>
  <c r="AQ23" i="1" s="1"/>
  <c r="AR22" i="1"/>
  <c r="AR21" i="1"/>
  <c r="AQ21" i="1" s="1"/>
  <c r="AR20" i="1"/>
  <c r="AN20" i="1" s="1"/>
  <c r="AR19" i="1"/>
  <c r="AQ19" i="1" s="1"/>
  <c r="N19" i="1"/>
  <c r="AR18" i="1"/>
  <c r="AM18" i="1" s="1"/>
  <c r="N18" i="1"/>
  <c r="AR17" i="1"/>
  <c r="AP17" i="1" s="1"/>
  <c r="AR16" i="1"/>
  <c r="AN16" i="1" s="1"/>
  <c r="AR15" i="1"/>
  <c r="AP15" i="1" s="1"/>
  <c r="AR14" i="1"/>
  <c r="AN14" i="1" s="1"/>
  <c r="AR13" i="1"/>
  <c r="AP13" i="1" s="1"/>
  <c r="AR12" i="1"/>
  <c r="AN12" i="1" s="1"/>
  <c r="AR9" i="1"/>
  <c r="AP9" i="1" s="1"/>
  <c r="AR8" i="1"/>
  <c r="AN8" i="1" s="1"/>
  <c r="AR7" i="1"/>
  <c r="AP7" i="1" s="1"/>
  <c r="AR6" i="1"/>
  <c r="AN6" i="1" s="1"/>
  <c r="AR5" i="1"/>
  <c r="AP5" i="1" s="1"/>
  <c r="AR4" i="1"/>
  <c r="AN4" i="1" s="1"/>
  <c r="AR3" i="1"/>
  <c r="AP3" i="1" s="1"/>
  <c r="AR2" i="1"/>
  <c r="AP32" i="1" l="1"/>
  <c r="AN2" i="1"/>
  <c r="AF2" i="1"/>
  <c r="AO66" i="1"/>
  <c r="AP26" i="1"/>
  <c r="AG14" i="1"/>
  <c r="AL59" i="1"/>
  <c r="AF25" i="1"/>
  <c r="AH23" i="1"/>
  <c r="AK25" i="1"/>
  <c r="AH33" i="1"/>
  <c r="AG53" i="1"/>
  <c r="AK77" i="1"/>
  <c r="AJ100" i="1"/>
  <c r="AG21" i="1"/>
  <c r="AP53" i="1"/>
  <c r="AL75" i="1"/>
  <c r="AG85" i="1"/>
  <c r="AG99" i="1"/>
  <c r="AN129" i="1"/>
  <c r="AK132" i="1"/>
  <c r="AG134" i="1"/>
  <c r="AN21" i="1"/>
  <c r="AH32" i="1"/>
  <c r="AL33" i="1"/>
  <c r="AH48" i="1"/>
  <c r="AG66" i="1"/>
  <c r="AK85" i="1"/>
  <c r="AK99" i="1"/>
  <c r="AL112" i="1"/>
  <c r="AQ125" i="1"/>
  <c r="AP132" i="1"/>
  <c r="AH134" i="1"/>
  <c r="AK140" i="1"/>
  <c r="AP29" i="1"/>
  <c r="AF29" i="1"/>
  <c r="AL63" i="1"/>
  <c r="AF69" i="1"/>
  <c r="AI82" i="1"/>
  <c r="AG103" i="1"/>
  <c r="AL137" i="1"/>
  <c r="AH138" i="1"/>
  <c r="AI139" i="1"/>
  <c r="AI18" i="1"/>
  <c r="AH20" i="1"/>
  <c r="AL24" i="1"/>
  <c r="AP25" i="1"/>
  <c r="AH27" i="1"/>
  <c r="AH29" i="1"/>
  <c r="AP33" i="1"/>
  <c r="AN43" i="1"/>
  <c r="AQ69" i="1"/>
  <c r="AI76" i="1"/>
  <c r="AK81" i="1"/>
  <c r="AQ84" i="1"/>
  <c r="AP85" i="1"/>
  <c r="AP99" i="1"/>
  <c r="AK101" i="1"/>
  <c r="AK103" i="1"/>
  <c r="AH105" i="1"/>
  <c r="AL110" i="1"/>
  <c r="AG112" i="1"/>
  <c r="AH125" i="1"/>
  <c r="AP128" i="1"/>
  <c r="AK134" i="1"/>
  <c r="AL136" i="1"/>
  <c r="AP138" i="1"/>
  <c r="AJ139" i="1"/>
  <c r="AG144" i="1"/>
  <c r="AG6" i="1"/>
  <c r="AK12" i="1"/>
  <c r="AG43" i="1"/>
  <c r="AJ51" i="1"/>
  <c r="AG81" i="1"/>
  <c r="AI84" i="1"/>
  <c r="AF110" i="1"/>
  <c r="AL29" i="1"/>
  <c r="AF33" i="1"/>
  <c r="AL54" i="1"/>
  <c r="AL72" i="1"/>
  <c r="AH75" i="1"/>
  <c r="AP81" i="1"/>
  <c r="AL83" i="1"/>
  <c r="AG89" i="1"/>
  <c r="AK95" i="1"/>
  <c r="AP103" i="1"/>
  <c r="AJ109" i="1"/>
  <c r="AH112" i="1"/>
  <c r="AP124" i="1"/>
  <c r="AI125" i="1"/>
  <c r="AP134" i="1"/>
  <c r="AO136" i="1"/>
  <c r="AP142" i="1"/>
  <c r="AH144" i="1"/>
  <c r="AL38" i="1"/>
  <c r="AN39" i="1"/>
  <c r="AG4" i="1"/>
  <c r="AO12" i="1"/>
  <c r="AK14" i="1"/>
  <c r="AK18" i="1"/>
  <c r="AH19" i="1"/>
  <c r="AM20" i="1"/>
  <c r="AH21" i="1"/>
  <c r="AP21" i="1"/>
  <c r="AN23" i="1"/>
  <c r="AL25" i="1"/>
  <c r="AH28" i="1"/>
  <c r="AG29" i="1"/>
  <c r="AN29" i="1"/>
  <c r="AK33" i="1"/>
  <c r="AF37" i="1"/>
  <c r="AG39" i="1"/>
  <c r="AO39" i="1"/>
  <c r="AO43" i="1"/>
  <c r="AJ45" i="1"/>
  <c r="AG49" i="1"/>
  <c r="AJ53" i="1"/>
  <c r="AH55" i="1"/>
  <c r="AJ58" i="1"/>
  <c r="AP66" i="1"/>
  <c r="AL68" i="1"/>
  <c r="AI69" i="1"/>
  <c r="AQ76" i="1"/>
  <c r="AL77" i="1"/>
  <c r="AH79" i="1"/>
  <c r="AO81" i="1"/>
  <c r="AJ82" i="1"/>
  <c r="AO85" i="1"/>
  <c r="AG87" i="1"/>
  <c r="AF90" i="1"/>
  <c r="AH97" i="1"/>
  <c r="AO99" i="1"/>
  <c r="AQ100" i="1"/>
  <c r="AP101" i="1"/>
  <c r="AH103" i="1"/>
  <c r="AK105" i="1"/>
  <c r="AI106" i="1"/>
  <c r="AN108" i="1"/>
  <c r="AQ110" i="1"/>
  <c r="AG116" i="1"/>
  <c r="AQ129" i="1"/>
  <c r="AF142" i="1"/>
  <c r="AP49" i="1"/>
  <c r="AQ90" i="1"/>
  <c r="AN116" i="1"/>
  <c r="AQ18" i="1"/>
  <c r="AN19" i="1"/>
  <c r="AK21" i="1"/>
  <c r="AL28" i="1"/>
  <c r="AG37" i="1"/>
  <c r="AH39" i="1"/>
  <c r="AJ49" i="1"/>
  <c r="AL53" i="1"/>
  <c r="AJ55" i="1"/>
  <c r="AK79" i="1"/>
  <c r="AL87" i="1"/>
  <c r="AI90" i="1"/>
  <c r="AK97" i="1"/>
  <c r="AO105" i="1"/>
  <c r="AJ106" i="1"/>
  <c r="AH116" i="1"/>
  <c r="AF124" i="1"/>
  <c r="AM125" i="1"/>
  <c r="AG129" i="1"/>
  <c r="AI141" i="1"/>
  <c r="AJ142" i="1"/>
  <c r="AK144" i="1"/>
  <c r="AO37" i="1"/>
  <c r="AK4" i="1"/>
  <c r="AO4" i="1"/>
  <c r="AK6" i="1"/>
  <c r="AG12" i="1"/>
  <c r="AF18" i="1"/>
  <c r="AF21" i="1"/>
  <c r="AL21" i="1"/>
  <c r="AH24" i="1"/>
  <c r="AG25" i="1"/>
  <c r="AN27" i="1"/>
  <c r="AK29" i="1"/>
  <c r="AL32" i="1"/>
  <c r="AG33" i="1"/>
  <c r="AN33" i="1"/>
  <c r="AL37" i="1"/>
  <c r="AH43" i="1"/>
  <c r="AF53" i="1"/>
  <c r="AH66" i="1"/>
  <c r="AG72" i="1"/>
  <c r="AP79" i="1"/>
  <c r="AH81" i="1"/>
  <c r="AG83" i="1"/>
  <c r="AH85" i="1"/>
  <c r="AL89" i="1"/>
  <c r="AJ90" i="1"/>
  <c r="AP97" i="1"/>
  <c r="AH99" i="1"/>
  <c r="AH101" i="1"/>
  <c r="AO103" i="1"/>
  <c r="AG105" i="1"/>
  <c r="AP105" i="1"/>
  <c r="AH109" i="1"/>
  <c r="AH110" i="1"/>
  <c r="AN112" i="1"/>
  <c r="AL116" i="1"/>
  <c r="AG125" i="1"/>
  <c r="AO125" i="1"/>
  <c r="AI126" i="1"/>
  <c r="AI129" i="1"/>
  <c r="AO130" i="1"/>
  <c r="AH132" i="1"/>
  <c r="AO134" i="1"/>
  <c r="AL141" i="1"/>
  <c r="AF144" i="1"/>
  <c r="AL144" i="1"/>
  <c r="AO31" i="1"/>
  <c r="AO36" i="1"/>
  <c r="AP36" i="1"/>
  <c r="AO42" i="1"/>
  <c r="AH42" i="1"/>
  <c r="AQ47" i="1"/>
  <c r="AP47" i="1"/>
  <c r="AK47" i="1"/>
  <c r="AF47" i="1"/>
  <c r="AL47" i="1"/>
  <c r="AO52" i="1"/>
  <c r="AP52" i="1"/>
  <c r="AO62" i="1"/>
  <c r="AO19" i="1"/>
  <c r="AO23" i="1"/>
  <c r="AO27" i="1"/>
  <c r="AH30" i="1"/>
  <c r="AK31" i="1"/>
  <c r="AF35" i="1"/>
  <c r="AF41" i="1"/>
  <c r="AQ45" i="1"/>
  <c r="AN45" i="1"/>
  <c r="AH45" i="1"/>
  <c r="AO46" i="1"/>
  <c r="AH46" i="1"/>
  <c r="AG47" i="1"/>
  <c r="AN47" i="1"/>
  <c r="AL51" i="1"/>
  <c r="AQ71" i="1"/>
  <c r="AJ71" i="1"/>
  <c r="AN74" i="1"/>
  <c r="AN91" i="1"/>
  <c r="AP91" i="1"/>
  <c r="AH91" i="1"/>
  <c r="AO91" i="1"/>
  <c r="AG91" i="1"/>
  <c r="AL91" i="1"/>
  <c r="AN93" i="1"/>
  <c r="AK93" i="1"/>
  <c r="AP93" i="1"/>
  <c r="AH93" i="1"/>
  <c r="AL93" i="1"/>
  <c r="AG93" i="1"/>
  <c r="AK2" i="1"/>
  <c r="AO6" i="1"/>
  <c r="AK8" i="1"/>
  <c r="AO14" i="1"/>
  <c r="AK16" i="1"/>
  <c r="AN18" i="1"/>
  <c r="AF19" i="1"/>
  <c r="AK19" i="1"/>
  <c r="AP19" i="1"/>
  <c r="AJ21" i="1"/>
  <c r="AO21" i="1"/>
  <c r="AF23" i="1"/>
  <c r="AK23" i="1"/>
  <c r="AP23" i="1"/>
  <c r="AP24" i="1"/>
  <c r="AH25" i="1"/>
  <c r="AN25" i="1"/>
  <c r="AH26" i="1"/>
  <c r="AF27" i="1"/>
  <c r="AK27" i="1"/>
  <c r="AP27" i="1"/>
  <c r="AJ29" i="1"/>
  <c r="AO29" i="1"/>
  <c r="AL30" i="1"/>
  <c r="AG31" i="1"/>
  <c r="AL31" i="1"/>
  <c r="AJ33" i="1"/>
  <c r="AO33" i="1"/>
  <c r="AL34" i="1"/>
  <c r="AG35" i="1"/>
  <c r="AL36" i="1"/>
  <c r="AJ37" i="1"/>
  <c r="AQ39" i="1"/>
  <c r="AP39" i="1"/>
  <c r="AK39" i="1"/>
  <c r="AF39" i="1"/>
  <c r="AL39" i="1"/>
  <c r="AG41" i="1"/>
  <c r="AP42" i="1"/>
  <c r="AO44" i="1"/>
  <c r="AP44" i="1"/>
  <c r="AF45" i="1"/>
  <c r="AL45" i="1"/>
  <c r="AL46" i="1"/>
  <c r="AH47" i="1"/>
  <c r="AO47" i="1"/>
  <c r="AQ49" i="1"/>
  <c r="AN49" i="1"/>
  <c r="AH49" i="1"/>
  <c r="AK49" i="1"/>
  <c r="AO50" i="1"/>
  <c r="AH50" i="1"/>
  <c r="AG51" i="1"/>
  <c r="AL52" i="1"/>
  <c r="AQ55" i="1"/>
  <c r="AP55" i="1"/>
  <c r="AK55" i="1"/>
  <c r="AF55" i="1"/>
  <c r="AL55" i="1"/>
  <c r="AI57" i="1"/>
  <c r="AG58" i="1"/>
  <c r="AQ61" i="1"/>
  <c r="AI61" i="1"/>
  <c r="AN63" i="1"/>
  <c r="AK63" i="1"/>
  <c r="AP63" i="1"/>
  <c r="AH63" i="1"/>
  <c r="AN68" i="1"/>
  <c r="AK68" i="1"/>
  <c r="AP68" i="1"/>
  <c r="AH68" i="1"/>
  <c r="AN70" i="1"/>
  <c r="AP70" i="1"/>
  <c r="AH70" i="1"/>
  <c r="AO70" i="1"/>
  <c r="AG70" i="1"/>
  <c r="AI71" i="1"/>
  <c r="AK91" i="1"/>
  <c r="AO93" i="1"/>
  <c r="AI98" i="1"/>
  <c r="AQ98" i="1"/>
  <c r="AF98" i="1"/>
  <c r="AN98" i="1"/>
  <c r="AH107" i="1"/>
  <c r="AG107" i="1"/>
  <c r="AL107" i="1"/>
  <c r="AF107" i="1"/>
  <c r="AQ111" i="1"/>
  <c r="AL111" i="1"/>
  <c r="AG111" i="1"/>
  <c r="AP111" i="1"/>
  <c r="AK111" i="1"/>
  <c r="AF111" i="1"/>
  <c r="AJ111" i="1"/>
  <c r="AH111" i="1"/>
  <c r="AQ120" i="1"/>
  <c r="AL120" i="1"/>
  <c r="AG120" i="1"/>
  <c r="AP120" i="1"/>
  <c r="AK120" i="1"/>
  <c r="AF120" i="1"/>
  <c r="AJ120" i="1"/>
  <c r="AH120" i="1"/>
  <c r="AJ31" i="1"/>
  <c r="AQ35" i="1"/>
  <c r="AP35" i="1"/>
  <c r="AK35" i="1"/>
  <c r="AJ35" i="1"/>
  <c r="AQ41" i="1"/>
  <c r="AN41" i="1"/>
  <c r="AH41" i="1"/>
  <c r="AK41" i="1"/>
  <c r="AQ62" i="1"/>
  <c r="AL62" i="1"/>
  <c r="AG62" i="1"/>
  <c r="AP62" i="1"/>
  <c r="AK62" i="1"/>
  <c r="AF62" i="1"/>
  <c r="AJ74" i="1"/>
  <c r="AI74" i="1"/>
  <c r="AF74" i="1"/>
  <c r="AI133" i="1"/>
  <c r="AQ133" i="1"/>
  <c r="AF133" i="1"/>
  <c r="AN133" i="1"/>
  <c r="AJ133" i="1"/>
  <c r="AG2" i="1"/>
  <c r="AG8" i="1"/>
  <c r="AG16" i="1"/>
  <c r="AJ19" i="1"/>
  <c r="AJ23" i="1"/>
  <c r="AJ27" i="1"/>
  <c r="AF31" i="1"/>
  <c r="AP31" i="1"/>
  <c r="AH34" i="1"/>
  <c r="AL35" i="1"/>
  <c r="AH36" i="1"/>
  <c r="AO40" i="1"/>
  <c r="AP40" i="1"/>
  <c r="AL41" i="1"/>
  <c r="AL42" i="1"/>
  <c r="AK45" i="1"/>
  <c r="AQ51" i="1"/>
  <c r="AP51" i="1"/>
  <c r="AK51" i="1"/>
  <c r="AF51" i="1"/>
  <c r="AH52" i="1"/>
  <c r="AO56" i="1"/>
  <c r="AP56" i="1"/>
  <c r="AQ58" i="1"/>
  <c r="AP58" i="1"/>
  <c r="AK58" i="1"/>
  <c r="AF58" i="1"/>
  <c r="AL58" i="1"/>
  <c r="AN59" i="1"/>
  <c r="AP59" i="1"/>
  <c r="AH59" i="1"/>
  <c r="AO59" i="1"/>
  <c r="AH62" i="1"/>
  <c r="AN73" i="1"/>
  <c r="AP73" i="1"/>
  <c r="AH73" i="1"/>
  <c r="AL73" i="1"/>
  <c r="AK73" i="1"/>
  <c r="AO2" i="1"/>
  <c r="AO8" i="1"/>
  <c r="AO16" i="1"/>
  <c r="AG19" i="1"/>
  <c r="AL19" i="1"/>
  <c r="AG23" i="1"/>
  <c r="AL23" i="1"/>
  <c r="AJ25" i="1"/>
  <c r="AO25" i="1"/>
  <c r="AG27" i="1"/>
  <c r="AL27" i="1"/>
  <c r="AP30" i="1"/>
  <c r="AH31" i="1"/>
  <c r="AN31" i="1"/>
  <c r="AP34" i="1"/>
  <c r="AH35" i="1"/>
  <c r="AO35" i="1"/>
  <c r="AQ37" i="1"/>
  <c r="AN37" i="1"/>
  <c r="AH37" i="1"/>
  <c r="AK37" i="1"/>
  <c r="AO38" i="1"/>
  <c r="AH38" i="1"/>
  <c r="AL40" i="1"/>
  <c r="AJ41" i="1"/>
  <c r="AP41" i="1"/>
  <c r="AQ43" i="1"/>
  <c r="AP43" i="1"/>
  <c r="AK43" i="1"/>
  <c r="AF43" i="1"/>
  <c r="AL43" i="1"/>
  <c r="AH44" i="1"/>
  <c r="AG45" i="1"/>
  <c r="AO45" i="1"/>
  <c r="AP46" i="1"/>
  <c r="AJ47" i="1"/>
  <c r="AO48" i="1"/>
  <c r="AP48" i="1"/>
  <c r="AF49" i="1"/>
  <c r="AL49" i="1"/>
  <c r="AL50" i="1"/>
  <c r="AH51" i="1"/>
  <c r="AO51" i="1"/>
  <c r="AQ53" i="1"/>
  <c r="AN53" i="1"/>
  <c r="AH53" i="1"/>
  <c r="AK53" i="1"/>
  <c r="AO54" i="1"/>
  <c r="AH54" i="1"/>
  <c r="AG55" i="1"/>
  <c r="AN55" i="1"/>
  <c r="AL56" i="1"/>
  <c r="AQ57" i="1"/>
  <c r="AH58" i="1"/>
  <c r="AO58" i="1"/>
  <c r="AK59" i="1"/>
  <c r="AO60" i="1"/>
  <c r="AP60" i="1"/>
  <c r="AL60" i="1"/>
  <c r="AN62" i="1"/>
  <c r="AG63" i="1"/>
  <c r="AO64" i="1"/>
  <c r="AP64" i="1"/>
  <c r="AL64" i="1"/>
  <c r="AG68" i="1"/>
  <c r="AK70" i="1"/>
  <c r="AN72" i="1"/>
  <c r="AK72" i="1"/>
  <c r="AP72" i="1"/>
  <c r="AH72" i="1"/>
  <c r="AO73" i="1"/>
  <c r="AJ98" i="1"/>
  <c r="AN107" i="1"/>
  <c r="AN111" i="1"/>
  <c r="AN117" i="1"/>
  <c r="AP117" i="1"/>
  <c r="AH117" i="1"/>
  <c r="AO117" i="1"/>
  <c r="AG117" i="1"/>
  <c r="AL117" i="1"/>
  <c r="AN120" i="1"/>
  <c r="AQ124" i="1"/>
  <c r="AN124" i="1"/>
  <c r="AH124" i="1"/>
  <c r="AL124" i="1"/>
  <c r="AG124" i="1"/>
  <c r="AK124" i="1"/>
  <c r="AJ124" i="1"/>
  <c r="AK66" i="1"/>
  <c r="AJ69" i="1"/>
  <c r="AN75" i="1"/>
  <c r="AO75" i="1"/>
  <c r="AG75" i="1"/>
  <c r="AP75" i="1"/>
  <c r="AN77" i="1"/>
  <c r="AP77" i="1"/>
  <c r="AH77" i="1"/>
  <c r="AO77" i="1"/>
  <c r="AN87" i="1"/>
  <c r="AK87" i="1"/>
  <c r="AP87" i="1"/>
  <c r="AH87" i="1"/>
  <c r="AQ119" i="1"/>
  <c r="AN119" i="1"/>
  <c r="AJ119" i="1"/>
  <c r="AJ131" i="1"/>
  <c r="AI131" i="1"/>
  <c r="AF131" i="1"/>
  <c r="AN137" i="1"/>
  <c r="AK137" i="1"/>
  <c r="AP137" i="1"/>
  <c r="AH137" i="1"/>
  <c r="AQ140" i="1"/>
  <c r="AN140" i="1"/>
  <c r="AH140" i="1"/>
  <c r="AL140" i="1"/>
  <c r="AG140" i="1"/>
  <c r="AO140" i="1"/>
  <c r="AL66" i="1"/>
  <c r="AN83" i="1"/>
  <c r="AK83" i="1"/>
  <c r="AP83" i="1"/>
  <c r="AH83" i="1"/>
  <c r="AN89" i="1"/>
  <c r="AK89" i="1"/>
  <c r="AP89" i="1"/>
  <c r="AH89" i="1"/>
  <c r="AQ92" i="1"/>
  <c r="AJ92" i="1"/>
  <c r="AN95" i="1"/>
  <c r="AP95" i="1"/>
  <c r="AH95" i="1"/>
  <c r="AO95" i="1"/>
  <c r="AG95" i="1"/>
  <c r="AQ109" i="1"/>
  <c r="AL109" i="1"/>
  <c r="AG109" i="1"/>
  <c r="AP109" i="1"/>
  <c r="AK109" i="1"/>
  <c r="AF109" i="1"/>
  <c r="AO109" i="1"/>
  <c r="AQ115" i="1"/>
  <c r="AJ115" i="1"/>
  <c r="AF115" i="1"/>
  <c r="AF119" i="1"/>
  <c r="AO121" i="1"/>
  <c r="AP121" i="1"/>
  <c r="AL121" i="1"/>
  <c r="AI127" i="1"/>
  <c r="AN131" i="1"/>
  <c r="AN136" i="1"/>
  <c r="AK136" i="1"/>
  <c r="AP136" i="1"/>
  <c r="AH136" i="1"/>
  <c r="AG137" i="1"/>
  <c r="AL138" i="1"/>
  <c r="AI138" i="1"/>
  <c r="AF140" i="1"/>
  <c r="AP140" i="1"/>
  <c r="AQ142" i="1"/>
  <c r="AN142" i="1"/>
  <c r="AH142" i="1"/>
  <c r="AL142" i="1"/>
  <c r="AG142" i="1"/>
  <c r="AO142" i="1"/>
  <c r="AL79" i="1"/>
  <c r="AN82" i="1"/>
  <c r="AL97" i="1"/>
  <c r="AL101" i="1"/>
  <c r="AN106" i="1"/>
  <c r="AJ112" i="1"/>
  <c r="AO112" i="1"/>
  <c r="AJ116" i="1"/>
  <c r="AO116" i="1"/>
  <c r="AK129" i="1"/>
  <c r="AL132" i="1"/>
  <c r="AN139" i="1"/>
  <c r="AP141" i="1"/>
  <c r="AN144" i="1"/>
  <c r="AG79" i="1"/>
  <c r="AO79" i="1"/>
  <c r="AL81" i="1"/>
  <c r="AF82" i="1"/>
  <c r="AL85" i="1"/>
  <c r="AG97" i="1"/>
  <c r="AO97" i="1"/>
  <c r="AL99" i="1"/>
  <c r="AG101" i="1"/>
  <c r="AO101" i="1"/>
  <c r="AL103" i="1"/>
  <c r="AL105" i="1"/>
  <c r="AF106" i="1"/>
  <c r="AM110" i="1"/>
  <c r="AF112" i="1"/>
  <c r="AK112" i="1"/>
  <c r="AP112" i="1"/>
  <c r="AF116" i="1"/>
  <c r="AK116" i="1"/>
  <c r="AP116" i="1"/>
  <c r="AF129" i="1"/>
  <c r="AG132" i="1"/>
  <c r="AO132" i="1"/>
  <c r="AL134" i="1"/>
  <c r="AF139" i="1"/>
  <c r="AH141" i="1"/>
  <c r="AJ144" i="1"/>
  <c r="AO144" i="1"/>
  <c r="AI3" i="1"/>
  <c r="AQ5" i="1"/>
  <c r="AM7" i="1"/>
  <c r="AQ9" i="1"/>
  <c r="AQ13" i="1"/>
  <c r="AM15" i="1"/>
  <c r="AQ15" i="1"/>
  <c r="AQ17" i="1"/>
  <c r="AO22" i="1"/>
  <c r="AK22" i="1"/>
  <c r="AG22" i="1"/>
  <c r="AN22" i="1"/>
  <c r="AJ22" i="1"/>
  <c r="AP104" i="1"/>
  <c r="AL104" i="1"/>
  <c r="AH104" i="1"/>
  <c r="AO104" i="1"/>
  <c r="AK104" i="1"/>
  <c r="AG104" i="1"/>
  <c r="AJ104" i="1"/>
  <c r="AQ104" i="1"/>
  <c r="AI104" i="1"/>
  <c r="AN104" i="1"/>
  <c r="AF104" i="1"/>
  <c r="AH2" i="1"/>
  <c r="AL2" i="1"/>
  <c r="AP2" i="1"/>
  <c r="AF3" i="1"/>
  <c r="AJ3" i="1"/>
  <c r="AN3" i="1"/>
  <c r="AH4" i="1"/>
  <c r="AL4" i="1"/>
  <c r="AP4" i="1"/>
  <c r="AF5" i="1"/>
  <c r="AJ5" i="1"/>
  <c r="AN5" i="1"/>
  <c r="AH6" i="1"/>
  <c r="AL6" i="1"/>
  <c r="AP6" i="1"/>
  <c r="AF7" i="1"/>
  <c r="AJ7" i="1"/>
  <c r="AN7" i="1"/>
  <c r="AH8" i="1"/>
  <c r="AL8" i="1"/>
  <c r="AP8" i="1"/>
  <c r="AF9" i="1"/>
  <c r="AJ9" i="1"/>
  <c r="AN9" i="1"/>
  <c r="AH12" i="1"/>
  <c r="AL12" i="1"/>
  <c r="AP12" i="1"/>
  <c r="AF13" i="1"/>
  <c r="AJ13" i="1"/>
  <c r="AN13" i="1"/>
  <c r="AH14" i="1"/>
  <c r="AL14" i="1"/>
  <c r="AP14" i="1"/>
  <c r="AF15" i="1"/>
  <c r="AJ15" i="1"/>
  <c r="AN15" i="1"/>
  <c r="AH16" i="1"/>
  <c r="AL16" i="1"/>
  <c r="AP16" i="1"/>
  <c r="AF17" i="1"/>
  <c r="AJ17" i="1"/>
  <c r="AN17" i="1"/>
  <c r="AG18" i="1"/>
  <c r="AI20" i="1"/>
  <c r="AF22" i="1"/>
  <c r="AM22" i="1"/>
  <c r="AI24" i="1"/>
  <c r="AO26" i="1"/>
  <c r="AK26" i="1"/>
  <c r="AG26" i="1"/>
  <c r="AN26" i="1"/>
  <c r="AJ26" i="1"/>
  <c r="AF26" i="1"/>
  <c r="AM26" i="1"/>
  <c r="AP61" i="1"/>
  <c r="AL61" i="1"/>
  <c r="AH61" i="1"/>
  <c r="AO61" i="1"/>
  <c r="AK61" i="1"/>
  <c r="AG61" i="1"/>
  <c r="AN61" i="1"/>
  <c r="AJ61" i="1"/>
  <c r="AF61" i="1"/>
  <c r="AP67" i="1"/>
  <c r="AL67" i="1"/>
  <c r="AH67" i="1"/>
  <c r="AO67" i="1"/>
  <c r="AK67" i="1"/>
  <c r="AG67" i="1"/>
  <c r="AJ67" i="1"/>
  <c r="AQ67" i="1"/>
  <c r="AI67" i="1"/>
  <c r="AN67" i="1"/>
  <c r="AF67" i="1"/>
  <c r="AP96" i="1"/>
  <c r="AL96" i="1"/>
  <c r="AH96" i="1"/>
  <c r="AO96" i="1"/>
  <c r="AK96" i="1"/>
  <c r="AG96" i="1"/>
  <c r="AJ96" i="1"/>
  <c r="AQ96" i="1"/>
  <c r="AI96" i="1"/>
  <c r="AN96" i="1"/>
  <c r="AF96" i="1"/>
  <c r="AM104" i="1"/>
  <c r="AM3" i="1"/>
  <c r="AI5" i="1"/>
  <c r="AI7" i="1"/>
  <c r="AM9" i="1"/>
  <c r="AM13" i="1"/>
  <c r="AI15" i="1"/>
  <c r="AI17" i="1"/>
  <c r="AM2" i="1"/>
  <c r="AG3" i="1"/>
  <c r="AO3" i="1"/>
  <c r="AQ4" i="1"/>
  <c r="AO5" i="1"/>
  <c r="AM6" i="1"/>
  <c r="AO7" i="1"/>
  <c r="AK9" i="1"/>
  <c r="AQ12" i="1"/>
  <c r="AO13" i="1"/>
  <c r="AG15" i="1"/>
  <c r="AQ16" i="1"/>
  <c r="AO20" i="1"/>
  <c r="AK20" i="1"/>
  <c r="AG20" i="1"/>
  <c r="AJ20" i="1"/>
  <c r="AP20" i="1"/>
  <c r="AH22" i="1"/>
  <c r="AP22" i="1"/>
  <c r="AP88" i="1"/>
  <c r="AL88" i="1"/>
  <c r="AH88" i="1"/>
  <c r="AO88" i="1"/>
  <c r="AK88" i="1"/>
  <c r="AG88" i="1"/>
  <c r="AJ88" i="1"/>
  <c r="AQ88" i="1"/>
  <c r="AI88" i="1"/>
  <c r="AN88" i="1"/>
  <c r="AF88" i="1"/>
  <c r="AQ3" i="1"/>
  <c r="AM5" i="1"/>
  <c r="AQ7" i="1"/>
  <c r="AI9" i="1"/>
  <c r="AI13" i="1"/>
  <c r="AM17" i="1"/>
  <c r="AL22" i="1"/>
  <c r="AI2" i="1"/>
  <c r="AQ2" i="1"/>
  <c r="AK3" i="1"/>
  <c r="AI4" i="1"/>
  <c r="AM4" i="1"/>
  <c r="AG5" i="1"/>
  <c r="AK5" i="1"/>
  <c r="AI6" i="1"/>
  <c r="AQ6" i="1"/>
  <c r="AG7" i="1"/>
  <c r="AK7" i="1"/>
  <c r="AI8" i="1"/>
  <c r="AM8" i="1"/>
  <c r="AQ8" i="1"/>
  <c r="AG9" i="1"/>
  <c r="AO9" i="1"/>
  <c r="AI12" i="1"/>
  <c r="AM12" i="1"/>
  <c r="AG13" i="1"/>
  <c r="AK13" i="1"/>
  <c r="AI14" i="1"/>
  <c r="AM14" i="1"/>
  <c r="AQ14" i="1"/>
  <c r="AK15" i="1"/>
  <c r="AO15" i="1"/>
  <c r="AI16" i="1"/>
  <c r="AM16" i="1"/>
  <c r="AG17" i="1"/>
  <c r="AK17" i="1"/>
  <c r="AO17" i="1"/>
  <c r="AJ2" i="1"/>
  <c r="AH3" i="1"/>
  <c r="AL3" i="1"/>
  <c r="AF4" i="1"/>
  <c r="AJ4" i="1"/>
  <c r="AH5" i="1"/>
  <c r="AL5" i="1"/>
  <c r="AF6" i="1"/>
  <c r="AJ6" i="1"/>
  <c r="AH7" i="1"/>
  <c r="AL7" i="1"/>
  <c r="AF8" i="1"/>
  <c r="AJ8" i="1"/>
  <c r="AH9" i="1"/>
  <c r="AL9" i="1"/>
  <c r="AF12" i="1"/>
  <c r="AJ12" i="1"/>
  <c r="AH13" i="1"/>
  <c r="AL13" i="1"/>
  <c r="AF14" i="1"/>
  <c r="AJ14" i="1"/>
  <c r="AH15" i="1"/>
  <c r="AL15" i="1"/>
  <c r="AF16" i="1"/>
  <c r="AJ16" i="1"/>
  <c r="AH17" i="1"/>
  <c r="AL17" i="1"/>
  <c r="AP18" i="1"/>
  <c r="AL18" i="1"/>
  <c r="AH18" i="1"/>
  <c r="AJ18" i="1"/>
  <c r="AO18" i="1"/>
  <c r="AF20" i="1"/>
  <c r="AL20" i="1"/>
  <c r="AQ20" i="1"/>
  <c r="AI22" i="1"/>
  <c r="AQ22" i="1"/>
  <c r="AO24" i="1"/>
  <c r="AK24" i="1"/>
  <c r="AG24" i="1"/>
  <c r="AN24" i="1"/>
  <c r="AJ24" i="1"/>
  <c r="AF24" i="1"/>
  <c r="AM24" i="1"/>
  <c r="AI26" i="1"/>
  <c r="AQ26" i="1"/>
  <c r="AO28" i="1"/>
  <c r="AK28" i="1"/>
  <c r="AG28" i="1"/>
  <c r="AN28" i="1"/>
  <c r="AJ28" i="1"/>
  <c r="AF28" i="1"/>
  <c r="AQ28" i="1"/>
  <c r="AM28" i="1"/>
  <c r="AP28" i="1"/>
  <c r="AP57" i="1"/>
  <c r="AL57" i="1"/>
  <c r="AH57" i="1"/>
  <c r="AO57" i="1"/>
  <c r="AK57" i="1"/>
  <c r="AG57" i="1"/>
  <c r="AN57" i="1"/>
  <c r="AJ57" i="1"/>
  <c r="AF57" i="1"/>
  <c r="AM61" i="1"/>
  <c r="AP65" i="1"/>
  <c r="AL65" i="1"/>
  <c r="AO65" i="1"/>
  <c r="AK65" i="1"/>
  <c r="AG65" i="1"/>
  <c r="AQ65" i="1"/>
  <c r="AI65" i="1"/>
  <c r="AN65" i="1"/>
  <c r="AH65" i="1"/>
  <c r="AM65" i="1"/>
  <c r="AF65" i="1"/>
  <c r="AP80" i="1"/>
  <c r="AL80" i="1"/>
  <c r="AH80" i="1"/>
  <c r="AO80" i="1"/>
  <c r="AK80" i="1"/>
  <c r="AG80" i="1"/>
  <c r="AJ80" i="1"/>
  <c r="AQ80" i="1"/>
  <c r="AI80" i="1"/>
  <c r="AN80" i="1"/>
  <c r="AF80" i="1"/>
  <c r="AM88" i="1"/>
  <c r="AI30" i="1"/>
  <c r="AM30" i="1"/>
  <c r="AQ30" i="1"/>
  <c r="AI32" i="1"/>
  <c r="AM32" i="1"/>
  <c r="AQ32" i="1"/>
  <c r="AI34" i="1"/>
  <c r="AM34" i="1"/>
  <c r="AQ34" i="1"/>
  <c r="AI36" i="1"/>
  <c r="AM36" i="1"/>
  <c r="AQ36" i="1"/>
  <c r="AI38" i="1"/>
  <c r="AM38" i="1"/>
  <c r="AQ38" i="1"/>
  <c r="AI40" i="1"/>
  <c r="AM40" i="1"/>
  <c r="AQ40" i="1"/>
  <c r="AI42" i="1"/>
  <c r="AM42" i="1"/>
  <c r="AQ42" i="1"/>
  <c r="AI44" i="1"/>
  <c r="AM44" i="1"/>
  <c r="AQ44" i="1"/>
  <c r="AI46" i="1"/>
  <c r="AM46" i="1"/>
  <c r="AQ46" i="1"/>
  <c r="AI48" i="1"/>
  <c r="AM48" i="1"/>
  <c r="AQ48" i="1"/>
  <c r="AI50" i="1"/>
  <c r="AM50" i="1"/>
  <c r="AQ50" i="1"/>
  <c r="AI52" i="1"/>
  <c r="AM52" i="1"/>
  <c r="AQ52" i="1"/>
  <c r="AI54" i="1"/>
  <c r="AM54" i="1"/>
  <c r="AQ54" i="1"/>
  <c r="AI56" i="1"/>
  <c r="AM56" i="1"/>
  <c r="AQ56" i="1"/>
  <c r="AI60" i="1"/>
  <c r="AM60" i="1"/>
  <c r="AQ60" i="1"/>
  <c r="AI64" i="1"/>
  <c r="AM64" i="1"/>
  <c r="AQ64" i="1"/>
  <c r="AP78" i="1"/>
  <c r="AL78" i="1"/>
  <c r="AH78" i="1"/>
  <c r="AO78" i="1"/>
  <c r="AK78" i="1"/>
  <c r="AG78" i="1"/>
  <c r="AM78" i="1"/>
  <c r="AP86" i="1"/>
  <c r="AL86" i="1"/>
  <c r="AH86" i="1"/>
  <c r="AO86" i="1"/>
  <c r="AK86" i="1"/>
  <c r="AG86" i="1"/>
  <c r="AM86" i="1"/>
  <c r="AP94" i="1"/>
  <c r="AL94" i="1"/>
  <c r="AH94" i="1"/>
  <c r="AO94" i="1"/>
  <c r="AK94" i="1"/>
  <c r="AG94" i="1"/>
  <c r="AM94" i="1"/>
  <c r="AP102" i="1"/>
  <c r="AL102" i="1"/>
  <c r="AH102" i="1"/>
  <c r="AO102" i="1"/>
  <c r="AK102" i="1"/>
  <c r="AG102" i="1"/>
  <c r="AM102" i="1"/>
  <c r="AO114" i="1"/>
  <c r="AK114" i="1"/>
  <c r="AG114" i="1"/>
  <c r="AN114" i="1"/>
  <c r="AJ114" i="1"/>
  <c r="AF114" i="1"/>
  <c r="AL114" i="1"/>
  <c r="AQ114" i="1"/>
  <c r="AI114" i="1"/>
  <c r="AP114" i="1"/>
  <c r="AH114" i="1"/>
  <c r="AF30" i="1"/>
  <c r="AJ30" i="1"/>
  <c r="AN30" i="1"/>
  <c r="AF32" i="1"/>
  <c r="AJ32" i="1"/>
  <c r="AN32" i="1"/>
  <c r="AF34" i="1"/>
  <c r="AJ34" i="1"/>
  <c r="AN34" i="1"/>
  <c r="AF36" i="1"/>
  <c r="AJ36" i="1"/>
  <c r="AN36" i="1"/>
  <c r="AF38" i="1"/>
  <c r="AJ38" i="1"/>
  <c r="AN38" i="1"/>
  <c r="AF40" i="1"/>
  <c r="AJ40" i="1"/>
  <c r="AN40" i="1"/>
  <c r="AF42" i="1"/>
  <c r="AJ42" i="1"/>
  <c r="AN42" i="1"/>
  <c r="AF44" i="1"/>
  <c r="AJ44" i="1"/>
  <c r="AN44" i="1"/>
  <c r="AF46" i="1"/>
  <c r="AJ46" i="1"/>
  <c r="AN46" i="1"/>
  <c r="AF48" i="1"/>
  <c r="AJ48" i="1"/>
  <c r="AN48" i="1"/>
  <c r="AF50" i="1"/>
  <c r="AJ50" i="1"/>
  <c r="AN50" i="1"/>
  <c r="AF52" i="1"/>
  <c r="AJ52" i="1"/>
  <c r="AN52" i="1"/>
  <c r="AF54" i="1"/>
  <c r="AJ54" i="1"/>
  <c r="AN54" i="1"/>
  <c r="AF56" i="1"/>
  <c r="AJ56" i="1"/>
  <c r="AN56" i="1"/>
  <c r="AI59" i="1"/>
  <c r="AM59" i="1"/>
  <c r="AQ59" i="1"/>
  <c r="AF60" i="1"/>
  <c r="AJ60" i="1"/>
  <c r="AN60" i="1"/>
  <c r="AI63" i="1"/>
  <c r="AM63" i="1"/>
  <c r="AQ63" i="1"/>
  <c r="AF64" i="1"/>
  <c r="AJ64" i="1"/>
  <c r="AN64" i="1"/>
  <c r="AP71" i="1"/>
  <c r="AL71" i="1"/>
  <c r="AH71" i="1"/>
  <c r="AO71" i="1"/>
  <c r="AK71" i="1"/>
  <c r="AG71" i="1"/>
  <c r="AM71" i="1"/>
  <c r="AP76" i="1"/>
  <c r="AL76" i="1"/>
  <c r="AH76" i="1"/>
  <c r="AO76" i="1"/>
  <c r="AK76" i="1"/>
  <c r="AG76" i="1"/>
  <c r="AM76" i="1"/>
  <c r="AF78" i="1"/>
  <c r="AN78" i="1"/>
  <c r="AP84" i="1"/>
  <c r="AL84" i="1"/>
  <c r="AH84" i="1"/>
  <c r="AO84" i="1"/>
  <c r="AK84" i="1"/>
  <c r="AG84" i="1"/>
  <c r="AM84" i="1"/>
  <c r="AF86" i="1"/>
  <c r="AN86" i="1"/>
  <c r="AP92" i="1"/>
  <c r="AL92" i="1"/>
  <c r="AH92" i="1"/>
  <c r="AO92" i="1"/>
  <c r="AK92" i="1"/>
  <c r="AG92" i="1"/>
  <c r="AM92" i="1"/>
  <c r="AF94" i="1"/>
  <c r="AN94" i="1"/>
  <c r="AP100" i="1"/>
  <c r="AL100" i="1"/>
  <c r="AH100" i="1"/>
  <c r="AO100" i="1"/>
  <c r="AK100" i="1"/>
  <c r="AG100" i="1"/>
  <c r="AM100" i="1"/>
  <c r="AF102" i="1"/>
  <c r="AN102" i="1"/>
  <c r="AN113" i="1"/>
  <c r="AJ113" i="1"/>
  <c r="AF113" i="1"/>
  <c r="AQ113" i="1"/>
  <c r="AM113" i="1"/>
  <c r="AI113" i="1"/>
  <c r="AK113" i="1"/>
  <c r="AP113" i="1"/>
  <c r="AH113" i="1"/>
  <c r="AO113" i="1"/>
  <c r="AG113" i="1"/>
  <c r="AM114" i="1"/>
  <c r="AI19" i="1"/>
  <c r="AM19" i="1"/>
  <c r="AI21" i="1"/>
  <c r="AM21" i="1"/>
  <c r="AI23" i="1"/>
  <c r="AM23" i="1"/>
  <c r="AI25" i="1"/>
  <c r="AM25" i="1"/>
  <c r="AI27" i="1"/>
  <c r="AM27" i="1"/>
  <c r="AI29" i="1"/>
  <c r="AM29" i="1"/>
  <c r="AG30" i="1"/>
  <c r="AK30" i="1"/>
  <c r="AI31" i="1"/>
  <c r="AM31" i="1"/>
  <c r="AG32" i="1"/>
  <c r="AK32" i="1"/>
  <c r="AI33" i="1"/>
  <c r="AM33" i="1"/>
  <c r="AG34" i="1"/>
  <c r="AK34" i="1"/>
  <c r="AI35" i="1"/>
  <c r="AM35" i="1"/>
  <c r="AG36" i="1"/>
  <c r="AK36" i="1"/>
  <c r="AI37" i="1"/>
  <c r="AM37" i="1"/>
  <c r="AG38" i="1"/>
  <c r="AK38" i="1"/>
  <c r="AI39" i="1"/>
  <c r="AM39" i="1"/>
  <c r="AG40" i="1"/>
  <c r="AK40" i="1"/>
  <c r="AI41" i="1"/>
  <c r="AM41" i="1"/>
  <c r="AG42" i="1"/>
  <c r="AK42" i="1"/>
  <c r="AI43" i="1"/>
  <c r="AM43" i="1"/>
  <c r="AG44" i="1"/>
  <c r="AK44" i="1"/>
  <c r="AI45" i="1"/>
  <c r="AM45" i="1"/>
  <c r="AG46" i="1"/>
  <c r="AK46" i="1"/>
  <c r="AI47" i="1"/>
  <c r="AM47" i="1"/>
  <c r="AG48" i="1"/>
  <c r="AK48" i="1"/>
  <c r="AI49" i="1"/>
  <c r="AM49" i="1"/>
  <c r="AG50" i="1"/>
  <c r="AK50" i="1"/>
  <c r="AI51" i="1"/>
  <c r="AM51" i="1"/>
  <c r="AG52" i="1"/>
  <c r="AK52" i="1"/>
  <c r="AI53" i="1"/>
  <c r="AM53" i="1"/>
  <c r="AG54" i="1"/>
  <c r="AK54" i="1"/>
  <c r="AI55" i="1"/>
  <c r="AM55" i="1"/>
  <c r="AG56" i="1"/>
  <c r="AK56" i="1"/>
  <c r="AI58" i="1"/>
  <c r="AM58" i="1"/>
  <c r="AF59" i="1"/>
  <c r="AJ59" i="1"/>
  <c r="AG60" i="1"/>
  <c r="AK60" i="1"/>
  <c r="AI62" i="1"/>
  <c r="AM62" i="1"/>
  <c r="AF63" i="1"/>
  <c r="AJ63" i="1"/>
  <c r="AG64" i="1"/>
  <c r="AK64" i="1"/>
  <c r="AP69" i="1"/>
  <c r="AL69" i="1"/>
  <c r="AH69" i="1"/>
  <c r="AO69" i="1"/>
  <c r="AK69" i="1"/>
  <c r="AG69" i="1"/>
  <c r="AM69" i="1"/>
  <c r="AF71" i="1"/>
  <c r="AN71" i="1"/>
  <c r="AP74" i="1"/>
  <c r="AL74" i="1"/>
  <c r="AH74" i="1"/>
  <c r="AO74" i="1"/>
  <c r="AK74" i="1"/>
  <c r="AG74" i="1"/>
  <c r="AM74" i="1"/>
  <c r="AF76" i="1"/>
  <c r="AN76" i="1"/>
  <c r="AI78" i="1"/>
  <c r="AQ78" i="1"/>
  <c r="AP82" i="1"/>
  <c r="AL82" i="1"/>
  <c r="AH82" i="1"/>
  <c r="AO82" i="1"/>
  <c r="AK82" i="1"/>
  <c r="AG82" i="1"/>
  <c r="AM82" i="1"/>
  <c r="AF84" i="1"/>
  <c r="AN84" i="1"/>
  <c r="AI86" i="1"/>
  <c r="AQ86" i="1"/>
  <c r="AP90" i="1"/>
  <c r="AL90" i="1"/>
  <c r="AH90" i="1"/>
  <c r="AO90" i="1"/>
  <c r="AK90" i="1"/>
  <c r="AG90" i="1"/>
  <c r="AM90" i="1"/>
  <c r="AF92" i="1"/>
  <c r="AN92" i="1"/>
  <c r="AI94" i="1"/>
  <c r="AQ94" i="1"/>
  <c r="AP98" i="1"/>
  <c r="AL98" i="1"/>
  <c r="AH98" i="1"/>
  <c r="AO98" i="1"/>
  <c r="AK98" i="1"/>
  <c r="AG98" i="1"/>
  <c r="AM98" i="1"/>
  <c r="AF100" i="1"/>
  <c r="AN100" i="1"/>
  <c r="AI102" i="1"/>
  <c r="AQ102" i="1"/>
  <c r="AP106" i="1"/>
  <c r="AL106" i="1"/>
  <c r="AH106" i="1"/>
  <c r="AO106" i="1"/>
  <c r="AK106" i="1"/>
  <c r="AG106" i="1"/>
  <c r="AM106" i="1"/>
  <c r="AL113" i="1"/>
  <c r="AO108" i="1"/>
  <c r="AK108" i="1"/>
  <c r="AG108" i="1"/>
  <c r="AJ108" i="1"/>
  <c r="AP108" i="1"/>
  <c r="AP118" i="1"/>
  <c r="AL118" i="1"/>
  <c r="AH118" i="1"/>
  <c r="AO118" i="1"/>
  <c r="AK118" i="1"/>
  <c r="AG118" i="1"/>
  <c r="AN118" i="1"/>
  <c r="AJ118" i="1"/>
  <c r="AF118" i="1"/>
  <c r="AO143" i="1"/>
  <c r="AK143" i="1"/>
  <c r="AG143" i="1"/>
  <c r="AN143" i="1"/>
  <c r="AJ143" i="1"/>
  <c r="AF143" i="1"/>
  <c r="AL143" i="1"/>
  <c r="AQ143" i="1"/>
  <c r="AI143" i="1"/>
  <c r="AP143" i="1"/>
  <c r="AH143" i="1"/>
  <c r="AI66" i="1"/>
  <c r="AM66" i="1"/>
  <c r="AQ66" i="1"/>
  <c r="AI68" i="1"/>
  <c r="AM68" i="1"/>
  <c r="AQ68" i="1"/>
  <c r="AI70" i="1"/>
  <c r="AM70" i="1"/>
  <c r="AQ70" i="1"/>
  <c r="AI72" i="1"/>
  <c r="AM72" i="1"/>
  <c r="AQ72" i="1"/>
  <c r="AI73" i="1"/>
  <c r="AM73" i="1"/>
  <c r="AQ73" i="1"/>
  <c r="AI75" i="1"/>
  <c r="AM75" i="1"/>
  <c r="AQ75" i="1"/>
  <c r="AI77" i="1"/>
  <c r="AM77" i="1"/>
  <c r="AQ77" i="1"/>
  <c r="AI79" i="1"/>
  <c r="AM79" i="1"/>
  <c r="AQ79" i="1"/>
  <c r="AI81" i="1"/>
  <c r="AM81" i="1"/>
  <c r="AQ81" i="1"/>
  <c r="AI83" i="1"/>
  <c r="AM83" i="1"/>
  <c r="AQ83" i="1"/>
  <c r="AI85" i="1"/>
  <c r="AM85" i="1"/>
  <c r="AQ85" i="1"/>
  <c r="AI87" i="1"/>
  <c r="AM87" i="1"/>
  <c r="AQ87" i="1"/>
  <c r="AI89" i="1"/>
  <c r="AM89" i="1"/>
  <c r="AQ89" i="1"/>
  <c r="AI91" i="1"/>
  <c r="AM91" i="1"/>
  <c r="AQ91" i="1"/>
  <c r="AI93" i="1"/>
  <c r="AM93" i="1"/>
  <c r="AQ93" i="1"/>
  <c r="AI95" i="1"/>
  <c r="AM95" i="1"/>
  <c r="AQ95" i="1"/>
  <c r="AI97" i="1"/>
  <c r="AM97" i="1"/>
  <c r="AQ97" i="1"/>
  <c r="AI99" i="1"/>
  <c r="AM99" i="1"/>
  <c r="AQ99" i="1"/>
  <c r="AI101" i="1"/>
  <c r="AM101" i="1"/>
  <c r="AQ101" i="1"/>
  <c r="AI103" i="1"/>
  <c r="AM103" i="1"/>
  <c r="AQ103" i="1"/>
  <c r="AI105" i="1"/>
  <c r="AM105" i="1"/>
  <c r="AQ105" i="1"/>
  <c r="AQ107" i="1"/>
  <c r="AM107" i="1"/>
  <c r="AI107" i="1"/>
  <c r="AJ107" i="1"/>
  <c r="AO107" i="1"/>
  <c r="AF108" i="1"/>
  <c r="AL108" i="1"/>
  <c r="AQ108" i="1"/>
  <c r="AI110" i="1"/>
  <c r="AI118" i="1"/>
  <c r="AM143" i="1"/>
  <c r="AF66" i="1"/>
  <c r="AJ66" i="1"/>
  <c r="AF68" i="1"/>
  <c r="AJ68" i="1"/>
  <c r="AF70" i="1"/>
  <c r="AJ70" i="1"/>
  <c r="AF72" i="1"/>
  <c r="AJ72" i="1"/>
  <c r="AF73" i="1"/>
  <c r="AJ73" i="1"/>
  <c r="AF75" i="1"/>
  <c r="AJ75" i="1"/>
  <c r="AF77" i="1"/>
  <c r="AJ77" i="1"/>
  <c r="AF79" i="1"/>
  <c r="AJ79" i="1"/>
  <c r="AF81" i="1"/>
  <c r="AJ81" i="1"/>
  <c r="AF83" i="1"/>
  <c r="AJ83" i="1"/>
  <c r="AF85" i="1"/>
  <c r="AJ85" i="1"/>
  <c r="AF87" i="1"/>
  <c r="AJ87" i="1"/>
  <c r="AF89" i="1"/>
  <c r="AJ89" i="1"/>
  <c r="AF91" i="1"/>
  <c r="AJ91" i="1"/>
  <c r="AF93" i="1"/>
  <c r="AJ93" i="1"/>
  <c r="AF95" i="1"/>
  <c r="AJ95" i="1"/>
  <c r="AF97" i="1"/>
  <c r="AJ97" i="1"/>
  <c r="AF99" i="1"/>
  <c r="AJ99" i="1"/>
  <c r="AF101" i="1"/>
  <c r="AJ101" i="1"/>
  <c r="AF103" i="1"/>
  <c r="AJ103" i="1"/>
  <c r="AF105" i="1"/>
  <c r="AJ105" i="1"/>
  <c r="AK107" i="1"/>
  <c r="AP107" i="1"/>
  <c r="AH108" i="1"/>
  <c r="AM108" i="1"/>
  <c r="AO110" i="1"/>
  <c r="AK110" i="1"/>
  <c r="AG110" i="1"/>
  <c r="AJ110" i="1"/>
  <c r="AP110" i="1"/>
  <c r="AM118" i="1"/>
  <c r="AN128" i="1"/>
  <c r="AJ128" i="1"/>
  <c r="AF128" i="1"/>
  <c r="AO128" i="1"/>
  <c r="AI128" i="1"/>
  <c r="AM128" i="1"/>
  <c r="AH128" i="1"/>
  <c r="AQ128" i="1"/>
  <c r="AL128" i="1"/>
  <c r="AG128" i="1"/>
  <c r="AG115" i="1"/>
  <c r="AK115" i="1"/>
  <c r="AO115" i="1"/>
  <c r="AI117" i="1"/>
  <c r="AM117" i="1"/>
  <c r="AQ117" i="1"/>
  <c r="AG119" i="1"/>
  <c r="AK119" i="1"/>
  <c r="AO119" i="1"/>
  <c r="AI121" i="1"/>
  <c r="AM121" i="1"/>
  <c r="AQ121" i="1"/>
  <c r="AO126" i="1"/>
  <c r="AK126" i="1"/>
  <c r="AG126" i="1"/>
  <c r="AJ126" i="1"/>
  <c r="AP126" i="1"/>
  <c r="AP127" i="1"/>
  <c r="AL127" i="1"/>
  <c r="AH127" i="1"/>
  <c r="AJ127" i="1"/>
  <c r="AO127" i="1"/>
  <c r="AN130" i="1"/>
  <c r="AJ130" i="1"/>
  <c r="AF130" i="1"/>
  <c r="AK130" i="1"/>
  <c r="AP130" i="1"/>
  <c r="AP135" i="1"/>
  <c r="AL135" i="1"/>
  <c r="AH135" i="1"/>
  <c r="AO135" i="1"/>
  <c r="AK135" i="1"/>
  <c r="AG135" i="1"/>
  <c r="AM135" i="1"/>
  <c r="AI109" i="1"/>
  <c r="AM109" i="1"/>
  <c r="AI111" i="1"/>
  <c r="AM111" i="1"/>
  <c r="AI112" i="1"/>
  <c r="AM112" i="1"/>
  <c r="AH115" i="1"/>
  <c r="AL115" i="1"/>
  <c r="AP115" i="1"/>
  <c r="AI116" i="1"/>
  <c r="AM116" i="1"/>
  <c r="AF117" i="1"/>
  <c r="AJ117" i="1"/>
  <c r="AH119" i="1"/>
  <c r="AL119" i="1"/>
  <c r="AP119" i="1"/>
  <c r="AI120" i="1"/>
  <c r="AM120" i="1"/>
  <c r="AF121" i="1"/>
  <c r="AJ121" i="1"/>
  <c r="AN121" i="1"/>
  <c r="AN125" i="1"/>
  <c r="AJ125" i="1"/>
  <c r="AF125" i="1"/>
  <c r="AK125" i="1"/>
  <c r="AP125" i="1"/>
  <c r="AF126" i="1"/>
  <c r="AL126" i="1"/>
  <c r="AQ126" i="1"/>
  <c r="AF127" i="1"/>
  <c r="AK127" i="1"/>
  <c r="AQ127" i="1"/>
  <c r="AP129" i="1"/>
  <c r="AL129" i="1"/>
  <c r="AH129" i="1"/>
  <c r="AJ129" i="1"/>
  <c r="AO129" i="1"/>
  <c r="AG130" i="1"/>
  <c r="AL130" i="1"/>
  <c r="AQ130" i="1"/>
  <c r="AP133" i="1"/>
  <c r="AL133" i="1"/>
  <c r="AH133" i="1"/>
  <c r="AO133" i="1"/>
  <c r="AK133" i="1"/>
  <c r="AG133" i="1"/>
  <c r="AM133" i="1"/>
  <c r="AF135" i="1"/>
  <c r="AN135" i="1"/>
  <c r="AO138" i="1"/>
  <c r="AK138" i="1"/>
  <c r="AG138" i="1"/>
  <c r="AN138" i="1"/>
  <c r="AJ138" i="1"/>
  <c r="AF138" i="1"/>
  <c r="AM138" i="1"/>
  <c r="AP139" i="1"/>
  <c r="AL139" i="1"/>
  <c r="AH139" i="1"/>
  <c r="AO139" i="1"/>
  <c r="AK139" i="1"/>
  <c r="AG139" i="1"/>
  <c r="AM139" i="1"/>
  <c r="AO141" i="1"/>
  <c r="AK141" i="1"/>
  <c r="AG141" i="1"/>
  <c r="AN141" i="1"/>
  <c r="AJ141" i="1"/>
  <c r="AF141" i="1"/>
  <c r="AM141" i="1"/>
  <c r="AI115" i="1"/>
  <c r="AM115" i="1"/>
  <c r="AI119" i="1"/>
  <c r="AM119" i="1"/>
  <c r="AG121" i="1"/>
  <c r="AK121" i="1"/>
  <c r="AH126" i="1"/>
  <c r="AM126" i="1"/>
  <c r="AG127" i="1"/>
  <c r="AM127" i="1"/>
  <c r="AH130" i="1"/>
  <c r="AM130" i="1"/>
  <c r="AP131" i="1"/>
  <c r="AL131" i="1"/>
  <c r="AH131" i="1"/>
  <c r="AO131" i="1"/>
  <c r="AK131" i="1"/>
  <c r="AG131" i="1"/>
  <c r="AM131" i="1"/>
  <c r="AI135" i="1"/>
  <c r="AQ135" i="1"/>
  <c r="AI132" i="1"/>
  <c r="AM132" i="1"/>
  <c r="AQ132" i="1"/>
  <c r="AI134" i="1"/>
  <c r="AM134" i="1"/>
  <c r="AQ134" i="1"/>
  <c r="AI136" i="1"/>
  <c r="AM136" i="1"/>
  <c r="AQ136" i="1"/>
  <c r="AI137" i="1"/>
  <c r="AM137" i="1"/>
  <c r="AQ137" i="1"/>
  <c r="AP144" i="1"/>
  <c r="AI124" i="1"/>
  <c r="AM124" i="1"/>
  <c r="AF132" i="1"/>
  <c r="AJ132" i="1"/>
  <c r="AF134" i="1"/>
  <c r="AJ134" i="1"/>
  <c r="AF136" i="1"/>
  <c r="AJ136" i="1"/>
  <c r="AF137" i="1"/>
  <c r="AJ137" i="1"/>
  <c r="AI140" i="1"/>
  <c r="AM140" i="1"/>
  <c r="AI142" i="1"/>
  <c r="AM142" i="1"/>
  <c r="AI144" i="1"/>
  <c r="AM144" i="1"/>
</calcChain>
</file>

<file path=xl/comments1.xml><?xml version="1.0" encoding="utf-8"?>
<comments xmlns="http://schemas.openxmlformats.org/spreadsheetml/2006/main">
  <authors>
    <author>ADNAN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ADNAN:</t>
        </r>
        <r>
          <rPr>
            <sz val="9"/>
            <color indexed="81"/>
            <rFont val="Tahoma"/>
            <family val="2"/>
          </rPr>
          <t xml:space="preserve">
From ref 11 and 13+
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ADNAN:</t>
        </r>
        <r>
          <rPr>
            <sz val="9"/>
            <color indexed="81"/>
            <rFont val="Tahoma"/>
            <family val="2"/>
          </rPr>
          <t xml:space="preserve">
From ref 11 and 13+
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ADNAN:</t>
        </r>
        <r>
          <rPr>
            <sz val="9"/>
            <color indexed="81"/>
            <rFont val="Tahoma"/>
            <family val="2"/>
          </rPr>
          <t xml:space="preserve">
From ref 11 and 13+
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ADNAN:</t>
        </r>
        <r>
          <rPr>
            <sz val="9"/>
            <color indexed="81"/>
            <rFont val="Tahoma"/>
            <family val="2"/>
          </rPr>
          <t xml:space="preserve">
From ref 11 and 13+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ADNAN:</t>
        </r>
        <r>
          <rPr>
            <sz val="9"/>
            <color indexed="81"/>
            <rFont val="Tahoma"/>
            <family val="2"/>
          </rPr>
          <t xml:space="preserve">
From ref 11 and 13+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ADNAN:</t>
        </r>
        <r>
          <rPr>
            <sz val="9"/>
            <color indexed="81"/>
            <rFont val="Tahoma"/>
            <family val="2"/>
          </rPr>
          <t xml:space="preserve">
From ref 11 and 13+
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ADNAN:</t>
        </r>
        <r>
          <rPr>
            <sz val="9"/>
            <color indexed="81"/>
            <rFont val="Tahoma"/>
            <family val="2"/>
          </rPr>
          <t xml:space="preserve">
From ref 11 and 13+
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ADNAN:</t>
        </r>
        <r>
          <rPr>
            <sz val="9"/>
            <color indexed="81"/>
            <rFont val="Tahoma"/>
            <family val="2"/>
          </rPr>
          <t xml:space="preserve">
From ref 11 and 13+
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ADNAN:</t>
        </r>
        <r>
          <rPr>
            <sz val="9"/>
            <color indexed="81"/>
            <rFont val="Tahoma"/>
            <family val="2"/>
          </rPr>
          <t xml:space="preserve">
From ref 11 and 13+
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ADNAN:</t>
        </r>
        <r>
          <rPr>
            <sz val="9"/>
            <color indexed="81"/>
            <rFont val="Tahoma"/>
            <family val="2"/>
          </rPr>
          <t xml:space="preserve">
From ref 11 and 13+
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ADNAN:</t>
        </r>
        <r>
          <rPr>
            <sz val="9"/>
            <color indexed="81"/>
            <rFont val="Tahoma"/>
            <family val="2"/>
          </rPr>
          <t xml:space="preserve">
From ref 11 and 13+
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ADNAN:</t>
        </r>
        <r>
          <rPr>
            <sz val="9"/>
            <color indexed="81"/>
            <rFont val="Tahoma"/>
            <family val="2"/>
          </rPr>
          <t xml:space="preserve">
From ref 11 and 13+
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ADNAN:</t>
        </r>
        <r>
          <rPr>
            <sz val="9"/>
            <color indexed="81"/>
            <rFont val="Tahoma"/>
            <family val="2"/>
          </rPr>
          <t xml:space="preserve">
From ref 11 and 13+
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ADNAN:</t>
        </r>
        <r>
          <rPr>
            <sz val="9"/>
            <color indexed="81"/>
            <rFont val="Tahoma"/>
            <family val="2"/>
          </rPr>
          <t xml:space="preserve">
From ref 11 and 13+
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ADNAN:</t>
        </r>
        <r>
          <rPr>
            <sz val="9"/>
            <color indexed="81"/>
            <rFont val="Tahoma"/>
            <family val="2"/>
          </rPr>
          <t xml:space="preserve">
From ref 11 and 13+
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ADNAN:</t>
        </r>
        <r>
          <rPr>
            <sz val="9"/>
            <color indexed="81"/>
            <rFont val="Tahoma"/>
            <family val="2"/>
          </rPr>
          <t xml:space="preserve">
From ref 11 and 13+
</t>
        </r>
      </text>
    </comment>
    <comment ref="O57" authorId="0" shapeId="0">
      <text>
        <r>
          <rPr>
            <b/>
            <sz val="9"/>
            <color indexed="81"/>
            <rFont val="Tahoma"/>
            <family val="2"/>
          </rPr>
          <t>ADNAN:</t>
        </r>
        <r>
          <rPr>
            <sz val="9"/>
            <color indexed="81"/>
            <rFont val="Tahoma"/>
            <family val="2"/>
          </rPr>
          <t xml:space="preserve">
BIOCHAR </t>
        </r>
      </text>
    </comment>
  </commentList>
</comments>
</file>

<file path=xl/sharedStrings.xml><?xml version="1.0" encoding="utf-8"?>
<sst xmlns="http://schemas.openxmlformats.org/spreadsheetml/2006/main" count="1204" uniqueCount="239">
  <si>
    <t>no</t>
  </si>
  <si>
    <t>feedstock</t>
  </si>
  <si>
    <t>ref.</t>
  </si>
  <si>
    <t>ref.bio.name</t>
  </si>
  <si>
    <t>O2</t>
  </si>
  <si>
    <t>N2</t>
  </si>
  <si>
    <t>S_Weight</t>
  </si>
  <si>
    <t>C</t>
  </si>
  <si>
    <t>H</t>
  </si>
  <si>
    <t>N</t>
  </si>
  <si>
    <t>S</t>
  </si>
  <si>
    <t>O</t>
  </si>
  <si>
    <t>COEF</t>
  </si>
  <si>
    <t>SCALE</t>
  </si>
  <si>
    <t>camphor</t>
  </si>
  <si>
    <t>SC100B</t>
  </si>
  <si>
    <t>SC200B</t>
  </si>
  <si>
    <t>SC300B</t>
  </si>
  <si>
    <t>SC400B</t>
  </si>
  <si>
    <t>SC500B</t>
  </si>
  <si>
    <t>SC100M</t>
  </si>
  <si>
    <t>SC200M</t>
  </si>
  <si>
    <t>SC300M</t>
  </si>
  <si>
    <t>SC400M</t>
  </si>
  <si>
    <t>SC500M</t>
  </si>
  <si>
    <t>SC100S</t>
  </si>
  <si>
    <t>SC200S</t>
  </si>
  <si>
    <t>SC300S</t>
  </si>
  <si>
    <t>SC400S</t>
  </si>
  <si>
    <t>SC500S</t>
  </si>
  <si>
    <t>SC</t>
  </si>
  <si>
    <t>bamboo</t>
  </si>
  <si>
    <t>SB</t>
  </si>
  <si>
    <t>Rice hull</t>
  </si>
  <si>
    <t>SR</t>
  </si>
  <si>
    <t>coffee</t>
  </si>
  <si>
    <t>CP5D</t>
  </si>
  <si>
    <t>CP5MD</t>
  </si>
  <si>
    <t>CP5W</t>
  </si>
  <si>
    <t>CP5MW</t>
  </si>
  <si>
    <t>CP8D</t>
  </si>
  <si>
    <t>CP8MD</t>
  </si>
  <si>
    <t>CP8W</t>
  </si>
  <si>
    <t>CP8MW</t>
  </si>
  <si>
    <t>S100P</t>
  </si>
  <si>
    <t>S200P</t>
  </si>
  <si>
    <t>S300P</t>
  </si>
  <si>
    <t>S400P</t>
  </si>
  <si>
    <t>S500P</t>
  </si>
  <si>
    <t>S100R</t>
  </si>
  <si>
    <t>S200R</t>
  </si>
  <si>
    <t>S300R</t>
  </si>
  <si>
    <t>S400R</t>
  </si>
  <si>
    <t>S500R</t>
  </si>
  <si>
    <t>S100B</t>
  </si>
  <si>
    <t>S200B</t>
  </si>
  <si>
    <t>S300B</t>
  </si>
  <si>
    <t>S400B</t>
  </si>
  <si>
    <t>S500B</t>
  </si>
  <si>
    <t>Black Liquid</t>
  </si>
  <si>
    <t>BL-450-1</t>
  </si>
  <si>
    <t>BL-450-2</t>
  </si>
  <si>
    <t>BL-450-4</t>
  </si>
  <si>
    <t>BL-450-6</t>
  </si>
  <si>
    <t>BL-450-6-RH20-308K</t>
  </si>
  <si>
    <t>BL-450-6-RH0-298K</t>
  </si>
  <si>
    <t>BL-450-6-RH20-298K</t>
  </si>
  <si>
    <t>BL-450-6-RH40-298K</t>
  </si>
  <si>
    <t>BL-450-6-RH60-298K</t>
  </si>
  <si>
    <t>BL-450-6-RH80-298K</t>
  </si>
  <si>
    <t>BL-450-6-1000PPM</t>
  </si>
  <si>
    <t>BL-450-6-700PPM</t>
  </si>
  <si>
    <t>BL-450-6-500PPM</t>
  </si>
  <si>
    <t>BL-450-6-300PPM</t>
  </si>
  <si>
    <t>Perilla</t>
  </si>
  <si>
    <t>Korean oak</t>
  </si>
  <si>
    <t>Japanese oak</t>
  </si>
  <si>
    <t>Soybean stover</t>
  </si>
  <si>
    <t>potato peel waste</t>
  </si>
  <si>
    <t>PPW-500-5-8000</t>
  </si>
  <si>
    <t>sargassum</t>
  </si>
  <si>
    <t>S400</t>
  </si>
  <si>
    <t>S600</t>
  </si>
  <si>
    <t>S800</t>
  </si>
  <si>
    <t>enteromorpha</t>
  </si>
  <si>
    <t>E400</t>
  </si>
  <si>
    <t>E600</t>
  </si>
  <si>
    <t>E800</t>
  </si>
  <si>
    <t>corn stover biochar</t>
  </si>
  <si>
    <t>CSB</t>
  </si>
  <si>
    <t xml:space="preserve"> coconut husks</t>
  </si>
  <si>
    <t>CH</t>
  </si>
  <si>
    <t>cow dung</t>
  </si>
  <si>
    <t>CD</t>
  </si>
  <si>
    <t>chicken manure</t>
  </si>
  <si>
    <t>CM</t>
  </si>
  <si>
    <t>biochar</t>
  </si>
  <si>
    <t>LF500PA</t>
  </si>
  <si>
    <t>LF700PA</t>
  </si>
  <si>
    <t>LF900PA</t>
  </si>
  <si>
    <t>LL500PA</t>
  </si>
  <si>
    <t>LL700PA</t>
  </si>
  <si>
    <t>LL900PA</t>
  </si>
  <si>
    <t>LG500PA</t>
  </si>
  <si>
    <t>LG700PA</t>
  </si>
  <si>
    <t>LG900PA</t>
  </si>
  <si>
    <t>LF700PAH</t>
  </si>
  <si>
    <t>LF900PAH</t>
  </si>
  <si>
    <t>LL700PAH</t>
  </si>
  <si>
    <t>LL900PAH</t>
  </si>
  <si>
    <t>LG700PAH</t>
  </si>
  <si>
    <t>LG900PAH</t>
  </si>
  <si>
    <t>Sludge &amp; coccnut shell</t>
  </si>
  <si>
    <t>B600</t>
  </si>
  <si>
    <t>B9C1-600</t>
  </si>
  <si>
    <t>B7C3-600</t>
  </si>
  <si>
    <t>B-800</t>
  </si>
  <si>
    <t>B9C1-800</t>
  </si>
  <si>
    <t>B7C3-800</t>
  </si>
  <si>
    <t>B-950</t>
  </si>
  <si>
    <t>B9C1-950</t>
  </si>
  <si>
    <t>B7C3-950</t>
  </si>
  <si>
    <t>SLUDGE</t>
  </si>
  <si>
    <t>SL</t>
  </si>
  <si>
    <t>SCG</t>
  </si>
  <si>
    <t>SBG</t>
  </si>
  <si>
    <t>SLG</t>
  </si>
  <si>
    <t>SCG-H</t>
  </si>
  <si>
    <t>SBG-H</t>
  </si>
  <si>
    <t>SLG-H</t>
  </si>
  <si>
    <t>GasTemp</t>
  </si>
  <si>
    <t>GasRH</t>
  </si>
  <si>
    <t>H2SConcentration</t>
  </si>
  <si>
    <t>BiocharRH</t>
  </si>
  <si>
    <t>PyrolisTime</t>
  </si>
  <si>
    <t>flowRate</t>
  </si>
  <si>
    <t>particleSize</t>
  </si>
  <si>
    <t>PyrolisTemp</t>
  </si>
  <si>
    <t>pH</t>
  </si>
  <si>
    <t>BC5</t>
  </si>
  <si>
    <t>BC10</t>
  </si>
  <si>
    <t>BC20</t>
  </si>
  <si>
    <t>BC30</t>
  </si>
  <si>
    <t>BC40</t>
  </si>
  <si>
    <t>BC50</t>
  </si>
  <si>
    <t>BC60</t>
  </si>
  <si>
    <t>BC70</t>
  </si>
  <si>
    <t>BC80</t>
  </si>
  <si>
    <t>BC90</t>
  </si>
  <si>
    <t>BC95</t>
  </si>
  <si>
    <t>BC100</t>
  </si>
  <si>
    <t>Col_d</t>
  </si>
  <si>
    <t>Col_h</t>
  </si>
  <si>
    <t>S_Bet</t>
  </si>
  <si>
    <t>H/C</t>
  </si>
  <si>
    <t>O/C</t>
  </si>
  <si>
    <t>N/C</t>
  </si>
  <si>
    <t>S5</t>
  </si>
  <si>
    <t>S10</t>
  </si>
  <si>
    <t>S20</t>
  </si>
  <si>
    <t>S30</t>
  </si>
  <si>
    <t>S40</t>
  </si>
  <si>
    <t>S50</t>
  </si>
  <si>
    <t>S60</t>
  </si>
  <si>
    <t>S70</t>
  </si>
  <si>
    <t>S80</t>
  </si>
  <si>
    <t>S90</t>
  </si>
  <si>
    <t>S95</t>
  </si>
  <si>
    <t>S100</t>
  </si>
  <si>
    <t>P_Method</t>
  </si>
  <si>
    <t>T</t>
  </si>
  <si>
    <t>K</t>
  </si>
  <si>
    <t>CP5-D</t>
  </si>
  <si>
    <t>CP5 MD</t>
  </si>
  <si>
    <t>CP5-W</t>
  </si>
  <si>
    <t>CP5-MW</t>
  </si>
  <si>
    <t>CP8-W</t>
  </si>
  <si>
    <t>CP8-D</t>
  </si>
  <si>
    <t>CP8-MD</t>
  </si>
  <si>
    <t>CP8-MW</t>
  </si>
  <si>
    <t>F</t>
  </si>
  <si>
    <t>ERR</t>
  </si>
  <si>
    <t>SSR</t>
  </si>
  <si>
    <t>PPW-RHO0</t>
  </si>
  <si>
    <t>rh0</t>
  </si>
  <si>
    <t>rh20</t>
  </si>
  <si>
    <t>rh40</t>
  </si>
  <si>
    <t>rh60</t>
  </si>
  <si>
    <t>rh80</t>
  </si>
  <si>
    <t>800ppm</t>
  </si>
  <si>
    <t>600ppm</t>
  </si>
  <si>
    <t>400ppm</t>
  </si>
  <si>
    <t>s400</t>
  </si>
  <si>
    <t>s600</t>
  </si>
  <si>
    <t>s800</t>
  </si>
  <si>
    <t>S800-T25</t>
  </si>
  <si>
    <t>S800-T50</t>
  </si>
  <si>
    <t>S800-T75</t>
  </si>
  <si>
    <t>S800-T100</t>
  </si>
  <si>
    <t>E800-T25</t>
  </si>
  <si>
    <t>E800-T50</t>
  </si>
  <si>
    <t>E800-T75</t>
  </si>
  <si>
    <t>E800-T100</t>
  </si>
  <si>
    <t>SH0</t>
  </si>
  <si>
    <t>SH2</t>
  </si>
  <si>
    <t>SH5</t>
  </si>
  <si>
    <t>SH10</t>
  </si>
  <si>
    <t>EH0</t>
  </si>
  <si>
    <t>EH2</t>
  </si>
  <si>
    <t>EH5</t>
  </si>
  <si>
    <t>EH10</t>
  </si>
  <si>
    <t>S-H2S200</t>
  </si>
  <si>
    <t>S-H2S600</t>
  </si>
  <si>
    <t>S-H2S1500</t>
  </si>
  <si>
    <t>E-H2S200</t>
  </si>
  <si>
    <t>E-H2S600</t>
  </si>
  <si>
    <t>E-H2S1500</t>
  </si>
  <si>
    <t>SF200</t>
  </si>
  <si>
    <t>SF400</t>
  </si>
  <si>
    <t>SF800</t>
  </si>
  <si>
    <t>SF1200</t>
  </si>
  <si>
    <t>EF200</t>
  </si>
  <si>
    <t>EF400</t>
  </si>
  <si>
    <t>EF800</t>
  </si>
  <si>
    <t>EF1200</t>
  </si>
  <si>
    <t>LF500-PA</t>
  </si>
  <si>
    <t>LF700-PA</t>
  </si>
  <si>
    <t>LF900-PA</t>
  </si>
  <si>
    <t>LG500</t>
  </si>
  <si>
    <t>LG700</t>
  </si>
  <si>
    <t>LG900</t>
  </si>
  <si>
    <t>LG70PAH</t>
  </si>
  <si>
    <t>B800</t>
  </si>
  <si>
    <t>B950</t>
  </si>
  <si>
    <t>B7C3950</t>
  </si>
  <si>
    <t>(O+H)/C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</si>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</sst>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  <font>
      <u/>
      <sz val="12"/>
      <color theme="1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charset val="178"/>
      <scheme val="minor"/>
    </font>
    <font>
      <b/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3">
    <xf numFmtId="0" fontId="0" fillId="0" borderId="0" xfId="0"/>
    <xf numFmtId="0" fontId="1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 applyProtection="1">
      <alignment horizontal="center"/>
    </xf>
    <xf numFmtId="0" fontId="1" fillId="4" borderId="1" xfId="0" applyFont="1" applyFill="1" applyBorder="1" applyAlignment="1">
      <alignment horizontal="center" wrapText="1"/>
    </xf>
    <xf numFmtId="0" fontId="2" fillId="0" borderId="1" xfId="0" applyFont="1" applyBorder="1" applyAlignment="1" applyProtection="1">
      <alignment horizontal="center"/>
    </xf>
    <xf numFmtId="0" fontId="2" fillId="5" borderId="1" xfId="0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1" fontId="2" fillId="5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1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3" borderId="1" xfId="1" applyNumberFormat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2" fillId="6" borderId="1" xfId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11" fontId="2" fillId="6" borderId="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3" fillId="3" borderId="1" xfId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1" fontId="2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11" fontId="2" fillId="8" borderId="1" xfId="0" applyNumberFormat="1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2" fontId="2" fillId="9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" fontId="2" fillId="11" borderId="1" xfId="0" applyNumberFormat="1" applyFont="1" applyFill="1" applyBorder="1" applyAlignment="1">
      <alignment horizontal="center"/>
    </xf>
    <xf numFmtId="11" fontId="2" fillId="11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10" fillId="13" borderId="1" xfId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1" fontId="2" fillId="15" borderId="1" xfId="0" applyNumberFormat="1" applyFont="1" applyFill="1" applyBorder="1" applyAlignment="1">
      <alignment horizontal="center"/>
    </xf>
    <xf numFmtId="2" fontId="2" fillId="15" borderId="1" xfId="0" applyNumberFormat="1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2" fontId="2" fillId="17" borderId="1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1" fontId="2" fillId="9" borderId="1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1" fontId="2" fillId="9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</xf>
    <xf numFmtId="2" fontId="2" fillId="10" borderId="1" xfId="0" applyNumberFormat="1" applyFont="1" applyFill="1" applyBorder="1" applyAlignment="1">
      <alignment horizontal="center"/>
    </xf>
    <xf numFmtId="2" fontId="1" fillId="13" borderId="1" xfId="0" applyNumberFormat="1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2" fontId="2" fillId="18" borderId="1" xfId="0" applyNumberFormat="1" applyFont="1" applyFill="1" applyBorder="1" applyAlignment="1">
      <alignment horizontal="center"/>
    </xf>
    <xf numFmtId="1" fontId="2" fillId="18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1" fontId="0" fillId="0" borderId="0" xfId="0" applyNumberFormat="1" applyBorder="1"/>
    <xf numFmtId="0" fontId="14" fillId="0" borderId="0" xfId="0" applyFont="1" applyBorder="1"/>
    <xf numFmtId="0" fontId="0" fillId="0" borderId="2" xfId="0" applyBorder="1"/>
    <xf numFmtId="0" fontId="1" fillId="19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0" xfId="0" applyNumberFormat="1" applyBorder="1" applyAlignment="1">
      <alignment horizontal="center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16" fillId="0" borderId="6" xfId="0" applyNumberFormat="1" applyFont="1" applyBorder="1"/>
    <xf numFmtId="2" fontId="16" fillId="0" borderId="0" xfId="0" applyNumberFormat="1" applyFont="1"/>
    <xf numFmtId="11" fontId="0" fillId="0" borderId="0" xfId="0" applyNumberFormat="1"/>
    <xf numFmtId="164" fontId="0" fillId="0" borderId="0" xfId="0" applyNumberFormat="1" applyBorder="1" applyAlignment="1">
      <alignment horizontal="center"/>
    </xf>
    <xf numFmtId="0" fontId="0" fillId="0" borderId="1" xfId="0" applyBorder="1"/>
    <xf numFmtId="0" fontId="1" fillId="19" borderId="1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/>
    </xf>
    <xf numFmtId="0" fontId="1" fillId="19" borderId="11" xfId="0" applyFont="1" applyFill="1" applyBorder="1" applyAlignment="1">
      <alignment horizontal="center"/>
    </xf>
    <xf numFmtId="0" fontId="1" fillId="19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19" borderId="14" xfId="0" applyFont="1" applyFill="1" applyBorder="1" applyAlignment="1">
      <alignment horizontal="center"/>
    </xf>
    <xf numFmtId="0" fontId="1" fillId="19" borderId="15" xfId="0" applyFont="1" applyFill="1" applyBorder="1" applyAlignment="1">
      <alignment horizontal="center"/>
    </xf>
    <xf numFmtId="0" fontId="1" fillId="19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1" fillId="19" borderId="18" xfId="0" applyNumberFormat="1" applyFont="1" applyFill="1" applyBorder="1" applyAlignment="1">
      <alignment horizontal="center"/>
    </xf>
    <xf numFmtId="164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ont="1" applyBorder="1"/>
    <xf numFmtId="164" fontId="0" fillId="0" borderId="0" xfId="0" applyNumberFormat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" fontId="1" fillId="20" borderId="3" xfId="0" applyNumberFormat="1" applyFont="1" applyFill="1" applyBorder="1" applyAlignment="1">
      <alignment horizontal="center"/>
    </xf>
    <xf numFmtId="2" fontId="1" fillId="20" borderId="4" xfId="0" applyNumberFormat="1" applyFont="1" applyFill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2" fontId="1" fillId="20" borderId="5" xfId="0" applyNumberFormat="1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4886800932296563E-2"/>
                  <c:y val="-0.58027118231842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Sheet1!$A$2:$A$144</c:f>
              <c:numCache>
                <c:formatCode>General</c:formatCode>
                <c:ptCount val="143"/>
                <c:pt idx="0">
                  <c:v>25.117067050711089</c:v>
                </c:pt>
                <c:pt idx="1">
                  <c:v>123.64815467233366</c:v>
                </c:pt>
                <c:pt idx="2">
                  <c:v>140.71351725828987</c:v>
                </c:pt>
                <c:pt idx="3">
                  <c:v>497.34196957027007</c:v>
                </c:pt>
                <c:pt idx="4">
                  <c:v>251.36718684855583</c:v>
                </c:pt>
                <c:pt idx="5">
                  <c:v>39.367724601090686</c:v>
                </c:pt>
                <c:pt idx="6">
                  <c:v>67.355400382125381</c:v>
                </c:pt>
                <c:pt idx="7">
                  <c:v>108.44947589465707</c:v>
                </c:pt>
                <c:pt idx="8">
                  <c:v>487.41377005840343</c:v>
                </c:pt>
                <c:pt idx="9">
                  <c:v>293.03042822643306</c:v>
                </c:pt>
                <c:pt idx="10">
                  <c:v>75.499082014565431</c:v>
                </c:pt>
                <c:pt idx="11">
                  <c:v>41.018669118892326</c:v>
                </c:pt>
                <c:pt idx="12">
                  <c:v>86.271059660498878</c:v>
                </c:pt>
                <c:pt idx="13">
                  <c:v>322.98108444035785</c:v>
                </c:pt>
                <c:pt idx="14">
                  <c:v>251.36701318109655</c:v>
                </c:pt>
                <c:pt idx="15">
                  <c:v>493.85266834447924</c:v>
                </c:pt>
                <c:pt idx="16">
                  <c:v>966.40589100791431</c:v>
                </c:pt>
                <c:pt idx="17">
                  <c:v>1023.6445141286289</c:v>
                </c:pt>
                <c:pt idx="18">
                  <c:v>20.758842864600116</c:v>
                </c:pt>
                <c:pt idx="19">
                  <c:v>23.189535414287551</c:v>
                </c:pt>
                <c:pt idx="20">
                  <c:v>13.054435725514686</c:v>
                </c:pt>
                <c:pt idx="21">
                  <c:v>116.81477388050516</c:v>
                </c:pt>
                <c:pt idx="22">
                  <c:v>36.130116343007494</c:v>
                </c:pt>
                <c:pt idx="23">
                  <c:v>42.499423175003599</c:v>
                </c:pt>
                <c:pt idx="24">
                  <c:v>187.75859690403973</c:v>
                </c:pt>
                <c:pt idx="25">
                  <c:v>195.96987880674715</c:v>
                </c:pt>
                <c:pt idx="26">
                  <c:v>58.944830603721229</c:v>
                </c:pt>
                <c:pt idx="27">
                  <c:v>107.39444055269622</c:v>
                </c:pt>
                <c:pt idx="28">
                  <c:v>129.21404625741965</c:v>
                </c:pt>
                <c:pt idx="29">
                  <c:v>311.20719075495009</c:v>
                </c:pt>
                <c:pt idx="30">
                  <c:v>179.32410848899912</c:v>
                </c:pt>
                <c:pt idx="31">
                  <c:v>12.774957002227834</c:v>
                </c:pt>
                <c:pt idx="32">
                  <c:v>23.018199114270995</c:v>
                </c:pt>
                <c:pt idx="33">
                  <c:v>104.89105004564799</c:v>
                </c:pt>
                <c:pt idx="34">
                  <c:v>100.50090063136533</c:v>
                </c:pt>
                <c:pt idx="35">
                  <c:v>1024.1543845731219</c:v>
                </c:pt>
                <c:pt idx="36">
                  <c:v>8.7603820225738964</c:v>
                </c:pt>
                <c:pt idx="37">
                  <c:v>19.229604319961169</c:v>
                </c:pt>
                <c:pt idx="38">
                  <c:v>47.507648291419052</c:v>
                </c:pt>
                <c:pt idx="39">
                  <c:v>83.618379336394838</c:v>
                </c:pt>
                <c:pt idx="40">
                  <c:v>916.45495611313015</c:v>
                </c:pt>
                <c:pt idx="41">
                  <c:v>40.889171537364277</c:v>
                </c:pt>
                <c:pt idx="42">
                  <c:v>63.587952117757517</c:v>
                </c:pt>
                <c:pt idx="43">
                  <c:v>86.121643896770422</c:v>
                </c:pt>
                <c:pt idx="44">
                  <c:v>108.55857751552853</c:v>
                </c:pt>
                <c:pt idx="45">
                  <c:v>427.34447510594021</c:v>
                </c:pt>
                <c:pt idx="46">
                  <c:v>215.13553238260496</c:v>
                </c:pt>
                <c:pt idx="47">
                  <c:v>269.28039911177666</c:v>
                </c:pt>
                <c:pt idx="48">
                  <c:v>375.17711297063107</c:v>
                </c:pt>
                <c:pt idx="49">
                  <c:v>441.38934365163573</c:v>
                </c:pt>
                <c:pt idx="50">
                  <c:v>462.89001712849512</c:v>
                </c:pt>
                <c:pt idx="51">
                  <c:v>87.793221809068541</c:v>
                </c:pt>
                <c:pt idx="52">
                  <c:v>110.13618889258029</c:v>
                </c:pt>
                <c:pt idx="53">
                  <c:v>184.35455974001053</c:v>
                </c:pt>
                <c:pt idx="54">
                  <c:v>231.58543131472408</c:v>
                </c:pt>
                <c:pt idx="55">
                  <c:v>0.77546863413614919</c:v>
                </c:pt>
                <c:pt idx="56">
                  <c:v>0.11656585493774639</c:v>
                </c:pt>
                <c:pt idx="57">
                  <c:v>6.8136397352111411E-2</c:v>
                </c:pt>
                <c:pt idx="58">
                  <c:v>0.18508827611525788</c:v>
                </c:pt>
                <c:pt idx="59">
                  <c:v>3.4126769587891022</c:v>
                </c:pt>
                <c:pt idx="60">
                  <c:v>0.87524977827941874</c:v>
                </c:pt>
                <c:pt idx="61">
                  <c:v>0.76321786627448696</c:v>
                </c:pt>
                <c:pt idx="62">
                  <c:v>1.7415950246197258</c:v>
                </c:pt>
                <c:pt idx="63">
                  <c:v>198.48616227503629</c:v>
                </c:pt>
                <c:pt idx="64">
                  <c:v>265.15948978051694</c:v>
                </c:pt>
                <c:pt idx="65">
                  <c:v>346.78004136604773</c:v>
                </c:pt>
                <c:pt idx="66">
                  <c:v>419.98307616640358</c:v>
                </c:pt>
                <c:pt idx="67">
                  <c:v>472.18012000750554</c:v>
                </c:pt>
                <c:pt idx="68">
                  <c:v>132.95153710688476</c:v>
                </c:pt>
                <c:pt idx="69">
                  <c:v>86.440452292634362</c:v>
                </c:pt>
                <c:pt idx="70">
                  <c:v>33.120946257177835</c:v>
                </c:pt>
                <c:pt idx="71">
                  <c:v>0.34161738261904695</c:v>
                </c:pt>
                <c:pt idx="72">
                  <c:v>4.3838399258248995</c:v>
                </c:pt>
                <c:pt idx="73">
                  <c:v>17.968099416014002</c:v>
                </c:pt>
                <c:pt idx="74">
                  <c:v>0.12995265046248389</c:v>
                </c:pt>
                <c:pt idx="75">
                  <c:v>0.25649164323262702</c:v>
                </c:pt>
                <c:pt idx="76">
                  <c:v>5.3734599665256955</c:v>
                </c:pt>
                <c:pt idx="77">
                  <c:v>23.953779764310813</c:v>
                </c:pt>
                <c:pt idx="78">
                  <c:v>21.180826454967576</c:v>
                </c:pt>
                <c:pt idx="79">
                  <c:v>21.857042046246789</c:v>
                </c:pt>
                <c:pt idx="80">
                  <c:v>21.031771749038661</c:v>
                </c:pt>
                <c:pt idx="81">
                  <c:v>5.1982663535137092</c:v>
                </c:pt>
                <c:pt idx="82">
                  <c:v>3.6610848181247748</c:v>
                </c:pt>
                <c:pt idx="83">
                  <c:v>3.5125099881640764</c:v>
                </c:pt>
                <c:pt idx="84">
                  <c:v>2.96294185577139</c:v>
                </c:pt>
                <c:pt idx="85">
                  <c:v>15.486934061607464</c:v>
                </c:pt>
                <c:pt idx="86">
                  <c:v>24.824461884198069</c:v>
                </c:pt>
                <c:pt idx="87">
                  <c:v>27.652797733618506</c:v>
                </c:pt>
                <c:pt idx="88">
                  <c:v>20.222160704494936</c:v>
                </c:pt>
                <c:pt idx="89">
                  <c:v>3.7029394341843398</c:v>
                </c:pt>
                <c:pt idx="90">
                  <c:v>3.8019357636781548</c:v>
                </c:pt>
                <c:pt idx="91">
                  <c:v>4.6283705631618455</c:v>
                </c:pt>
                <c:pt idx="92">
                  <c:v>4.9633600595360399</c:v>
                </c:pt>
                <c:pt idx="93">
                  <c:v>25.164710027397874</c:v>
                </c:pt>
                <c:pt idx="94">
                  <c:v>5.0743730384246328</c:v>
                </c:pt>
                <c:pt idx="95">
                  <c:v>3.2565300301433511</c:v>
                </c:pt>
                <c:pt idx="96">
                  <c:v>4.5856995496089237</c:v>
                </c:pt>
                <c:pt idx="97">
                  <c:v>2.6973271831831198</c:v>
                </c:pt>
                <c:pt idx="98">
                  <c:v>0.8647666668034788</c:v>
                </c:pt>
                <c:pt idx="99">
                  <c:v>25.991932629977548</c:v>
                </c:pt>
                <c:pt idx="100">
                  <c:v>9.322724100541258</c:v>
                </c:pt>
                <c:pt idx="101">
                  <c:v>2.6328457885378103</c:v>
                </c:pt>
                <c:pt idx="102">
                  <c:v>0.2796960971394869</c:v>
                </c:pt>
                <c:pt idx="103">
                  <c:v>5.1806304961357466</c:v>
                </c:pt>
                <c:pt idx="104">
                  <c:v>0.99661634149704492</c:v>
                </c:pt>
                <c:pt idx="105">
                  <c:v>0.39784323875530792</c:v>
                </c:pt>
                <c:pt idx="106">
                  <c:v>0.25257112972851303</c:v>
                </c:pt>
                <c:pt idx="107">
                  <c:v>37.060821398812877</c:v>
                </c:pt>
                <c:pt idx="108">
                  <c:v>91.377229808126856</c:v>
                </c:pt>
                <c:pt idx="109">
                  <c:v>83.794768415597517</c:v>
                </c:pt>
                <c:pt idx="110">
                  <c:v>27.119305959805242</c:v>
                </c:pt>
                <c:pt idx="111">
                  <c:v>24.460223596090692</c:v>
                </c:pt>
                <c:pt idx="112">
                  <c:v>25.012260924384826</c:v>
                </c:pt>
                <c:pt idx="113">
                  <c:v>49.542616300703799</c:v>
                </c:pt>
                <c:pt idx="114">
                  <c:v>45.694782935207179</c:v>
                </c:pt>
                <c:pt idx="115">
                  <c:v>55.434228824951262</c:v>
                </c:pt>
                <c:pt idx="116">
                  <c:v>45.741853537626866</c:v>
                </c:pt>
                <c:pt idx="117">
                  <c:v>57.359244072350698</c:v>
                </c:pt>
                <c:pt idx="118">
                  <c:v>87.374091236297602</c:v>
                </c:pt>
                <c:pt idx="119">
                  <c:v>28.177381295917915</c:v>
                </c:pt>
                <c:pt idx="120">
                  <c:v>29.808711082228648</c:v>
                </c:pt>
                <c:pt idx="121">
                  <c:v>49.763887611831201</c:v>
                </c:pt>
                <c:pt idx="122">
                  <c:v>46.063893111083068</c:v>
                </c:pt>
                <c:pt idx="123">
                  <c:v>53.206058953091087</c:v>
                </c:pt>
                <c:pt idx="124">
                  <c:v>69.007640228203627</c:v>
                </c:pt>
                <c:pt idx="125">
                  <c:v>32.174173027531772</c:v>
                </c:pt>
                <c:pt idx="126">
                  <c:v>15.354144323301641</c:v>
                </c:pt>
                <c:pt idx="127">
                  <c:v>29.966379607803706</c:v>
                </c:pt>
                <c:pt idx="128">
                  <c:v>33.169159700844219</c:v>
                </c:pt>
                <c:pt idx="129">
                  <c:v>14.501235975602562</c:v>
                </c:pt>
                <c:pt idx="130">
                  <c:v>35.344310673792855</c:v>
                </c:pt>
                <c:pt idx="131">
                  <c:v>35.344310673792855</c:v>
                </c:pt>
                <c:pt idx="132">
                  <c:v>162.44043273492574</c:v>
                </c:pt>
                <c:pt idx="133">
                  <c:v>125.70364570546199</c:v>
                </c:pt>
                <c:pt idx="134">
                  <c:v>76.766020843756536</c:v>
                </c:pt>
                <c:pt idx="135">
                  <c:v>0.10114301698177755</c:v>
                </c:pt>
                <c:pt idx="136">
                  <c:v>136.94394022114167</c:v>
                </c:pt>
                <c:pt idx="137">
                  <c:v>37.315209835392324</c:v>
                </c:pt>
                <c:pt idx="138">
                  <c:v>45.020702026210159</c:v>
                </c:pt>
                <c:pt idx="139">
                  <c:v>50.163951415297227</c:v>
                </c:pt>
                <c:pt idx="140">
                  <c:v>46.750815156826789</c:v>
                </c:pt>
                <c:pt idx="141">
                  <c:v>13.255712737107681</c:v>
                </c:pt>
                <c:pt idx="142">
                  <c:v>153.59668843435097</c:v>
                </c:pt>
              </c:numCache>
            </c:numRef>
          </c:xVal>
          <c:yVal>
            <c:numRef>
              <c:f>Sheet1!$B$2:$B$144</c:f>
              <c:numCache>
                <c:formatCode>General</c:formatCode>
                <c:ptCount val="143"/>
                <c:pt idx="0">
                  <c:v>9.8271575831916702E-2</c:v>
                </c:pt>
                <c:pt idx="1">
                  <c:v>3.608730589519845E-2</c:v>
                </c:pt>
                <c:pt idx="2">
                  <c:v>4.660709847554094E-2</c:v>
                </c:pt>
                <c:pt idx="3">
                  <c:v>2.5119089674125246E-2</c:v>
                </c:pt>
                <c:pt idx="4">
                  <c:v>2.2626831335330739E-2</c:v>
                </c:pt>
                <c:pt idx="5">
                  <c:v>7.2193904345513399E-2</c:v>
                </c:pt>
                <c:pt idx="6">
                  <c:v>4.5882855321072918E-2</c:v>
                </c:pt>
                <c:pt idx="7">
                  <c:v>5.8356579320883666E-2</c:v>
                </c:pt>
                <c:pt idx="8">
                  <c:v>2.0187551753820487E-2</c:v>
                </c:pt>
                <c:pt idx="9">
                  <c:v>1.6090466803472141E-2</c:v>
                </c:pt>
                <c:pt idx="10">
                  <c:v>7.1993534613016358E-2</c:v>
                </c:pt>
                <c:pt idx="11">
                  <c:v>6.1866416865527185E-2</c:v>
                </c:pt>
                <c:pt idx="12">
                  <c:v>6.6220668654497036E-2</c:v>
                </c:pt>
                <c:pt idx="13">
                  <c:v>2.3584426111140162E-2</c:v>
                </c:pt>
                <c:pt idx="14">
                  <c:v>2.2626735848580128E-2</c:v>
                </c:pt>
                <c:pt idx="15">
                  <c:v>2.4421533993351997E-2</c:v>
                </c:pt>
                <c:pt idx="16">
                  <c:v>4.8732996492700372E-3</c:v>
                </c:pt>
                <c:pt idx="17">
                  <c:v>4.8732996492700372E-3</c:v>
                </c:pt>
                <c:pt idx="18">
                  <c:v>0.10147145207366025</c:v>
                </c:pt>
                <c:pt idx="19">
                  <c:v>0.10575537674449159</c:v>
                </c:pt>
                <c:pt idx="20">
                  <c:v>0.19451499261267025</c:v>
                </c:pt>
                <c:pt idx="21">
                  <c:v>5.8063407867632928E-2</c:v>
                </c:pt>
                <c:pt idx="22">
                  <c:v>0.25289319977050367</c:v>
                </c:pt>
                <c:pt idx="23">
                  <c:v>0.3273742107019203</c:v>
                </c:pt>
                <c:pt idx="24">
                  <c:v>2.171562548399586E-2</c:v>
                </c:pt>
                <c:pt idx="25">
                  <c:v>3.1250449823409819E-2</c:v>
                </c:pt>
                <c:pt idx="26">
                  <c:v>4.2929080405712312E-2</c:v>
                </c:pt>
                <c:pt idx="27">
                  <c:v>2.5559311046701855E-2</c:v>
                </c:pt>
                <c:pt idx="28">
                  <c:v>2.1614847302885484E-2</c:v>
                </c:pt>
                <c:pt idx="29">
                  <c:v>6.8400967818993677E-3</c:v>
                </c:pt>
                <c:pt idx="30">
                  <c:v>1.0100324217524151E-2</c:v>
                </c:pt>
                <c:pt idx="31">
                  <c:v>0.43583522043439238</c:v>
                </c:pt>
                <c:pt idx="32">
                  <c:v>0.12915920122827348</c:v>
                </c:pt>
                <c:pt idx="33">
                  <c:v>4.8843331287313281E-2</c:v>
                </c:pt>
                <c:pt idx="34">
                  <c:v>3.9126783706895693E-2</c:v>
                </c:pt>
                <c:pt idx="35">
                  <c:v>5.0063341470354596E-3</c:v>
                </c:pt>
                <c:pt idx="36">
                  <c:v>0.47439055324034751</c:v>
                </c:pt>
                <c:pt idx="37">
                  <c:v>0.15209446144532143</c:v>
                </c:pt>
                <c:pt idx="38">
                  <c:v>6.7963433919552202E-2</c:v>
                </c:pt>
                <c:pt idx="39">
                  <c:v>3.6274816413564441E-2</c:v>
                </c:pt>
                <c:pt idx="40">
                  <c:v>4.2475576569471112E-3</c:v>
                </c:pt>
                <c:pt idx="41">
                  <c:v>6.9009825941917513E-2</c:v>
                </c:pt>
                <c:pt idx="42">
                  <c:v>6.9863509731703119E-2</c:v>
                </c:pt>
                <c:pt idx="43">
                  <c:v>8.6681587639059254E-2</c:v>
                </c:pt>
                <c:pt idx="44">
                  <c:v>0.12017010297544053</c:v>
                </c:pt>
                <c:pt idx="45">
                  <c:v>2.1138843474035256E-2</c:v>
                </c:pt>
                <c:pt idx="46">
                  <c:v>7.4945621989751313E-2</c:v>
                </c:pt>
                <c:pt idx="47">
                  <c:v>5.4526960627815167E-2</c:v>
                </c:pt>
                <c:pt idx="48">
                  <c:v>4.5167188851200371E-2</c:v>
                </c:pt>
                <c:pt idx="49">
                  <c:v>2.3046744481351661E-2</c:v>
                </c:pt>
                <c:pt idx="50">
                  <c:v>2.2482514798778112E-2</c:v>
                </c:pt>
                <c:pt idx="51">
                  <c:v>0.77774785947132574</c:v>
                </c:pt>
                <c:pt idx="52">
                  <c:v>0.15318322822341376</c:v>
                </c:pt>
                <c:pt idx="53">
                  <c:v>8.1409272570784258E-2</c:v>
                </c:pt>
                <c:pt idx="54">
                  <c:v>9.9568165834879291E-2</c:v>
                </c:pt>
                <c:pt idx="55">
                  <c:v>1.0160893432906717</c:v>
                </c:pt>
                <c:pt idx="56">
                  <c:v>16.806728862725333</c:v>
                </c:pt>
                <c:pt idx="57">
                  <c:v>16.806728862725333</c:v>
                </c:pt>
                <c:pt idx="58">
                  <c:v>3.1547287740146346</c:v>
                </c:pt>
                <c:pt idx="59">
                  <c:v>1.7999733867425081</c:v>
                </c:pt>
                <c:pt idx="60">
                  <c:v>1.7325414254022269</c:v>
                </c:pt>
                <c:pt idx="61">
                  <c:v>1.6334455872209166</c:v>
                </c:pt>
                <c:pt idx="62">
                  <c:v>1.408759267968573</c:v>
                </c:pt>
                <c:pt idx="63">
                  <c:v>6.6316878452913439E-2</c:v>
                </c:pt>
                <c:pt idx="64">
                  <c:v>4.9204095548696619E-2</c:v>
                </c:pt>
                <c:pt idx="65">
                  <c:v>4.8656267009197396E-2</c:v>
                </c:pt>
                <c:pt idx="66">
                  <c:v>2.341506378696312E-2</c:v>
                </c:pt>
                <c:pt idx="67">
                  <c:v>2.1036228416556717E-2</c:v>
                </c:pt>
                <c:pt idx="68">
                  <c:v>7.3115090640904989E-2</c:v>
                </c:pt>
                <c:pt idx="69">
                  <c:v>9.0633209923608807E-2</c:v>
                </c:pt>
                <c:pt idx="70">
                  <c:v>9.9202809165132161E-2</c:v>
                </c:pt>
                <c:pt idx="71">
                  <c:v>19.183530269464271</c:v>
                </c:pt>
                <c:pt idx="72">
                  <c:v>1.6180831993998714</c:v>
                </c:pt>
                <c:pt idx="73">
                  <c:v>1.4602985855422199</c:v>
                </c:pt>
                <c:pt idx="74">
                  <c:v>17.451599513817857</c:v>
                </c:pt>
                <c:pt idx="75">
                  <c:v>5.2529001087025886</c:v>
                </c:pt>
                <c:pt idx="76">
                  <c:v>0.25650069864431446</c:v>
                </c:pt>
                <c:pt idx="77">
                  <c:v>6.3003768418399136E-2</c:v>
                </c:pt>
                <c:pt idx="78">
                  <c:v>7.0906851795639103E-2</c:v>
                </c:pt>
                <c:pt idx="79">
                  <c:v>6.2193926967483534E-2</c:v>
                </c:pt>
                <c:pt idx="80">
                  <c:v>6.0128650224925112E-2</c:v>
                </c:pt>
                <c:pt idx="81">
                  <c:v>0.28725857053640752</c:v>
                </c:pt>
                <c:pt idx="82">
                  <c:v>3.6610848181247748</c:v>
                </c:pt>
                <c:pt idx="83">
                  <c:v>0.42511321092343896</c:v>
                </c:pt>
                <c:pt idx="84">
                  <c:v>0.5291855741799224</c:v>
                </c:pt>
                <c:pt idx="85">
                  <c:v>9.4499172825440694E-2</c:v>
                </c:pt>
                <c:pt idx="86">
                  <c:v>5.3750090103362652E-2</c:v>
                </c:pt>
                <c:pt idx="87">
                  <c:v>4.9770689116780759E-2</c:v>
                </c:pt>
                <c:pt idx="88">
                  <c:v>7.0155596752926569E-2</c:v>
                </c:pt>
                <c:pt idx="89">
                  <c:v>0.39034766705115898</c:v>
                </c:pt>
                <c:pt idx="90">
                  <c:v>0.3829396528279202</c:v>
                </c:pt>
                <c:pt idx="91">
                  <c:v>0.34163516760460361</c:v>
                </c:pt>
                <c:pt idx="92">
                  <c:v>0.26712332854303755</c:v>
                </c:pt>
                <c:pt idx="93">
                  <c:v>5.5618482396468362E-2</c:v>
                </c:pt>
                <c:pt idx="94">
                  <c:v>0.578431633519224</c:v>
                </c:pt>
                <c:pt idx="95">
                  <c:v>0.4988680115161887</c:v>
                </c:pt>
                <c:pt idx="96">
                  <c:v>0.36691256898431995</c:v>
                </c:pt>
                <c:pt idx="97">
                  <c:v>0.4278280841684603</c:v>
                </c:pt>
                <c:pt idx="98">
                  <c:v>1.843490427495428</c:v>
                </c:pt>
                <c:pt idx="99">
                  <c:v>5.3268790199148486E-2</c:v>
                </c:pt>
                <c:pt idx="100">
                  <c:v>0.17983639295869172</c:v>
                </c:pt>
                <c:pt idx="101">
                  <c:v>0.56750293120160056</c:v>
                </c:pt>
                <c:pt idx="102">
                  <c:v>5.5839294574755307</c:v>
                </c:pt>
                <c:pt idx="103">
                  <c:v>0.27445193816631303</c:v>
                </c:pt>
                <c:pt idx="104">
                  <c:v>1.3775011998374473</c:v>
                </c:pt>
                <c:pt idx="105">
                  <c:v>3.5001071039270699</c:v>
                </c:pt>
                <c:pt idx="106">
                  <c:v>7.5168120229113651</c:v>
                </c:pt>
                <c:pt idx="107">
                  <c:v>3.0019740486348121E-2</c:v>
                </c:pt>
                <c:pt idx="108">
                  <c:v>7.7208320107517325E-2</c:v>
                </c:pt>
                <c:pt idx="109">
                  <c:v>0.14494033917198992</c:v>
                </c:pt>
                <c:pt idx="110">
                  <c:v>0.19514964195250636</c:v>
                </c:pt>
                <c:pt idx="111">
                  <c:v>0.14068219123074224</c:v>
                </c:pt>
                <c:pt idx="112">
                  <c:v>0.14486544535774548</c:v>
                </c:pt>
                <c:pt idx="113">
                  <c:v>0.12257441564756058</c:v>
                </c:pt>
                <c:pt idx="114">
                  <c:v>7.7254186228992647E-2</c:v>
                </c:pt>
                <c:pt idx="115">
                  <c:v>6.5868650485150948E-2</c:v>
                </c:pt>
                <c:pt idx="116">
                  <c:v>0.11662263274587369</c:v>
                </c:pt>
                <c:pt idx="117">
                  <c:v>8.5103313764135352E-2</c:v>
                </c:pt>
                <c:pt idx="118">
                  <c:v>0.1086596448868922</c:v>
                </c:pt>
                <c:pt idx="119">
                  <c:v>0.48425317799462952</c:v>
                </c:pt>
                <c:pt idx="120">
                  <c:v>0.1061112738835561</c:v>
                </c:pt>
                <c:pt idx="121">
                  <c:v>0.10109827198443665</c:v>
                </c:pt>
                <c:pt idx="122">
                  <c:v>9.492285405136057E-2</c:v>
                </c:pt>
                <c:pt idx="123">
                  <c:v>6.825591102508019E-2</c:v>
                </c:pt>
                <c:pt idx="124">
                  <c:v>0.11932901102801434</c:v>
                </c:pt>
                <c:pt idx="125">
                  <c:v>0.28702726203920398</c:v>
                </c:pt>
                <c:pt idx="126">
                  <c:v>0.23219648154838304</c:v>
                </c:pt>
                <c:pt idx="127">
                  <c:v>0.12987290410079261</c:v>
                </c:pt>
                <c:pt idx="128">
                  <c:v>0.1559496243733525</c:v>
                </c:pt>
                <c:pt idx="129">
                  <c:v>0.19682970402176367</c:v>
                </c:pt>
                <c:pt idx="130">
                  <c:v>0.12153737020181696</c:v>
                </c:pt>
                <c:pt idx="131">
                  <c:v>0.12153737020181696</c:v>
                </c:pt>
                <c:pt idx="132">
                  <c:v>2.3793169709088229E-2</c:v>
                </c:pt>
                <c:pt idx="133">
                  <c:v>3.4599947909226741E-2</c:v>
                </c:pt>
                <c:pt idx="134">
                  <c:v>4.3971613974057855E-2</c:v>
                </c:pt>
                <c:pt idx="135">
                  <c:v>10.100729065097715</c:v>
                </c:pt>
                <c:pt idx="136">
                  <c:v>4.3931174974870299E-2</c:v>
                </c:pt>
                <c:pt idx="137">
                  <c:v>6.3452098303324836E-2</c:v>
                </c:pt>
                <c:pt idx="138">
                  <c:v>6.143809588423934E-2</c:v>
                </c:pt>
                <c:pt idx="139">
                  <c:v>3.1060733335607375E-2</c:v>
                </c:pt>
                <c:pt idx="140">
                  <c:v>5.4503707452969834E-2</c:v>
                </c:pt>
                <c:pt idx="141">
                  <c:v>6.5982075534463142E-2</c:v>
                </c:pt>
                <c:pt idx="142">
                  <c:v>8.7205065745317271E-3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1-4DB2-BBCF-193AB4CE496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Sheet1!$A$2:$A$144</c:f>
              <c:numCache>
                <c:formatCode>General</c:formatCode>
                <c:ptCount val="143"/>
                <c:pt idx="0">
                  <c:v>25.117067050711089</c:v>
                </c:pt>
                <c:pt idx="1">
                  <c:v>123.64815467233366</c:v>
                </c:pt>
                <c:pt idx="2">
                  <c:v>140.71351725828987</c:v>
                </c:pt>
                <c:pt idx="3">
                  <c:v>497.34196957027007</c:v>
                </c:pt>
                <c:pt idx="4">
                  <c:v>251.36718684855583</c:v>
                </c:pt>
                <c:pt idx="5">
                  <c:v>39.367724601090686</c:v>
                </c:pt>
                <c:pt idx="6">
                  <c:v>67.355400382125381</c:v>
                </c:pt>
                <c:pt idx="7">
                  <c:v>108.44947589465707</c:v>
                </c:pt>
                <c:pt idx="8">
                  <c:v>487.41377005840343</c:v>
                </c:pt>
                <c:pt idx="9">
                  <c:v>293.03042822643306</c:v>
                </c:pt>
                <c:pt idx="10">
                  <c:v>75.499082014565431</c:v>
                </c:pt>
                <c:pt idx="11">
                  <c:v>41.018669118892326</c:v>
                </c:pt>
                <c:pt idx="12">
                  <c:v>86.271059660498878</c:v>
                </c:pt>
                <c:pt idx="13">
                  <c:v>322.98108444035785</c:v>
                </c:pt>
                <c:pt idx="14">
                  <c:v>251.36701318109655</c:v>
                </c:pt>
                <c:pt idx="15">
                  <c:v>493.85266834447924</c:v>
                </c:pt>
                <c:pt idx="16">
                  <c:v>966.40589100791431</c:v>
                </c:pt>
                <c:pt idx="17">
                  <c:v>1023.6445141286289</c:v>
                </c:pt>
                <c:pt idx="18">
                  <c:v>20.758842864600116</c:v>
                </c:pt>
                <c:pt idx="19">
                  <c:v>23.189535414287551</c:v>
                </c:pt>
                <c:pt idx="20">
                  <c:v>13.054435725514686</c:v>
                </c:pt>
                <c:pt idx="21">
                  <c:v>116.81477388050516</c:v>
                </c:pt>
                <c:pt idx="22">
                  <c:v>36.130116343007494</c:v>
                </c:pt>
                <c:pt idx="23">
                  <c:v>42.499423175003599</c:v>
                </c:pt>
                <c:pt idx="24">
                  <c:v>187.75859690403973</c:v>
                </c:pt>
                <c:pt idx="25">
                  <c:v>195.96987880674715</c:v>
                </c:pt>
                <c:pt idx="26">
                  <c:v>58.944830603721229</c:v>
                </c:pt>
                <c:pt idx="27">
                  <c:v>107.39444055269622</c:v>
                </c:pt>
                <c:pt idx="28">
                  <c:v>129.21404625741965</c:v>
                </c:pt>
                <c:pt idx="29">
                  <c:v>311.20719075495009</c:v>
                </c:pt>
                <c:pt idx="30">
                  <c:v>179.32410848899912</c:v>
                </c:pt>
                <c:pt idx="31">
                  <c:v>12.774957002227834</c:v>
                </c:pt>
                <c:pt idx="32">
                  <c:v>23.018199114270995</c:v>
                </c:pt>
                <c:pt idx="33">
                  <c:v>104.89105004564799</c:v>
                </c:pt>
                <c:pt idx="34">
                  <c:v>100.50090063136533</c:v>
                </c:pt>
                <c:pt idx="35">
                  <c:v>1024.1543845731219</c:v>
                </c:pt>
                <c:pt idx="36">
                  <c:v>8.7603820225738964</c:v>
                </c:pt>
                <c:pt idx="37">
                  <c:v>19.229604319961169</c:v>
                </c:pt>
                <c:pt idx="38">
                  <c:v>47.507648291419052</c:v>
                </c:pt>
                <c:pt idx="39">
                  <c:v>83.618379336394838</c:v>
                </c:pt>
                <c:pt idx="40">
                  <c:v>916.45495611313015</c:v>
                </c:pt>
                <c:pt idx="41">
                  <c:v>40.889171537364277</c:v>
                </c:pt>
                <c:pt idx="42">
                  <c:v>63.587952117757517</c:v>
                </c:pt>
                <c:pt idx="43">
                  <c:v>86.121643896770422</c:v>
                </c:pt>
                <c:pt idx="44">
                  <c:v>108.55857751552853</c:v>
                </c:pt>
                <c:pt idx="45">
                  <c:v>427.34447510594021</c:v>
                </c:pt>
                <c:pt idx="46">
                  <c:v>215.13553238260496</c:v>
                </c:pt>
                <c:pt idx="47">
                  <c:v>269.28039911177666</c:v>
                </c:pt>
                <c:pt idx="48">
                  <c:v>375.17711297063107</c:v>
                </c:pt>
                <c:pt idx="49">
                  <c:v>441.38934365163573</c:v>
                </c:pt>
                <c:pt idx="50">
                  <c:v>462.89001712849512</c:v>
                </c:pt>
                <c:pt idx="51">
                  <c:v>87.793221809068541</c:v>
                </c:pt>
                <c:pt idx="52">
                  <c:v>110.13618889258029</c:v>
                </c:pt>
                <c:pt idx="53">
                  <c:v>184.35455974001053</c:v>
                </c:pt>
                <c:pt idx="54">
                  <c:v>231.58543131472408</c:v>
                </c:pt>
                <c:pt idx="55">
                  <c:v>0.77546863413614919</c:v>
                </c:pt>
                <c:pt idx="56">
                  <c:v>0.11656585493774639</c:v>
                </c:pt>
                <c:pt idx="57">
                  <c:v>6.8136397352111411E-2</c:v>
                </c:pt>
                <c:pt idx="58">
                  <c:v>0.18508827611525788</c:v>
                </c:pt>
                <c:pt idx="59">
                  <c:v>3.4126769587891022</c:v>
                </c:pt>
                <c:pt idx="60">
                  <c:v>0.87524977827941874</c:v>
                </c:pt>
                <c:pt idx="61">
                  <c:v>0.76321786627448696</c:v>
                </c:pt>
                <c:pt idx="62">
                  <c:v>1.7415950246197258</c:v>
                </c:pt>
                <c:pt idx="63">
                  <c:v>198.48616227503629</c:v>
                </c:pt>
                <c:pt idx="64">
                  <c:v>265.15948978051694</c:v>
                </c:pt>
                <c:pt idx="65">
                  <c:v>346.78004136604773</c:v>
                </c:pt>
                <c:pt idx="66">
                  <c:v>419.98307616640358</c:v>
                </c:pt>
                <c:pt idx="67">
                  <c:v>472.18012000750554</c:v>
                </c:pt>
                <c:pt idx="68">
                  <c:v>132.95153710688476</c:v>
                </c:pt>
                <c:pt idx="69">
                  <c:v>86.440452292634362</c:v>
                </c:pt>
                <c:pt idx="70">
                  <c:v>33.120946257177835</c:v>
                </c:pt>
                <c:pt idx="71">
                  <c:v>0.34161738261904695</c:v>
                </c:pt>
                <c:pt idx="72">
                  <c:v>4.3838399258248995</c:v>
                </c:pt>
                <c:pt idx="73">
                  <c:v>17.968099416014002</c:v>
                </c:pt>
                <c:pt idx="74">
                  <c:v>0.12995265046248389</c:v>
                </c:pt>
                <c:pt idx="75">
                  <c:v>0.25649164323262702</c:v>
                </c:pt>
                <c:pt idx="76">
                  <c:v>5.3734599665256955</c:v>
                </c:pt>
                <c:pt idx="77">
                  <c:v>23.953779764310813</c:v>
                </c:pt>
                <c:pt idx="78">
                  <c:v>21.180826454967576</c:v>
                </c:pt>
                <c:pt idx="79">
                  <c:v>21.857042046246789</c:v>
                </c:pt>
                <c:pt idx="80">
                  <c:v>21.031771749038661</c:v>
                </c:pt>
                <c:pt idx="81">
                  <c:v>5.1982663535137092</c:v>
                </c:pt>
                <c:pt idx="82">
                  <c:v>3.6610848181247748</c:v>
                </c:pt>
                <c:pt idx="83">
                  <c:v>3.5125099881640764</c:v>
                </c:pt>
                <c:pt idx="84">
                  <c:v>2.96294185577139</c:v>
                </c:pt>
                <c:pt idx="85">
                  <c:v>15.486934061607464</c:v>
                </c:pt>
                <c:pt idx="86">
                  <c:v>24.824461884198069</c:v>
                </c:pt>
                <c:pt idx="87">
                  <c:v>27.652797733618506</c:v>
                </c:pt>
                <c:pt idx="88">
                  <c:v>20.222160704494936</c:v>
                </c:pt>
                <c:pt idx="89">
                  <c:v>3.7029394341843398</c:v>
                </c:pt>
                <c:pt idx="90">
                  <c:v>3.8019357636781548</c:v>
                </c:pt>
                <c:pt idx="91">
                  <c:v>4.6283705631618455</c:v>
                </c:pt>
                <c:pt idx="92">
                  <c:v>4.9633600595360399</c:v>
                </c:pt>
                <c:pt idx="93">
                  <c:v>25.164710027397874</c:v>
                </c:pt>
                <c:pt idx="94">
                  <c:v>5.0743730384246328</c:v>
                </c:pt>
                <c:pt idx="95">
                  <c:v>3.2565300301433511</c:v>
                </c:pt>
                <c:pt idx="96">
                  <c:v>4.5856995496089237</c:v>
                </c:pt>
                <c:pt idx="97">
                  <c:v>2.6973271831831198</c:v>
                </c:pt>
                <c:pt idx="98">
                  <c:v>0.8647666668034788</c:v>
                </c:pt>
                <c:pt idx="99">
                  <c:v>25.991932629977548</c:v>
                </c:pt>
                <c:pt idx="100">
                  <c:v>9.322724100541258</c:v>
                </c:pt>
                <c:pt idx="101">
                  <c:v>2.6328457885378103</c:v>
                </c:pt>
                <c:pt idx="102">
                  <c:v>0.2796960971394869</c:v>
                </c:pt>
                <c:pt idx="103">
                  <c:v>5.1806304961357466</c:v>
                </c:pt>
                <c:pt idx="104">
                  <c:v>0.99661634149704492</c:v>
                </c:pt>
                <c:pt idx="105">
                  <c:v>0.39784323875530792</c:v>
                </c:pt>
                <c:pt idx="106">
                  <c:v>0.25257112972851303</c:v>
                </c:pt>
                <c:pt idx="107">
                  <c:v>37.060821398812877</c:v>
                </c:pt>
                <c:pt idx="108">
                  <c:v>91.377229808126856</c:v>
                </c:pt>
                <c:pt idx="109">
                  <c:v>83.794768415597517</c:v>
                </c:pt>
                <c:pt idx="110">
                  <c:v>27.119305959805242</c:v>
                </c:pt>
                <c:pt idx="111">
                  <c:v>24.460223596090692</c:v>
                </c:pt>
                <c:pt idx="112">
                  <c:v>25.012260924384826</c:v>
                </c:pt>
                <c:pt idx="113">
                  <c:v>49.542616300703799</c:v>
                </c:pt>
                <c:pt idx="114">
                  <c:v>45.694782935207179</c:v>
                </c:pt>
                <c:pt idx="115">
                  <c:v>55.434228824951262</c:v>
                </c:pt>
                <c:pt idx="116">
                  <c:v>45.741853537626866</c:v>
                </c:pt>
                <c:pt idx="117">
                  <c:v>57.359244072350698</c:v>
                </c:pt>
                <c:pt idx="118">
                  <c:v>87.374091236297602</c:v>
                </c:pt>
                <c:pt idx="119">
                  <c:v>28.177381295917915</c:v>
                </c:pt>
                <c:pt idx="120">
                  <c:v>29.808711082228648</c:v>
                </c:pt>
                <c:pt idx="121">
                  <c:v>49.763887611831201</c:v>
                </c:pt>
                <c:pt idx="122">
                  <c:v>46.063893111083068</c:v>
                </c:pt>
                <c:pt idx="123">
                  <c:v>53.206058953091087</c:v>
                </c:pt>
                <c:pt idx="124">
                  <c:v>69.007640228203627</c:v>
                </c:pt>
                <c:pt idx="125">
                  <c:v>32.174173027531772</c:v>
                </c:pt>
                <c:pt idx="126">
                  <c:v>15.354144323301641</c:v>
                </c:pt>
                <c:pt idx="127">
                  <c:v>29.966379607803706</c:v>
                </c:pt>
                <c:pt idx="128">
                  <c:v>33.169159700844219</c:v>
                </c:pt>
                <c:pt idx="129">
                  <c:v>14.501235975602562</c:v>
                </c:pt>
                <c:pt idx="130">
                  <c:v>35.344310673792855</c:v>
                </c:pt>
                <c:pt idx="131">
                  <c:v>35.344310673792855</c:v>
                </c:pt>
                <c:pt idx="132">
                  <c:v>162.44043273492574</c:v>
                </c:pt>
                <c:pt idx="133">
                  <c:v>125.70364570546199</c:v>
                </c:pt>
                <c:pt idx="134">
                  <c:v>76.766020843756536</c:v>
                </c:pt>
                <c:pt idx="135">
                  <c:v>0.10114301698177755</c:v>
                </c:pt>
                <c:pt idx="136">
                  <c:v>136.94394022114167</c:v>
                </c:pt>
                <c:pt idx="137">
                  <c:v>37.315209835392324</c:v>
                </c:pt>
                <c:pt idx="138">
                  <c:v>45.020702026210159</c:v>
                </c:pt>
                <c:pt idx="139">
                  <c:v>50.163951415297227</c:v>
                </c:pt>
                <c:pt idx="140">
                  <c:v>46.750815156826789</c:v>
                </c:pt>
                <c:pt idx="141">
                  <c:v>13.255712737107681</c:v>
                </c:pt>
                <c:pt idx="142">
                  <c:v>153.59668843435097</c:v>
                </c:pt>
              </c:numCache>
            </c:numRef>
          </c:xVal>
          <c:yVal>
            <c:numRef>
              <c:f>Sheet1!$D$2:$D$144</c:f>
              <c:numCache>
                <c:formatCode>General</c:formatCode>
                <c:ptCount val="143"/>
                <c:pt idx="0">
                  <c:v>0.14395716164543076</c:v>
                </c:pt>
                <c:pt idx="1">
                  <c:v>4.3281306756636245E-2</c:v>
                </c:pt>
                <c:pt idx="2">
                  <c:v>3.9261296534688787E-2</c:v>
                </c:pt>
                <c:pt idx="3">
                  <c:v>1.5154160819304208E-2</c:v>
                </c:pt>
                <c:pt idx="4">
                  <c:v>2.5349953772370187E-2</c:v>
                </c:pt>
                <c:pt idx="5">
                  <c:v>0.10258268165757153</c:v>
                </c:pt>
                <c:pt idx="6">
                  <c:v>6.8425351713025273E-2</c:v>
                </c:pt>
                <c:pt idx="7">
                  <c:v>4.7780241626243045E-2</c:v>
                </c:pt>
                <c:pt idx="8">
                  <c:v>1.53863252132435E-2</c:v>
                </c:pt>
                <c:pt idx="9">
                  <c:v>2.2581753061386694E-2</c:v>
                </c:pt>
                <c:pt idx="10">
                  <c:v>6.2782965389809084E-2</c:v>
                </c:pt>
                <c:pt idx="11">
                  <c:v>9.9453883089820852E-2</c:v>
                </c:pt>
                <c:pt idx="12">
                  <c:v>5.6776358536989771E-2</c:v>
                </c:pt>
                <c:pt idx="13">
                  <c:v>2.0984098684502541E-2</c:v>
                </c:pt>
                <c:pt idx="14">
                  <c:v>2.5349966977985642E-2</c:v>
                </c:pt>
                <c:pt idx="15">
                  <c:v>1.5234822601097367E-2</c:v>
                </c:pt>
                <c:pt idx="16">
                  <c:v>9.1833160239049114E-3</c:v>
                </c:pt>
                <c:pt idx="17">
                  <c:v>8.7934110635442889E-3</c:v>
                </c:pt>
                <c:pt idx="18">
                  <c:v>0.1662029300922552</c:v>
                </c:pt>
                <c:pt idx="19">
                  <c:v>0.1528901970843328</c:v>
                </c:pt>
                <c:pt idx="20">
                  <c:v>0.23579154818517545</c:v>
                </c:pt>
                <c:pt idx="21">
                  <c:v>4.5176910128954785E-2</c:v>
                </c:pt>
                <c:pt idx="22">
                  <c:v>0.10944006622177219</c:v>
                </c:pt>
                <c:pt idx="23">
                  <c:v>9.6829800214507183E-2</c:v>
                </c:pt>
                <c:pt idx="24">
                  <c:v>3.1587523056858698E-2</c:v>
                </c:pt>
                <c:pt idx="25">
                  <c:v>3.0584338683771872E-2</c:v>
                </c:pt>
                <c:pt idx="26">
                  <c:v>7.5664779146980221E-2</c:v>
                </c:pt>
                <c:pt idx="27">
                  <c:v>4.8133735534068849E-2</c:v>
                </c:pt>
                <c:pt idx="28">
                  <c:v>4.1868009204034107E-2</c:v>
                </c:pt>
                <c:pt idx="29">
                  <c:v>2.1579949732307719E-2</c:v>
                </c:pt>
                <c:pt idx="30">
                  <c:v>3.2701395007671268E-2</c:v>
                </c:pt>
                <c:pt idx="31">
                  <c:v>0.23967063225357799</c:v>
                </c:pt>
                <c:pt idx="32">
                  <c:v>0.15374749635014878</c:v>
                </c:pt>
                <c:pt idx="33">
                  <c:v>4.8997403483958923E-2</c:v>
                </c:pt>
                <c:pt idx="34">
                  <c:v>5.0602701111018181E-2</c:v>
                </c:pt>
                <c:pt idx="35">
                  <c:v>8.7901100315812327E-3</c:v>
                </c:pt>
                <c:pt idx="36">
                  <c:v>0.31852789274756643</c:v>
                </c:pt>
                <c:pt idx="37">
                  <c:v>0.1760743939547304</c:v>
                </c:pt>
                <c:pt idx="38">
                  <c:v>8.902872238319931E-2</c:v>
                </c:pt>
                <c:pt idx="39">
                  <c:v>5.8129197611642744E-2</c:v>
                </c:pt>
                <c:pt idx="40">
                  <c:v>9.5582427705187076E-3</c:v>
                </c:pt>
                <c:pt idx="41">
                  <c:v>9.9691281304388216E-2</c:v>
                </c:pt>
                <c:pt idx="42">
                  <c:v>7.1460362738632974E-2</c:v>
                </c:pt>
                <c:pt idx="43">
                  <c:v>5.6850614334720745E-2</c:v>
                </c:pt>
                <c:pt idx="44">
                  <c:v>4.7744030631877266E-2</c:v>
                </c:pt>
                <c:pt idx="45">
                  <c:v>1.6990382732477716E-2</c:v>
                </c:pt>
                <c:pt idx="46">
                  <c:v>2.8506564885752133E-2</c:v>
                </c:pt>
                <c:pt idx="47">
                  <c:v>2.4067748739608905E-2</c:v>
                </c:pt>
                <c:pt idx="48">
                  <c:v>1.8742850730490628E-2</c:v>
                </c:pt>
                <c:pt idx="49">
                  <c:v>1.6581131911235499E-2</c:v>
                </c:pt>
                <c:pt idx="50">
                  <c:v>1.5997037848949194E-2</c:v>
                </c:pt>
                <c:pt idx="51">
                  <c:v>5.6032533635331463E-2</c:v>
                </c:pt>
                <c:pt idx="52">
                  <c:v>4.7227460262033186E-2</c:v>
                </c:pt>
                <c:pt idx="53">
                  <c:v>3.2026303600350109E-2</c:v>
                </c:pt>
                <c:pt idx="54">
                  <c:v>2.6966064772816444E-2</c:v>
                </c:pt>
                <c:pt idx="55">
                  <c:v>1.9818848163460896</c:v>
                </c:pt>
                <c:pt idx="56">
                  <c:v>8.2720860642189873</c:v>
                </c:pt>
                <c:pt idx="57">
                  <c:v>12.400578695604372</c:v>
                </c:pt>
                <c:pt idx="58">
                  <c:v>5.8372211332405799</c:v>
                </c:pt>
                <c:pt idx="59">
                  <c:v>0.64841951755527627</c:v>
                </c:pt>
                <c:pt idx="60">
                  <c:v>1.8090155897326623</c:v>
                </c:pt>
                <c:pt idx="61">
                  <c:v>2.0058241427716763</c:v>
                </c:pt>
                <c:pt idx="62">
                  <c:v>1.0768015559681372</c:v>
                </c:pt>
                <c:pt idx="63">
                  <c:v>3.0291532643941421E-2</c:v>
                </c:pt>
                <c:pt idx="64">
                  <c:v>2.4349241377956524E-2</c:v>
                </c:pt>
                <c:pt idx="65">
                  <c:v>1.9888821851769333E-2</c:v>
                </c:pt>
                <c:pt idx="66">
                  <c:v>1.7214446956665751E-2</c:v>
                </c:pt>
                <c:pt idx="67">
                  <c:v>1.5759144589881754E-2</c:v>
                </c:pt>
                <c:pt idx="68">
                  <c:v>4.0977461330311805E-2</c:v>
                </c:pt>
                <c:pt idx="69">
                  <c:v>5.6692447107462907E-2</c:v>
                </c:pt>
                <c:pt idx="70">
                  <c:v>0.11685636740576257</c:v>
                </c:pt>
                <c:pt idx="71">
                  <c:v>3.6772293187478047</c:v>
                </c:pt>
                <c:pt idx="72">
                  <c:v>0.53684808730570954</c:v>
                </c:pt>
                <c:pt idx="73">
                  <c:v>0.18531698663236451</c:v>
                </c:pt>
                <c:pt idx="74">
                  <c:v>7.6210681958713575</c:v>
                </c:pt>
                <c:pt idx="75">
                  <c:v>4.5642417247659077</c:v>
                </c:pt>
                <c:pt idx="76">
                  <c:v>0.46046679219628972</c:v>
                </c:pt>
                <c:pt idx="77">
                  <c:v>0.14919759042713454</c:v>
                </c:pt>
                <c:pt idx="78">
                  <c:v>0.1637000818845003</c:v>
                </c:pt>
                <c:pt idx="79">
                  <c:v>0.15986667351153053</c:v>
                </c:pt>
                <c:pt idx="80">
                  <c:v>0.1645740839100395</c:v>
                </c:pt>
                <c:pt idx="81">
                  <c:v>0.47212012576765333</c:v>
                </c:pt>
                <c:pt idx="82">
                  <c:v>0.61496169146368573</c:v>
                </c:pt>
                <c:pt idx="83">
                  <c:v>0.63447453842282797</c:v>
                </c:pt>
                <c:pt idx="84">
                  <c:v>0.72132437037918862</c:v>
                </c:pt>
                <c:pt idx="85">
                  <c:v>0.20728882791534323</c:v>
                </c:pt>
                <c:pt idx="86">
                  <c:v>0.14523471703644711</c:v>
                </c:pt>
                <c:pt idx="87">
                  <c:v>0.1338870524472705</c:v>
                </c:pt>
                <c:pt idx="88">
                  <c:v>0.16951801815673748</c:v>
                </c:pt>
                <c:pt idx="89">
                  <c:v>0.60971334638864239</c:v>
                </c:pt>
                <c:pt idx="90">
                  <c:v>0.59770411301156312</c:v>
                </c:pt>
                <c:pt idx="91">
                  <c:v>0.51532004977822921</c:v>
                </c:pt>
                <c:pt idx="92">
                  <c:v>0.48887170894661569</c:v>
                </c:pt>
                <c:pt idx="93">
                  <c:v>0.143751613870303</c:v>
                </c:pt>
                <c:pt idx="94">
                  <c:v>0.48078567780807757</c:v>
                </c:pt>
                <c:pt idx="95">
                  <c:v>0.67172654168316714</c:v>
                </c:pt>
                <c:pt idx="96">
                  <c:v>0.51893148897442209</c:v>
                </c:pt>
                <c:pt idx="97">
                  <c:v>0.77425833315934389</c:v>
                </c:pt>
                <c:pt idx="98">
                  <c:v>1.8255260856211835</c:v>
                </c:pt>
                <c:pt idx="99">
                  <c:v>0.14028833499545354</c:v>
                </c:pt>
                <c:pt idx="100">
                  <c:v>0.30393068541682239</c:v>
                </c:pt>
                <c:pt idx="101">
                  <c:v>0.78851339656544617</c:v>
                </c:pt>
                <c:pt idx="102">
                  <c:v>4.275710519603547</c:v>
                </c:pt>
                <c:pt idx="103">
                  <c:v>0.4733314382514705</c:v>
                </c:pt>
                <c:pt idx="104">
                  <c:v>1.6402865720192774</c:v>
                </c:pt>
                <c:pt idx="105">
                  <c:v>3.278136326332723</c:v>
                </c:pt>
                <c:pt idx="106">
                  <c:v>4.6175598128015478</c:v>
                </c:pt>
                <c:pt idx="107">
                  <c:v>0.10736133521764576</c:v>
                </c:pt>
                <c:pt idx="108">
                  <c:v>5.4367329579781999E-2</c:v>
                </c:pt>
                <c:pt idx="109">
                  <c:v>5.8036912213113849E-2</c:v>
                </c:pt>
                <c:pt idx="110">
                  <c:v>0.13586819386472249</c:v>
                </c:pt>
                <c:pt idx="111">
                  <c:v>0.1468624219241921</c:v>
                </c:pt>
                <c:pt idx="112">
                  <c:v>0.14441174637080784</c:v>
                </c:pt>
                <c:pt idx="113">
                  <c:v>8.6257273357468578E-2</c:v>
                </c:pt>
                <c:pt idx="114">
                  <c:v>9.1679115400500916E-2</c:v>
                </c:pt>
                <c:pt idx="115">
                  <c:v>7.9250356576879788E-2</c:v>
                </c:pt>
                <c:pt idx="116">
                  <c:v>9.160797230667099E-2</c:v>
                </c:pt>
                <c:pt idx="117">
                  <c:v>7.7236550013136979E-2</c:v>
                </c:pt>
                <c:pt idx="118">
                  <c:v>5.6235079072418044E-2</c:v>
                </c:pt>
                <c:pt idx="119">
                  <c:v>0.13200329453744122</c:v>
                </c:pt>
                <c:pt idx="120">
                  <c:v>0.12651880276371763</c:v>
                </c:pt>
                <c:pt idx="121">
                  <c:v>8.5967928495469872E-2</c:v>
                </c:pt>
                <c:pt idx="122">
                  <c:v>9.1124660281067041E-2</c:v>
                </c:pt>
                <c:pt idx="123">
                  <c:v>8.1740103218421747E-2</c:v>
                </c:pt>
                <c:pt idx="124">
                  <c:v>6.7186400347970604E-2</c:v>
                </c:pt>
                <c:pt idx="125">
                  <c:v>0.11943985576893078</c:v>
                </c:pt>
                <c:pt idx="126">
                  <c:v>0.20863911327880308</c:v>
                </c:pt>
                <c:pt idx="127">
                  <c:v>0.1260165541641419</c:v>
                </c:pt>
                <c:pt idx="128">
                  <c:v>0.11672827154475605</c:v>
                </c:pt>
                <c:pt idx="129">
                  <c:v>0.21782637278361069</c:v>
                </c:pt>
                <c:pt idx="130">
                  <c:v>0.11126970319799859</c:v>
                </c:pt>
                <c:pt idx="131">
                  <c:v>0.11126970319799859</c:v>
                </c:pt>
                <c:pt idx="132">
                  <c:v>3.5232743716434166E-2</c:v>
                </c:pt>
                <c:pt idx="133">
                  <c:v>4.2746597121371938E-2</c:v>
                </c:pt>
                <c:pt idx="134">
                  <c:v>6.2000100907140858E-2</c:v>
                </c:pt>
                <c:pt idx="135">
                  <c:v>9.2063646581746816</c:v>
                </c:pt>
                <c:pt idx="136">
                  <c:v>4.0073433897314346E-2</c:v>
                </c:pt>
                <c:pt idx="137">
                  <c:v>0.10680900884965143</c:v>
                </c:pt>
                <c:pt idx="138">
                  <c:v>9.2712223851929274E-2</c:v>
                </c:pt>
                <c:pt idx="139">
                  <c:v>8.5450473536726745E-2</c:v>
                </c:pt>
                <c:pt idx="140">
                  <c:v>9.0113279874860452E-2</c:v>
                </c:pt>
                <c:pt idx="141">
                  <c:v>0.23308692867707301</c:v>
                </c:pt>
                <c:pt idx="142">
                  <c:v>3.6751741906029124E-2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1-4DB2-BBCF-193AB4CE4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532911"/>
        <c:axId val="1287533743"/>
      </c:scatterChart>
      <c:valAx>
        <c:axId val="1287532911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33743"/>
        <c:crosses val="autoZero"/>
        <c:crossBetween val="midCat"/>
      </c:valAx>
      <c:valAx>
        <c:axId val="12875337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3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BC!$AD$1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BC!$AC$2:$AC$25</c:f>
              <c:numCache>
                <c:formatCode>0.000</c:formatCode>
                <c:ptCount val="24"/>
                <c:pt idx="0">
                  <c:v>0</c:v>
                </c:pt>
                <c:pt idx="1">
                  <c:v>11.689500000000001</c:v>
                </c:pt>
                <c:pt idx="2">
                  <c:v>32.146099999999997</c:v>
                </c:pt>
                <c:pt idx="3">
                  <c:v>50.411000000000001</c:v>
                </c:pt>
                <c:pt idx="4">
                  <c:v>62.100499999999997</c:v>
                </c:pt>
                <c:pt idx="5">
                  <c:v>71.598200000000006</c:v>
                </c:pt>
                <c:pt idx="6">
                  <c:v>76.712299999999999</c:v>
                </c:pt>
                <c:pt idx="7">
                  <c:v>83.287700000000001</c:v>
                </c:pt>
                <c:pt idx="8">
                  <c:v>88.401799999999994</c:v>
                </c:pt>
                <c:pt idx="9">
                  <c:v>93.516000000000005</c:v>
                </c:pt>
                <c:pt idx="10">
                  <c:v>97.899500000000003</c:v>
                </c:pt>
                <c:pt idx="11">
                  <c:v>101.553</c:v>
                </c:pt>
                <c:pt idx="12">
                  <c:v>108.858</c:v>
                </c:pt>
                <c:pt idx="13">
                  <c:v>117.626</c:v>
                </c:pt>
                <c:pt idx="14">
                  <c:v>124.20099999999999</c:v>
                </c:pt>
                <c:pt idx="15">
                  <c:v>129.315</c:v>
                </c:pt>
                <c:pt idx="16">
                  <c:v>131.50700000000001</c:v>
                </c:pt>
                <c:pt idx="17">
                  <c:v>138.08199999999999</c:v>
                </c:pt>
                <c:pt idx="18">
                  <c:v>149.77199999999999</c:v>
                </c:pt>
                <c:pt idx="19">
                  <c:v>153.42500000000001</c:v>
                </c:pt>
                <c:pt idx="20">
                  <c:v>162.19200000000001</c:v>
                </c:pt>
                <c:pt idx="21">
                  <c:v>168.03700000000001</c:v>
                </c:pt>
                <c:pt idx="22">
                  <c:v>176.07300000000001</c:v>
                </c:pt>
                <c:pt idx="23">
                  <c:v>179.726</c:v>
                </c:pt>
              </c:numCache>
            </c:numRef>
          </c:xVal>
          <c:yVal>
            <c:numRef>
              <c:f>BC!$AD$2:$AD$25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3.7313400000000001E-3</c:v>
                </c:pt>
                <c:pt idx="3">
                  <c:v>3.7313400000000001E-3</c:v>
                </c:pt>
                <c:pt idx="4">
                  <c:v>3.7313400000000001E-3</c:v>
                </c:pt>
                <c:pt idx="5">
                  <c:v>1.1194000000000001E-2</c:v>
                </c:pt>
                <c:pt idx="6">
                  <c:v>2.2388100000000001E-2</c:v>
                </c:pt>
                <c:pt idx="7">
                  <c:v>4.4776099999999999E-2</c:v>
                </c:pt>
                <c:pt idx="8">
                  <c:v>7.08955E-2</c:v>
                </c:pt>
                <c:pt idx="9">
                  <c:v>0.11194</c:v>
                </c:pt>
                <c:pt idx="10">
                  <c:v>0.16417899999999999</c:v>
                </c:pt>
                <c:pt idx="11">
                  <c:v>0.223881</c:v>
                </c:pt>
                <c:pt idx="12">
                  <c:v>0.37313400000000002</c:v>
                </c:pt>
                <c:pt idx="13">
                  <c:v>0.51492499999999997</c:v>
                </c:pt>
                <c:pt idx="14">
                  <c:v>0.61940300000000004</c:v>
                </c:pt>
                <c:pt idx="15">
                  <c:v>0.757463</c:v>
                </c:pt>
                <c:pt idx="16">
                  <c:v>0.79850699999999997</c:v>
                </c:pt>
                <c:pt idx="17">
                  <c:v>0.83209</c:v>
                </c:pt>
                <c:pt idx="18">
                  <c:v>0.96268699999999996</c:v>
                </c:pt>
                <c:pt idx="19">
                  <c:v>0.97014900000000004</c:v>
                </c:pt>
                <c:pt idx="20">
                  <c:v>0.98134299999999997</c:v>
                </c:pt>
                <c:pt idx="21">
                  <c:v>0.98880599999999996</c:v>
                </c:pt>
                <c:pt idx="22">
                  <c:v>0.992537</c:v>
                </c:pt>
                <c:pt idx="23">
                  <c:v>0.992537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C-4889-B4D5-A906A6210B3E}"/>
            </c:ext>
          </c:extLst>
        </c:ser>
        <c:ser>
          <c:idx val="1"/>
          <c:order val="1"/>
          <c:tx>
            <c:strRef>
              <c:f>BC!$AE$1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BC!$AC$2:$AC$31</c:f>
              <c:numCache>
                <c:formatCode>0.000</c:formatCode>
                <c:ptCount val="30"/>
                <c:pt idx="0">
                  <c:v>0</c:v>
                </c:pt>
                <c:pt idx="1">
                  <c:v>11.689500000000001</c:v>
                </c:pt>
                <c:pt idx="2">
                  <c:v>32.146099999999997</c:v>
                </c:pt>
                <c:pt idx="3">
                  <c:v>50.411000000000001</c:v>
                </c:pt>
                <c:pt idx="4">
                  <c:v>62.100499999999997</c:v>
                </c:pt>
                <c:pt idx="5">
                  <c:v>71.598200000000006</c:v>
                </c:pt>
                <c:pt idx="6">
                  <c:v>76.712299999999999</c:v>
                </c:pt>
                <c:pt idx="7">
                  <c:v>83.287700000000001</c:v>
                </c:pt>
                <c:pt idx="8">
                  <c:v>88.401799999999994</c:v>
                </c:pt>
                <c:pt idx="9">
                  <c:v>93.516000000000005</c:v>
                </c:pt>
                <c:pt idx="10">
                  <c:v>97.899500000000003</c:v>
                </c:pt>
                <c:pt idx="11">
                  <c:v>101.553</c:v>
                </c:pt>
                <c:pt idx="12">
                  <c:v>108.858</c:v>
                </c:pt>
                <c:pt idx="13">
                  <c:v>117.626</c:v>
                </c:pt>
                <c:pt idx="14">
                  <c:v>124.20099999999999</c:v>
                </c:pt>
                <c:pt idx="15">
                  <c:v>129.315</c:v>
                </c:pt>
                <c:pt idx="16">
                  <c:v>131.50700000000001</c:v>
                </c:pt>
                <c:pt idx="17">
                  <c:v>138.08199999999999</c:v>
                </c:pt>
                <c:pt idx="18">
                  <c:v>149.77199999999999</c:v>
                </c:pt>
                <c:pt idx="19">
                  <c:v>153.42500000000001</c:v>
                </c:pt>
                <c:pt idx="20">
                  <c:v>162.19200000000001</c:v>
                </c:pt>
                <c:pt idx="21">
                  <c:v>168.03700000000001</c:v>
                </c:pt>
                <c:pt idx="22">
                  <c:v>176.07300000000001</c:v>
                </c:pt>
                <c:pt idx="23">
                  <c:v>179.726</c:v>
                </c:pt>
                <c:pt idx="24">
                  <c:v>180</c:v>
                </c:pt>
                <c:pt idx="25">
                  <c:v>185</c:v>
                </c:pt>
                <c:pt idx="26">
                  <c:v>200</c:v>
                </c:pt>
                <c:pt idx="27">
                  <c:v>210</c:v>
                </c:pt>
                <c:pt idx="28">
                  <c:v>220</c:v>
                </c:pt>
                <c:pt idx="29">
                  <c:v>240</c:v>
                </c:pt>
              </c:numCache>
            </c:numRef>
          </c:xVal>
          <c:yVal>
            <c:numRef>
              <c:f>BC!$AE$2:$AE$31</c:f>
              <c:numCache>
                <c:formatCode>0.000</c:formatCode>
                <c:ptCount val="30"/>
                <c:pt idx="0">
                  <c:v>3.9770206912162975E-244</c:v>
                </c:pt>
                <c:pt idx="1">
                  <c:v>9.0192344723178749E-124</c:v>
                </c:pt>
                <c:pt idx="2">
                  <c:v>5.1082351592485763E-38</c:v>
                </c:pt>
                <c:pt idx="3">
                  <c:v>1.4314383547286989E-13</c:v>
                </c:pt>
                <c:pt idx="4">
                  <c:v>3.2131527511049643E-7</c:v>
                </c:pt>
                <c:pt idx="5">
                  <c:v>1.8609083825366036E-4</c:v>
                </c:pt>
                <c:pt idx="6">
                  <c:v>1.7070010047882788E-3</c:v>
                </c:pt>
                <c:pt idx="7">
                  <c:v>1.3009345795701246E-2</c:v>
                </c:pt>
                <c:pt idx="8">
                  <c:v>3.9886598933460603E-2</c:v>
                </c:pt>
                <c:pt idx="9">
                  <c:v>9.1591757503173596E-2</c:v>
                </c:pt>
                <c:pt idx="10">
                  <c:v>0.15709906100489121</c:v>
                </c:pt>
                <c:pt idx="11">
                  <c:v>0.22413847153592772</c:v>
                </c:pt>
                <c:pt idx="12">
                  <c:v>0.37664888679970199</c:v>
                </c:pt>
                <c:pt idx="13">
                  <c:v>0.55689957641427046</c:v>
                </c:pt>
                <c:pt idx="14">
                  <c:v>0.67110077740269503</c:v>
                </c:pt>
                <c:pt idx="15">
                  <c:v>0.74384131613748872</c:v>
                </c:pt>
                <c:pt idx="16">
                  <c:v>0.77074761529906077</c:v>
                </c:pt>
                <c:pt idx="17">
                  <c:v>0.83743055642757669</c:v>
                </c:pt>
                <c:pt idx="18">
                  <c:v>0.91421825045738403</c:v>
                </c:pt>
                <c:pt idx="19">
                  <c:v>0.93009601786092055</c:v>
                </c:pt>
                <c:pt idx="20">
                  <c:v>0.95748398143915703</c:v>
                </c:pt>
                <c:pt idx="21">
                  <c:v>0.96958226033795625</c:v>
                </c:pt>
                <c:pt idx="22">
                  <c:v>0.9808590496263857</c:v>
                </c:pt>
                <c:pt idx="23">
                  <c:v>0.98450521884959796</c:v>
                </c:pt>
                <c:pt idx="24">
                  <c:v>0.98474912161949191</c:v>
                </c:pt>
                <c:pt idx="25">
                  <c:v>0.98858652717684192</c:v>
                </c:pt>
                <c:pt idx="26">
                  <c:v>0.99522788767179182</c:v>
                </c:pt>
                <c:pt idx="27">
                  <c:v>0.99733479765769273</c:v>
                </c:pt>
                <c:pt idx="28">
                  <c:v>0.99851219198611119</c:v>
                </c:pt>
                <c:pt idx="29">
                  <c:v>0.99953666967093369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C-4889-B4D5-A906A6210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43408"/>
        <c:axId val="1574652976"/>
      </c:scatterChart>
      <c:valAx>
        <c:axId val="157464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52976"/>
        <c:crosses val="autoZero"/>
        <c:crossBetween val="midCat"/>
      </c:valAx>
      <c:valAx>
        <c:axId val="15746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4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BC!$NY$2:$NY$7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</c:v>
                </c:pt>
                <c:pt idx="4">
                  <c:v>2</c:v>
                </c:pt>
                <c:pt idx="5">
                  <c:v>3.0082</c:v>
                </c:pt>
              </c:numCache>
            </c:numRef>
          </c:xVal>
          <c:yVal>
            <c:numRef>
              <c:f>BC!$NZ$2:$NZ$7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0.16740166666666667</c:v>
                </c:pt>
                <c:pt idx="4">
                  <c:v>0.295155</c:v>
                </c:pt>
                <c:pt idx="5">
                  <c:v>0.38436166666666666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7-4731-806A-1B2C9D6955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BC!$NY$2:$NY$7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</c:v>
                </c:pt>
                <c:pt idx="4">
                  <c:v>2</c:v>
                </c:pt>
                <c:pt idx="5">
                  <c:v>3.0082</c:v>
                </c:pt>
              </c:numCache>
            </c:numRef>
          </c:xVal>
          <c:yVal>
            <c:numRef>
              <c:f>BC!$OA$2:$OA$7</c:f>
              <c:numCache>
                <c:formatCode>0.000</c:formatCode>
                <c:ptCount val="6"/>
                <c:pt idx="0">
                  <c:v>4.1968890723129294E-2</c:v>
                </c:pt>
                <c:pt idx="1">
                  <c:v>5.4432365266457533E-2</c:v>
                </c:pt>
                <c:pt idx="2">
                  <c:v>8.6038532597000408E-2</c:v>
                </c:pt>
                <c:pt idx="3">
                  <c:v>0.12654765325910802</c:v>
                </c:pt>
                <c:pt idx="4">
                  <c:v>0.25985936030132883</c:v>
                </c:pt>
                <c:pt idx="5">
                  <c:v>0.41666822989279145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7-4731-806A-1B2C9D69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463216"/>
        <c:axId val="1976456144"/>
      </c:scatterChart>
      <c:valAx>
        <c:axId val="197646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56144"/>
        <c:crosses val="autoZero"/>
        <c:crossBetween val="midCat"/>
      </c:valAx>
      <c:valAx>
        <c:axId val="19764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6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BC!$OC$2:$OC$7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0.50819700000000001</c:v>
                </c:pt>
                <c:pt idx="5">
                  <c:v>0.59836100000000003</c:v>
                </c:pt>
              </c:numCache>
            </c:numRef>
          </c:xVal>
          <c:yVal>
            <c:numRef>
              <c:f>BC!$OD$2:$OD$7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0.08</c:v>
                </c:pt>
                <c:pt idx="4">
                  <c:v>0.135242</c:v>
                </c:pt>
                <c:pt idx="5">
                  <c:v>0.19955933333333334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B-4CB1-A41F-60E23B6C4B0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BC!$OC$2:$OC$7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0.50819700000000001</c:v>
                </c:pt>
                <c:pt idx="5">
                  <c:v>0.59836100000000003</c:v>
                </c:pt>
              </c:numCache>
            </c:numRef>
          </c:xVal>
          <c:yVal>
            <c:numRef>
              <c:f>BC!$OE$2:$OE$7</c:f>
              <c:numCache>
                <c:formatCode>0.000</c:formatCode>
                <c:ptCount val="6"/>
                <c:pt idx="0">
                  <c:v>7.2675636062851379E-3</c:v>
                </c:pt>
                <c:pt idx="1">
                  <c:v>1.665074656995821E-2</c:v>
                </c:pt>
                <c:pt idx="2">
                  <c:v>3.3179007950538603E-2</c:v>
                </c:pt>
                <c:pt idx="3">
                  <c:v>7.5543918333636662E-2</c:v>
                </c:pt>
                <c:pt idx="4">
                  <c:v>0.14520065443850549</c:v>
                </c:pt>
                <c:pt idx="5">
                  <c:v>0.1951202221818828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B-4CB1-A41F-60E23B6C4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80832"/>
        <c:axId val="94470432"/>
      </c:scatterChart>
      <c:valAx>
        <c:axId val="944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0432"/>
        <c:crosses val="autoZero"/>
        <c:crossBetween val="midCat"/>
      </c:valAx>
      <c:valAx>
        <c:axId val="944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BC!$OG$2:$OG$10</c:f>
              <c:numCache>
                <c:formatCode>General</c:formatCode>
                <c:ptCount val="9"/>
                <c:pt idx="0">
                  <c:v>0</c:v>
                </c:pt>
                <c:pt idx="1">
                  <c:v>2.0032899999999998</c:v>
                </c:pt>
                <c:pt idx="2">
                  <c:v>3.9802300000000002</c:v>
                </c:pt>
                <c:pt idx="3">
                  <c:v>6.0098799999999999</c:v>
                </c:pt>
                <c:pt idx="4">
                  <c:v>8.0131800000000002</c:v>
                </c:pt>
                <c:pt idx="5">
                  <c:v>10.0428</c:v>
                </c:pt>
                <c:pt idx="6">
                  <c:v>12.0198</c:v>
                </c:pt>
                <c:pt idx="7">
                  <c:v>14.023099999999999</c:v>
                </c:pt>
                <c:pt idx="8">
                  <c:v>16</c:v>
                </c:pt>
              </c:numCache>
            </c:numRef>
          </c:xVal>
          <c:yVal>
            <c:numRef>
              <c:f>BC!$OH$2:$OH$10</c:f>
              <c:numCache>
                <c:formatCode>General</c:formatCode>
                <c:ptCount val="9"/>
                <c:pt idx="0">
                  <c:v>0</c:v>
                </c:pt>
                <c:pt idx="1">
                  <c:v>2.0473999999999999E-2</c:v>
                </c:pt>
                <c:pt idx="2">
                  <c:v>4.7580400000000002E-2</c:v>
                </c:pt>
                <c:pt idx="3">
                  <c:v>6.0758899999999998E-2</c:v>
                </c:pt>
                <c:pt idx="4">
                  <c:v>8.7201000000000001E-2</c:v>
                </c:pt>
                <c:pt idx="5">
                  <c:v>9.7063899999999995E-2</c:v>
                </c:pt>
                <c:pt idx="6">
                  <c:v>0.119528</c:v>
                </c:pt>
                <c:pt idx="7">
                  <c:v>0.13536000000000001</c:v>
                </c:pt>
                <c:pt idx="8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E-48EF-9D3B-94E7B02FEF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BC!$OG$2:$OG$10</c:f>
              <c:numCache>
                <c:formatCode>General</c:formatCode>
                <c:ptCount val="9"/>
                <c:pt idx="0">
                  <c:v>0</c:v>
                </c:pt>
                <c:pt idx="1">
                  <c:v>2.0032899999999998</c:v>
                </c:pt>
                <c:pt idx="2">
                  <c:v>3.9802300000000002</c:v>
                </c:pt>
                <c:pt idx="3">
                  <c:v>6.0098799999999999</c:v>
                </c:pt>
                <c:pt idx="4">
                  <c:v>8.0131800000000002</c:v>
                </c:pt>
                <c:pt idx="5">
                  <c:v>10.0428</c:v>
                </c:pt>
                <c:pt idx="6">
                  <c:v>12.0198</c:v>
                </c:pt>
                <c:pt idx="7">
                  <c:v>14.023099999999999</c:v>
                </c:pt>
                <c:pt idx="8">
                  <c:v>16</c:v>
                </c:pt>
              </c:numCache>
            </c:numRef>
          </c:xVal>
          <c:yVal>
            <c:numRef>
              <c:f>BC!$OI$2:$OI$10</c:f>
              <c:numCache>
                <c:formatCode>0.000</c:formatCode>
                <c:ptCount val="9"/>
                <c:pt idx="0">
                  <c:v>1.8443121417968139E-2</c:v>
                </c:pt>
                <c:pt idx="1">
                  <c:v>2.7628683221945897E-2</c:v>
                </c:pt>
                <c:pt idx="2">
                  <c:v>3.9550518832354283E-2</c:v>
                </c:pt>
                <c:pt idx="3">
                  <c:v>5.506966183175932E-2</c:v>
                </c:pt>
                <c:pt idx="4">
                  <c:v>7.3850451549396484E-2</c:v>
                </c:pt>
                <c:pt idx="5">
                  <c:v>9.6453897409168543E-2</c:v>
                </c:pt>
                <c:pt idx="6">
                  <c:v>0.12185512989767332</c:v>
                </c:pt>
                <c:pt idx="7">
                  <c:v>0.15078971790458753</c:v>
                </c:pt>
                <c:pt idx="8">
                  <c:v>0.18217762440786553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E-48EF-9D3B-94E7B02F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0736"/>
        <c:axId val="92329072"/>
      </c:scatterChart>
      <c:valAx>
        <c:axId val="923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9072"/>
        <c:crosses val="autoZero"/>
        <c:crossBetween val="midCat"/>
      </c:valAx>
      <c:valAx>
        <c:axId val="923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BC!$OK$2:$OK$6</c:f>
              <c:numCache>
                <c:formatCode>General</c:formatCode>
                <c:ptCount val="5"/>
                <c:pt idx="0">
                  <c:v>0</c:v>
                </c:pt>
                <c:pt idx="1">
                  <c:v>1.9769399999999999</c:v>
                </c:pt>
                <c:pt idx="2">
                  <c:v>3.9802300000000002</c:v>
                </c:pt>
                <c:pt idx="3">
                  <c:v>5.98353</c:v>
                </c:pt>
                <c:pt idx="4">
                  <c:v>8.1713299999999993</c:v>
                </c:pt>
              </c:numCache>
            </c:numRef>
          </c:xVal>
          <c:yVal>
            <c:numRef>
              <c:f>BC!$OL$2:$OL$6</c:f>
              <c:numCache>
                <c:formatCode>General</c:formatCode>
                <c:ptCount val="5"/>
                <c:pt idx="0">
                  <c:v>0</c:v>
                </c:pt>
                <c:pt idx="1">
                  <c:v>3.83796E-2</c:v>
                </c:pt>
                <c:pt idx="2">
                  <c:v>7.6094999999999996E-2</c:v>
                </c:pt>
                <c:pt idx="3">
                  <c:v>0.14696699999999999</c:v>
                </c:pt>
                <c:pt idx="4">
                  <c:v>0.299396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3-49A5-8521-60CF2AC3E7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BC!$OK$2:$OK$6</c:f>
              <c:numCache>
                <c:formatCode>General</c:formatCode>
                <c:ptCount val="5"/>
                <c:pt idx="0">
                  <c:v>0</c:v>
                </c:pt>
                <c:pt idx="1">
                  <c:v>1.9769399999999999</c:v>
                </c:pt>
                <c:pt idx="2">
                  <c:v>3.9802300000000002</c:v>
                </c:pt>
                <c:pt idx="3">
                  <c:v>5.98353</c:v>
                </c:pt>
                <c:pt idx="4">
                  <c:v>8.1713299999999993</c:v>
                </c:pt>
              </c:numCache>
            </c:numRef>
          </c:xVal>
          <c:yVal>
            <c:numRef>
              <c:f>BC!$OM$2:$OM$6</c:f>
              <c:numCache>
                <c:formatCode>0.000</c:formatCode>
                <c:ptCount val="5"/>
                <c:pt idx="0">
                  <c:v>4.7616677485305724E-3</c:v>
                </c:pt>
                <c:pt idx="1">
                  <c:v>2.3580999484109022E-2</c:v>
                </c:pt>
                <c:pt idx="2">
                  <c:v>7.3261431716827002E-2</c:v>
                </c:pt>
                <c:pt idx="3">
                  <c:v>0.16153300261948414</c:v>
                </c:pt>
                <c:pt idx="4">
                  <c:v>0.29227517970123429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23-49A5-8521-60CF2AC3E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28064"/>
        <c:axId val="2134231392"/>
      </c:scatterChart>
      <c:valAx>
        <c:axId val="21342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31392"/>
        <c:crosses val="autoZero"/>
        <c:crossBetween val="midCat"/>
      </c:valAx>
      <c:valAx>
        <c:axId val="21342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2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BC!$OO$2:$OO$6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2.0296500000000002</c:v>
                </c:pt>
                <c:pt idx="4">
                  <c:v>2.29325</c:v>
                </c:pt>
              </c:numCache>
            </c:numRef>
          </c:xVal>
          <c:yVal>
            <c:numRef>
              <c:f>BC!$OP$2:$OP$6</c:f>
              <c:numCache>
                <c:formatCode>General</c:formatCode>
                <c:ptCount val="5"/>
                <c:pt idx="0">
                  <c:v>0</c:v>
                </c:pt>
                <c:pt idx="1">
                  <c:v>0.02</c:v>
                </c:pt>
                <c:pt idx="2">
                  <c:v>0.1</c:v>
                </c:pt>
                <c:pt idx="3">
                  <c:v>0.236653</c:v>
                </c:pt>
                <c:pt idx="4">
                  <c:v>0.30030299999999999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4-4703-ADEC-050590F064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BC!$OO$2:$OO$6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2.0296500000000002</c:v>
                </c:pt>
                <c:pt idx="4">
                  <c:v>2.29325</c:v>
                </c:pt>
              </c:numCache>
            </c:numRef>
          </c:xVal>
          <c:yVal>
            <c:numRef>
              <c:f>BC!$OQ$2:$OQ$6</c:f>
              <c:numCache>
                <c:formatCode>0.000</c:formatCode>
                <c:ptCount val="5"/>
                <c:pt idx="0">
                  <c:v>1.1614075744936921E-2</c:v>
                </c:pt>
                <c:pt idx="1">
                  <c:v>3.4915874730549516E-2</c:v>
                </c:pt>
                <c:pt idx="2">
                  <c:v>7.9976729356035489E-2</c:v>
                </c:pt>
                <c:pt idx="3">
                  <c:v>0.24458207427815004</c:v>
                </c:pt>
                <c:pt idx="4">
                  <c:v>0.29743927855720481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4-4703-ADEC-050590F06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01856"/>
        <c:axId val="90926816"/>
      </c:scatterChart>
      <c:valAx>
        <c:axId val="9090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26816"/>
        <c:crosses val="autoZero"/>
        <c:crossBetween val="midCat"/>
      </c:valAx>
      <c:valAx>
        <c:axId val="909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BC!$OS$2:$OS$6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0.210873</c:v>
                </c:pt>
                <c:pt idx="4">
                  <c:v>0.237232</c:v>
                </c:pt>
              </c:numCache>
            </c:numRef>
          </c:xVal>
          <c:yVal>
            <c:numRef>
              <c:f>BC!$OT$2:$OT$6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0.20025699999999999</c:v>
                </c:pt>
                <c:pt idx="4">
                  <c:v>0.30105100000000001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D-4E7A-BC5C-DC62277B57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BC!$OS$2:$OS$6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0.210873</c:v>
                </c:pt>
                <c:pt idx="4">
                  <c:v>0.237232</c:v>
                </c:pt>
              </c:numCache>
            </c:numRef>
          </c:xVal>
          <c:yVal>
            <c:numRef>
              <c:f>BC!$OU$2:$OU$6</c:f>
              <c:numCache>
                <c:formatCode>0.000</c:formatCode>
                <c:ptCount val="5"/>
                <c:pt idx="0">
                  <c:v>8.5023689432569289E-3</c:v>
                </c:pt>
                <c:pt idx="1">
                  <c:v>2.715951895242245E-2</c:v>
                </c:pt>
                <c:pt idx="2">
                  <c:v>6.5378103047379815E-2</c:v>
                </c:pt>
                <c:pt idx="3">
                  <c:v>0.23024971852443149</c:v>
                </c:pt>
                <c:pt idx="4">
                  <c:v>0.28150957654091036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D-4E7A-BC5C-DC62277B5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5152"/>
        <c:axId val="94405120"/>
      </c:scatterChart>
      <c:valAx>
        <c:axId val="9438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120"/>
        <c:crosses val="autoZero"/>
        <c:crossBetween val="midCat"/>
      </c:valAx>
      <c:valAx>
        <c:axId val="944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BC!$OW$2:$OW$7</c:f>
              <c:numCache>
                <c:formatCode>General</c:formatCode>
                <c:ptCount val="6"/>
                <c:pt idx="0">
                  <c:v>0</c:v>
                </c:pt>
                <c:pt idx="1">
                  <c:v>1.00326</c:v>
                </c:pt>
                <c:pt idx="2">
                  <c:v>2.0065300000000001</c:v>
                </c:pt>
                <c:pt idx="3">
                  <c:v>3.0097900000000002</c:v>
                </c:pt>
                <c:pt idx="4">
                  <c:v>3.99674</c:v>
                </c:pt>
                <c:pt idx="5">
                  <c:v>4.7716200000000004</c:v>
                </c:pt>
              </c:numCache>
            </c:numRef>
          </c:xVal>
          <c:yVal>
            <c:numRef>
              <c:f>BC!$OX$2:$OX$7</c:f>
              <c:numCache>
                <c:formatCode>General</c:formatCode>
                <c:ptCount val="6"/>
                <c:pt idx="0">
                  <c:v>0</c:v>
                </c:pt>
                <c:pt idx="1">
                  <c:v>4.8684199999999997E-2</c:v>
                </c:pt>
                <c:pt idx="2">
                  <c:v>9.6710500000000005E-2</c:v>
                </c:pt>
                <c:pt idx="3">
                  <c:v>0.167763</c:v>
                </c:pt>
                <c:pt idx="4">
                  <c:v>0.23749999999999999</c:v>
                </c:pt>
                <c:pt idx="5">
                  <c:v>0.332895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9-4F7E-95A9-58AF5FB064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BC!$OW$2:$OW$7</c:f>
              <c:numCache>
                <c:formatCode>General</c:formatCode>
                <c:ptCount val="6"/>
                <c:pt idx="0">
                  <c:v>0</c:v>
                </c:pt>
                <c:pt idx="1">
                  <c:v>1.00326</c:v>
                </c:pt>
                <c:pt idx="2">
                  <c:v>2.0065300000000001</c:v>
                </c:pt>
                <c:pt idx="3">
                  <c:v>3.0097900000000002</c:v>
                </c:pt>
                <c:pt idx="4">
                  <c:v>3.99674</c:v>
                </c:pt>
                <c:pt idx="5">
                  <c:v>4.7716200000000004</c:v>
                </c:pt>
              </c:numCache>
            </c:numRef>
          </c:xVal>
          <c:yVal>
            <c:numRef>
              <c:f>BC!$OY$2:$OY$7</c:f>
              <c:numCache>
                <c:formatCode>0.000</c:formatCode>
                <c:ptCount val="6"/>
                <c:pt idx="0">
                  <c:v>1.5847948564755295E-2</c:v>
                </c:pt>
                <c:pt idx="1">
                  <c:v>4.2975762133171252E-2</c:v>
                </c:pt>
                <c:pt idx="2">
                  <c:v>9.1663704657417314E-2</c:v>
                </c:pt>
                <c:pt idx="3">
                  <c:v>0.16292483618888268</c:v>
                </c:pt>
                <c:pt idx="4">
                  <c:v>0.25059395248531408</c:v>
                </c:pt>
                <c:pt idx="5">
                  <c:v>0.32667264683001762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9-4F7E-95A9-58AF5FB06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74047"/>
        <c:axId val="2095576959"/>
      </c:scatterChart>
      <c:valAx>
        <c:axId val="209557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76959"/>
        <c:crosses val="autoZero"/>
        <c:crossBetween val="midCat"/>
      </c:valAx>
      <c:valAx>
        <c:axId val="20955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7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BC!$PA$2:$PA$8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0.19575899999999999</c:v>
                </c:pt>
                <c:pt idx="4">
                  <c:v>0.391517</c:v>
                </c:pt>
                <c:pt idx="5">
                  <c:v>0.807504</c:v>
                </c:pt>
                <c:pt idx="6">
                  <c:v>0.87275700000000001</c:v>
                </c:pt>
              </c:numCache>
            </c:numRef>
          </c:xVal>
          <c:yVal>
            <c:numRef>
              <c:f>BC!$PB$2:$PB$8</c:f>
              <c:numCache>
                <c:formatCode>General</c:formatCode>
                <c:ptCount val="7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3.61842E-2</c:v>
                </c:pt>
                <c:pt idx="4">
                  <c:v>0.14671100000000001</c:v>
                </c:pt>
                <c:pt idx="5">
                  <c:v>0.26644699999999999</c:v>
                </c:pt>
                <c:pt idx="6">
                  <c:v>0.30065799999999998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E-4CFB-B0B6-9D90875D6F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BC!$PA$2:$PA$8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0.19575899999999999</c:v>
                </c:pt>
                <c:pt idx="4">
                  <c:v>0.391517</c:v>
                </c:pt>
                <c:pt idx="5">
                  <c:v>0.807504</c:v>
                </c:pt>
                <c:pt idx="6">
                  <c:v>0.87275700000000001</c:v>
                </c:pt>
              </c:numCache>
            </c:numRef>
          </c:xVal>
          <c:yVal>
            <c:numRef>
              <c:f>BC!$PC$2:$PC$8</c:f>
              <c:numCache>
                <c:formatCode>0.000</c:formatCode>
                <c:ptCount val="7"/>
                <c:pt idx="0">
                  <c:v>1.9321365189736536E-2</c:v>
                </c:pt>
                <c:pt idx="1">
                  <c:v>3.2106772649542099E-2</c:v>
                </c:pt>
                <c:pt idx="2">
                  <c:v>4.0363856685481286E-2</c:v>
                </c:pt>
                <c:pt idx="3">
                  <c:v>4.910765495754215E-2</c:v>
                </c:pt>
                <c:pt idx="4">
                  <c:v>0.10011686631665546</c:v>
                </c:pt>
                <c:pt idx="5">
                  <c:v>0.27319159183012348</c:v>
                </c:pt>
                <c:pt idx="6">
                  <c:v>0.30542968564976669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5E-4CFB-B0B6-9D90875D6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88863"/>
        <c:axId val="1723395935"/>
      </c:scatterChart>
      <c:valAx>
        <c:axId val="172338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95935"/>
        <c:crosses val="autoZero"/>
        <c:crossBetween val="midCat"/>
      </c:valAx>
      <c:valAx>
        <c:axId val="172339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8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BC!$PE$2:$PE$8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0.14000000000000001</c:v>
                </c:pt>
                <c:pt idx="5">
                  <c:v>0.19575899999999999</c:v>
                </c:pt>
                <c:pt idx="6">
                  <c:v>0.34257700000000002</c:v>
                </c:pt>
              </c:numCache>
            </c:numRef>
          </c:xVal>
          <c:yVal>
            <c:numRef>
              <c:f>BC!$PF$2:$PF$8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0.08</c:v>
                </c:pt>
                <c:pt idx="4">
                  <c:v>0.1</c:v>
                </c:pt>
                <c:pt idx="5">
                  <c:v>0.10986799999999999</c:v>
                </c:pt>
                <c:pt idx="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1-4219-A4FF-9660BED43C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BC!$PE$2:$PE$8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0.14000000000000001</c:v>
                </c:pt>
                <c:pt idx="5">
                  <c:v>0.19575899999999999</c:v>
                </c:pt>
                <c:pt idx="6">
                  <c:v>0.34257700000000002</c:v>
                </c:pt>
              </c:numCache>
            </c:numRef>
          </c:xVal>
          <c:yVal>
            <c:numRef>
              <c:f>BC!$PG$2:$PG$8</c:f>
              <c:numCache>
                <c:formatCode>0.000</c:formatCode>
                <c:ptCount val="7"/>
                <c:pt idx="0">
                  <c:v>1.7865650624926867E-2</c:v>
                </c:pt>
                <c:pt idx="1">
                  <c:v>3.4092025007646264E-2</c:v>
                </c:pt>
                <c:pt idx="2">
                  <c:v>4.2840789743887213E-2</c:v>
                </c:pt>
                <c:pt idx="3">
                  <c:v>5.8645093906021163E-2</c:v>
                </c:pt>
                <c:pt idx="4">
                  <c:v>8.4948684886298614E-2</c:v>
                </c:pt>
                <c:pt idx="5">
                  <c:v>0.1315273691166044</c:v>
                </c:pt>
                <c:pt idx="6">
                  <c:v>0.29718101280617198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219-A4FF-9660BED43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94463"/>
        <c:axId val="2129601535"/>
      </c:scatterChart>
      <c:valAx>
        <c:axId val="212959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01535"/>
        <c:crosses val="autoZero"/>
        <c:crossBetween val="midCat"/>
      </c:valAx>
      <c:valAx>
        <c:axId val="21296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9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BC!$PI$2:$PI$7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0.19575899999999999</c:v>
                </c:pt>
                <c:pt idx="5">
                  <c:v>0.22022800000000001</c:v>
                </c:pt>
              </c:numCache>
            </c:numRef>
          </c:xVal>
          <c:yVal>
            <c:numRef>
              <c:f>BC!$PJ$2:$PJ$7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0.18618399999999999</c:v>
                </c:pt>
                <c:pt idx="5">
                  <c:v>0.30131599999999997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5-4616-8CF5-FE6C79E020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BC!$PI$2:$PI$7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0.19575899999999999</c:v>
                </c:pt>
                <c:pt idx="5">
                  <c:v>0.22022800000000001</c:v>
                </c:pt>
              </c:numCache>
            </c:numRef>
          </c:xVal>
          <c:yVal>
            <c:numRef>
              <c:f>BC!$PK$2:$PK$7</c:f>
              <c:numCache>
                <c:formatCode>0.000</c:formatCode>
                <c:ptCount val="6"/>
                <c:pt idx="0">
                  <c:v>1.2607210932796666E-3</c:v>
                </c:pt>
                <c:pt idx="1">
                  <c:v>1.0208475953005806E-2</c:v>
                </c:pt>
                <c:pt idx="2">
                  <c:v>4.2926945971651559E-2</c:v>
                </c:pt>
                <c:pt idx="3">
                  <c:v>9.7225993862247576E-2</c:v>
                </c:pt>
                <c:pt idx="4">
                  <c:v>0.2159467740023723</c:v>
                </c:pt>
                <c:pt idx="5">
                  <c:v>0.27937002969128399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5-4616-8CF5-FE6C79E0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437487"/>
        <c:axId val="1672434575"/>
      </c:scatterChart>
      <c:valAx>
        <c:axId val="167243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434575"/>
        <c:crosses val="autoZero"/>
        <c:crossBetween val="midCat"/>
      </c:valAx>
      <c:valAx>
        <c:axId val="16724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43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BC!$AH$1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BC!$AG$2:$AG$35</c:f>
              <c:numCache>
                <c:formatCode>0.000</c:formatCode>
                <c:ptCount val="34"/>
                <c:pt idx="0">
                  <c:v>0</c:v>
                </c:pt>
                <c:pt idx="1">
                  <c:v>186.72800000000001</c:v>
                </c:pt>
                <c:pt idx="2">
                  <c:v>265.44600000000003</c:v>
                </c:pt>
                <c:pt idx="3">
                  <c:v>153.77600000000001</c:v>
                </c:pt>
                <c:pt idx="4">
                  <c:v>89.702500000000001</c:v>
                </c:pt>
                <c:pt idx="5">
                  <c:v>388.101</c:v>
                </c:pt>
                <c:pt idx="6">
                  <c:v>411.899</c:v>
                </c:pt>
                <c:pt idx="7">
                  <c:v>422.88299999999998</c:v>
                </c:pt>
                <c:pt idx="8">
                  <c:v>433.86700000000002</c:v>
                </c:pt>
                <c:pt idx="9">
                  <c:v>446.68200000000002</c:v>
                </c:pt>
                <c:pt idx="10">
                  <c:v>457.666</c:v>
                </c:pt>
                <c:pt idx="11">
                  <c:v>461.327</c:v>
                </c:pt>
                <c:pt idx="12">
                  <c:v>470.48099999999999</c:v>
                </c:pt>
                <c:pt idx="13">
                  <c:v>474.142</c:v>
                </c:pt>
                <c:pt idx="14">
                  <c:v>481.46499999999997</c:v>
                </c:pt>
                <c:pt idx="15">
                  <c:v>486.95699999999999</c:v>
                </c:pt>
                <c:pt idx="16">
                  <c:v>494.279</c:v>
                </c:pt>
                <c:pt idx="17">
                  <c:v>499.77100000000002</c:v>
                </c:pt>
                <c:pt idx="18">
                  <c:v>505.26299999999998</c:v>
                </c:pt>
                <c:pt idx="19">
                  <c:v>510.755</c:v>
                </c:pt>
                <c:pt idx="20">
                  <c:v>521.73900000000003</c:v>
                </c:pt>
                <c:pt idx="21">
                  <c:v>543.70699999999999</c:v>
                </c:pt>
                <c:pt idx="22">
                  <c:v>552.86</c:v>
                </c:pt>
                <c:pt idx="23">
                  <c:v>567.50599999999997</c:v>
                </c:pt>
                <c:pt idx="24">
                  <c:v>578.49</c:v>
                </c:pt>
                <c:pt idx="25">
                  <c:v>596.79600000000005</c:v>
                </c:pt>
                <c:pt idx="26">
                  <c:v>615.10299999999995</c:v>
                </c:pt>
                <c:pt idx="27">
                  <c:v>626.08699999999999</c:v>
                </c:pt>
                <c:pt idx="28">
                  <c:v>637.07100000000003</c:v>
                </c:pt>
                <c:pt idx="29">
                  <c:v>648.05499999999995</c:v>
                </c:pt>
                <c:pt idx="30">
                  <c:v>655.37800000000004</c:v>
                </c:pt>
                <c:pt idx="31">
                  <c:v>666.36199999999997</c:v>
                </c:pt>
                <c:pt idx="32">
                  <c:v>675.51499999999999</c:v>
                </c:pt>
                <c:pt idx="33">
                  <c:v>699.31399999999996</c:v>
                </c:pt>
              </c:numCache>
            </c:numRef>
          </c:xVal>
          <c:yVal>
            <c:numRef>
              <c:f>BC!$AH$2:$AH$35</c:f>
              <c:numCache>
                <c:formatCode>0.000</c:formatCode>
                <c:ptCount val="34"/>
                <c:pt idx="0">
                  <c:v>0</c:v>
                </c:pt>
                <c:pt idx="1">
                  <c:v>3.7174700000000001E-3</c:v>
                </c:pt>
                <c:pt idx="2">
                  <c:v>3.7174700000000001E-3</c:v>
                </c:pt>
                <c:pt idx="3">
                  <c:v>3.7174700000000001E-3</c:v>
                </c:pt>
                <c:pt idx="4">
                  <c:v>3.7174700000000001E-3</c:v>
                </c:pt>
                <c:pt idx="5">
                  <c:v>7.4349400000000001E-3</c:v>
                </c:pt>
                <c:pt idx="6">
                  <c:v>1.11524E-2</c:v>
                </c:pt>
                <c:pt idx="7">
                  <c:v>2.6022300000000002E-2</c:v>
                </c:pt>
                <c:pt idx="8">
                  <c:v>4.8327099999999998E-2</c:v>
                </c:pt>
                <c:pt idx="9">
                  <c:v>8.5501900000000006E-2</c:v>
                </c:pt>
                <c:pt idx="10">
                  <c:v>0.12267699999999999</c:v>
                </c:pt>
                <c:pt idx="11">
                  <c:v>0.156134</c:v>
                </c:pt>
                <c:pt idx="12">
                  <c:v>0.19702600000000001</c:v>
                </c:pt>
                <c:pt idx="13">
                  <c:v>0.26022299999999998</c:v>
                </c:pt>
                <c:pt idx="14">
                  <c:v>0.32713799999999998</c:v>
                </c:pt>
                <c:pt idx="15">
                  <c:v>0.37546499999999999</c:v>
                </c:pt>
                <c:pt idx="16">
                  <c:v>0.423792</c:v>
                </c:pt>
                <c:pt idx="17">
                  <c:v>0.49442399999999997</c:v>
                </c:pt>
                <c:pt idx="18">
                  <c:v>0.53903299999999998</c:v>
                </c:pt>
                <c:pt idx="19">
                  <c:v>0.60594800000000004</c:v>
                </c:pt>
                <c:pt idx="20">
                  <c:v>0.65055799999999997</c:v>
                </c:pt>
                <c:pt idx="21">
                  <c:v>0.71375500000000003</c:v>
                </c:pt>
                <c:pt idx="22">
                  <c:v>0.75836400000000004</c:v>
                </c:pt>
                <c:pt idx="23">
                  <c:v>0.78066899999999995</c:v>
                </c:pt>
                <c:pt idx="24">
                  <c:v>0.81040900000000005</c:v>
                </c:pt>
                <c:pt idx="25">
                  <c:v>0.85130099999999997</c:v>
                </c:pt>
                <c:pt idx="26">
                  <c:v>0.88475800000000004</c:v>
                </c:pt>
                <c:pt idx="27">
                  <c:v>0.91078099999999995</c:v>
                </c:pt>
                <c:pt idx="28">
                  <c:v>0.92936799999999997</c:v>
                </c:pt>
                <c:pt idx="29">
                  <c:v>0.95910799999999996</c:v>
                </c:pt>
                <c:pt idx="30">
                  <c:v>0.97026000000000001</c:v>
                </c:pt>
                <c:pt idx="31">
                  <c:v>0.97769499999999998</c:v>
                </c:pt>
                <c:pt idx="32">
                  <c:v>0.98141299999999998</c:v>
                </c:pt>
                <c:pt idx="33">
                  <c:v>0.98884799999999995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F-40FE-A115-43E22B4AF13D}"/>
            </c:ext>
          </c:extLst>
        </c:ser>
        <c:ser>
          <c:idx val="1"/>
          <c:order val="1"/>
          <c:tx>
            <c:strRef>
              <c:f>BC!$AI$1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BC!$AG$2:$AG$45</c:f>
              <c:numCache>
                <c:formatCode>0.000</c:formatCode>
                <c:ptCount val="44"/>
                <c:pt idx="0">
                  <c:v>0</c:v>
                </c:pt>
                <c:pt idx="1">
                  <c:v>186.72800000000001</c:v>
                </c:pt>
                <c:pt idx="2">
                  <c:v>265.44600000000003</c:v>
                </c:pt>
                <c:pt idx="3">
                  <c:v>153.77600000000001</c:v>
                </c:pt>
                <c:pt idx="4">
                  <c:v>89.702500000000001</c:v>
                </c:pt>
                <c:pt idx="5">
                  <c:v>388.101</c:v>
                </c:pt>
                <c:pt idx="6">
                  <c:v>411.899</c:v>
                </c:pt>
                <c:pt idx="7">
                  <c:v>422.88299999999998</c:v>
                </c:pt>
                <c:pt idx="8">
                  <c:v>433.86700000000002</c:v>
                </c:pt>
                <c:pt idx="9">
                  <c:v>446.68200000000002</c:v>
                </c:pt>
                <c:pt idx="10">
                  <c:v>457.666</c:v>
                </c:pt>
                <c:pt idx="11">
                  <c:v>461.327</c:v>
                </c:pt>
                <c:pt idx="12">
                  <c:v>470.48099999999999</c:v>
                </c:pt>
                <c:pt idx="13">
                  <c:v>474.142</c:v>
                </c:pt>
                <c:pt idx="14">
                  <c:v>481.46499999999997</c:v>
                </c:pt>
                <c:pt idx="15">
                  <c:v>486.95699999999999</c:v>
                </c:pt>
                <c:pt idx="16">
                  <c:v>494.279</c:v>
                </c:pt>
                <c:pt idx="17">
                  <c:v>499.77100000000002</c:v>
                </c:pt>
                <c:pt idx="18">
                  <c:v>505.26299999999998</c:v>
                </c:pt>
                <c:pt idx="19">
                  <c:v>510.755</c:v>
                </c:pt>
                <c:pt idx="20">
                  <c:v>521.73900000000003</c:v>
                </c:pt>
                <c:pt idx="21">
                  <c:v>543.70699999999999</c:v>
                </c:pt>
                <c:pt idx="22">
                  <c:v>552.86</c:v>
                </c:pt>
                <c:pt idx="23">
                  <c:v>567.50599999999997</c:v>
                </c:pt>
                <c:pt idx="24">
                  <c:v>578.49</c:v>
                </c:pt>
                <c:pt idx="25">
                  <c:v>596.79600000000005</c:v>
                </c:pt>
                <c:pt idx="26">
                  <c:v>615.10299999999995</c:v>
                </c:pt>
                <c:pt idx="27">
                  <c:v>626.08699999999999</c:v>
                </c:pt>
                <c:pt idx="28">
                  <c:v>637.07100000000003</c:v>
                </c:pt>
                <c:pt idx="29">
                  <c:v>648.05499999999995</c:v>
                </c:pt>
                <c:pt idx="30">
                  <c:v>655.37800000000004</c:v>
                </c:pt>
                <c:pt idx="31">
                  <c:v>666.36199999999997</c:v>
                </c:pt>
                <c:pt idx="32">
                  <c:v>675.51499999999999</c:v>
                </c:pt>
                <c:pt idx="33">
                  <c:v>699.31399999999996</c:v>
                </c:pt>
                <c:pt idx="34">
                  <c:v>700</c:v>
                </c:pt>
                <c:pt idx="35">
                  <c:v>710</c:v>
                </c:pt>
                <c:pt idx="36">
                  <c:v>720</c:v>
                </c:pt>
                <c:pt idx="37">
                  <c:v>730</c:v>
                </c:pt>
                <c:pt idx="38">
                  <c:v>740</c:v>
                </c:pt>
                <c:pt idx="39">
                  <c:v>750</c:v>
                </c:pt>
                <c:pt idx="40">
                  <c:v>760</c:v>
                </c:pt>
                <c:pt idx="41">
                  <c:v>800</c:v>
                </c:pt>
                <c:pt idx="42">
                  <c:v>850</c:v>
                </c:pt>
                <c:pt idx="43">
                  <c:v>900</c:v>
                </c:pt>
              </c:numCache>
            </c:numRef>
          </c:xVal>
          <c:yVal>
            <c:numRef>
              <c:f>BC!$AI$2:$AI$45</c:f>
              <c:numCache>
                <c:formatCode>0.000</c:formatCode>
                <c:ptCount val="44"/>
                <c:pt idx="0">
                  <c:v>0</c:v>
                </c:pt>
                <c:pt idx="1">
                  <c:v>1.1710671656496151E-188</c:v>
                </c:pt>
                <c:pt idx="2">
                  <c:v>4.3890696688078717E-39</c:v>
                </c:pt>
                <c:pt idx="3">
                  <c:v>0</c:v>
                </c:pt>
                <c:pt idx="4">
                  <c:v>0</c:v>
                </c:pt>
                <c:pt idx="5">
                  <c:v>5.9603251729029331E-4</c:v>
                </c:pt>
                <c:pt idx="6">
                  <c:v>1.0125936402524625E-2</c:v>
                </c:pt>
                <c:pt idx="7">
                  <c:v>2.5241032386365225E-2</c:v>
                </c:pt>
                <c:pt idx="8">
                  <c:v>5.2467496166920514E-2</c:v>
                </c:pt>
                <c:pt idx="9">
                  <c:v>0.1027280104593155</c:v>
                </c:pt>
                <c:pt idx="10">
                  <c:v>0.16152533875154629</c:v>
                </c:pt>
                <c:pt idx="11">
                  <c:v>0.18392757890887479</c:v>
                </c:pt>
                <c:pt idx="12">
                  <c:v>0.24474886179445463</c:v>
                </c:pt>
                <c:pt idx="13">
                  <c:v>0.27056348918588385</c:v>
                </c:pt>
                <c:pt idx="14">
                  <c:v>0.32380960490999189</c:v>
                </c:pt>
                <c:pt idx="15">
                  <c:v>0.36448724757255596</c:v>
                </c:pt>
                <c:pt idx="16">
                  <c:v>0.41870737456978746</c:v>
                </c:pt>
                <c:pt idx="17">
                  <c:v>0.45876383593627462</c:v>
                </c:pt>
                <c:pt idx="18">
                  <c:v>0.49785592085195479</c:v>
                </c:pt>
                <c:pt idx="19">
                  <c:v>0.53566233553616205</c:v>
                </c:pt>
                <c:pt idx="20">
                  <c:v>0.60646854031630426</c:v>
                </c:pt>
                <c:pt idx="21">
                  <c:v>0.72544847750582442</c:v>
                </c:pt>
                <c:pt idx="22">
                  <c:v>0.76581461341046286</c:v>
                </c:pt>
                <c:pt idx="23">
                  <c:v>0.81994347080028329</c:v>
                </c:pt>
                <c:pt idx="24">
                  <c:v>0.85296313096943877</c:v>
                </c:pt>
                <c:pt idx="25">
                  <c:v>0.89592126262787974</c:v>
                </c:pt>
                <c:pt idx="26">
                  <c:v>0.92686627149291489</c:v>
                </c:pt>
                <c:pt idx="27">
                  <c:v>0.94097179094315864</c:v>
                </c:pt>
                <c:pt idx="28">
                  <c:v>0.95242677199969861</c:v>
                </c:pt>
                <c:pt idx="29">
                  <c:v>0.96170415277348553</c:v>
                </c:pt>
                <c:pt idx="30">
                  <c:v>0.9668787563753285</c:v>
                </c:pt>
                <c:pt idx="31">
                  <c:v>0.97337722180651209</c:v>
                </c:pt>
                <c:pt idx="32">
                  <c:v>0.97781852814460024</c:v>
                </c:pt>
                <c:pt idx="33">
                  <c:v>0.98622191209552235</c:v>
                </c:pt>
                <c:pt idx="34">
                  <c:v>0.98641011150973867</c:v>
                </c:pt>
                <c:pt idx="35">
                  <c:v>0.98888051950146438</c:v>
                </c:pt>
                <c:pt idx="36">
                  <c:v>0.99090392179799414</c:v>
                </c:pt>
                <c:pt idx="37">
                  <c:v>0.99256051309805216</c:v>
                </c:pt>
                <c:pt idx="38">
                  <c:v>0.99391633009983094</c:v>
                </c:pt>
                <c:pt idx="39">
                  <c:v>0.99502567422463883</c:v>
                </c:pt>
                <c:pt idx="40">
                  <c:v>0.99593314581349279</c:v>
                </c:pt>
                <c:pt idx="41">
                  <c:v>0.99818425468692773</c:v>
                </c:pt>
                <c:pt idx="42">
                  <c:v>0.9993378771432081</c:v>
                </c:pt>
                <c:pt idx="43">
                  <c:v>0.99975864135117987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F-40FE-A115-43E22B4AF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50064"/>
        <c:axId val="1574644656"/>
      </c:scatterChart>
      <c:valAx>
        <c:axId val="157465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44656"/>
        <c:crosses val="autoZero"/>
        <c:crossBetween val="midCat"/>
      </c:valAx>
      <c:valAx>
        <c:axId val="15746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5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BC!$PM$2:$PM$17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1.2121200000000001</c:v>
                </c:pt>
                <c:pt idx="4">
                  <c:v>4.8484800000000003</c:v>
                </c:pt>
                <c:pt idx="5">
                  <c:v>7.2727300000000001</c:v>
                </c:pt>
                <c:pt idx="6">
                  <c:v>10.9091</c:v>
                </c:pt>
                <c:pt idx="7">
                  <c:v>30.303000000000001</c:v>
                </c:pt>
                <c:pt idx="8">
                  <c:v>60.606099999999998</c:v>
                </c:pt>
                <c:pt idx="9">
                  <c:v>90.909099999999995</c:v>
                </c:pt>
                <c:pt idx="10">
                  <c:v>121.212</c:v>
                </c:pt>
                <c:pt idx="11">
                  <c:v>135.75800000000001</c:v>
                </c:pt>
                <c:pt idx="12">
                  <c:v>150.303</c:v>
                </c:pt>
                <c:pt idx="13">
                  <c:v>210.90899999999999</c:v>
                </c:pt>
                <c:pt idx="14">
                  <c:v>240</c:v>
                </c:pt>
                <c:pt idx="15">
                  <c:v>301.81799999999998</c:v>
                </c:pt>
              </c:numCache>
            </c:numRef>
          </c:xVal>
          <c:yVal>
            <c:numRef>
              <c:f>BC!$PN$2:$PN$17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6.4885899999999998E-3</c:v>
                </c:pt>
                <c:pt idx="4">
                  <c:v>1.6214099999999999E-2</c:v>
                </c:pt>
                <c:pt idx="5">
                  <c:v>3.2438000000000002E-2</c:v>
                </c:pt>
                <c:pt idx="6">
                  <c:v>6.8137500000000004E-2</c:v>
                </c:pt>
                <c:pt idx="7">
                  <c:v>0.50312400000000002</c:v>
                </c:pt>
                <c:pt idx="8">
                  <c:v>0.64261100000000004</c:v>
                </c:pt>
                <c:pt idx="9">
                  <c:v>0.73664399999999997</c:v>
                </c:pt>
                <c:pt idx="10">
                  <c:v>0.84041699999999997</c:v>
                </c:pt>
                <c:pt idx="11">
                  <c:v>0.87607199999999996</c:v>
                </c:pt>
                <c:pt idx="12">
                  <c:v>0.94744200000000001</c:v>
                </c:pt>
                <c:pt idx="13">
                  <c:v>0.95693600000000001</c:v>
                </c:pt>
                <c:pt idx="14">
                  <c:v>0.986039</c:v>
                </c:pt>
                <c:pt idx="15">
                  <c:v>1.01176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D-41E8-B450-0CD1A1B3C7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BC!$PM$2:$PM$17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1.2121200000000001</c:v>
                </c:pt>
                <c:pt idx="4">
                  <c:v>4.8484800000000003</c:v>
                </c:pt>
                <c:pt idx="5">
                  <c:v>7.2727300000000001</c:v>
                </c:pt>
                <c:pt idx="6">
                  <c:v>10.9091</c:v>
                </c:pt>
                <c:pt idx="7">
                  <c:v>30.303000000000001</c:v>
                </c:pt>
                <c:pt idx="8">
                  <c:v>60.606099999999998</c:v>
                </c:pt>
                <c:pt idx="9">
                  <c:v>90.909099999999995</c:v>
                </c:pt>
                <c:pt idx="10">
                  <c:v>121.212</c:v>
                </c:pt>
                <c:pt idx="11">
                  <c:v>135.75800000000001</c:v>
                </c:pt>
                <c:pt idx="12">
                  <c:v>150.303</c:v>
                </c:pt>
                <c:pt idx="13">
                  <c:v>210.90899999999999</c:v>
                </c:pt>
                <c:pt idx="14">
                  <c:v>240</c:v>
                </c:pt>
                <c:pt idx="15">
                  <c:v>301.81799999999998</c:v>
                </c:pt>
              </c:numCache>
            </c:numRef>
          </c:xVal>
          <c:yVal>
            <c:numRef>
              <c:f>BC!$PO$2:$PO$17</c:f>
              <c:numCache>
                <c:formatCode>0.000</c:formatCode>
                <c:ptCount val="16"/>
                <c:pt idx="0">
                  <c:v>4.7733354636647192E-2</c:v>
                </c:pt>
                <c:pt idx="1">
                  <c:v>4.7733354636647192E-2</c:v>
                </c:pt>
                <c:pt idx="2">
                  <c:v>4.7733354636647192E-2</c:v>
                </c:pt>
                <c:pt idx="3">
                  <c:v>5.321477357322657E-2</c:v>
                </c:pt>
                <c:pt idx="4">
                  <c:v>7.2074238196937312E-2</c:v>
                </c:pt>
                <c:pt idx="5">
                  <c:v>8.66867738583946E-2</c:v>
                </c:pt>
                <c:pt idx="6">
                  <c:v>0.11163107839565975</c:v>
                </c:pt>
                <c:pt idx="7">
                  <c:v>0.29378389761631352</c:v>
                </c:pt>
                <c:pt idx="8">
                  <c:v>0.6106638961693267</c:v>
                </c:pt>
                <c:pt idx="9">
                  <c:v>0.81988572826210426</c:v>
                </c:pt>
                <c:pt idx="10">
                  <c:v>0.92315089296172059</c:v>
                </c:pt>
                <c:pt idx="11">
                  <c:v>0.9496414979231127</c:v>
                </c:pt>
                <c:pt idx="12">
                  <c:v>0.96716135734425668</c:v>
                </c:pt>
                <c:pt idx="13">
                  <c:v>0.99460122221165015</c:v>
                </c:pt>
                <c:pt idx="14">
                  <c:v>0.99774208057787284</c:v>
                </c:pt>
                <c:pt idx="15">
                  <c:v>0.99964667367077953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D-41E8-B450-0CD1A1B3C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494255"/>
        <c:axId val="2017480111"/>
      </c:scatterChart>
      <c:valAx>
        <c:axId val="201749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80111"/>
        <c:crosses val="autoZero"/>
        <c:crossBetween val="midCat"/>
      </c:valAx>
      <c:valAx>
        <c:axId val="20174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9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BC!$PQ$2:$PQ$9</c:f>
              <c:numCache>
                <c:formatCode>General</c:formatCode>
                <c:ptCount val="8"/>
                <c:pt idx="0">
                  <c:v>0</c:v>
                </c:pt>
                <c:pt idx="1">
                  <c:v>68.7042</c:v>
                </c:pt>
                <c:pt idx="2">
                  <c:v>74.816599999999994</c:v>
                </c:pt>
                <c:pt idx="3">
                  <c:v>81.173599999999993</c:v>
                </c:pt>
                <c:pt idx="4">
                  <c:v>87.530600000000007</c:v>
                </c:pt>
                <c:pt idx="5">
                  <c:v>93.643000000000001</c:v>
                </c:pt>
                <c:pt idx="6">
                  <c:v>98.777500000000003</c:v>
                </c:pt>
                <c:pt idx="7">
                  <c:v>100</c:v>
                </c:pt>
              </c:numCache>
            </c:numRef>
          </c:xVal>
          <c:yVal>
            <c:numRef>
              <c:f>BC!$PR$2:$PR$9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2.1739100000000001E-2</c:v>
                </c:pt>
                <c:pt idx="3">
                  <c:v>0.16739100000000001</c:v>
                </c:pt>
                <c:pt idx="4">
                  <c:v>0.25652200000000003</c:v>
                </c:pt>
                <c:pt idx="5">
                  <c:v>0.33912999999999999</c:v>
                </c:pt>
                <c:pt idx="6">
                  <c:v>0.53695700000000002</c:v>
                </c:pt>
                <c:pt idx="7">
                  <c:v>0.70217399999999996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E-417A-A999-3D922D06F6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BC!$PQ$2:$PQ$9</c:f>
              <c:numCache>
                <c:formatCode>General</c:formatCode>
                <c:ptCount val="8"/>
                <c:pt idx="0">
                  <c:v>0</c:v>
                </c:pt>
                <c:pt idx="1">
                  <c:v>68.7042</c:v>
                </c:pt>
                <c:pt idx="2">
                  <c:v>74.816599999999994</c:v>
                </c:pt>
                <c:pt idx="3">
                  <c:v>81.173599999999993</c:v>
                </c:pt>
                <c:pt idx="4">
                  <c:v>87.530600000000007</c:v>
                </c:pt>
                <c:pt idx="5">
                  <c:v>93.643000000000001</c:v>
                </c:pt>
                <c:pt idx="6">
                  <c:v>98.777500000000003</c:v>
                </c:pt>
                <c:pt idx="7">
                  <c:v>100</c:v>
                </c:pt>
              </c:numCache>
            </c:numRef>
          </c:xVal>
          <c:yVal>
            <c:numRef>
              <c:f>BC!$PS$2:$PS$9</c:f>
              <c:numCache>
                <c:formatCode>0.000</c:formatCode>
                <c:ptCount val="8"/>
                <c:pt idx="0">
                  <c:v>0</c:v>
                </c:pt>
                <c:pt idx="1">
                  <c:v>3.1582137670664481E-3</c:v>
                </c:pt>
                <c:pt idx="2">
                  <c:v>2.755216765220974E-2</c:v>
                </c:pt>
                <c:pt idx="3">
                  <c:v>0.11096221607625492</c:v>
                </c:pt>
                <c:pt idx="4">
                  <c:v>0.26033024048824954</c:v>
                </c:pt>
                <c:pt idx="5">
                  <c:v>0.43192190295923932</c:v>
                </c:pt>
                <c:pt idx="6">
                  <c:v>0.56849914225013221</c:v>
                </c:pt>
                <c:pt idx="7">
                  <c:v>0.59816528188466545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E-417A-A999-3D922D06F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783"/>
        <c:axId val="8017871"/>
      </c:scatterChart>
      <c:valAx>
        <c:axId val="802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871"/>
        <c:crosses val="autoZero"/>
        <c:crossBetween val="midCat"/>
      </c:valAx>
      <c:valAx>
        <c:axId val="80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BC!$PU$2:$PU$12</c:f>
              <c:numCache>
                <c:formatCode>General</c:formatCode>
                <c:ptCount val="11"/>
                <c:pt idx="0">
                  <c:v>0</c:v>
                </c:pt>
                <c:pt idx="1">
                  <c:v>49.877800000000001</c:v>
                </c:pt>
                <c:pt idx="2">
                  <c:v>55.990200000000002</c:v>
                </c:pt>
                <c:pt idx="3">
                  <c:v>62.347200000000001</c:v>
                </c:pt>
                <c:pt idx="4">
                  <c:v>67.237200000000001</c:v>
                </c:pt>
                <c:pt idx="5">
                  <c:v>73.594099999999997</c:v>
                </c:pt>
                <c:pt idx="6">
                  <c:v>79.706599999999995</c:v>
                </c:pt>
                <c:pt idx="7">
                  <c:v>86.063599999999994</c:v>
                </c:pt>
                <c:pt idx="8">
                  <c:v>89.242099999999994</c:v>
                </c:pt>
                <c:pt idx="9">
                  <c:v>90.953500000000005</c:v>
                </c:pt>
                <c:pt idx="10">
                  <c:v>92</c:v>
                </c:pt>
              </c:numCache>
            </c:numRef>
          </c:xVal>
          <c:yVal>
            <c:numRef>
              <c:f>BC!$PV$2:$PV$12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2.6086999999999999E-2</c:v>
                </c:pt>
                <c:pt idx="3">
                  <c:v>4.7826100000000003E-2</c:v>
                </c:pt>
                <c:pt idx="4">
                  <c:v>7.8260899999999994E-2</c:v>
                </c:pt>
                <c:pt idx="5">
                  <c:v>0.16087000000000001</c:v>
                </c:pt>
                <c:pt idx="6">
                  <c:v>0.230435</c:v>
                </c:pt>
                <c:pt idx="7">
                  <c:v>0.35</c:v>
                </c:pt>
                <c:pt idx="8">
                  <c:v>0.5</c:v>
                </c:pt>
                <c:pt idx="9">
                  <c:v>0.70217399999999996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E-4EFF-84CE-92222EBFBC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BC!$PU$2:$PU$12</c:f>
              <c:numCache>
                <c:formatCode>General</c:formatCode>
                <c:ptCount val="11"/>
                <c:pt idx="0">
                  <c:v>0</c:v>
                </c:pt>
                <c:pt idx="1">
                  <c:v>49.877800000000001</c:v>
                </c:pt>
                <c:pt idx="2">
                  <c:v>55.990200000000002</c:v>
                </c:pt>
                <c:pt idx="3">
                  <c:v>62.347200000000001</c:v>
                </c:pt>
                <c:pt idx="4">
                  <c:v>67.237200000000001</c:v>
                </c:pt>
                <c:pt idx="5">
                  <c:v>73.594099999999997</c:v>
                </c:pt>
                <c:pt idx="6">
                  <c:v>79.706599999999995</c:v>
                </c:pt>
                <c:pt idx="7">
                  <c:v>86.063599999999994</c:v>
                </c:pt>
                <c:pt idx="8">
                  <c:v>89.242099999999994</c:v>
                </c:pt>
                <c:pt idx="9">
                  <c:v>90.953500000000005</c:v>
                </c:pt>
                <c:pt idx="10">
                  <c:v>92</c:v>
                </c:pt>
              </c:numCache>
            </c:numRef>
          </c:xVal>
          <c:yVal>
            <c:numRef>
              <c:f>BC!$PW$2:$PW$12</c:f>
              <c:numCache>
                <c:formatCode>0.000</c:formatCode>
                <c:ptCount val="11"/>
                <c:pt idx="0">
                  <c:v>0</c:v>
                </c:pt>
                <c:pt idx="1">
                  <c:v>5.5180115590825121E-60</c:v>
                </c:pt>
                <c:pt idx="2">
                  <c:v>3.6822163859161627E-25</c:v>
                </c:pt>
                <c:pt idx="3">
                  <c:v>1.8884843587983229E-10</c:v>
                </c:pt>
                <c:pt idx="4">
                  <c:v>1.6344344262174697E-5</c:v>
                </c:pt>
                <c:pt idx="5">
                  <c:v>1.2446571729981303E-2</c:v>
                </c:pt>
                <c:pt idx="6">
                  <c:v>0.16388713246098588</c:v>
                </c:pt>
                <c:pt idx="7">
                  <c:v>0.48687181107071587</c:v>
                </c:pt>
                <c:pt idx="8">
                  <c:v>0.63504813467502941</c:v>
                </c:pt>
                <c:pt idx="9">
                  <c:v>0.70165889680298821</c:v>
                </c:pt>
                <c:pt idx="10">
                  <c:v>0.73753353822180701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E-4EFF-84CE-92222EBF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82799"/>
        <c:axId val="2019874479"/>
      </c:scatterChart>
      <c:valAx>
        <c:axId val="201988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874479"/>
        <c:crosses val="autoZero"/>
        <c:crossBetween val="midCat"/>
      </c:valAx>
      <c:valAx>
        <c:axId val="20198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88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BC!$PY$2:$PY$7</c:f>
              <c:numCache>
                <c:formatCode>General</c:formatCode>
                <c:ptCount val="6"/>
                <c:pt idx="0">
                  <c:v>0</c:v>
                </c:pt>
                <c:pt idx="1">
                  <c:v>18.337399999999999</c:v>
                </c:pt>
                <c:pt idx="2">
                  <c:v>24.694400000000002</c:v>
                </c:pt>
                <c:pt idx="3">
                  <c:v>31.051300000000001</c:v>
                </c:pt>
                <c:pt idx="4">
                  <c:v>33.251800000000003</c:v>
                </c:pt>
              </c:numCache>
            </c:numRef>
          </c:xVal>
          <c:yVal>
            <c:numRef>
              <c:f>BC!$PZ$2:$PZ$7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0.25652199999999997</c:v>
                </c:pt>
                <c:pt idx="3">
                  <c:v>0.48260900000000001</c:v>
                </c:pt>
                <c:pt idx="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B-4D64-BDBF-D9B06AE205D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BC!$PY$2:$PY$7</c:f>
              <c:numCache>
                <c:formatCode>General</c:formatCode>
                <c:ptCount val="6"/>
                <c:pt idx="0">
                  <c:v>0</c:v>
                </c:pt>
                <c:pt idx="1">
                  <c:v>18.337399999999999</c:v>
                </c:pt>
                <c:pt idx="2">
                  <c:v>24.694400000000002</c:v>
                </c:pt>
                <c:pt idx="3">
                  <c:v>31.051300000000001</c:v>
                </c:pt>
                <c:pt idx="4">
                  <c:v>33.251800000000003</c:v>
                </c:pt>
              </c:numCache>
            </c:numRef>
          </c:xVal>
          <c:yVal>
            <c:numRef>
              <c:f>BC!$QA$2:$QA$7</c:f>
              <c:numCache>
                <c:formatCode>0.000</c:formatCode>
                <c:ptCount val="6"/>
                <c:pt idx="0">
                  <c:v>4.5732336335083249E-87</c:v>
                </c:pt>
                <c:pt idx="1">
                  <c:v>3.8877188315928572E-3</c:v>
                </c:pt>
                <c:pt idx="2">
                  <c:v>0.20085867585520886</c:v>
                </c:pt>
                <c:pt idx="3">
                  <c:v>0.62860496794920639</c:v>
                </c:pt>
                <c:pt idx="4">
                  <c:v>0.73920982162694449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B-4D64-BDBF-D9B06AE20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477615"/>
        <c:axId val="2017498831"/>
      </c:scatterChart>
      <c:valAx>
        <c:axId val="201747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98831"/>
        <c:crosses val="autoZero"/>
        <c:crossBetween val="midCat"/>
      </c:valAx>
      <c:valAx>
        <c:axId val="20174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7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BC!$QC$2:$QC$16</c:f>
              <c:numCache>
                <c:formatCode>General</c:formatCode>
                <c:ptCount val="15"/>
                <c:pt idx="0">
                  <c:v>0</c:v>
                </c:pt>
                <c:pt idx="1">
                  <c:v>10.8978</c:v>
                </c:pt>
                <c:pt idx="2">
                  <c:v>11.3956</c:v>
                </c:pt>
                <c:pt idx="3">
                  <c:v>11.81</c:v>
                </c:pt>
                <c:pt idx="4">
                  <c:v>12.553900000000001</c:v>
                </c:pt>
                <c:pt idx="5">
                  <c:v>13.5456</c:v>
                </c:pt>
                <c:pt idx="6">
                  <c:v>15.0297</c:v>
                </c:pt>
                <c:pt idx="7">
                  <c:v>15.5236</c:v>
                </c:pt>
                <c:pt idx="8">
                  <c:v>16.592099999999999</c:v>
                </c:pt>
                <c:pt idx="9">
                  <c:v>17.495100000000001</c:v>
                </c:pt>
                <c:pt idx="10">
                  <c:v>18.970199999999998</c:v>
                </c:pt>
                <c:pt idx="11">
                  <c:v>19.134499999999999</c:v>
                </c:pt>
                <c:pt idx="12">
                  <c:v>20.102900000000002</c:v>
                </c:pt>
                <c:pt idx="13">
                  <c:v>20.8062</c:v>
                </c:pt>
              </c:numCache>
            </c:numRef>
          </c:xVal>
          <c:yVal>
            <c:numRef>
              <c:f>BC!$QD$2:$QD$16</c:f>
              <c:numCache>
                <c:formatCode>0.00E+00</c:formatCode>
                <c:ptCount val="15"/>
                <c:pt idx="0" formatCode="General">
                  <c:v>0</c:v>
                </c:pt>
                <c:pt idx="1">
                  <c:v>8.2417579999999996E-4</c:v>
                </c:pt>
                <c:pt idx="2" formatCode="General">
                  <c:v>2.4725300000000001E-3</c:v>
                </c:pt>
                <c:pt idx="3" formatCode="General">
                  <c:v>4.3956000000000004E-3</c:v>
                </c:pt>
                <c:pt idx="4" formatCode="General">
                  <c:v>1.01648E-2</c:v>
                </c:pt>
                <c:pt idx="5" formatCode="General">
                  <c:v>1.8131899999999999E-2</c:v>
                </c:pt>
                <c:pt idx="6" formatCode="General">
                  <c:v>3.4340700000000002E-2</c:v>
                </c:pt>
                <c:pt idx="7" formatCode="General">
                  <c:v>4.0659300000000002E-2</c:v>
                </c:pt>
                <c:pt idx="8" formatCode="General">
                  <c:v>5.6318699999999999E-2</c:v>
                </c:pt>
                <c:pt idx="9" formatCode="General">
                  <c:v>7.08791E-2</c:v>
                </c:pt>
                <c:pt idx="10" formatCode="General">
                  <c:v>9.7802200000000006E-2</c:v>
                </c:pt>
                <c:pt idx="11" formatCode="General">
                  <c:v>0.100275</c:v>
                </c:pt>
                <c:pt idx="12" formatCode="General">
                  <c:v>0.136264</c:v>
                </c:pt>
                <c:pt idx="13" formatCode="General">
                  <c:v>0.19093399999999999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C-4408-8CAF-709E7114CD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BC!$QC$2:$QC$16</c:f>
              <c:numCache>
                <c:formatCode>General</c:formatCode>
                <c:ptCount val="15"/>
                <c:pt idx="0">
                  <c:v>0</c:v>
                </c:pt>
                <c:pt idx="1">
                  <c:v>10.8978</c:v>
                </c:pt>
                <c:pt idx="2">
                  <c:v>11.3956</c:v>
                </c:pt>
                <c:pt idx="3">
                  <c:v>11.81</c:v>
                </c:pt>
                <c:pt idx="4">
                  <c:v>12.553900000000001</c:v>
                </c:pt>
                <c:pt idx="5">
                  <c:v>13.5456</c:v>
                </c:pt>
                <c:pt idx="6">
                  <c:v>15.0297</c:v>
                </c:pt>
                <c:pt idx="7">
                  <c:v>15.5236</c:v>
                </c:pt>
                <c:pt idx="8">
                  <c:v>16.592099999999999</c:v>
                </c:pt>
                <c:pt idx="9">
                  <c:v>17.495100000000001</c:v>
                </c:pt>
                <c:pt idx="10">
                  <c:v>18.970199999999998</c:v>
                </c:pt>
                <c:pt idx="11">
                  <c:v>19.134499999999999</c:v>
                </c:pt>
                <c:pt idx="12">
                  <c:v>20.102900000000002</c:v>
                </c:pt>
                <c:pt idx="13">
                  <c:v>20.8062</c:v>
                </c:pt>
              </c:numCache>
            </c:numRef>
          </c:xVal>
          <c:yVal>
            <c:numRef>
              <c:f>BC!$QE$2:$QE$16</c:f>
              <c:numCache>
                <c:formatCode>0.000</c:formatCode>
                <c:ptCount val="15"/>
                <c:pt idx="0">
                  <c:v>2.7575736773903237E-14</c:v>
                </c:pt>
                <c:pt idx="1">
                  <c:v>1.1831929217112388E-3</c:v>
                </c:pt>
                <c:pt idx="2">
                  <c:v>1.8664713093531583E-3</c:v>
                </c:pt>
                <c:pt idx="3">
                  <c:v>2.6642103327927107E-3</c:v>
                </c:pt>
                <c:pt idx="4">
                  <c:v>4.8014552948928615E-3</c:v>
                </c:pt>
                <c:pt idx="5">
                  <c:v>9.6228478008329611E-3</c:v>
                </c:pt>
                <c:pt idx="6">
                  <c:v>2.3084085242745748E-2</c:v>
                </c:pt>
                <c:pt idx="7">
                  <c:v>2.9728540078481917E-2</c:v>
                </c:pt>
                <c:pt idx="8">
                  <c:v>4.8558735372342884E-2</c:v>
                </c:pt>
                <c:pt idx="9">
                  <c:v>6.966154601361331E-2</c:v>
                </c:pt>
                <c:pt idx="10">
                  <c:v>0.11476777586974012</c:v>
                </c:pt>
                <c:pt idx="11">
                  <c:v>0.12058745761254425</c:v>
                </c:pt>
                <c:pt idx="12">
                  <c:v>0.15787416614618929</c:v>
                </c:pt>
                <c:pt idx="13">
                  <c:v>0.18785978667587253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C-4408-8CAF-709E7114C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606031"/>
        <c:axId val="2031613935"/>
      </c:scatterChart>
      <c:valAx>
        <c:axId val="20316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13935"/>
        <c:crosses val="autoZero"/>
        <c:crossBetween val="midCat"/>
      </c:valAx>
      <c:valAx>
        <c:axId val="20316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0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BC!$QG$2:$QG$15</c:f>
              <c:numCache>
                <c:formatCode>General</c:formatCode>
                <c:ptCount val="14"/>
                <c:pt idx="0" formatCode="0.00E+00">
                  <c:v>0</c:v>
                </c:pt>
                <c:pt idx="1">
                  <c:v>9.9833599999999993</c:v>
                </c:pt>
                <c:pt idx="2">
                  <c:v>10.7317</c:v>
                </c:pt>
                <c:pt idx="3">
                  <c:v>11.1469</c:v>
                </c:pt>
                <c:pt idx="4">
                  <c:v>11.561299999999999</c:v>
                </c:pt>
                <c:pt idx="5">
                  <c:v>12.4726</c:v>
                </c:pt>
                <c:pt idx="6">
                  <c:v>13.052</c:v>
                </c:pt>
                <c:pt idx="7">
                  <c:v>14.0434</c:v>
                </c:pt>
                <c:pt idx="8">
                  <c:v>16.5183</c:v>
                </c:pt>
                <c:pt idx="9">
                  <c:v>17.997900000000001</c:v>
                </c:pt>
                <c:pt idx="10">
                  <c:v>18.9832</c:v>
                </c:pt>
                <c:pt idx="11">
                  <c:v>19.800599999999999</c:v>
                </c:pt>
                <c:pt idx="12">
                  <c:v>21.166399999999999</c:v>
                </c:pt>
                <c:pt idx="13">
                  <c:v>21.450299999999999</c:v>
                </c:pt>
              </c:numCache>
            </c:numRef>
          </c:xVal>
          <c:yVal>
            <c:numRef>
              <c:f>BC!$QH$2:$QH$15</c:f>
              <c:numCache>
                <c:formatCode>General</c:formatCode>
                <c:ptCount val="14"/>
                <c:pt idx="0" formatCode="0.00E+00">
                  <c:v>0</c:v>
                </c:pt>
                <c:pt idx="1">
                  <c:v>0</c:v>
                </c:pt>
                <c:pt idx="2" formatCode="0.00E+00">
                  <c:v>5.494505E-4</c:v>
                </c:pt>
                <c:pt idx="3">
                  <c:v>1.37363E-3</c:v>
                </c:pt>
                <c:pt idx="4">
                  <c:v>3.2967000000000001E-3</c:v>
                </c:pt>
                <c:pt idx="5">
                  <c:v>7.9670299999999999E-3</c:v>
                </c:pt>
                <c:pt idx="6">
                  <c:v>1.15385E-2</c:v>
                </c:pt>
                <c:pt idx="7">
                  <c:v>1.9780200000000001E-2</c:v>
                </c:pt>
                <c:pt idx="8">
                  <c:v>4.5054900000000002E-2</c:v>
                </c:pt>
                <c:pt idx="9">
                  <c:v>6.6483500000000001E-2</c:v>
                </c:pt>
                <c:pt idx="10">
                  <c:v>8.2142900000000005E-2</c:v>
                </c:pt>
                <c:pt idx="11">
                  <c:v>9.9725300000000003E-2</c:v>
                </c:pt>
                <c:pt idx="12">
                  <c:v>0.157967</c:v>
                </c:pt>
                <c:pt idx="13">
                  <c:v>0.21675800000000001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66A-B0F5-210A501EE4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BC!$QG$2:$QG$15</c:f>
              <c:numCache>
                <c:formatCode>General</c:formatCode>
                <c:ptCount val="14"/>
                <c:pt idx="0" formatCode="0.00E+00">
                  <c:v>0</c:v>
                </c:pt>
                <c:pt idx="1">
                  <c:v>9.9833599999999993</c:v>
                </c:pt>
                <c:pt idx="2">
                  <c:v>10.7317</c:v>
                </c:pt>
                <c:pt idx="3">
                  <c:v>11.1469</c:v>
                </c:pt>
                <c:pt idx="4">
                  <c:v>11.561299999999999</c:v>
                </c:pt>
                <c:pt idx="5">
                  <c:v>12.4726</c:v>
                </c:pt>
                <c:pt idx="6">
                  <c:v>13.052</c:v>
                </c:pt>
                <c:pt idx="7">
                  <c:v>14.0434</c:v>
                </c:pt>
                <c:pt idx="8">
                  <c:v>16.5183</c:v>
                </c:pt>
                <c:pt idx="9">
                  <c:v>17.997900000000001</c:v>
                </c:pt>
                <c:pt idx="10">
                  <c:v>18.9832</c:v>
                </c:pt>
                <c:pt idx="11">
                  <c:v>19.800599999999999</c:v>
                </c:pt>
                <c:pt idx="12">
                  <c:v>21.166399999999999</c:v>
                </c:pt>
                <c:pt idx="13">
                  <c:v>21.450299999999999</c:v>
                </c:pt>
              </c:numCache>
            </c:numRef>
          </c:xVal>
          <c:yVal>
            <c:numRef>
              <c:f>BC!$QI$2:$QI$15</c:f>
              <c:numCache>
                <c:formatCode>0.000</c:formatCode>
                <c:ptCount val="14"/>
                <c:pt idx="0">
                  <c:v>5.3588718160471626E-17</c:v>
                </c:pt>
                <c:pt idx="1">
                  <c:v>1.4755748705341484E-4</c:v>
                </c:pt>
                <c:pt idx="2">
                  <c:v>3.6522352707743868E-4</c:v>
                </c:pt>
                <c:pt idx="3">
                  <c:v>5.7972129040779693E-4</c:v>
                </c:pt>
                <c:pt idx="4">
                  <c:v>8.9497924454550414E-4</c:v>
                </c:pt>
                <c:pt idx="5">
                  <c:v>2.1320194360391442E-3</c:v>
                </c:pt>
                <c:pt idx="6">
                  <c:v>3.4982234898779797E-3</c:v>
                </c:pt>
                <c:pt idx="7">
                  <c:v>7.4548433593782945E-3</c:v>
                </c:pt>
                <c:pt idx="8">
                  <c:v>3.2618455773836284E-2</c:v>
                </c:pt>
                <c:pt idx="9">
                  <c:v>6.3133308851862663E-2</c:v>
                </c:pt>
                <c:pt idx="10">
                  <c:v>9.1168450457978847E-2</c:v>
                </c:pt>
                <c:pt idx="11">
                  <c:v>0.11912411388121413</c:v>
                </c:pt>
                <c:pt idx="12">
                  <c:v>0.17452986856134106</c:v>
                </c:pt>
                <c:pt idx="13">
                  <c:v>0.18724797946291175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8-466A-B0F5-210A501EE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68864"/>
        <c:axId val="272365952"/>
      </c:scatterChart>
      <c:valAx>
        <c:axId val="2723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65952"/>
        <c:crosses val="autoZero"/>
        <c:crossBetween val="midCat"/>
      </c:valAx>
      <c:valAx>
        <c:axId val="2723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BC!$QK$2:$QK$17</c:f>
              <c:numCache>
                <c:formatCode>General</c:formatCode>
                <c:ptCount val="16"/>
                <c:pt idx="0" formatCode="0.00E+00">
                  <c:v>0</c:v>
                </c:pt>
                <c:pt idx="1">
                  <c:v>19.966699999999999</c:v>
                </c:pt>
                <c:pt idx="2">
                  <c:v>30.033300000000001</c:v>
                </c:pt>
                <c:pt idx="3">
                  <c:v>32.029699999999998</c:v>
                </c:pt>
                <c:pt idx="4">
                  <c:v>33.194000000000003</c:v>
                </c:pt>
                <c:pt idx="5">
                  <c:v>33.941600000000001</c:v>
                </c:pt>
                <c:pt idx="6">
                  <c:v>35.021500000000003</c:v>
                </c:pt>
                <c:pt idx="7">
                  <c:v>35.518900000000002</c:v>
                </c:pt>
                <c:pt idx="8">
                  <c:v>37.009300000000003</c:v>
                </c:pt>
                <c:pt idx="9">
                  <c:v>38.496699999999997</c:v>
                </c:pt>
                <c:pt idx="10">
                  <c:v>38.991799999999998</c:v>
                </c:pt>
                <c:pt idx="11">
                  <c:v>40.063000000000002</c:v>
                </c:pt>
                <c:pt idx="12">
                  <c:v>41.458399999999997</c:v>
                </c:pt>
                <c:pt idx="13">
                  <c:v>43.260800000000003</c:v>
                </c:pt>
                <c:pt idx="14">
                  <c:v>45.040100000000002</c:v>
                </c:pt>
                <c:pt idx="15">
                  <c:v>45.738100000000003</c:v>
                </c:pt>
              </c:numCache>
            </c:numRef>
          </c:xVal>
          <c:yVal>
            <c:numRef>
              <c:f>BC!$QL$2:$QL$17</c:f>
              <c:numCache>
                <c:formatCode>General</c:formatCode>
                <c:ptCount val="16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2.7472530000000002E-4</c:v>
                </c:pt>
                <c:pt idx="4" formatCode="0.00E+00">
                  <c:v>8.2417579999999996E-4</c:v>
                </c:pt>
                <c:pt idx="5">
                  <c:v>2.1978000000000002E-3</c:v>
                </c:pt>
                <c:pt idx="6">
                  <c:v>4.1208800000000004E-3</c:v>
                </c:pt>
                <c:pt idx="7">
                  <c:v>6.3186800000000001E-3</c:v>
                </c:pt>
                <c:pt idx="8">
                  <c:v>1.48352E-2</c:v>
                </c:pt>
                <c:pt idx="9">
                  <c:v>2.6923099999999998E-2</c:v>
                </c:pt>
                <c:pt idx="10">
                  <c:v>3.1868100000000003E-2</c:v>
                </c:pt>
                <c:pt idx="11">
                  <c:v>4.4230800000000001E-2</c:v>
                </c:pt>
                <c:pt idx="12">
                  <c:v>6.7032999999999995E-2</c:v>
                </c:pt>
                <c:pt idx="13">
                  <c:v>0.100549</c:v>
                </c:pt>
                <c:pt idx="14">
                  <c:v>0.16181300000000001</c:v>
                </c:pt>
                <c:pt idx="15">
                  <c:v>0.222802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2-4898-8007-F0F5EEEADA1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BC!$QK$2:$QK$17</c:f>
              <c:numCache>
                <c:formatCode>General</c:formatCode>
                <c:ptCount val="16"/>
                <c:pt idx="0" formatCode="0.00E+00">
                  <c:v>0</c:v>
                </c:pt>
                <c:pt idx="1">
                  <c:v>19.966699999999999</c:v>
                </c:pt>
                <c:pt idx="2">
                  <c:v>30.033300000000001</c:v>
                </c:pt>
                <c:pt idx="3">
                  <c:v>32.029699999999998</c:v>
                </c:pt>
                <c:pt idx="4">
                  <c:v>33.194000000000003</c:v>
                </c:pt>
                <c:pt idx="5">
                  <c:v>33.941600000000001</c:v>
                </c:pt>
                <c:pt idx="6">
                  <c:v>35.021500000000003</c:v>
                </c:pt>
                <c:pt idx="7">
                  <c:v>35.518900000000002</c:v>
                </c:pt>
                <c:pt idx="8">
                  <c:v>37.009300000000003</c:v>
                </c:pt>
                <c:pt idx="9">
                  <c:v>38.496699999999997</c:v>
                </c:pt>
                <c:pt idx="10">
                  <c:v>38.991799999999998</c:v>
                </c:pt>
                <c:pt idx="11">
                  <c:v>40.063000000000002</c:v>
                </c:pt>
                <c:pt idx="12">
                  <c:v>41.458399999999997</c:v>
                </c:pt>
                <c:pt idx="13">
                  <c:v>43.260800000000003</c:v>
                </c:pt>
                <c:pt idx="14">
                  <c:v>45.040100000000002</c:v>
                </c:pt>
                <c:pt idx="15">
                  <c:v>45.738100000000003</c:v>
                </c:pt>
              </c:numCache>
            </c:numRef>
          </c:xVal>
          <c:yVal>
            <c:numRef>
              <c:f>BC!$QM$2:$QM$17</c:f>
              <c:numCache>
                <c:formatCode>0.000</c:formatCode>
                <c:ptCount val="16"/>
                <c:pt idx="0">
                  <c:v>3.8831026830059006E-189</c:v>
                </c:pt>
                <c:pt idx="1">
                  <c:v>5.0018926850770704E-17</c:v>
                </c:pt>
                <c:pt idx="2">
                  <c:v>1.7945680614349638E-5</c:v>
                </c:pt>
                <c:pt idx="3">
                  <c:v>1.9238287691749554E-4</c:v>
                </c:pt>
                <c:pt idx="4">
                  <c:v>6.0029248513582582E-4</c:v>
                </c:pt>
                <c:pt idx="5">
                  <c:v>1.1493711182749659E-3</c:v>
                </c:pt>
                <c:pt idx="6">
                  <c:v>2.6601671835344829E-3</c:v>
                </c:pt>
                <c:pt idx="7">
                  <c:v>3.7776193701277569E-3</c:v>
                </c:pt>
                <c:pt idx="8">
                  <c:v>9.5884549772712151E-3</c:v>
                </c:pt>
                <c:pt idx="9">
                  <c:v>2.0802546894512795E-2</c:v>
                </c:pt>
                <c:pt idx="10">
                  <c:v>2.6130572636637209E-2</c:v>
                </c:pt>
                <c:pt idx="11">
                  <c:v>4.0917941111020602E-2</c:v>
                </c:pt>
                <c:pt idx="12">
                  <c:v>6.7629811154047231E-2</c:v>
                </c:pt>
                <c:pt idx="13">
                  <c:v>0.11535458175053652</c:v>
                </c:pt>
                <c:pt idx="14">
                  <c:v>0.17612915777574584</c:v>
                </c:pt>
                <c:pt idx="15">
                  <c:v>0.20308247148860245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2-4898-8007-F0F5EEEAD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80096"/>
        <c:axId val="272375104"/>
      </c:scatterChart>
      <c:valAx>
        <c:axId val="27238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75104"/>
        <c:crosses val="autoZero"/>
        <c:crossBetween val="midCat"/>
      </c:valAx>
      <c:valAx>
        <c:axId val="2723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8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BC!$QO$2:$QO$18</c:f>
              <c:numCache>
                <c:formatCode>General</c:formatCode>
                <c:ptCount val="17"/>
                <c:pt idx="0">
                  <c:v>0</c:v>
                </c:pt>
                <c:pt idx="1">
                  <c:v>19.055399999999999</c:v>
                </c:pt>
                <c:pt idx="2">
                  <c:v>21.4941</c:v>
                </c:pt>
                <c:pt idx="3">
                  <c:v>23.0077</c:v>
                </c:pt>
                <c:pt idx="4">
                  <c:v>24.520800000000001</c:v>
                </c:pt>
                <c:pt idx="5">
                  <c:v>25.948899999999998</c:v>
                </c:pt>
                <c:pt idx="6">
                  <c:v>27.963699999999999</c:v>
                </c:pt>
                <c:pt idx="7">
                  <c:v>28.9681</c:v>
                </c:pt>
                <c:pt idx="8">
                  <c:v>30.9818</c:v>
                </c:pt>
                <c:pt idx="9">
                  <c:v>32.491399999999999</c:v>
                </c:pt>
                <c:pt idx="10">
                  <c:v>33.9146</c:v>
                </c:pt>
                <c:pt idx="11">
                  <c:v>35.003999999999998</c:v>
                </c:pt>
                <c:pt idx="12">
                  <c:v>35.506</c:v>
                </c:pt>
                <c:pt idx="13">
                  <c:v>36.424999999999997</c:v>
                </c:pt>
                <c:pt idx="14">
                  <c:v>38.074599999999997</c:v>
                </c:pt>
                <c:pt idx="15">
                  <c:v>38.786499999999997</c:v>
                </c:pt>
                <c:pt idx="16">
                  <c:v>38.932299999999998</c:v>
                </c:pt>
              </c:numCache>
            </c:numRef>
          </c:xVal>
          <c:yVal>
            <c:numRef>
              <c:f>BC!$QP$2:$QP$18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2.7397260000000003E-4</c:v>
                </c:pt>
                <c:pt idx="2" formatCode="General">
                  <c:v>7.9452099999999994E-3</c:v>
                </c:pt>
                <c:pt idx="3" formatCode="General">
                  <c:v>1.28767E-2</c:v>
                </c:pt>
                <c:pt idx="4" formatCode="General">
                  <c:v>1.83562E-2</c:v>
                </c:pt>
                <c:pt idx="5" formatCode="General">
                  <c:v>2.4657499999999999E-2</c:v>
                </c:pt>
                <c:pt idx="6" formatCode="General">
                  <c:v>3.5068500000000002E-2</c:v>
                </c:pt>
                <c:pt idx="7" formatCode="General">
                  <c:v>4.3835600000000002E-2</c:v>
                </c:pt>
                <c:pt idx="8" formatCode="General">
                  <c:v>5.5616400000000003E-2</c:v>
                </c:pt>
                <c:pt idx="9" formatCode="General">
                  <c:v>6.52055E-2</c:v>
                </c:pt>
                <c:pt idx="10" formatCode="General">
                  <c:v>7.7260300000000004E-2</c:v>
                </c:pt>
                <c:pt idx="11" formatCode="General">
                  <c:v>8.5205500000000003E-2</c:v>
                </c:pt>
                <c:pt idx="12" formatCode="General">
                  <c:v>8.9862999999999998E-2</c:v>
                </c:pt>
                <c:pt idx="13" formatCode="General">
                  <c:v>0.1</c:v>
                </c:pt>
                <c:pt idx="14" formatCode="General">
                  <c:v>0.143562</c:v>
                </c:pt>
                <c:pt idx="15" formatCode="General">
                  <c:v>0.19917799999999999</c:v>
                </c:pt>
                <c:pt idx="16" formatCode="General">
                  <c:v>0.226301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7-4A12-AA8C-31FD78602D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BC!$QO$2:$QO$18</c:f>
              <c:numCache>
                <c:formatCode>General</c:formatCode>
                <c:ptCount val="17"/>
                <c:pt idx="0">
                  <c:v>0</c:v>
                </c:pt>
                <c:pt idx="1">
                  <c:v>19.055399999999999</c:v>
                </c:pt>
                <c:pt idx="2">
                  <c:v>21.4941</c:v>
                </c:pt>
                <c:pt idx="3">
                  <c:v>23.0077</c:v>
                </c:pt>
                <c:pt idx="4">
                  <c:v>24.520800000000001</c:v>
                </c:pt>
                <c:pt idx="5">
                  <c:v>25.948899999999998</c:v>
                </c:pt>
                <c:pt idx="6">
                  <c:v>27.963699999999999</c:v>
                </c:pt>
                <c:pt idx="7">
                  <c:v>28.9681</c:v>
                </c:pt>
                <c:pt idx="8">
                  <c:v>30.9818</c:v>
                </c:pt>
                <c:pt idx="9">
                  <c:v>32.491399999999999</c:v>
                </c:pt>
                <c:pt idx="10">
                  <c:v>33.9146</c:v>
                </c:pt>
                <c:pt idx="11">
                  <c:v>35.003999999999998</c:v>
                </c:pt>
                <c:pt idx="12">
                  <c:v>35.506</c:v>
                </c:pt>
                <c:pt idx="13">
                  <c:v>36.424999999999997</c:v>
                </c:pt>
                <c:pt idx="14">
                  <c:v>38.074599999999997</c:v>
                </c:pt>
                <c:pt idx="15">
                  <c:v>38.786499999999997</c:v>
                </c:pt>
                <c:pt idx="16">
                  <c:v>38.932299999999998</c:v>
                </c:pt>
              </c:numCache>
            </c:numRef>
          </c:xVal>
          <c:yVal>
            <c:numRef>
              <c:f>BC!$QQ$2:$QQ$18</c:f>
              <c:numCache>
                <c:formatCode>0.000</c:formatCode>
                <c:ptCount val="17"/>
                <c:pt idx="0">
                  <c:v>1.5082398670700253E-15</c:v>
                </c:pt>
                <c:pt idx="1">
                  <c:v>3.9749678926077317E-4</c:v>
                </c:pt>
                <c:pt idx="2">
                  <c:v>1.5250501672944112E-3</c:v>
                </c:pt>
                <c:pt idx="3">
                  <c:v>3.119756622231917E-3</c:v>
                </c:pt>
                <c:pt idx="4">
                  <c:v>5.8961570831767215E-3</c:v>
                </c:pt>
                <c:pt idx="5">
                  <c:v>1.0079802759944027E-2</c:v>
                </c:pt>
                <c:pt idx="6">
                  <c:v>1.9554199421747211E-2</c:v>
                </c:pt>
                <c:pt idx="7">
                  <c:v>2.6231079189656038E-2</c:v>
                </c:pt>
                <c:pt idx="8">
                  <c:v>4.432180240873794E-2</c:v>
                </c:pt>
                <c:pt idx="9">
                  <c:v>6.2459257748287769E-2</c:v>
                </c:pt>
                <c:pt idx="10">
                  <c:v>8.3367846138814108E-2</c:v>
                </c:pt>
                <c:pt idx="11">
                  <c:v>0.10188067019479521</c:v>
                </c:pt>
                <c:pt idx="12">
                  <c:v>0.11112792639582893</c:v>
                </c:pt>
                <c:pt idx="13">
                  <c:v>0.12918665639420202</c:v>
                </c:pt>
                <c:pt idx="14">
                  <c:v>0.16502990215398566</c:v>
                </c:pt>
                <c:pt idx="15">
                  <c:v>0.18173251167478133</c:v>
                </c:pt>
                <c:pt idx="16">
                  <c:v>0.18523682402915706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07-4A12-AA8C-31FD78602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54304"/>
        <c:axId val="272336416"/>
      </c:scatterChart>
      <c:valAx>
        <c:axId val="27235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36416"/>
        <c:crosses val="autoZero"/>
        <c:crossBetween val="midCat"/>
      </c:valAx>
      <c:valAx>
        <c:axId val="2723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5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BC!$QS$2:$QS$17</c:f>
              <c:numCache>
                <c:formatCode>General</c:formatCode>
                <c:ptCount val="16"/>
                <c:pt idx="0">
                  <c:v>0</c:v>
                </c:pt>
                <c:pt idx="1">
                  <c:v>26.053699999999999</c:v>
                </c:pt>
                <c:pt idx="2">
                  <c:v>27.0642</c:v>
                </c:pt>
                <c:pt idx="3">
                  <c:v>27.99</c:v>
                </c:pt>
                <c:pt idx="4">
                  <c:v>28.9986</c:v>
                </c:pt>
                <c:pt idx="5">
                  <c:v>31.017099999999999</c:v>
                </c:pt>
                <c:pt idx="6">
                  <c:v>31.941400000000002</c:v>
                </c:pt>
                <c:pt idx="7">
                  <c:v>34.462299999999999</c:v>
                </c:pt>
                <c:pt idx="8">
                  <c:v>35.972900000000003</c:v>
                </c:pt>
                <c:pt idx="9">
                  <c:v>37.483699999999999</c:v>
                </c:pt>
                <c:pt idx="10">
                  <c:v>38.993299999999998</c:v>
                </c:pt>
                <c:pt idx="11">
                  <c:v>39.914299999999997</c:v>
                </c:pt>
                <c:pt idx="12">
                  <c:v>42.428100000000001</c:v>
                </c:pt>
                <c:pt idx="13">
                  <c:v>43.929600000000001</c:v>
                </c:pt>
                <c:pt idx="14">
                  <c:v>47.736800000000002</c:v>
                </c:pt>
                <c:pt idx="15">
                  <c:v>48.460299999999997</c:v>
                </c:pt>
              </c:numCache>
            </c:numRef>
          </c:xVal>
          <c:yVal>
            <c:numRef>
              <c:f>BC!$QT$2:$QT$17</c:f>
              <c:numCache>
                <c:formatCode>0.00E+00</c:formatCode>
                <c:ptCount val="16"/>
                <c:pt idx="0" formatCode="General">
                  <c:v>0</c:v>
                </c:pt>
                <c:pt idx="1">
                  <c:v>2.7397260000000003E-4</c:v>
                </c:pt>
                <c:pt idx="2" formatCode="General">
                  <c:v>1.91781E-3</c:v>
                </c:pt>
                <c:pt idx="3" formatCode="General">
                  <c:v>3.8356200000000001E-3</c:v>
                </c:pt>
                <c:pt idx="4" formatCode="General">
                  <c:v>7.6712300000000002E-3</c:v>
                </c:pt>
                <c:pt idx="5" formatCode="General">
                  <c:v>1.36986E-2</c:v>
                </c:pt>
                <c:pt idx="6" formatCode="General">
                  <c:v>1.75342E-2</c:v>
                </c:pt>
                <c:pt idx="7" formatCode="General">
                  <c:v>2.76712E-2</c:v>
                </c:pt>
                <c:pt idx="8" formatCode="General">
                  <c:v>3.6164399999999999E-2</c:v>
                </c:pt>
                <c:pt idx="9" formatCode="General">
                  <c:v>4.4383600000000002E-2</c:v>
                </c:pt>
                <c:pt idx="10" formatCode="General">
                  <c:v>5.3972600000000003E-2</c:v>
                </c:pt>
                <c:pt idx="11" formatCode="General">
                  <c:v>6.1643799999999999E-2</c:v>
                </c:pt>
                <c:pt idx="12" formatCode="General">
                  <c:v>8.0273999999999998E-2</c:v>
                </c:pt>
                <c:pt idx="13" formatCode="General">
                  <c:v>9.9452100000000002E-2</c:v>
                </c:pt>
                <c:pt idx="14" formatCode="General">
                  <c:v>0.18411</c:v>
                </c:pt>
                <c:pt idx="15" formatCode="General">
                  <c:v>0.22602700000000001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F-469C-A690-85EE0D453F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BC!$QS$2:$QS$17</c:f>
              <c:numCache>
                <c:formatCode>General</c:formatCode>
                <c:ptCount val="16"/>
                <c:pt idx="0">
                  <c:v>0</c:v>
                </c:pt>
                <c:pt idx="1">
                  <c:v>26.053699999999999</c:v>
                </c:pt>
                <c:pt idx="2">
                  <c:v>27.0642</c:v>
                </c:pt>
                <c:pt idx="3">
                  <c:v>27.99</c:v>
                </c:pt>
                <c:pt idx="4">
                  <c:v>28.9986</c:v>
                </c:pt>
                <c:pt idx="5">
                  <c:v>31.017099999999999</c:v>
                </c:pt>
                <c:pt idx="6">
                  <c:v>31.941400000000002</c:v>
                </c:pt>
                <c:pt idx="7">
                  <c:v>34.462299999999999</c:v>
                </c:pt>
                <c:pt idx="8">
                  <c:v>35.972900000000003</c:v>
                </c:pt>
                <c:pt idx="9">
                  <c:v>37.483699999999999</c:v>
                </c:pt>
                <c:pt idx="10">
                  <c:v>38.993299999999998</c:v>
                </c:pt>
                <c:pt idx="11">
                  <c:v>39.914299999999997</c:v>
                </c:pt>
                <c:pt idx="12">
                  <c:v>42.428100000000001</c:v>
                </c:pt>
                <c:pt idx="13">
                  <c:v>43.929600000000001</c:v>
                </c:pt>
                <c:pt idx="14">
                  <c:v>47.736800000000002</c:v>
                </c:pt>
                <c:pt idx="15">
                  <c:v>48.460299999999997</c:v>
                </c:pt>
              </c:numCache>
            </c:numRef>
          </c:xVal>
          <c:yVal>
            <c:numRef>
              <c:f>BC!$QU$2:$QU$17</c:f>
              <c:numCache>
                <c:formatCode>0.000</c:formatCode>
                <c:ptCount val="16"/>
                <c:pt idx="0">
                  <c:v>1.8519366508535508E-17</c:v>
                </c:pt>
                <c:pt idx="1">
                  <c:v>9.8210204135038134E-4</c:v>
                </c:pt>
                <c:pt idx="2">
                  <c:v>1.5340591482263773E-3</c:v>
                </c:pt>
                <c:pt idx="3">
                  <c:v>2.2507386414048346E-3</c:v>
                </c:pt>
                <c:pt idx="4">
                  <c:v>3.3304891239590009E-3</c:v>
                </c:pt>
                <c:pt idx="5">
                  <c:v>6.7755809653466696E-3</c:v>
                </c:pt>
                <c:pt idx="6">
                  <c:v>9.1004754604179904E-3</c:v>
                </c:pt>
                <c:pt idx="7">
                  <c:v>1.867739836448648E-2</c:v>
                </c:pt>
                <c:pt idx="8">
                  <c:v>2.7229642905795857E-2</c:v>
                </c:pt>
                <c:pt idx="9">
                  <c:v>3.8307123509270402E-2</c:v>
                </c:pt>
                <c:pt idx="10">
                  <c:v>5.2164403223256932E-2</c:v>
                </c:pt>
                <c:pt idx="11">
                  <c:v>6.2068548959830744E-2</c:v>
                </c:pt>
                <c:pt idx="12">
                  <c:v>9.4858776430262498E-2</c:v>
                </c:pt>
                <c:pt idx="13">
                  <c:v>0.11841437157199587</c:v>
                </c:pt>
                <c:pt idx="14">
                  <c:v>0.19007533849835509</c:v>
                </c:pt>
                <c:pt idx="15">
                  <c:v>0.2053446083390929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FF-469C-A690-85EE0D453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197264"/>
        <c:axId val="276198928"/>
      </c:scatterChart>
      <c:valAx>
        <c:axId val="27619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98928"/>
        <c:crosses val="autoZero"/>
        <c:crossBetween val="midCat"/>
      </c:valAx>
      <c:valAx>
        <c:axId val="2761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9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BC!$QW$2:$QW$13</c:f>
              <c:numCache>
                <c:formatCode>General</c:formatCode>
                <c:ptCount val="12"/>
                <c:pt idx="0">
                  <c:v>0</c:v>
                </c:pt>
                <c:pt idx="1">
                  <c:v>26.981200000000001</c:v>
                </c:pt>
                <c:pt idx="2">
                  <c:v>29.003399999999999</c:v>
                </c:pt>
                <c:pt idx="3">
                  <c:v>31.0229</c:v>
                </c:pt>
                <c:pt idx="4">
                  <c:v>32.451000000000001</c:v>
                </c:pt>
                <c:pt idx="5">
                  <c:v>33.5413</c:v>
                </c:pt>
                <c:pt idx="6">
                  <c:v>34.460700000000003</c:v>
                </c:pt>
                <c:pt idx="7">
                  <c:v>35.549199999999999</c:v>
                </c:pt>
                <c:pt idx="8">
                  <c:v>36.463999999999999</c:v>
                </c:pt>
                <c:pt idx="9">
                  <c:v>37.961399999999998</c:v>
                </c:pt>
                <c:pt idx="10">
                  <c:v>38.869500000000002</c:v>
                </c:pt>
                <c:pt idx="11">
                  <c:v>42.2209</c:v>
                </c:pt>
              </c:numCache>
            </c:numRef>
          </c:xVal>
          <c:yVal>
            <c:numRef>
              <c:f>BC!$QX$2:$QX$13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2.7397260000000003E-4</c:v>
                </c:pt>
                <c:pt idx="2" formatCode="General">
                  <c:v>1.91781E-3</c:v>
                </c:pt>
                <c:pt idx="3" formatCode="General">
                  <c:v>6.8493199999999999E-3</c:v>
                </c:pt>
                <c:pt idx="4" formatCode="General">
                  <c:v>1.31507E-2</c:v>
                </c:pt>
                <c:pt idx="5" formatCode="General">
                  <c:v>0.02</c:v>
                </c:pt>
                <c:pt idx="6" formatCode="General">
                  <c:v>2.9589000000000001E-2</c:v>
                </c:pt>
                <c:pt idx="7" formatCode="General">
                  <c:v>3.8630100000000001E-2</c:v>
                </c:pt>
                <c:pt idx="8" formatCode="General">
                  <c:v>5.3698599999999999E-2</c:v>
                </c:pt>
                <c:pt idx="9" formatCode="General">
                  <c:v>7.7808199999999994E-2</c:v>
                </c:pt>
                <c:pt idx="10" formatCode="General">
                  <c:v>0.10082199999999999</c:v>
                </c:pt>
                <c:pt idx="11" formatCode="General">
                  <c:v>0.22602700000000001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B-4DDC-BDA4-CF0CF55EEB8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BC!$QW$2:$QW$13</c:f>
              <c:numCache>
                <c:formatCode>General</c:formatCode>
                <c:ptCount val="12"/>
                <c:pt idx="0">
                  <c:v>0</c:v>
                </c:pt>
                <c:pt idx="1">
                  <c:v>26.981200000000001</c:v>
                </c:pt>
                <c:pt idx="2">
                  <c:v>29.003399999999999</c:v>
                </c:pt>
                <c:pt idx="3">
                  <c:v>31.0229</c:v>
                </c:pt>
                <c:pt idx="4">
                  <c:v>32.451000000000001</c:v>
                </c:pt>
                <c:pt idx="5">
                  <c:v>33.5413</c:v>
                </c:pt>
                <c:pt idx="6">
                  <c:v>34.460700000000003</c:v>
                </c:pt>
                <c:pt idx="7">
                  <c:v>35.549199999999999</c:v>
                </c:pt>
                <c:pt idx="8">
                  <c:v>36.463999999999999</c:v>
                </c:pt>
                <c:pt idx="9">
                  <c:v>37.961399999999998</c:v>
                </c:pt>
                <c:pt idx="10">
                  <c:v>38.869500000000002</c:v>
                </c:pt>
                <c:pt idx="11">
                  <c:v>42.2209</c:v>
                </c:pt>
              </c:numCache>
            </c:numRef>
          </c:xVal>
          <c:yVal>
            <c:numRef>
              <c:f>BC!$QY$2:$QY$13</c:f>
              <c:numCache>
                <c:formatCode>0.000</c:formatCode>
                <c:ptCount val="12"/>
                <c:pt idx="0">
                  <c:v>8.6613184761160365E-91</c:v>
                </c:pt>
                <c:pt idx="1">
                  <c:v>1.3414104712117377E-4</c:v>
                </c:pt>
                <c:pt idx="2">
                  <c:v>8.7320499539915214E-4</c:v>
                </c:pt>
                <c:pt idx="3">
                  <c:v>3.8281714614004951E-3</c:v>
                </c:pt>
                <c:pt idx="4">
                  <c:v>8.9909415482232781E-3</c:v>
                </c:pt>
                <c:pt idx="5">
                  <c:v>1.5780625281846448E-2</c:v>
                </c:pt>
                <c:pt idx="6">
                  <c:v>2.4061854675553249E-2</c:v>
                </c:pt>
                <c:pt idx="7">
                  <c:v>3.7523368594278135E-2</c:v>
                </c:pt>
                <c:pt idx="8">
                  <c:v>5.2308440220197712E-2</c:v>
                </c:pt>
                <c:pt idx="9">
                  <c:v>8.3926435351605044E-2</c:v>
                </c:pt>
                <c:pt idx="10">
                  <c:v>0.1076554688891284</c:v>
                </c:pt>
                <c:pt idx="11">
                  <c:v>0.22140611684203532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2B-4DDC-BDA4-CF0CF55EE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41360"/>
        <c:axId val="276245104"/>
      </c:scatterChart>
      <c:valAx>
        <c:axId val="27624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45104"/>
        <c:crosses val="autoZero"/>
        <c:crossBetween val="midCat"/>
      </c:valAx>
      <c:valAx>
        <c:axId val="2762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4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BC!$AL$1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BC!$AK$2:$AK$33</c:f>
              <c:numCache>
                <c:formatCode>0.000</c:formatCode>
                <c:ptCount val="32"/>
                <c:pt idx="0">
                  <c:v>0</c:v>
                </c:pt>
                <c:pt idx="1">
                  <c:v>1.7412799999999999</c:v>
                </c:pt>
                <c:pt idx="2">
                  <c:v>179.523</c:v>
                </c:pt>
                <c:pt idx="3">
                  <c:v>195.41399999999999</c:v>
                </c:pt>
                <c:pt idx="4">
                  <c:v>209.76499999999999</c:v>
                </c:pt>
                <c:pt idx="5">
                  <c:v>222.52199999999999</c:v>
                </c:pt>
                <c:pt idx="6">
                  <c:v>232.09399999999999</c:v>
                </c:pt>
                <c:pt idx="7">
                  <c:v>249.637</c:v>
                </c:pt>
                <c:pt idx="8">
                  <c:v>260.81900000000002</c:v>
                </c:pt>
                <c:pt idx="9">
                  <c:v>275.21100000000001</c:v>
                </c:pt>
                <c:pt idx="10">
                  <c:v>288.00400000000002</c:v>
                </c:pt>
                <c:pt idx="11">
                  <c:v>305.55900000000003</c:v>
                </c:pt>
                <c:pt idx="12">
                  <c:v>316.74099999999999</c:v>
                </c:pt>
                <c:pt idx="13">
                  <c:v>326.31799999999998</c:v>
                </c:pt>
                <c:pt idx="14">
                  <c:v>334.34300000000002</c:v>
                </c:pt>
                <c:pt idx="15">
                  <c:v>345.54899999999998</c:v>
                </c:pt>
                <c:pt idx="16">
                  <c:v>351.98700000000002</c:v>
                </c:pt>
                <c:pt idx="17">
                  <c:v>360.03</c:v>
                </c:pt>
                <c:pt idx="18">
                  <c:v>371.22399999999999</c:v>
                </c:pt>
                <c:pt idx="19">
                  <c:v>380.80099999999999</c:v>
                </c:pt>
                <c:pt idx="20">
                  <c:v>391.959</c:v>
                </c:pt>
                <c:pt idx="21">
                  <c:v>399.94299999999998</c:v>
                </c:pt>
                <c:pt idx="22">
                  <c:v>411.09</c:v>
                </c:pt>
                <c:pt idx="23">
                  <c:v>420.64299999999997</c:v>
                </c:pt>
                <c:pt idx="24">
                  <c:v>430.197</c:v>
                </c:pt>
                <c:pt idx="25">
                  <c:v>441.33699999999999</c:v>
                </c:pt>
                <c:pt idx="26">
                  <c:v>450.88499999999999</c:v>
                </c:pt>
                <c:pt idx="27">
                  <c:v>458.839</c:v>
                </c:pt>
                <c:pt idx="28">
                  <c:v>469.96800000000002</c:v>
                </c:pt>
                <c:pt idx="29">
                  <c:v>477.916</c:v>
                </c:pt>
                <c:pt idx="30">
                  <c:v>496.96899999999999</c:v>
                </c:pt>
                <c:pt idx="31">
                  <c:v>487.44600000000003</c:v>
                </c:pt>
              </c:numCache>
            </c:numRef>
          </c:xVal>
          <c:yVal>
            <c:numRef>
              <c:f>BC!$AL$2:$AL$33</c:f>
              <c:numCache>
                <c:formatCode>0.000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2.7836800000000002E-3</c:v>
                </c:pt>
                <c:pt idx="3">
                  <c:v>1.3893000000000001E-2</c:v>
                </c:pt>
                <c:pt idx="4">
                  <c:v>5.4861300000000002E-2</c:v>
                </c:pt>
                <c:pt idx="5">
                  <c:v>9.21067E-2</c:v>
                </c:pt>
                <c:pt idx="6">
                  <c:v>0.121906</c:v>
                </c:pt>
                <c:pt idx="7">
                  <c:v>0.17405200000000001</c:v>
                </c:pt>
                <c:pt idx="8">
                  <c:v>0.21876799999999999</c:v>
                </c:pt>
                <c:pt idx="9">
                  <c:v>0.285856</c:v>
                </c:pt>
                <c:pt idx="10">
                  <c:v>0.34548899999999999</c:v>
                </c:pt>
                <c:pt idx="11">
                  <c:v>0.40509699999999998</c:v>
                </c:pt>
                <c:pt idx="12">
                  <c:v>0.44981300000000002</c:v>
                </c:pt>
                <c:pt idx="13">
                  <c:v>0.483344</c:v>
                </c:pt>
                <c:pt idx="14">
                  <c:v>0.53927199999999997</c:v>
                </c:pt>
                <c:pt idx="15">
                  <c:v>0.59891399999999995</c:v>
                </c:pt>
                <c:pt idx="16">
                  <c:v>0.65484900000000001</c:v>
                </c:pt>
                <c:pt idx="17">
                  <c:v>0.72197100000000003</c:v>
                </c:pt>
                <c:pt idx="18">
                  <c:v>0.77415</c:v>
                </c:pt>
                <c:pt idx="19">
                  <c:v>0.80768099999999998</c:v>
                </c:pt>
                <c:pt idx="20">
                  <c:v>0.83747199999999999</c:v>
                </c:pt>
                <c:pt idx="21">
                  <c:v>0.86728000000000005</c:v>
                </c:pt>
                <c:pt idx="22">
                  <c:v>0.88960899999999998</c:v>
                </c:pt>
                <c:pt idx="23">
                  <c:v>0.90821499999999999</c:v>
                </c:pt>
                <c:pt idx="24">
                  <c:v>0.92682100000000001</c:v>
                </c:pt>
                <c:pt idx="25">
                  <c:v>0.94541799999999998</c:v>
                </c:pt>
                <c:pt idx="26">
                  <c:v>0.96029200000000003</c:v>
                </c:pt>
                <c:pt idx="27">
                  <c:v>0.97144399999999997</c:v>
                </c:pt>
                <c:pt idx="28">
                  <c:v>0.98257899999999998</c:v>
                </c:pt>
                <c:pt idx="29">
                  <c:v>0.98999899999999996</c:v>
                </c:pt>
                <c:pt idx="30">
                  <c:v>0.99362899999999998</c:v>
                </c:pt>
                <c:pt idx="31">
                  <c:v>0.99368000000000001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7-4003-B7CE-8F4CE9C91E2B}"/>
            </c:ext>
          </c:extLst>
        </c:ser>
        <c:ser>
          <c:idx val="1"/>
          <c:order val="1"/>
          <c:tx>
            <c:strRef>
              <c:f>BC!$AM$1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BC!$AK$2:$AK$45</c:f>
              <c:numCache>
                <c:formatCode>0.000</c:formatCode>
                <c:ptCount val="44"/>
                <c:pt idx="0">
                  <c:v>0</c:v>
                </c:pt>
                <c:pt idx="1">
                  <c:v>1.7412799999999999</c:v>
                </c:pt>
                <c:pt idx="2">
                  <c:v>179.523</c:v>
                </c:pt>
                <c:pt idx="3">
                  <c:v>195.41399999999999</c:v>
                </c:pt>
                <c:pt idx="4">
                  <c:v>209.76499999999999</c:v>
                </c:pt>
                <c:pt idx="5">
                  <c:v>222.52199999999999</c:v>
                </c:pt>
                <c:pt idx="6">
                  <c:v>232.09399999999999</c:v>
                </c:pt>
                <c:pt idx="7">
                  <c:v>249.637</c:v>
                </c:pt>
                <c:pt idx="8">
                  <c:v>260.81900000000002</c:v>
                </c:pt>
                <c:pt idx="9">
                  <c:v>275.21100000000001</c:v>
                </c:pt>
                <c:pt idx="10">
                  <c:v>288.00400000000002</c:v>
                </c:pt>
                <c:pt idx="11">
                  <c:v>305.55900000000003</c:v>
                </c:pt>
                <c:pt idx="12">
                  <c:v>316.74099999999999</c:v>
                </c:pt>
                <c:pt idx="13">
                  <c:v>326.31799999999998</c:v>
                </c:pt>
                <c:pt idx="14">
                  <c:v>334.34300000000002</c:v>
                </c:pt>
                <c:pt idx="15">
                  <c:v>345.54899999999998</c:v>
                </c:pt>
                <c:pt idx="16">
                  <c:v>351.98700000000002</c:v>
                </c:pt>
                <c:pt idx="17">
                  <c:v>360.03</c:v>
                </c:pt>
                <c:pt idx="18">
                  <c:v>371.22399999999999</c:v>
                </c:pt>
                <c:pt idx="19">
                  <c:v>380.80099999999999</c:v>
                </c:pt>
                <c:pt idx="20">
                  <c:v>391.959</c:v>
                </c:pt>
                <c:pt idx="21">
                  <c:v>399.94299999999998</c:v>
                </c:pt>
                <c:pt idx="22">
                  <c:v>411.09</c:v>
                </c:pt>
                <c:pt idx="23">
                  <c:v>420.64299999999997</c:v>
                </c:pt>
                <c:pt idx="24">
                  <c:v>430.197</c:v>
                </c:pt>
                <c:pt idx="25">
                  <c:v>441.33699999999999</c:v>
                </c:pt>
                <c:pt idx="26">
                  <c:v>450.88499999999999</c:v>
                </c:pt>
                <c:pt idx="27">
                  <c:v>458.839</c:v>
                </c:pt>
                <c:pt idx="28">
                  <c:v>469.96800000000002</c:v>
                </c:pt>
                <c:pt idx="29">
                  <c:v>477.916</c:v>
                </c:pt>
                <c:pt idx="30">
                  <c:v>496.96899999999999</c:v>
                </c:pt>
                <c:pt idx="31">
                  <c:v>487.44600000000003</c:v>
                </c:pt>
                <c:pt idx="32">
                  <c:v>490</c:v>
                </c:pt>
                <c:pt idx="33">
                  <c:v>500</c:v>
                </c:pt>
                <c:pt idx="34">
                  <c:v>510</c:v>
                </c:pt>
                <c:pt idx="35">
                  <c:v>520</c:v>
                </c:pt>
                <c:pt idx="36">
                  <c:v>530</c:v>
                </c:pt>
                <c:pt idx="37">
                  <c:v>550</c:v>
                </c:pt>
                <c:pt idx="38">
                  <c:v>570</c:v>
                </c:pt>
                <c:pt idx="39">
                  <c:v>600</c:v>
                </c:pt>
                <c:pt idx="40">
                  <c:v>650</c:v>
                </c:pt>
                <c:pt idx="41">
                  <c:v>700</c:v>
                </c:pt>
                <c:pt idx="42">
                  <c:v>750</c:v>
                </c:pt>
                <c:pt idx="43">
                  <c:v>800</c:v>
                </c:pt>
              </c:numCache>
            </c:numRef>
          </c:xVal>
          <c:yVal>
            <c:numRef>
              <c:f>BC!$AM$2:$AM$45</c:f>
              <c:numCache>
                <c:formatCode>0.000</c:formatCode>
                <c:ptCount val="44"/>
                <c:pt idx="0">
                  <c:v>3.3813081235267051E-49</c:v>
                </c:pt>
                <c:pt idx="1">
                  <c:v>7.3840501516024112E-48</c:v>
                </c:pt>
                <c:pt idx="2">
                  <c:v>2.0064116385856571E-3</c:v>
                </c:pt>
                <c:pt idx="3">
                  <c:v>8.1479845720709224E-3</c:v>
                </c:pt>
                <c:pt idx="4">
                  <c:v>2.196726442707337E-2</c:v>
                </c:pt>
                <c:pt idx="5">
                  <c:v>4.4616104444725663E-2</c:v>
                </c:pt>
                <c:pt idx="6">
                  <c:v>6.9545295255154529E-2</c:v>
                </c:pt>
                <c:pt idx="7">
                  <c:v>0.13396556978744253</c:v>
                </c:pt>
                <c:pt idx="8">
                  <c:v>0.18652957856865954</c:v>
                </c:pt>
                <c:pt idx="9">
                  <c:v>0.26393429898266862</c:v>
                </c:pt>
                <c:pt idx="10">
                  <c:v>0.3381593137025049</c:v>
                </c:pt>
                <c:pt idx="11">
                  <c:v>0.44156522225545847</c:v>
                </c:pt>
                <c:pt idx="12">
                  <c:v>0.50518695429517591</c:v>
                </c:pt>
                <c:pt idx="13">
                  <c:v>0.55693283077543065</c:v>
                </c:pt>
                <c:pt idx="14">
                  <c:v>0.59785442295469338</c:v>
                </c:pt>
                <c:pt idx="15">
                  <c:v>0.65081061325179868</c:v>
                </c:pt>
                <c:pt idx="16">
                  <c:v>0.67890923905772582</c:v>
                </c:pt>
                <c:pt idx="17">
                  <c:v>0.71158749899433238</c:v>
                </c:pt>
                <c:pt idx="18">
                  <c:v>0.75263621335836939</c:v>
                </c:pt>
                <c:pt idx="19">
                  <c:v>0.78380905922678779</c:v>
                </c:pt>
                <c:pt idx="20">
                  <c:v>0.81582331660144314</c:v>
                </c:pt>
                <c:pt idx="21">
                  <c:v>0.83609148835836666</c:v>
                </c:pt>
                <c:pt idx="22">
                  <c:v>0.86103215585881387</c:v>
                </c:pt>
                <c:pt idx="23">
                  <c:v>0.87958515652053626</c:v>
                </c:pt>
                <c:pt idx="24">
                  <c:v>0.89581435191048164</c:v>
                </c:pt>
                <c:pt idx="25">
                  <c:v>0.912134956574009</c:v>
                </c:pt>
                <c:pt idx="26">
                  <c:v>0.92416001336999254</c:v>
                </c:pt>
                <c:pt idx="27">
                  <c:v>0.93295788552823011</c:v>
                </c:pt>
                <c:pt idx="28">
                  <c:v>0.94363329876067381</c:v>
                </c:pt>
                <c:pt idx="29">
                  <c:v>0.95022851011410947</c:v>
                </c:pt>
                <c:pt idx="30">
                  <c:v>0.96312400748607263</c:v>
                </c:pt>
                <c:pt idx="31">
                  <c:v>0.95715022358051993</c:v>
                </c:pt>
                <c:pt idx="32">
                  <c:v>0.95883943213317857</c:v>
                </c:pt>
                <c:pt idx="33">
                  <c:v>0.96484807791454097</c:v>
                </c:pt>
                <c:pt idx="34">
                  <c:v>0.96999334392555547</c:v>
                </c:pt>
                <c:pt idx="35">
                  <c:v>0.97439550419853327</c:v>
                </c:pt>
                <c:pt idx="36">
                  <c:v>0.97815912722930132</c:v>
                </c:pt>
                <c:pt idx="37">
                  <c:v>0.98412092285288222</c:v>
                </c:pt>
                <c:pt idx="38">
                  <c:v>0.98846495098809506</c:v>
                </c:pt>
                <c:pt idx="39">
                  <c:v>0.99286584475433548</c:v>
                </c:pt>
                <c:pt idx="40">
                  <c:v>0.99680256992536831</c:v>
                </c:pt>
                <c:pt idx="41">
                  <c:v>0.99856852021032494</c:v>
                </c:pt>
                <c:pt idx="42">
                  <c:v>0.99935944405095822</c:v>
                </c:pt>
                <c:pt idx="43">
                  <c:v>0.99971342789215645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7-4003-B7CE-8F4CE9C91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065839"/>
        <c:axId val="1540058351"/>
      </c:scatterChart>
      <c:valAx>
        <c:axId val="154006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058351"/>
        <c:crosses val="autoZero"/>
        <c:crossBetween val="midCat"/>
      </c:valAx>
      <c:valAx>
        <c:axId val="154005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06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BC!$RA$2:$RA$18</c:f>
              <c:numCache>
                <c:formatCode>General</c:formatCode>
                <c:ptCount val="17"/>
                <c:pt idx="0">
                  <c:v>0</c:v>
                </c:pt>
                <c:pt idx="1">
                  <c:v>23.102</c:v>
                </c:pt>
                <c:pt idx="2">
                  <c:v>30.1968</c:v>
                </c:pt>
                <c:pt idx="3">
                  <c:v>33.9908</c:v>
                </c:pt>
                <c:pt idx="4">
                  <c:v>35.144599999999997</c:v>
                </c:pt>
                <c:pt idx="5">
                  <c:v>36.131500000000003</c:v>
                </c:pt>
                <c:pt idx="6">
                  <c:v>38.1036</c:v>
                </c:pt>
                <c:pt idx="7">
                  <c:v>38.922800000000002</c:v>
                </c:pt>
                <c:pt idx="8">
                  <c:v>40.069400000000002</c:v>
                </c:pt>
                <c:pt idx="9">
                  <c:v>42.027000000000001</c:v>
                </c:pt>
                <c:pt idx="10">
                  <c:v>43.170299999999997</c:v>
                </c:pt>
                <c:pt idx="11">
                  <c:v>44.957500000000003</c:v>
                </c:pt>
                <c:pt idx="12">
                  <c:v>45.925899999999999</c:v>
                </c:pt>
                <c:pt idx="13">
                  <c:v>46.892499999999998</c:v>
                </c:pt>
                <c:pt idx="14">
                  <c:v>48.023600000000002</c:v>
                </c:pt>
                <c:pt idx="15">
                  <c:v>51.503</c:v>
                </c:pt>
                <c:pt idx="16">
                  <c:v>51.4786</c:v>
                </c:pt>
              </c:numCache>
            </c:numRef>
          </c:xVal>
          <c:yVal>
            <c:numRef>
              <c:f>BC!$RB$2:$RB$18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2.1067960000000001E-4</c:v>
                </c:pt>
                <c:pt idx="2">
                  <c:v>7.3918680000000002E-4</c:v>
                </c:pt>
                <c:pt idx="3" formatCode="General">
                  <c:v>1.5507100000000001E-3</c:v>
                </c:pt>
                <c:pt idx="4" formatCode="General">
                  <c:v>2.3694699999999998E-3</c:v>
                </c:pt>
                <c:pt idx="5" formatCode="General">
                  <c:v>4.2845699999999997E-3</c:v>
                </c:pt>
                <c:pt idx="6" formatCode="General">
                  <c:v>9.2106800000000006E-3</c:v>
                </c:pt>
                <c:pt idx="7" formatCode="General">
                  <c:v>1.27701E-2</c:v>
                </c:pt>
                <c:pt idx="8" formatCode="General">
                  <c:v>1.7972399999999999E-2</c:v>
                </c:pt>
                <c:pt idx="9" formatCode="General">
                  <c:v>3.1665699999999998E-2</c:v>
                </c:pt>
                <c:pt idx="10" formatCode="General">
                  <c:v>3.8785800000000002E-2</c:v>
                </c:pt>
                <c:pt idx="11" formatCode="General">
                  <c:v>5.5767200000000003E-2</c:v>
                </c:pt>
                <c:pt idx="12" formatCode="General">
                  <c:v>6.8915299999999999E-2</c:v>
                </c:pt>
                <c:pt idx="13" formatCode="General">
                  <c:v>8.3159200000000003E-2</c:v>
                </c:pt>
                <c:pt idx="14" formatCode="General">
                  <c:v>9.7676600000000002E-2</c:v>
                </c:pt>
                <c:pt idx="15" formatCode="General">
                  <c:v>0.18917400000000001</c:v>
                </c:pt>
                <c:pt idx="16" formatCode="General">
                  <c:v>0.20396900000000001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5-4030-AB3D-207A8306ED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BC!$RA$2:$RA$18</c:f>
              <c:numCache>
                <c:formatCode>General</c:formatCode>
                <c:ptCount val="17"/>
                <c:pt idx="0">
                  <c:v>0</c:v>
                </c:pt>
                <c:pt idx="1">
                  <c:v>23.102</c:v>
                </c:pt>
                <c:pt idx="2">
                  <c:v>30.1968</c:v>
                </c:pt>
                <c:pt idx="3">
                  <c:v>33.9908</c:v>
                </c:pt>
                <c:pt idx="4">
                  <c:v>35.144599999999997</c:v>
                </c:pt>
                <c:pt idx="5">
                  <c:v>36.131500000000003</c:v>
                </c:pt>
                <c:pt idx="6">
                  <c:v>38.1036</c:v>
                </c:pt>
                <c:pt idx="7">
                  <c:v>38.922800000000002</c:v>
                </c:pt>
                <c:pt idx="8">
                  <c:v>40.069400000000002</c:v>
                </c:pt>
                <c:pt idx="9">
                  <c:v>42.027000000000001</c:v>
                </c:pt>
                <c:pt idx="10">
                  <c:v>43.170299999999997</c:v>
                </c:pt>
                <c:pt idx="11">
                  <c:v>44.957500000000003</c:v>
                </c:pt>
                <c:pt idx="12">
                  <c:v>45.925899999999999</c:v>
                </c:pt>
                <c:pt idx="13">
                  <c:v>46.892499999999998</c:v>
                </c:pt>
                <c:pt idx="14">
                  <c:v>48.023600000000002</c:v>
                </c:pt>
                <c:pt idx="15">
                  <c:v>51.503</c:v>
                </c:pt>
                <c:pt idx="16">
                  <c:v>51.4786</c:v>
                </c:pt>
              </c:numCache>
            </c:numRef>
          </c:xVal>
          <c:yVal>
            <c:numRef>
              <c:f>BC!$RC$2:$RC$18</c:f>
              <c:numCache>
                <c:formatCode>0.000</c:formatCode>
                <c:ptCount val="17"/>
                <c:pt idx="0">
                  <c:v>5.6221844062790406E-58</c:v>
                </c:pt>
                <c:pt idx="1">
                  <c:v>9.6502161913043794E-9</c:v>
                </c:pt>
                <c:pt idx="2">
                  <c:v>4.1463463738975767E-5</c:v>
                </c:pt>
                <c:pt idx="3">
                  <c:v>6.7132059437761634E-4</c:v>
                </c:pt>
                <c:pt idx="4">
                  <c:v>1.3295125016398216E-3</c:v>
                </c:pt>
                <c:pt idx="5">
                  <c:v>2.2667435898451656E-3</c:v>
                </c:pt>
                <c:pt idx="6">
                  <c:v>5.8077004290427846E-3</c:v>
                </c:pt>
                <c:pt idx="7">
                  <c:v>8.2144878007610056E-3</c:v>
                </c:pt>
                <c:pt idx="8">
                  <c:v>1.2836936273345131E-2</c:v>
                </c:pt>
                <c:pt idx="9">
                  <c:v>2.5045953885218061E-2</c:v>
                </c:pt>
                <c:pt idx="10">
                  <c:v>3.5253201928968803E-2</c:v>
                </c:pt>
                <c:pt idx="11">
                  <c:v>5.6517272417545533E-2</c:v>
                </c:pt>
                <c:pt idx="12">
                  <c:v>7.0940690089043107E-2</c:v>
                </c:pt>
                <c:pt idx="13">
                  <c:v>8.7425532466943651E-2</c:v>
                </c:pt>
                <c:pt idx="14">
                  <c:v>0.10933690205178728</c:v>
                </c:pt>
                <c:pt idx="15">
                  <c:v>0.19280768967053474</c:v>
                </c:pt>
                <c:pt idx="16">
                  <c:v>0.19214909980540407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5-4030-AB3D-207A8306E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53952"/>
        <c:axId val="361965184"/>
      </c:scatterChart>
      <c:valAx>
        <c:axId val="3619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65184"/>
        <c:crosses val="autoZero"/>
        <c:crossBetween val="midCat"/>
      </c:valAx>
      <c:valAx>
        <c:axId val="3619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BC!$RE$2:$RE$14</c:f>
              <c:numCache>
                <c:formatCode>General</c:formatCode>
                <c:ptCount val="13"/>
                <c:pt idx="0">
                  <c:v>0</c:v>
                </c:pt>
                <c:pt idx="1">
                  <c:v>67.986699999999999</c:v>
                </c:pt>
                <c:pt idx="2">
                  <c:v>70.790999999999997</c:v>
                </c:pt>
                <c:pt idx="3">
                  <c:v>71.447900000000004</c:v>
                </c:pt>
                <c:pt idx="4">
                  <c:v>72.103899999999996</c:v>
                </c:pt>
                <c:pt idx="5">
                  <c:v>73.413200000000003</c:v>
                </c:pt>
                <c:pt idx="6">
                  <c:v>75.041700000000006</c:v>
                </c:pt>
                <c:pt idx="7">
                  <c:v>76.013300000000001</c:v>
                </c:pt>
                <c:pt idx="8">
                  <c:v>76.815299999999993</c:v>
                </c:pt>
                <c:pt idx="9">
                  <c:v>78.432000000000002</c:v>
                </c:pt>
                <c:pt idx="10">
                  <c:v>79.557299999999998</c:v>
                </c:pt>
                <c:pt idx="11">
                  <c:v>79.868300000000005</c:v>
                </c:pt>
                <c:pt idx="12">
                  <c:v>82.995500000000007</c:v>
                </c:pt>
              </c:numCache>
            </c:numRef>
          </c:xVal>
          <c:yVal>
            <c:numRef>
              <c:f>BC!$RF$2:$RF$14</c:f>
              <c:numCache>
                <c:formatCode>0.00E+00</c:formatCode>
                <c:ptCount val="13"/>
                <c:pt idx="0" formatCode="General">
                  <c:v>0</c:v>
                </c:pt>
                <c:pt idx="1">
                  <c:v>8.7707799999999994E-5</c:v>
                </c:pt>
                <c:pt idx="2">
                  <c:v>6.2796970000000005E-4</c:v>
                </c:pt>
                <c:pt idx="3" formatCode="General">
                  <c:v>2.5439799999999999E-3</c:v>
                </c:pt>
                <c:pt idx="4" formatCode="General">
                  <c:v>5.0079299999999998E-3</c:v>
                </c:pt>
                <c:pt idx="5" formatCode="General">
                  <c:v>1.15797E-2</c:v>
                </c:pt>
                <c:pt idx="6" formatCode="General">
                  <c:v>2.4725899999999999E-2</c:v>
                </c:pt>
                <c:pt idx="7" formatCode="General">
                  <c:v>3.5956099999999998E-2</c:v>
                </c:pt>
                <c:pt idx="8" formatCode="General">
                  <c:v>4.9926499999999999E-2</c:v>
                </c:pt>
                <c:pt idx="9" formatCode="General">
                  <c:v>7.0196099999999997E-2</c:v>
                </c:pt>
                <c:pt idx="10" formatCode="General">
                  <c:v>8.8275199999999998E-2</c:v>
                </c:pt>
                <c:pt idx="11" formatCode="General">
                  <c:v>9.97812E-2</c:v>
                </c:pt>
                <c:pt idx="12" formatCode="General">
                  <c:v>0.204704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0-4779-B50B-75405535D2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BC!$RE$2:$RE$14</c:f>
              <c:numCache>
                <c:formatCode>General</c:formatCode>
                <c:ptCount val="13"/>
                <c:pt idx="0">
                  <c:v>0</c:v>
                </c:pt>
                <c:pt idx="1">
                  <c:v>67.986699999999999</c:v>
                </c:pt>
                <c:pt idx="2">
                  <c:v>70.790999999999997</c:v>
                </c:pt>
                <c:pt idx="3">
                  <c:v>71.447900000000004</c:v>
                </c:pt>
                <c:pt idx="4">
                  <c:v>72.103899999999996</c:v>
                </c:pt>
                <c:pt idx="5">
                  <c:v>73.413200000000003</c:v>
                </c:pt>
                <c:pt idx="6">
                  <c:v>75.041700000000006</c:v>
                </c:pt>
                <c:pt idx="7">
                  <c:v>76.013300000000001</c:v>
                </c:pt>
                <c:pt idx="8">
                  <c:v>76.815299999999993</c:v>
                </c:pt>
                <c:pt idx="9">
                  <c:v>78.432000000000002</c:v>
                </c:pt>
                <c:pt idx="10">
                  <c:v>79.557299999999998</c:v>
                </c:pt>
                <c:pt idx="11">
                  <c:v>79.868300000000005</c:v>
                </c:pt>
                <c:pt idx="12">
                  <c:v>82.995500000000007</c:v>
                </c:pt>
              </c:numCache>
            </c:numRef>
          </c:xVal>
          <c:yVal>
            <c:numRef>
              <c:f>BC!$RG$2:$RG$14</c:f>
              <c:numCache>
                <c:formatCode>0.000</c:formatCode>
                <c:ptCount val="13"/>
                <c:pt idx="0">
                  <c:v>0</c:v>
                </c:pt>
                <c:pt idx="1">
                  <c:v>2.6908931128964372E-4</c:v>
                </c:pt>
                <c:pt idx="2">
                  <c:v>2.33153056117713E-3</c:v>
                </c:pt>
                <c:pt idx="3">
                  <c:v>3.539858849812989E-3</c:v>
                </c:pt>
                <c:pt idx="4">
                  <c:v>5.2193284542216729E-3</c:v>
                </c:pt>
                <c:pt idx="5">
                  <c:v>1.0478152507647344E-2</c:v>
                </c:pt>
                <c:pt idx="6">
                  <c:v>2.1945997559469063E-2</c:v>
                </c:pt>
                <c:pt idx="7">
                  <c:v>3.217644160298179E-2</c:v>
                </c:pt>
                <c:pt idx="8">
                  <c:v>4.2863999399820649E-2</c:v>
                </c:pt>
                <c:pt idx="9">
                  <c:v>7.119832274841241E-2</c:v>
                </c:pt>
                <c:pt idx="10">
                  <c:v>9.6503811192094904E-2</c:v>
                </c:pt>
                <c:pt idx="11">
                  <c:v>0.10430054287832059</c:v>
                </c:pt>
                <c:pt idx="12">
                  <c:v>0.20003503105609718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40-4779-B50B-75405535D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49696"/>
        <c:axId val="361746784"/>
      </c:scatterChart>
      <c:valAx>
        <c:axId val="361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46784"/>
        <c:crosses val="autoZero"/>
        <c:crossBetween val="midCat"/>
      </c:valAx>
      <c:valAx>
        <c:axId val="3617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4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BC!$RI$2:$RI$13</c:f>
              <c:numCache>
                <c:formatCode>General</c:formatCode>
                <c:ptCount val="12"/>
                <c:pt idx="0">
                  <c:v>0</c:v>
                </c:pt>
                <c:pt idx="1">
                  <c:v>15.0161</c:v>
                </c:pt>
                <c:pt idx="2">
                  <c:v>20.293099999999999</c:v>
                </c:pt>
                <c:pt idx="3">
                  <c:v>23.9176</c:v>
                </c:pt>
                <c:pt idx="4">
                  <c:v>24.739000000000001</c:v>
                </c:pt>
                <c:pt idx="5">
                  <c:v>25.231400000000001</c:v>
                </c:pt>
                <c:pt idx="6">
                  <c:v>25.387799999999999</c:v>
                </c:pt>
                <c:pt idx="7">
                  <c:v>25.5334</c:v>
                </c:pt>
                <c:pt idx="8">
                  <c:v>25.817299999999999</c:v>
                </c:pt>
                <c:pt idx="9">
                  <c:v>26.122900000000001</c:v>
                </c:pt>
                <c:pt idx="10">
                  <c:v>26.419899999999998</c:v>
                </c:pt>
                <c:pt idx="11">
                  <c:v>27.2197</c:v>
                </c:pt>
              </c:numCache>
            </c:numRef>
          </c:xVal>
          <c:yVal>
            <c:numRef>
              <c:f>BC!$RJ$2:$RJ$13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2.328326E-4</c:v>
                </c:pt>
                <c:pt idx="2" formatCode="General">
                  <c:v>2.4101600000000002E-3</c:v>
                </c:pt>
                <c:pt idx="3" formatCode="General">
                  <c:v>5.9618700000000002E-3</c:v>
                </c:pt>
                <c:pt idx="4" formatCode="General">
                  <c:v>8.1513999999999996E-3</c:v>
                </c:pt>
                <c:pt idx="5" formatCode="General">
                  <c:v>9.7938899999999995E-3</c:v>
                </c:pt>
                <c:pt idx="6" formatCode="General">
                  <c:v>1.4998900000000001E-2</c:v>
                </c:pt>
                <c:pt idx="7" formatCode="General">
                  <c:v>2.6779399999999998E-2</c:v>
                </c:pt>
                <c:pt idx="8" formatCode="General">
                  <c:v>5.4723800000000003E-2</c:v>
                </c:pt>
                <c:pt idx="9" formatCode="General">
                  <c:v>6.9517499999999996E-2</c:v>
                </c:pt>
                <c:pt idx="10" formatCode="General">
                  <c:v>8.9516700000000005E-2</c:v>
                </c:pt>
                <c:pt idx="11" formatCode="General">
                  <c:v>0.20485700000000001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E-4994-9C8A-0414291A96C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BC!$RI$2:$RI$13</c:f>
              <c:numCache>
                <c:formatCode>General</c:formatCode>
                <c:ptCount val="12"/>
                <c:pt idx="0">
                  <c:v>0</c:v>
                </c:pt>
                <c:pt idx="1">
                  <c:v>15.0161</c:v>
                </c:pt>
                <c:pt idx="2">
                  <c:v>20.293099999999999</c:v>
                </c:pt>
                <c:pt idx="3">
                  <c:v>23.9176</c:v>
                </c:pt>
                <c:pt idx="4">
                  <c:v>24.739000000000001</c:v>
                </c:pt>
                <c:pt idx="5">
                  <c:v>25.231400000000001</c:v>
                </c:pt>
                <c:pt idx="6">
                  <c:v>25.387799999999999</c:v>
                </c:pt>
                <c:pt idx="7">
                  <c:v>25.5334</c:v>
                </c:pt>
                <c:pt idx="8">
                  <c:v>25.817299999999999</c:v>
                </c:pt>
                <c:pt idx="9">
                  <c:v>26.122900000000001</c:v>
                </c:pt>
                <c:pt idx="10">
                  <c:v>26.419899999999998</c:v>
                </c:pt>
                <c:pt idx="11">
                  <c:v>27.2197</c:v>
                </c:pt>
              </c:numCache>
            </c:numRef>
          </c:xVal>
          <c:yVal>
            <c:numRef>
              <c:f>BC!$RK$2:$RK$13</c:f>
              <c:numCache>
                <c:formatCode>0.000</c:formatCode>
                <c:ptCount val="12"/>
                <c:pt idx="0">
                  <c:v>0</c:v>
                </c:pt>
                <c:pt idx="1">
                  <c:v>3.0547860700492297E-255</c:v>
                </c:pt>
                <c:pt idx="2">
                  <c:v>1.7145394507242258E-20</c:v>
                </c:pt>
                <c:pt idx="3">
                  <c:v>3.8277290397201842E-4</c:v>
                </c:pt>
                <c:pt idx="4">
                  <c:v>5.0623622808629327E-3</c:v>
                </c:pt>
                <c:pt idx="5">
                  <c:v>1.5537185059398294E-2</c:v>
                </c:pt>
                <c:pt idx="6">
                  <c:v>2.1052030294825112E-2</c:v>
                </c:pt>
                <c:pt idx="7">
                  <c:v>2.7380571158370896E-2</c:v>
                </c:pt>
                <c:pt idx="8">
                  <c:v>4.3465984330180341E-2</c:v>
                </c:pt>
                <c:pt idx="9">
                  <c:v>6.6908825819263773E-2</c:v>
                </c:pt>
                <c:pt idx="10">
                  <c:v>9.6121523558090657E-2</c:v>
                </c:pt>
                <c:pt idx="11">
                  <c:v>0.20391711834559695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6E-4994-9C8A-0414291A9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175216"/>
        <c:axId val="276194768"/>
      </c:scatterChart>
      <c:valAx>
        <c:axId val="2761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94768"/>
        <c:crosses val="autoZero"/>
        <c:crossBetween val="midCat"/>
      </c:valAx>
      <c:valAx>
        <c:axId val="2761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7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BC!$RM$2:$RM$19</c:f>
              <c:numCache>
                <c:formatCode>General</c:formatCode>
                <c:ptCount val="18"/>
                <c:pt idx="0">
                  <c:v>0</c:v>
                </c:pt>
                <c:pt idx="1">
                  <c:v>8.8677700000000002</c:v>
                </c:pt>
                <c:pt idx="2">
                  <c:v>9.8805599999999991</c:v>
                </c:pt>
                <c:pt idx="3">
                  <c:v>10.9773</c:v>
                </c:pt>
                <c:pt idx="4">
                  <c:v>12.0732</c:v>
                </c:pt>
                <c:pt idx="5">
                  <c:v>13.0001</c:v>
                </c:pt>
                <c:pt idx="6">
                  <c:v>14.094900000000001</c:v>
                </c:pt>
                <c:pt idx="7">
                  <c:v>14.768000000000001</c:v>
                </c:pt>
                <c:pt idx="8">
                  <c:v>15.4399</c:v>
                </c:pt>
                <c:pt idx="9">
                  <c:v>16.027999999999999</c:v>
                </c:pt>
                <c:pt idx="10">
                  <c:v>17.622900000000001</c:v>
                </c:pt>
                <c:pt idx="11">
                  <c:v>18.962800000000001</c:v>
                </c:pt>
                <c:pt idx="12">
                  <c:v>19.9666</c:v>
                </c:pt>
                <c:pt idx="13">
                  <c:v>21.052099999999999</c:v>
                </c:pt>
                <c:pt idx="14">
                  <c:v>21.968499999999999</c:v>
                </c:pt>
                <c:pt idx="15">
                  <c:v>22.6342</c:v>
                </c:pt>
                <c:pt idx="16">
                  <c:v>23.951899999999998</c:v>
                </c:pt>
                <c:pt idx="17">
                  <c:v>25.0687</c:v>
                </c:pt>
              </c:numCache>
            </c:numRef>
          </c:xVal>
          <c:yVal>
            <c:numRef>
              <c:f>BC!$RN$2:$RN$19</c:f>
              <c:numCache>
                <c:formatCode>0.00E+00</c:formatCode>
                <c:ptCount val="18"/>
                <c:pt idx="0" formatCode="General">
                  <c:v>0</c:v>
                </c:pt>
                <c:pt idx="1">
                  <c:v>5.649718E-4</c:v>
                </c:pt>
                <c:pt idx="2" formatCode="General">
                  <c:v>1.4124299999999999E-3</c:v>
                </c:pt>
                <c:pt idx="3" formatCode="General">
                  <c:v>2.8248599999999998E-3</c:v>
                </c:pt>
                <c:pt idx="4" formatCode="General">
                  <c:v>5.3672299999999997E-3</c:v>
                </c:pt>
                <c:pt idx="5" formatCode="General">
                  <c:v>7.9095999999999993E-3</c:v>
                </c:pt>
                <c:pt idx="6" formatCode="General">
                  <c:v>1.1581899999999999E-2</c:v>
                </c:pt>
                <c:pt idx="7" formatCode="General">
                  <c:v>1.4689300000000001E-2</c:v>
                </c:pt>
                <c:pt idx="8" formatCode="General">
                  <c:v>1.9209E-2</c:v>
                </c:pt>
                <c:pt idx="9" formatCode="General">
                  <c:v>2.28814E-2</c:v>
                </c:pt>
                <c:pt idx="10" formatCode="General">
                  <c:v>3.4463300000000002E-2</c:v>
                </c:pt>
                <c:pt idx="11" formatCode="General">
                  <c:v>4.8022599999999999E-2</c:v>
                </c:pt>
                <c:pt idx="12" formatCode="General">
                  <c:v>5.9604499999999998E-2</c:v>
                </c:pt>
                <c:pt idx="13" formatCode="General">
                  <c:v>7.4293799999999993E-2</c:v>
                </c:pt>
                <c:pt idx="14" formatCode="General">
                  <c:v>8.9265499999999998E-2</c:v>
                </c:pt>
                <c:pt idx="15" formatCode="General">
                  <c:v>0.10113</c:v>
                </c:pt>
                <c:pt idx="16" formatCode="General">
                  <c:v>0.14096</c:v>
                </c:pt>
                <c:pt idx="17" formatCode="General">
                  <c:v>0.21864400000000001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D-4546-87CE-BCA7CC155A4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BC!$RM$2:$RM$19</c:f>
              <c:numCache>
                <c:formatCode>General</c:formatCode>
                <c:ptCount val="18"/>
                <c:pt idx="0">
                  <c:v>0</c:v>
                </c:pt>
                <c:pt idx="1">
                  <c:v>8.8677700000000002</c:v>
                </c:pt>
                <c:pt idx="2">
                  <c:v>9.8805599999999991</c:v>
                </c:pt>
                <c:pt idx="3">
                  <c:v>10.9773</c:v>
                </c:pt>
                <c:pt idx="4">
                  <c:v>12.0732</c:v>
                </c:pt>
                <c:pt idx="5">
                  <c:v>13.0001</c:v>
                </c:pt>
                <c:pt idx="6">
                  <c:v>14.094900000000001</c:v>
                </c:pt>
                <c:pt idx="7">
                  <c:v>14.768000000000001</c:v>
                </c:pt>
                <c:pt idx="8">
                  <c:v>15.4399</c:v>
                </c:pt>
                <c:pt idx="9">
                  <c:v>16.027999999999999</c:v>
                </c:pt>
                <c:pt idx="10">
                  <c:v>17.622900000000001</c:v>
                </c:pt>
                <c:pt idx="11">
                  <c:v>18.962800000000001</c:v>
                </c:pt>
                <c:pt idx="12">
                  <c:v>19.9666</c:v>
                </c:pt>
                <c:pt idx="13">
                  <c:v>21.052099999999999</c:v>
                </c:pt>
                <c:pt idx="14">
                  <c:v>21.968499999999999</c:v>
                </c:pt>
                <c:pt idx="15">
                  <c:v>22.6342</c:v>
                </c:pt>
                <c:pt idx="16">
                  <c:v>23.951899999999998</c:v>
                </c:pt>
                <c:pt idx="17">
                  <c:v>25.0687</c:v>
                </c:pt>
              </c:numCache>
            </c:numRef>
          </c:xVal>
          <c:yVal>
            <c:numRef>
              <c:f>BC!$RO$2:$RO$19</c:f>
              <c:numCache>
                <c:formatCode>0.000</c:formatCode>
                <c:ptCount val="18"/>
                <c:pt idx="0">
                  <c:v>5.3982197745725345E-11</c:v>
                </c:pt>
                <c:pt idx="1">
                  <c:v>9.8405960965463254E-5</c:v>
                </c:pt>
                <c:pt idx="2">
                  <c:v>2.5194921880979901E-4</c:v>
                </c:pt>
                <c:pt idx="3">
                  <c:v>6.2613015233713252E-4</c:v>
                </c:pt>
                <c:pt idx="4">
                  <c:v>1.4071122443568645E-3</c:v>
                </c:pt>
                <c:pt idx="5">
                  <c:v>2.6028663434770833E-3</c:v>
                </c:pt>
                <c:pt idx="6">
                  <c:v>4.9993849130201499E-3</c:v>
                </c:pt>
                <c:pt idx="7">
                  <c:v>7.203374623943699E-3</c:v>
                </c:pt>
                <c:pt idx="8">
                  <c:v>1.0115034687143533E-2</c:v>
                </c:pt>
                <c:pt idx="9">
                  <c:v>1.3355508866529402E-2</c:v>
                </c:pt>
                <c:pt idx="10">
                  <c:v>2.6150406908955166E-2</c:v>
                </c:pt>
                <c:pt idx="11">
                  <c:v>4.2385345094519966E-2</c:v>
                </c:pt>
                <c:pt idx="12">
                  <c:v>5.8333640273491215E-2</c:v>
                </c:pt>
                <c:pt idx="13">
                  <c:v>7.946652088081213E-2</c:v>
                </c:pt>
                <c:pt idx="14">
                  <c:v>0.10048366367771881</c:v>
                </c:pt>
                <c:pt idx="15">
                  <c:v>0.11753133314938158</c:v>
                </c:pt>
                <c:pt idx="16">
                  <c:v>0.1554129462284165</c:v>
                </c:pt>
                <c:pt idx="17">
                  <c:v>0.1913553783676378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3D-4546-87CE-BCA7CC155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99968"/>
        <c:axId val="272203296"/>
      </c:scatterChart>
      <c:valAx>
        <c:axId val="2721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03296"/>
        <c:crosses val="autoZero"/>
        <c:crossBetween val="midCat"/>
      </c:valAx>
      <c:valAx>
        <c:axId val="2722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9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BC!$RQ$2:$RQ$14</c:f>
              <c:numCache>
                <c:formatCode>General</c:formatCode>
                <c:ptCount val="13"/>
                <c:pt idx="0">
                  <c:v>0</c:v>
                </c:pt>
                <c:pt idx="1">
                  <c:v>29.898599999999998</c:v>
                </c:pt>
                <c:pt idx="2">
                  <c:v>31.841000000000001</c:v>
                </c:pt>
                <c:pt idx="3">
                  <c:v>32.767200000000003</c:v>
                </c:pt>
                <c:pt idx="4">
                  <c:v>33.44</c:v>
                </c:pt>
                <c:pt idx="5">
                  <c:v>35.456499999999998</c:v>
                </c:pt>
                <c:pt idx="6">
                  <c:v>36.966000000000001</c:v>
                </c:pt>
                <c:pt idx="7">
                  <c:v>38.055700000000002</c:v>
                </c:pt>
                <c:pt idx="8">
                  <c:v>38.892099999999999</c:v>
                </c:pt>
                <c:pt idx="9">
                  <c:v>39.977699999999999</c:v>
                </c:pt>
                <c:pt idx="10">
                  <c:v>41.891199999999998</c:v>
                </c:pt>
                <c:pt idx="11">
                  <c:v>43.960700000000003</c:v>
                </c:pt>
                <c:pt idx="12">
                  <c:v>45.169600000000003</c:v>
                </c:pt>
              </c:numCache>
            </c:numRef>
          </c:xVal>
          <c:yVal>
            <c:numRef>
              <c:f>BC!$RR$2:$RR$14</c:f>
              <c:numCache>
                <c:formatCode>0.00E+00</c:formatCode>
                <c:ptCount val="13"/>
                <c:pt idx="0" formatCode="General">
                  <c:v>0</c:v>
                </c:pt>
                <c:pt idx="1">
                  <c:v>0</c:v>
                </c:pt>
                <c:pt idx="2">
                  <c:v>2.824859E-4</c:v>
                </c:pt>
                <c:pt idx="3" formatCode="General">
                  <c:v>3.6723200000000002E-3</c:v>
                </c:pt>
                <c:pt idx="4" formatCode="General">
                  <c:v>7.0621499999999997E-3</c:v>
                </c:pt>
                <c:pt idx="5" formatCode="General">
                  <c:v>1.9491499999999998E-2</c:v>
                </c:pt>
                <c:pt idx="6" formatCode="General">
                  <c:v>3.22034E-2</c:v>
                </c:pt>
                <c:pt idx="7" formatCode="General">
                  <c:v>4.20904E-2</c:v>
                </c:pt>
                <c:pt idx="8" formatCode="General">
                  <c:v>5.1694900000000002E-2</c:v>
                </c:pt>
                <c:pt idx="9" formatCode="General">
                  <c:v>6.6384200000000004E-2</c:v>
                </c:pt>
                <c:pt idx="10" formatCode="General">
                  <c:v>0.10084700000000001</c:v>
                </c:pt>
                <c:pt idx="11" formatCode="General">
                  <c:v>0.150565</c:v>
                </c:pt>
                <c:pt idx="12" formatCode="General">
                  <c:v>0.21920899999999999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E-49BA-AC20-603A8EF2B18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BC!$RQ$2:$RQ$14</c:f>
              <c:numCache>
                <c:formatCode>General</c:formatCode>
                <c:ptCount val="13"/>
                <c:pt idx="0">
                  <c:v>0</c:v>
                </c:pt>
                <c:pt idx="1">
                  <c:v>29.898599999999998</c:v>
                </c:pt>
                <c:pt idx="2">
                  <c:v>31.841000000000001</c:v>
                </c:pt>
                <c:pt idx="3">
                  <c:v>32.767200000000003</c:v>
                </c:pt>
                <c:pt idx="4">
                  <c:v>33.44</c:v>
                </c:pt>
                <c:pt idx="5">
                  <c:v>35.456499999999998</c:v>
                </c:pt>
                <c:pt idx="6">
                  <c:v>36.966000000000001</c:v>
                </c:pt>
                <c:pt idx="7">
                  <c:v>38.055700000000002</c:v>
                </c:pt>
                <c:pt idx="8">
                  <c:v>38.892099999999999</c:v>
                </c:pt>
                <c:pt idx="9">
                  <c:v>39.977699999999999</c:v>
                </c:pt>
                <c:pt idx="10">
                  <c:v>41.891199999999998</c:v>
                </c:pt>
                <c:pt idx="11">
                  <c:v>43.960700000000003</c:v>
                </c:pt>
                <c:pt idx="12">
                  <c:v>45.169600000000003</c:v>
                </c:pt>
              </c:numCache>
            </c:numRef>
          </c:xVal>
          <c:yVal>
            <c:numRef>
              <c:f>BC!$RS$2:$RS$14</c:f>
              <c:numCache>
                <c:formatCode>0.000</c:formatCode>
                <c:ptCount val="13"/>
                <c:pt idx="0">
                  <c:v>3.2562926806284907E-67</c:v>
                </c:pt>
                <c:pt idx="1">
                  <c:v>5.8086912391612012E-4</c:v>
                </c:pt>
                <c:pt idx="2">
                  <c:v>2.1929337032895709E-3</c:v>
                </c:pt>
                <c:pt idx="3">
                  <c:v>3.7905576797353994E-3</c:v>
                </c:pt>
                <c:pt idx="4">
                  <c:v>5.4691623256474644E-3</c:v>
                </c:pt>
                <c:pt idx="5">
                  <c:v>1.4292555334742666E-2</c:v>
                </c:pt>
                <c:pt idx="6">
                  <c:v>2.6074980190421943E-2</c:v>
                </c:pt>
                <c:pt idx="7">
                  <c:v>3.8144858023178685E-2</c:v>
                </c:pt>
                <c:pt idx="8">
                  <c:v>4.9711432511535175E-2</c:v>
                </c:pt>
                <c:pt idx="9">
                  <c:v>6.7912814433587709E-2</c:v>
                </c:pt>
                <c:pt idx="10">
                  <c:v>0.10899335204734317</c:v>
                </c:pt>
                <c:pt idx="11">
                  <c:v>0.16562466382543922</c:v>
                </c:pt>
                <c:pt idx="12">
                  <c:v>0.20368555598024987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E-49BA-AC20-603A8EF2B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93824"/>
        <c:axId val="272388416"/>
      </c:scatterChart>
      <c:valAx>
        <c:axId val="2723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88416"/>
        <c:crosses val="autoZero"/>
        <c:crossBetween val="midCat"/>
      </c:valAx>
      <c:valAx>
        <c:axId val="2723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9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BC!$RU$2:$RU$18</c:f>
              <c:numCache>
                <c:formatCode>General</c:formatCode>
                <c:ptCount val="17"/>
                <c:pt idx="0">
                  <c:v>0</c:v>
                </c:pt>
                <c:pt idx="1">
                  <c:v>20.638999999999999</c:v>
                </c:pt>
                <c:pt idx="2">
                  <c:v>21.243300000000001</c:v>
                </c:pt>
                <c:pt idx="3">
                  <c:v>23.142399999999999</c:v>
                </c:pt>
                <c:pt idx="4">
                  <c:v>25.8184</c:v>
                </c:pt>
                <c:pt idx="5">
                  <c:v>27.1126</c:v>
                </c:pt>
                <c:pt idx="6">
                  <c:v>27.888300000000001</c:v>
                </c:pt>
                <c:pt idx="7">
                  <c:v>29.868600000000001</c:v>
                </c:pt>
                <c:pt idx="8">
                  <c:v>31.157900000000001</c:v>
                </c:pt>
                <c:pt idx="9">
                  <c:v>31.930700000000002</c:v>
                </c:pt>
                <c:pt idx="10">
                  <c:v>32.957700000000003</c:v>
                </c:pt>
                <c:pt idx="11">
                  <c:v>33.8996</c:v>
                </c:pt>
                <c:pt idx="12">
                  <c:v>34.924999999999997</c:v>
                </c:pt>
                <c:pt idx="13">
                  <c:v>36.884099999999997</c:v>
                </c:pt>
                <c:pt idx="14">
                  <c:v>38.838500000000003</c:v>
                </c:pt>
                <c:pt idx="15">
                  <c:v>41.1907</c:v>
                </c:pt>
                <c:pt idx="16">
                  <c:v>41.515000000000001</c:v>
                </c:pt>
              </c:numCache>
            </c:numRef>
          </c:xVal>
          <c:yVal>
            <c:numRef>
              <c:f>BC!$RV$2:$RV$18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.00E+00">
                  <c:v>2.816901E-4</c:v>
                </c:pt>
                <c:pt idx="3">
                  <c:v>1.1267600000000001E-3</c:v>
                </c:pt>
                <c:pt idx="4">
                  <c:v>2.2535200000000002E-3</c:v>
                </c:pt>
                <c:pt idx="5">
                  <c:v>3.6619700000000001E-3</c:v>
                </c:pt>
                <c:pt idx="6">
                  <c:v>5.3521100000000002E-3</c:v>
                </c:pt>
                <c:pt idx="7">
                  <c:v>1.2112700000000001E-2</c:v>
                </c:pt>
                <c:pt idx="8">
                  <c:v>1.9154899999999999E-2</c:v>
                </c:pt>
                <c:pt idx="9">
                  <c:v>2.4225400000000001E-2</c:v>
                </c:pt>
                <c:pt idx="10">
                  <c:v>3.4929599999999998E-2</c:v>
                </c:pt>
                <c:pt idx="11">
                  <c:v>4.4225399999999998E-2</c:v>
                </c:pt>
                <c:pt idx="12">
                  <c:v>5.6901399999999998E-2</c:v>
                </c:pt>
                <c:pt idx="13">
                  <c:v>8.8168999999999997E-2</c:v>
                </c:pt>
                <c:pt idx="14">
                  <c:v>0.12506999999999999</c:v>
                </c:pt>
                <c:pt idx="15">
                  <c:v>0.201127</c:v>
                </c:pt>
                <c:pt idx="16">
                  <c:v>0.225634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A-43EF-A59C-1D3E2FEFB8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BC!$RU$2:$RU$18</c:f>
              <c:numCache>
                <c:formatCode>General</c:formatCode>
                <c:ptCount val="17"/>
                <c:pt idx="0">
                  <c:v>0</c:v>
                </c:pt>
                <c:pt idx="1">
                  <c:v>20.638999999999999</c:v>
                </c:pt>
                <c:pt idx="2">
                  <c:v>21.243300000000001</c:v>
                </c:pt>
                <c:pt idx="3">
                  <c:v>23.142399999999999</c:v>
                </c:pt>
                <c:pt idx="4">
                  <c:v>25.8184</c:v>
                </c:pt>
                <c:pt idx="5">
                  <c:v>27.1126</c:v>
                </c:pt>
                <c:pt idx="6">
                  <c:v>27.888300000000001</c:v>
                </c:pt>
                <c:pt idx="7">
                  <c:v>29.868600000000001</c:v>
                </c:pt>
                <c:pt idx="8">
                  <c:v>31.157900000000001</c:v>
                </c:pt>
                <c:pt idx="9">
                  <c:v>31.930700000000002</c:v>
                </c:pt>
                <c:pt idx="10">
                  <c:v>32.957700000000003</c:v>
                </c:pt>
                <c:pt idx="11">
                  <c:v>33.8996</c:v>
                </c:pt>
                <c:pt idx="12">
                  <c:v>34.924999999999997</c:v>
                </c:pt>
                <c:pt idx="13">
                  <c:v>36.884099999999997</c:v>
                </c:pt>
                <c:pt idx="14">
                  <c:v>38.838500000000003</c:v>
                </c:pt>
                <c:pt idx="15">
                  <c:v>41.1907</c:v>
                </c:pt>
                <c:pt idx="16">
                  <c:v>41.515000000000001</c:v>
                </c:pt>
              </c:numCache>
            </c:numRef>
          </c:xVal>
          <c:yVal>
            <c:numRef>
              <c:f>BC!$RW$2:$RW$18</c:f>
              <c:numCache>
                <c:formatCode>0.000</c:formatCode>
                <c:ptCount val="17"/>
                <c:pt idx="0">
                  <c:v>3.8485879416651744E-35</c:v>
                </c:pt>
                <c:pt idx="1">
                  <c:v>1.4063620144983685E-5</c:v>
                </c:pt>
                <c:pt idx="2">
                  <c:v>2.6216792054504924E-5</c:v>
                </c:pt>
                <c:pt idx="3">
                  <c:v>1.4938306507412036E-4</c:v>
                </c:pt>
                <c:pt idx="4">
                  <c:v>1.077648589714647E-3</c:v>
                </c:pt>
                <c:pt idx="5">
                  <c:v>2.3742778347475295E-3</c:v>
                </c:pt>
                <c:pt idx="6">
                  <c:v>3.6461330616220458E-3</c:v>
                </c:pt>
                <c:pt idx="7">
                  <c:v>9.5422221835308203E-3</c:v>
                </c:pt>
                <c:pt idx="8">
                  <c:v>1.6307099304658144E-2</c:v>
                </c:pt>
                <c:pt idx="9">
                  <c:v>2.1818055002668493E-2</c:v>
                </c:pt>
                <c:pt idx="10">
                  <c:v>3.1125382125516826E-2</c:v>
                </c:pt>
                <c:pt idx="11">
                  <c:v>4.1878851326951683E-2</c:v>
                </c:pt>
                <c:pt idx="12">
                  <c:v>5.6208315924374939E-2</c:v>
                </c:pt>
                <c:pt idx="13">
                  <c:v>9.1612428949060548E-2</c:v>
                </c:pt>
                <c:pt idx="14">
                  <c:v>0.13731625838420991</c:v>
                </c:pt>
                <c:pt idx="15">
                  <c:v>0.20430076333225958</c:v>
                </c:pt>
                <c:pt idx="16">
                  <c:v>0.21437730459989177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A-43EF-A59C-1D3E2FEFB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321776"/>
        <c:axId val="2107314704"/>
      </c:scatterChart>
      <c:valAx>
        <c:axId val="21073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14704"/>
        <c:crosses val="autoZero"/>
        <c:crossBetween val="midCat"/>
      </c:valAx>
      <c:valAx>
        <c:axId val="21073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2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BC!$RY$2:$RY$21</c:f>
              <c:numCache>
                <c:formatCode>General</c:formatCode>
                <c:ptCount val="20"/>
                <c:pt idx="0">
                  <c:v>0</c:v>
                </c:pt>
                <c:pt idx="1">
                  <c:v>19.947900000000001</c:v>
                </c:pt>
                <c:pt idx="2">
                  <c:v>22.019500000000001</c:v>
                </c:pt>
                <c:pt idx="3">
                  <c:v>22.968699999999998</c:v>
                </c:pt>
                <c:pt idx="4">
                  <c:v>24.435300000000002</c:v>
                </c:pt>
                <c:pt idx="5">
                  <c:v>25.9009</c:v>
                </c:pt>
                <c:pt idx="6">
                  <c:v>27.021799999999999</c:v>
                </c:pt>
                <c:pt idx="7">
                  <c:v>28.400600000000001</c:v>
                </c:pt>
                <c:pt idx="8">
                  <c:v>30.468</c:v>
                </c:pt>
                <c:pt idx="9">
                  <c:v>31.931000000000001</c:v>
                </c:pt>
                <c:pt idx="10">
                  <c:v>32.9636</c:v>
                </c:pt>
                <c:pt idx="11">
                  <c:v>33.909599999999998</c:v>
                </c:pt>
                <c:pt idx="12">
                  <c:v>35.456699999999998</c:v>
                </c:pt>
                <c:pt idx="13">
                  <c:v>36.485399999999998</c:v>
                </c:pt>
                <c:pt idx="14">
                  <c:v>38.887599999999999</c:v>
                </c:pt>
                <c:pt idx="15">
                  <c:v>40.430100000000003</c:v>
                </c:pt>
                <c:pt idx="16">
                  <c:v>41.886200000000002</c:v>
                </c:pt>
                <c:pt idx="17">
                  <c:v>42.486600000000003</c:v>
                </c:pt>
                <c:pt idx="18">
                  <c:v>45.188200000000002</c:v>
                </c:pt>
                <c:pt idx="19">
                  <c:v>45.832999999999998</c:v>
                </c:pt>
              </c:numCache>
            </c:numRef>
          </c:xVal>
          <c:yVal>
            <c:numRef>
              <c:f>BC!$RZ$2:$RZ$21</c:f>
              <c:numCache>
                <c:formatCode>0.00E+00</c:formatCode>
                <c:ptCount val="20"/>
                <c:pt idx="0" formatCode="General">
                  <c:v>0</c:v>
                </c:pt>
                <c:pt idx="1">
                  <c:v>2.816901E-4</c:v>
                </c:pt>
                <c:pt idx="2" formatCode="General">
                  <c:v>1.4084499999999999E-3</c:v>
                </c:pt>
                <c:pt idx="3" formatCode="General">
                  <c:v>2.2535200000000002E-3</c:v>
                </c:pt>
                <c:pt idx="4" formatCode="General">
                  <c:v>3.9436599999999999E-3</c:v>
                </c:pt>
                <c:pt idx="5" formatCode="General">
                  <c:v>6.7605599999999997E-3</c:v>
                </c:pt>
                <c:pt idx="6" formatCode="General">
                  <c:v>8.7323899999999996E-3</c:v>
                </c:pt>
                <c:pt idx="7" formatCode="General">
                  <c:v>1.2112700000000001E-2</c:v>
                </c:pt>
                <c:pt idx="8" formatCode="General">
                  <c:v>1.8028200000000001E-2</c:v>
                </c:pt>
                <c:pt idx="9" formatCode="General">
                  <c:v>2.3943699999999998E-2</c:v>
                </c:pt>
                <c:pt idx="10" formatCode="General">
                  <c:v>2.8169E-2</c:v>
                </c:pt>
                <c:pt idx="11" formatCode="General">
                  <c:v>3.26761E-2</c:v>
                </c:pt>
                <c:pt idx="12" formatCode="General">
                  <c:v>4.1126799999999998E-2</c:v>
                </c:pt>
                <c:pt idx="13" formatCode="General">
                  <c:v>4.9859199999999999E-2</c:v>
                </c:pt>
                <c:pt idx="14" formatCode="General">
                  <c:v>6.8168999999999993E-2</c:v>
                </c:pt>
                <c:pt idx="15" formatCode="General">
                  <c:v>8.1971799999999997E-2</c:v>
                </c:pt>
                <c:pt idx="16" formatCode="General">
                  <c:v>9.5774600000000001E-2</c:v>
                </c:pt>
                <c:pt idx="17" formatCode="General">
                  <c:v>0.100563</c:v>
                </c:pt>
                <c:pt idx="18" formatCode="General">
                  <c:v>0.17211299999999999</c:v>
                </c:pt>
                <c:pt idx="19" formatCode="General">
                  <c:v>0.225352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3-4C10-9969-A782F3CC1B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BC!$RY$2:$RY$21</c:f>
              <c:numCache>
                <c:formatCode>General</c:formatCode>
                <c:ptCount val="20"/>
                <c:pt idx="0">
                  <c:v>0</c:v>
                </c:pt>
                <c:pt idx="1">
                  <c:v>19.947900000000001</c:v>
                </c:pt>
                <c:pt idx="2">
                  <c:v>22.019500000000001</c:v>
                </c:pt>
                <c:pt idx="3">
                  <c:v>22.968699999999998</c:v>
                </c:pt>
                <c:pt idx="4">
                  <c:v>24.435300000000002</c:v>
                </c:pt>
                <c:pt idx="5">
                  <c:v>25.9009</c:v>
                </c:pt>
                <c:pt idx="6">
                  <c:v>27.021799999999999</c:v>
                </c:pt>
                <c:pt idx="7">
                  <c:v>28.400600000000001</c:v>
                </c:pt>
                <c:pt idx="8">
                  <c:v>30.468</c:v>
                </c:pt>
                <c:pt idx="9">
                  <c:v>31.931000000000001</c:v>
                </c:pt>
                <c:pt idx="10">
                  <c:v>32.9636</c:v>
                </c:pt>
                <c:pt idx="11">
                  <c:v>33.909599999999998</c:v>
                </c:pt>
                <c:pt idx="12">
                  <c:v>35.456699999999998</c:v>
                </c:pt>
                <c:pt idx="13">
                  <c:v>36.485399999999998</c:v>
                </c:pt>
                <c:pt idx="14">
                  <c:v>38.887599999999999</c:v>
                </c:pt>
                <c:pt idx="15">
                  <c:v>40.430100000000003</c:v>
                </c:pt>
                <c:pt idx="16">
                  <c:v>41.886200000000002</c:v>
                </c:pt>
                <c:pt idx="17">
                  <c:v>42.486600000000003</c:v>
                </c:pt>
                <c:pt idx="18">
                  <c:v>45.188200000000002</c:v>
                </c:pt>
                <c:pt idx="19">
                  <c:v>45.832999999999998</c:v>
                </c:pt>
              </c:numCache>
            </c:numRef>
          </c:xVal>
          <c:yVal>
            <c:numRef>
              <c:f>BC!$SA$2:$SA$21</c:f>
              <c:numCache>
                <c:formatCode>0.000</c:formatCode>
                <c:ptCount val="20"/>
                <c:pt idx="0">
                  <c:v>3.9341014835172504E-17</c:v>
                </c:pt>
                <c:pt idx="1">
                  <c:v>6.2519060548922717E-5</c:v>
                </c:pt>
                <c:pt idx="2">
                  <c:v>2.2404643944328855E-4</c:v>
                </c:pt>
                <c:pt idx="3">
                  <c:v>3.7957461974368978E-4</c:v>
                </c:pt>
                <c:pt idx="4">
                  <c:v>8.0378950263874092E-4</c:v>
                </c:pt>
                <c:pt idx="5">
                  <c:v>1.5840081224049419E-3</c:v>
                </c:pt>
                <c:pt idx="6">
                  <c:v>2.5468771329467351E-3</c:v>
                </c:pt>
                <c:pt idx="7">
                  <c:v>4.3550833200767178E-3</c:v>
                </c:pt>
                <c:pt idx="8">
                  <c:v>8.9068444149329826E-3</c:v>
                </c:pt>
                <c:pt idx="9">
                  <c:v>1.3949888056292051E-2</c:v>
                </c:pt>
                <c:pt idx="10">
                  <c:v>1.8656974880184436E-2</c:v>
                </c:pt>
                <c:pt idx="11">
                  <c:v>2.3931219386673638E-2</c:v>
                </c:pt>
                <c:pt idx="12">
                  <c:v>3.4786907926600275E-2</c:v>
                </c:pt>
                <c:pt idx="13">
                  <c:v>4.3683487057721154E-2</c:v>
                </c:pt>
                <c:pt idx="14">
                  <c:v>7.0135680149056953E-2</c:v>
                </c:pt>
                <c:pt idx="15">
                  <c:v>9.1467415277977179E-2</c:v>
                </c:pt>
                <c:pt idx="16">
                  <c:v>0.11469356648547571</c:v>
                </c:pt>
                <c:pt idx="17">
                  <c:v>0.12511255827175899</c:v>
                </c:pt>
                <c:pt idx="18">
                  <c:v>0.17754676533419608</c:v>
                </c:pt>
                <c:pt idx="19">
                  <c:v>0.19126481147340302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3-4C10-9969-A782F3CC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155664"/>
        <c:axId val="276161072"/>
      </c:scatterChart>
      <c:valAx>
        <c:axId val="2761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61072"/>
        <c:crosses val="autoZero"/>
        <c:crossBetween val="midCat"/>
      </c:valAx>
      <c:valAx>
        <c:axId val="2761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BC!$SC$2:$SC$15</c:f>
              <c:numCache>
                <c:formatCode>General</c:formatCode>
                <c:ptCount val="14"/>
                <c:pt idx="0">
                  <c:v>0</c:v>
                </c:pt>
                <c:pt idx="1">
                  <c:v>40.135100000000001</c:v>
                </c:pt>
                <c:pt idx="2">
                  <c:v>42.770299999999999</c:v>
                </c:pt>
                <c:pt idx="3">
                  <c:v>45.2027</c:v>
                </c:pt>
                <c:pt idx="4">
                  <c:v>50.067599999999999</c:v>
                </c:pt>
                <c:pt idx="5">
                  <c:v>52.9054</c:v>
                </c:pt>
                <c:pt idx="6">
                  <c:v>54.932400000000001</c:v>
                </c:pt>
                <c:pt idx="7">
                  <c:v>55.945900000000002</c:v>
                </c:pt>
                <c:pt idx="8">
                  <c:v>58.175699999999999</c:v>
                </c:pt>
                <c:pt idx="9">
                  <c:v>59.5946</c:v>
                </c:pt>
                <c:pt idx="10">
                  <c:v>60.6081</c:v>
                </c:pt>
                <c:pt idx="11">
                  <c:v>61.621600000000001</c:v>
                </c:pt>
                <c:pt idx="12">
                  <c:v>62.027000000000001</c:v>
                </c:pt>
                <c:pt idx="13">
                  <c:v>65.675700000000006</c:v>
                </c:pt>
              </c:numCache>
            </c:numRef>
          </c:xVal>
          <c:yVal>
            <c:numRef>
              <c:f>BC!$SD$2:$SD$15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 formatCode="0.00E+00">
                  <c:v>5.6022410000000004E-4</c:v>
                </c:pt>
                <c:pt idx="3" formatCode="0.00E+00">
                  <c:v>8.4033610000000005E-4</c:v>
                </c:pt>
                <c:pt idx="4">
                  <c:v>2.2409000000000001E-3</c:v>
                </c:pt>
                <c:pt idx="5">
                  <c:v>4.7619000000000003E-3</c:v>
                </c:pt>
                <c:pt idx="6">
                  <c:v>9.5238100000000006E-3</c:v>
                </c:pt>
                <c:pt idx="7">
                  <c:v>1.45658E-2</c:v>
                </c:pt>
                <c:pt idx="8">
                  <c:v>2.9971999999999999E-2</c:v>
                </c:pt>
                <c:pt idx="9">
                  <c:v>4.6778699999999999E-2</c:v>
                </c:pt>
                <c:pt idx="10">
                  <c:v>6.35854E-2</c:v>
                </c:pt>
                <c:pt idx="11">
                  <c:v>8.2633100000000001E-2</c:v>
                </c:pt>
                <c:pt idx="12">
                  <c:v>0.10084</c:v>
                </c:pt>
                <c:pt idx="13">
                  <c:v>0.22829099999999999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F-425D-8766-A833B08D2E2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BC!$SC$2:$SC$15</c:f>
              <c:numCache>
                <c:formatCode>General</c:formatCode>
                <c:ptCount val="14"/>
                <c:pt idx="0">
                  <c:v>0</c:v>
                </c:pt>
                <c:pt idx="1">
                  <c:v>40.135100000000001</c:v>
                </c:pt>
                <c:pt idx="2">
                  <c:v>42.770299999999999</c:v>
                </c:pt>
                <c:pt idx="3">
                  <c:v>45.2027</c:v>
                </c:pt>
                <c:pt idx="4">
                  <c:v>50.067599999999999</c:v>
                </c:pt>
                <c:pt idx="5">
                  <c:v>52.9054</c:v>
                </c:pt>
                <c:pt idx="6">
                  <c:v>54.932400000000001</c:v>
                </c:pt>
                <c:pt idx="7">
                  <c:v>55.945900000000002</c:v>
                </c:pt>
                <c:pt idx="8">
                  <c:v>58.175699999999999</c:v>
                </c:pt>
                <c:pt idx="9">
                  <c:v>59.5946</c:v>
                </c:pt>
                <c:pt idx="10">
                  <c:v>60.6081</c:v>
                </c:pt>
                <c:pt idx="11">
                  <c:v>61.621600000000001</c:v>
                </c:pt>
                <c:pt idx="12">
                  <c:v>62.027000000000001</c:v>
                </c:pt>
                <c:pt idx="13">
                  <c:v>65.675700000000006</c:v>
                </c:pt>
              </c:numCache>
            </c:numRef>
          </c:xVal>
          <c:yVal>
            <c:numRef>
              <c:f>BC!$SE$2:$SE$15</c:f>
              <c:numCache>
                <c:formatCode>0.000</c:formatCode>
                <c:ptCount val="14"/>
                <c:pt idx="0">
                  <c:v>0</c:v>
                </c:pt>
                <c:pt idx="1">
                  <c:v>2.4169597859395861E-14</c:v>
                </c:pt>
                <c:pt idx="2">
                  <c:v>1.140912264773445E-10</c:v>
                </c:pt>
                <c:pt idx="3">
                  <c:v>3.6484432500841201E-8</c:v>
                </c:pt>
                <c:pt idx="4">
                  <c:v>6.8820302085854644E-5</c:v>
                </c:pt>
                <c:pt idx="5">
                  <c:v>1.0798270277360756E-3</c:v>
                </c:pt>
                <c:pt idx="6">
                  <c:v>4.6852920571106849E-3</c:v>
                </c:pt>
                <c:pt idx="7">
                  <c:v>8.6311697306767788E-3</c:v>
                </c:pt>
                <c:pt idx="8">
                  <c:v>2.6196863850215791E-2</c:v>
                </c:pt>
                <c:pt idx="9">
                  <c:v>4.6197599752293948E-2</c:v>
                </c:pt>
                <c:pt idx="10">
                  <c:v>6.5574713268568244E-2</c:v>
                </c:pt>
                <c:pt idx="11">
                  <c:v>8.9438665650813806E-2</c:v>
                </c:pt>
                <c:pt idx="12">
                  <c:v>0.1002395273789832</c:v>
                </c:pt>
                <c:pt idx="13">
                  <c:v>0.22576868005873882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EF-425D-8766-A833B08D2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35328"/>
        <c:axId val="272226176"/>
      </c:scatterChart>
      <c:valAx>
        <c:axId val="27223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26176"/>
        <c:crosses val="autoZero"/>
        <c:crossBetween val="midCat"/>
      </c:valAx>
      <c:valAx>
        <c:axId val="2722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3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BC!$SG$2:$SG$12</c:f>
              <c:numCache>
                <c:formatCode>General</c:formatCode>
                <c:ptCount val="11"/>
                <c:pt idx="0">
                  <c:v>0</c:v>
                </c:pt>
                <c:pt idx="1">
                  <c:v>23.513500000000001</c:v>
                </c:pt>
                <c:pt idx="2">
                  <c:v>24.932400000000001</c:v>
                </c:pt>
                <c:pt idx="3">
                  <c:v>25.945900000000002</c:v>
                </c:pt>
                <c:pt idx="4">
                  <c:v>26.959499999999998</c:v>
                </c:pt>
                <c:pt idx="5">
                  <c:v>27.162199999999999</c:v>
                </c:pt>
                <c:pt idx="6">
                  <c:v>27.972999999999999</c:v>
                </c:pt>
                <c:pt idx="7">
                  <c:v>28.175699999999999</c:v>
                </c:pt>
                <c:pt idx="8">
                  <c:v>28.986499999999999</c:v>
                </c:pt>
                <c:pt idx="9">
                  <c:v>29.1892</c:v>
                </c:pt>
                <c:pt idx="10">
                  <c:v>30.8108</c:v>
                </c:pt>
              </c:numCache>
            </c:numRef>
          </c:xVal>
          <c:yVal>
            <c:numRef>
              <c:f>BC!$SH$2:$SH$12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2.80112E-4</c:v>
                </c:pt>
                <c:pt idx="2" formatCode="General">
                  <c:v>1.4005599999999999E-3</c:v>
                </c:pt>
                <c:pt idx="3" formatCode="General">
                  <c:v>4.7619000000000003E-3</c:v>
                </c:pt>
                <c:pt idx="4" formatCode="General">
                  <c:v>7.2829100000000001E-3</c:v>
                </c:pt>
                <c:pt idx="5" formatCode="General">
                  <c:v>1.56863E-2</c:v>
                </c:pt>
                <c:pt idx="6" formatCode="General">
                  <c:v>2.9971999999999999E-2</c:v>
                </c:pt>
                <c:pt idx="7" formatCode="General">
                  <c:v>5.4061600000000001E-2</c:v>
                </c:pt>
                <c:pt idx="8" formatCode="General">
                  <c:v>7.1988800000000006E-2</c:v>
                </c:pt>
                <c:pt idx="9" formatCode="General">
                  <c:v>0.10084</c:v>
                </c:pt>
                <c:pt idx="10" formatCode="General">
                  <c:v>0.22801099999999999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3-4C3B-A414-0CC2C86F18E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BC!$SG$2:$SG$12</c:f>
              <c:numCache>
                <c:formatCode>General</c:formatCode>
                <c:ptCount val="11"/>
                <c:pt idx="0">
                  <c:v>0</c:v>
                </c:pt>
                <c:pt idx="1">
                  <c:v>23.513500000000001</c:v>
                </c:pt>
                <c:pt idx="2">
                  <c:v>24.932400000000001</c:v>
                </c:pt>
                <c:pt idx="3">
                  <c:v>25.945900000000002</c:v>
                </c:pt>
                <c:pt idx="4">
                  <c:v>26.959499999999998</c:v>
                </c:pt>
                <c:pt idx="5">
                  <c:v>27.162199999999999</c:v>
                </c:pt>
                <c:pt idx="6">
                  <c:v>27.972999999999999</c:v>
                </c:pt>
                <c:pt idx="7">
                  <c:v>28.175699999999999</c:v>
                </c:pt>
                <c:pt idx="8">
                  <c:v>28.986499999999999</c:v>
                </c:pt>
                <c:pt idx="9">
                  <c:v>29.1892</c:v>
                </c:pt>
                <c:pt idx="10">
                  <c:v>30.8108</c:v>
                </c:pt>
              </c:numCache>
            </c:numRef>
          </c:xVal>
          <c:yVal>
            <c:numRef>
              <c:f>BC!$SI$2:$SI$12</c:f>
              <c:numCache>
                <c:formatCode>0.000</c:formatCode>
                <c:ptCount val="11"/>
                <c:pt idx="0">
                  <c:v>0</c:v>
                </c:pt>
                <c:pt idx="1">
                  <c:v>6.0750718995677419E-6</c:v>
                </c:pt>
                <c:pt idx="2">
                  <c:v>3.3776476483501764E-4</c:v>
                </c:pt>
                <c:pt idx="3">
                  <c:v>2.5399830592970013E-3</c:v>
                </c:pt>
                <c:pt idx="4">
                  <c:v>1.1479848765523585E-2</c:v>
                </c:pt>
                <c:pt idx="5">
                  <c:v>1.4777097854812342E-2</c:v>
                </c:pt>
                <c:pt idx="6">
                  <c:v>3.5451117331598482E-2</c:v>
                </c:pt>
                <c:pt idx="7">
                  <c:v>4.2815919352414175E-2</c:v>
                </c:pt>
                <c:pt idx="8">
                  <c:v>8.2360603206235533E-2</c:v>
                </c:pt>
                <c:pt idx="9">
                  <c:v>9.4842582865009378E-2</c:v>
                </c:pt>
                <c:pt idx="10">
                  <c:v>0.22787924293609124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3-4C3B-A414-0CC2C86F1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01152"/>
        <c:axId val="350896992"/>
      </c:scatterChart>
      <c:valAx>
        <c:axId val="3509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96992"/>
        <c:crosses val="autoZero"/>
        <c:crossBetween val="midCat"/>
      </c:valAx>
      <c:valAx>
        <c:axId val="3508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BC!$SK$2:$SK$11</c:f>
              <c:numCache>
                <c:formatCode>General</c:formatCode>
                <c:ptCount val="10"/>
                <c:pt idx="0">
                  <c:v>0</c:v>
                </c:pt>
                <c:pt idx="1">
                  <c:v>7.5245899999999999</c:v>
                </c:pt>
                <c:pt idx="2">
                  <c:v>7.8688500000000001</c:v>
                </c:pt>
                <c:pt idx="3">
                  <c:v>8.2622999999999998</c:v>
                </c:pt>
                <c:pt idx="4">
                  <c:v>8.8524600000000007</c:v>
                </c:pt>
                <c:pt idx="5">
                  <c:v>9.5409799999999994</c:v>
                </c:pt>
                <c:pt idx="6">
                  <c:v>10.278700000000001</c:v>
                </c:pt>
                <c:pt idx="7">
                  <c:v>10.917999999999999</c:v>
                </c:pt>
                <c:pt idx="8">
                  <c:v>11.9016</c:v>
                </c:pt>
                <c:pt idx="9">
                  <c:v>12</c:v>
                </c:pt>
              </c:numCache>
            </c:numRef>
          </c:xVal>
          <c:yVal>
            <c:numRef>
              <c:f>BC!$SL$2:$SL$11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 formatCode="General">
                  <c:v>1.5386499999999999E-3</c:v>
                </c:pt>
                <c:pt idx="3" formatCode="General">
                  <c:v>3.9988699999999999E-3</c:v>
                </c:pt>
                <c:pt idx="4" formatCode="General">
                  <c:v>1.0146199999999999E-2</c:v>
                </c:pt>
                <c:pt idx="5" formatCode="General">
                  <c:v>2.14541E-2</c:v>
                </c:pt>
                <c:pt idx="6" formatCode="General">
                  <c:v>4.1361799999999997E-2</c:v>
                </c:pt>
                <c:pt idx="7" formatCode="General">
                  <c:v>6.1268799999999998E-2</c:v>
                </c:pt>
                <c:pt idx="8" formatCode="General">
                  <c:v>0.100343</c:v>
                </c:pt>
                <c:pt idx="9" formatCode="General">
                  <c:v>0.119017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8-4EE0-9138-298475A61B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BC!$SK$2:$SK$11</c:f>
              <c:numCache>
                <c:formatCode>General</c:formatCode>
                <c:ptCount val="10"/>
                <c:pt idx="0">
                  <c:v>0</c:v>
                </c:pt>
                <c:pt idx="1">
                  <c:v>7.5245899999999999</c:v>
                </c:pt>
                <c:pt idx="2">
                  <c:v>7.8688500000000001</c:v>
                </c:pt>
                <c:pt idx="3">
                  <c:v>8.2622999999999998</c:v>
                </c:pt>
                <c:pt idx="4">
                  <c:v>8.8524600000000007</c:v>
                </c:pt>
                <c:pt idx="5">
                  <c:v>9.5409799999999994</c:v>
                </c:pt>
                <c:pt idx="6">
                  <c:v>10.278700000000001</c:v>
                </c:pt>
                <c:pt idx="7">
                  <c:v>10.917999999999999</c:v>
                </c:pt>
                <c:pt idx="8">
                  <c:v>11.9016</c:v>
                </c:pt>
                <c:pt idx="9">
                  <c:v>12</c:v>
                </c:pt>
              </c:numCache>
            </c:numRef>
          </c:xVal>
          <c:yVal>
            <c:numRef>
              <c:f>BC!$SM$2:$SM$11</c:f>
              <c:numCache>
                <c:formatCode>0.000</c:formatCode>
                <c:ptCount val="10"/>
                <c:pt idx="0">
                  <c:v>4.4620436747225728E-16</c:v>
                </c:pt>
                <c:pt idx="1">
                  <c:v>2.1133179862296999E-3</c:v>
                </c:pt>
                <c:pt idx="2">
                  <c:v>3.3921354346754364E-3</c:v>
                </c:pt>
                <c:pt idx="3">
                  <c:v>5.5729437760138343E-3</c:v>
                </c:pt>
                <c:pt idx="4">
                  <c:v>1.0832231590424521E-2</c:v>
                </c:pt>
                <c:pt idx="5">
                  <c:v>2.113890995732105E-2</c:v>
                </c:pt>
                <c:pt idx="6">
                  <c:v>3.879370368015736E-2</c:v>
                </c:pt>
                <c:pt idx="7">
                  <c:v>6.0735567927673872E-2</c:v>
                </c:pt>
                <c:pt idx="8">
                  <c:v>0.10760828192189388</c:v>
                </c:pt>
                <c:pt idx="9">
                  <c:v>0.11316585888659123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8-4EE0-9138-298475A6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67008"/>
        <c:axId val="361843712"/>
      </c:scatterChart>
      <c:valAx>
        <c:axId val="36186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43712"/>
        <c:crosses val="autoZero"/>
        <c:crossBetween val="midCat"/>
      </c:valAx>
      <c:valAx>
        <c:axId val="3618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6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BC!$AP$1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BC!$AO$2:$AO$48</c:f>
              <c:numCache>
                <c:formatCode>0.000</c:formatCode>
                <c:ptCount val="47"/>
                <c:pt idx="0">
                  <c:v>0</c:v>
                </c:pt>
                <c:pt idx="1">
                  <c:v>24.1096</c:v>
                </c:pt>
                <c:pt idx="2">
                  <c:v>40.182600000000001</c:v>
                </c:pt>
                <c:pt idx="3">
                  <c:v>45.662100000000002</c:v>
                </c:pt>
                <c:pt idx="4">
                  <c:v>50.776299999999999</c:v>
                </c:pt>
                <c:pt idx="5">
                  <c:v>53.698599999999999</c:v>
                </c:pt>
                <c:pt idx="6">
                  <c:v>58.0822</c:v>
                </c:pt>
                <c:pt idx="7">
                  <c:v>61.004600000000003</c:v>
                </c:pt>
                <c:pt idx="8">
                  <c:v>63.561599999999999</c:v>
                </c:pt>
                <c:pt idx="9">
                  <c:v>66.118700000000004</c:v>
                </c:pt>
                <c:pt idx="10">
                  <c:v>69.771699999999996</c:v>
                </c:pt>
                <c:pt idx="11">
                  <c:v>73.424700000000001</c:v>
                </c:pt>
                <c:pt idx="12">
                  <c:v>77.808199999999999</c:v>
                </c:pt>
                <c:pt idx="13">
                  <c:v>81.461200000000005</c:v>
                </c:pt>
                <c:pt idx="14">
                  <c:v>85.844700000000003</c:v>
                </c:pt>
                <c:pt idx="15">
                  <c:v>89.497699999999995</c:v>
                </c:pt>
                <c:pt idx="16">
                  <c:v>93.150700000000001</c:v>
                </c:pt>
                <c:pt idx="17">
                  <c:v>97.899500000000003</c:v>
                </c:pt>
                <c:pt idx="18">
                  <c:v>104.11</c:v>
                </c:pt>
                <c:pt idx="19">
                  <c:v>107.76300000000001</c:v>
                </c:pt>
                <c:pt idx="20">
                  <c:v>111.416</c:v>
                </c:pt>
                <c:pt idx="21">
                  <c:v>116.164</c:v>
                </c:pt>
                <c:pt idx="22">
                  <c:v>120.913</c:v>
                </c:pt>
                <c:pt idx="23">
                  <c:v>123.47</c:v>
                </c:pt>
              </c:numCache>
            </c:numRef>
          </c:xVal>
          <c:yVal>
            <c:numRef>
              <c:f>BC!$AP$2:$AP$48</c:f>
              <c:numCache>
                <c:formatCode>0.000</c:formatCode>
                <c:ptCount val="47"/>
                <c:pt idx="0">
                  <c:v>0</c:v>
                </c:pt>
                <c:pt idx="1">
                  <c:v>5.7077630000000005E-4</c:v>
                </c:pt>
                <c:pt idx="2">
                  <c:v>9.4561440000000003E-4</c:v>
                </c:pt>
                <c:pt idx="3">
                  <c:v>4.8047400000000001E-3</c:v>
                </c:pt>
                <c:pt idx="4">
                  <c:v>1.23867E-2</c:v>
                </c:pt>
                <c:pt idx="5">
                  <c:v>1.9917500000000001E-2</c:v>
                </c:pt>
                <c:pt idx="6">
                  <c:v>4.2407800000000002E-2</c:v>
                </c:pt>
                <c:pt idx="7">
                  <c:v>6.1132699999999998E-2</c:v>
                </c:pt>
                <c:pt idx="8">
                  <c:v>9.8505800000000004E-2</c:v>
                </c:pt>
                <c:pt idx="9">
                  <c:v>0.15080399999999999</c:v>
                </c:pt>
                <c:pt idx="10">
                  <c:v>0.24044199999999999</c:v>
                </c:pt>
                <c:pt idx="11">
                  <c:v>0.31515399999999999</c:v>
                </c:pt>
                <c:pt idx="12">
                  <c:v>0.412271</c:v>
                </c:pt>
                <c:pt idx="13">
                  <c:v>0.50190800000000002</c:v>
                </c:pt>
                <c:pt idx="14">
                  <c:v>0.59156299999999995</c:v>
                </c:pt>
                <c:pt idx="15">
                  <c:v>0.69239399999999995</c:v>
                </c:pt>
                <c:pt idx="16">
                  <c:v>0.77083800000000002</c:v>
                </c:pt>
                <c:pt idx="17">
                  <c:v>0.823187</c:v>
                </c:pt>
                <c:pt idx="18">
                  <c:v>0.87183900000000003</c:v>
                </c:pt>
                <c:pt idx="19">
                  <c:v>0.90923799999999999</c:v>
                </c:pt>
                <c:pt idx="20">
                  <c:v>0.95409900000000003</c:v>
                </c:pt>
                <c:pt idx="21">
                  <c:v>0.98033000000000003</c:v>
                </c:pt>
                <c:pt idx="22">
                  <c:v>0.99163400000000002</c:v>
                </c:pt>
                <c:pt idx="23">
                  <c:v>0.995425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2-4FFA-9562-9589D556A46E}"/>
            </c:ext>
          </c:extLst>
        </c:ser>
        <c:ser>
          <c:idx val="1"/>
          <c:order val="1"/>
          <c:tx>
            <c:strRef>
              <c:f>BC!$AQ$1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BC!$AO$2:$AO$48</c:f>
              <c:numCache>
                <c:formatCode>0.000</c:formatCode>
                <c:ptCount val="47"/>
                <c:pt idx="0">
                  <c:v>0</c:v>
                </c:pt>
                <c:pt idx="1">
                  <c:v>24.1096</c:v>
                </c:pt>
                <c:pt idx="2">
                  <c:v>40.182600000000001</c:v>
                </c:pt>
                <c:pt idx="3">
                  <c:v>45.662100000000002</c:v>
                </c:pt>
                <c:pt idx="4">
                  <c:v>50.776299999999999</c:v>
                </c:pt>
                <c:pt idx="5">
                  <c:v>53.698599999999999</c:v>
                </c:pt>
                <c:pt idx="6">
                  <c:v>58.0822</c:v>
                </c:pt>
                <c:pt idx="7">
                  <c:v>61.004600000000003</c:v>
                </c:pt>
                <c:pt idx="8">
                  <c:v>63.561599999999999</c:v>
                </c:pt>
                <c:pt idx="9">
                  <c:v>66.118700000000004</c:v>
                </c:pt>
                <c:pt idx="10">
                  <c:v>69.771699999999996</c:v>
                </c:pt>
                <c:pt idx="11">
                  <c:v>73.424700000000001</c:v>
                </c:pt>
                <c:pt idx="12">
                  <c:v>77.808199999999999</c:v>
                </c:pt>
                <c:pt idx="13">
                  <c:v>81.461200000000005</c:v>
                </c:pt>
                <c:pt idx="14">
                  <c:v>85.844700000000003</c:v>
                </c:pt>
                <c:pt idx="15">
                  <c:v>89.497699999999995</c:v>
                </c:pt>
                <c:pt idx="16">
                  <c:v>93.150700000000001</c:v>
                </c:pt>
                <c:pt idx="17">
                  <c:v>97.899500000000003</c:v>
                </c:pt>
                <c:pt idx="18">
                  <c:v>104.11</c:v>
                </c:pt>
                <c:pt idx="19">
                  <c:v>107.76300000000001</c:v>
                </c:pt>
                <c:pt idx="20">
                  <c:v>111.416</c:v>
                </c:pt>
                <c:pt idx="21">
                  <c:v>116.164</c:v>
                </c:pt>
                <c:pt idx="22">
                  <c:v>120.913</c:v>
                </c:pt>
                <c:pt idx="23">
                  <c:v>123.47</c:v>
                </c:pt>
              </c:numCache>
            </c:numRef>
          </c:xVal>
          <c:yVal>
            <c:numRef>
              <c:f>BC!$AQ$2:$AQ$48</c:f>
              <c:numCache>
                <c:formatCode>0.000</c:formatCode>
                <c:ptCount val="47"/>
                <c:pt idx="0">
                  <c:v>2.3712693134420161E-100</c:v>
                </c:pt>
                <c:pt idx="1">
                  <c:v>2.7481749809162252E-18</c:v>
                </c:pt>
                <c:pt idx="2">
                  <c:v>3.014273266759171E-6</c:v>
                </c:pt>
                <c:pt idx="3">
                  <c:v>1.9003470145616662E-4</c:v>
                </c:pt>
                <c:pt idx="4">
                  <c:v>2.6607489866232801E-3</c:v>
                </c:pt>
                <c:pt idx="5">
                  <c:v>8.1951277742323084E-3</c:v>
                </c:pt>
                <c:pt idx="6">
                  <c:v>3.007707489736821E-2</c:v>
                </c:pt>
                <c:pt idx="7">
                  <c:v>5.8474638160647005E-2</c:v>
                </c:pt>
                <c:pt idx="8">
                  <c:v>9.4250979633624915E-2</c:v>
                </c:pt>
                <c:pt idx="9">
                  <c:v>0.14020143917029174</c:v>
                </c:pt>
                <c:pt idx="10">
                  <c:v>0.22083498664334267</c:v>
                </c:pt>
                <c:pt idx="11">
                  <c:v>0.31315089384046568</c:v>
                </c:pt>
                <c:pt idx="12">
                  <c:v>0.42876699548971475</c:v>
                </c:pt>
                <c:pt idx="13">
                  <c:v>0.52152002327943414</c:v>
                </c:pt>
                <c:pt idx="14">
                  <c:v>0.62199644837052659</c:v>
                </c:pt>
                <c:pt idx="15">
                  <c:v>0.69418450434835677</c:v>
                </c:pt>
                <c:pt idx="16">
                  <c:v>0.7553255873482736</c:v>
                </c:pt>
                <c:pt idx="17">
                  <c:v>0.81926180469228382</c:v>
                </c:pt>
                <c:pt idx="18">
                  <c:v>0.88031161944408409</c:v>
                </c:pt>
                <c:pt idx="19">
                  <c:v>0.90664940984456965</c:v>
                </c:pt>
                <c:pt idx="20">
                  <c:v>0.9274310278739204</c:v>
                </c:pt>
                <c:pt idx="21">
                  <c:v>0.94788248393448138</c:v>
                </c:pt>
                <c:pt idx="22">
                  <c:v>0.96268876485136323</c:v>
                </c:pt>
                <c:pt idx="23">
                  <c:v>0.96886336246962557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12-4FFA-9562-9589D556A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930639"/>
        <c:axId val="1539916495"/>
      </c:scatterChart>
      <c:valAx>
        <c:axId val="153993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16495"/>
        <c:crosses val="autoZero"/>
        <c:crossBetween val="midCat"/>
      </c:valAx>
      <c:valAx>
        <c:axId val="15399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3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BC!$SO$2:$SO$16</c:f>
              <c:numCache>
                <c:formatCode>General</c:formatCode>
                <c:ptCount val="15"/>
                <c:pt idx="0">
                  <c:v>0</c:v>
                </c:pt>
                <c:pt idx="1">
                  <c:v>15.6393</c:v>
                </c:pt>
                <c:pt idx="2">
                  <c:v>16.3279</c:v>
                </c:pt>
                <c:pt idx="3">
                  <c:v>16.917999999999999</c:v>
                </c:pt>
                <c:pt idx="4">
                  <c:v>17.6557</c:v>
                </c:pt>
                <c:pt idx="5">
                  <c:v>18.245899999999999</c:v>
                </c:pt>
                <c:pt idx="6">
                  <c:v>19.426200000000001</c:v>
                </c:pt>
                <c:pt idx="7">
                  <c:v>20.360700000000001</c:v>
                </c:pt>
                <c:pt idx="8">
                  <c:v>21.7377</c:v>
                </c:pt>
                <c:pt idx="9">
                  <c:v>22.229500000000002</c:v>
                </c:pt>
                <c:pt idx="10">
                  <c:v>22.4754</c:v>
                </c:pt>
                <c:pt idx="11">
                  <c:v>22.573799999999999</c:v>
                </c:pt>
                <c:pt idx="12">
                  <c:v>22.721299999999999</c:v>
                </c:pt>
                <c:pt idx="13">
                  <c:v>23.557400000000001</c:v>
                </c:pt>
                <c:pt idx="14">
                  <c:v>24.1967</c:v>
                </c:pt>
              </c:numCache>
            </c:numRef>
          </c:xVal>
          <c:yVal>
            <c:numRef>
              <c:f>BC!$SP$2:$SP$16</c:f>
              <c:numCache>
                <c:formatCode>0.00E+00</c:formatCode>
                <c:ptCount val="15"/>
                <c:pt idx="0" formatCode="General">
                  <c:v>0</c:v>
                </c:pt>
                <c:pt idx="1">
                  <c:v>1.2808639999999999E-4</c:v>
                </c:pt>
                <c:pt idx="2">
                  <c:v>8.7082610000000003E-4</c:v>
                </c:pt>
                <c:pt idx="3" formatCode="General">
                  <c:v>2.1041599999999999E-3</c:v>
                </c:pt>
                <c:pt idx="4" formatCode="General">
                  <c:v>4.8129100000000001E-3</c:v>
                </c:pt>
                <c:pt idx="5" formatCode="General">
                  <c:v>8.7489400000000002E-3</c:v>
                </c:pt>
                <c:pt idx="6" formatCode="General">
                  <c:v>2.00608E-2</c:v>
                </c:pt>
                <c:pt idx="7" formatCode="General">
                  <c:v>3.2599200000000002E-2</c:v>
                </c:pt>
                <c:pt idx="8" formatCode="General">
                  <c:v>5.57063E-2</c:v>
                </c:pt>
                <c:pt idx="9" formatCode="General">
                  <c:v>6.5292600000000006E-2</c:v>
                </c:pt>
                <c:pt idx="10" formatCode="General">
                  <c:v>6.9717199999999993E-2</c:v>
                </c:pt>
                <c:pt idx="11" formatCode="General">
                  <c:v>7.3895000000000002E-2</c:v>
                </c:pt>
                <c:pt idx="12" formatCode="General">
                  <c:v>7.8810199999999997E-2</c:v>
                </c:pt>
                <c:pt idx="13" formatCode="General">
                  <c:v>0.100193</c:v>
                </c:pt>
                <c:pt idx="14" formatCode="General">
                  <c:v>0.119117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1-43A8-80E7-A776E7DDEC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BC!$SO$2:$SO$16</c:f>
              <c:numCache>
                <c:formatCode>General</c:formatCode>
                <c:ptCount val="15"/>
                <c:pt idx="0">
                  <c:v>0</c:v>
                </c:pt>
                <c:pt idx="1">
                  <c:v>15.6393</c:v>
                </c:pt>
                <c:pt idx="2">
                  <c:v>16.3279</c:v>
                </c:pt>
                <c:pt idx="3">
                  <c:v>16.917999999999999</c:v>
                </c:pt>
                <c:pt idx="4">
                  <c:v>17.6557</c:v>
                </c:pt>
                <c:pt idx="5">
                  <c:v>18.245899999999999</c:v>
                </c:pt>
                <c:pt idx="6">
                  <c:v>19.426200000000001</c:v>
                </c:pt>
                <c:pt idx="7">
                  <c:v>20.360700000000001</c:v>
                </c:pt>
                <c:pt idx="8">
                  <c:v>21.7377</c:v>
                </c:pt>
                <c:pt idx="9">
                  <c:v>22.229500000000002</c:v>
                </c:pt>
                <c:pt idx="10">
                  <c:v>22.4754</c:v>
                </c:pt>
                <c:pt idx="11">
                  <c:v>22.573799999999999</c:v>
                </c:pt>
                <c:pt idx="12">
                  <c:v>22.721299999999999</c:v>
                </c:pt>
                <c:pt idx="13">
                  <c:v>23.557400000000001</c:v>
                </c:pt>
                <c:pt idx="14">
                  <c:v>24.1967</c:v>
                </c:pt>
              </c:numCache>
            </c:numRef>
          </c:xVal>
          <c:yVal>
            <c:numRef>
              <c:f>BC!$SQ$2:$SQ$16</c:f>
              <c:numCache>
                <c:formatCode>0.000</c:formatCode>
                <c:ptCount val="15"/>
                <c:pt idx="0">
                  <c:v>5.2427708446705645E-22</c:v>
                </c:pt>
                <c:pt idx="1">
                  <c:v>1.6153052425386674E-3</c:v>
                </c:pt>
                <c:pt idx="2">
                  <c:v>2.7995182390693359E-3</c:v>
                </c:pt>
                <c:pt idx="3">
                  <c:v>4.3194108199209524E-3</c:v>
                </c:pt>
                <c:pt idx="4">
                  <c:v>7.1032016661650129E-3</c:v>
                </c:pt>
                <c:pt idx="5">
                  <c:v>1.0232665466521344E-2</c:v>
                </c:pt>
                <c:pt idx="6">
                  <c:v>1.9624818696704609E-2</c:v>
                </c:pt>
                <c:pt idx="7">
                  <c:v>3.0755422769339704E-2</c:v>
                </c:pt>
                <c:pt idx="8">
                  <c:v>5.4391843728195499E-2</c:v>
                </c:pt>
                <c:pt idx="9">
                  <c:v>6.5128629127030657E-2</c:v>
                </c:pt>
                <c:pt idx="10">
                  <c:v>7.0967007500926327E-2</c:v>
                </c:pt>
                <c:pt idx="11">
                  <c:v>7.3391537705687848E-2</c:v>
                </c:pt>
                <c:pt idx="12">
                  <c:v>7.7120378125999908E-2</c:v>
                </c:pt>
                <c:pt idx="13">
                  <c:v>0.10038717697203504</c:v>
                </c:pt>
                <c:pt idx="14">
                  <c:v>0.12056435262448983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1-43A8-80E7-A776E7DDE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27952"/>
        <c:axId val="276032528"/>
      </c:scatterChart>
      <c:valAx>
        <c:axId val="2760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32528"/>
        <c:crosses val="autoZero"/>
        <c:crossBetween val="midCat"/>
      </c:valAx>
      <c:valAx>
        <c:axId val="2760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BC!$SS$2:$SS$12</c:f>
              <c:numCache>
                <c:formatCode>General</c:formatCode>
                <c:ptCount val="11"/>
                <c:pt idx="0">
                  <c:v>0</c:v>
                </c:pt>
                <c:pt idx="1">
                  <c:v>21.688500000000001</c:v>
                </c:pt>
                <c:pt idx="2">
                  <c:v>22.229500000000002</c:v>
                </c:pt>
                <c:pt idx="3">
                  <c:v>22.770499999999998</c:v>
                </c:pt>
                <c:pt idx="4">
                  <c:v>23.213100000000001</c:v>
                </c:pt>
                <c:pt idx="5">
                  <c:v>23.6557</c:v>
                </c:pt>
                <c:pt idx="6">
                  <c:v>24.688500000000001</c:v>
                </c:pt>
                <c:pt idx="7">
                  <c:v>25.082000000000001</c:v>
                </c:pt>
                <c:pt idx="8">
                  <c:v>25.3279</c:v>
                </c:pt>
                <c:pt idx="9">
                  <c:v>25.5246</c:v>
                </c:pt>
                <c:pt idx="10">
                  <c:v>27.688500000000001</c:v>
                </c:pt>
              </c:numCache>
            </c:numRef>
          </c:xVal>
          <c:yVal>
            <c:numRef>
              <c:f>BC!$ST$2:$ST$12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2.3977899999999999E-3</c:v>
                </c:pt>
                <c:pt idx="4" formatCode="General">
                  <c:v>5.1041200000000002E-3</c:v>
                </c:pt>
                <c:pt idx="5" formatCode="General">
                  <c:v>9.0389500000000005E-3</c:v>
                </c:pt>
                <c:pt idx="6" formatCode="General">
                  <c:v>2.2069499999999999E-2</c:v>
                </c:pt>
                <c:pt idx="7" formatCode="General">
                  <c:v>2.9935199999999999E-2</c:v>
                </c:pt>
                <c:pt idx="8" formatCode="General">
                  <c:v>3.4114100000000001E-2</c:v>
                </c:pt>
                <c:pt idx="9" formatCode="General">
                  <c:v>3.8538299999999998E-2</c:v>
                </c:pt>
                <c:pt idx="10" formatCode="General">
                  <c:v>9.6541299999999997E-2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A-4485-855A-A489E04A17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BC!$SS$2:$SS$12</c:f>
              <c:numCache>
                <c:formatCode>General</c:formatCode>
                <c:ptCount val="11"/>
                <c:pt idx="0">
                  <c:v>0</c:v>
                </c:pt>
                <c:pt idx="1">
                  <c:v>21.688500000000001</c:v>
                </c:pt>
                <c:pt idx="2">
                  <c:v>22.229500000000002</c:v>
                </c:pt>
                <c:pt idx="3">
                  <c:v>22.770499999999998</c:v>
                </c:pt>
                <c:pt idx="4">
                  <c:v>23.213100000000001</c:v>
                </c:pt>
                <c:pt idx="5">
                  <c:v>23.6557</c:v>
                </c:pt>
                <c:pt idx="6">
                  <c:v>24.688500000000001</c:v>
                </c:pt>
                <c:pt idx="7">
                  <c:v>25.082000000000001</c:v>
                </c:pt>
                <c:pt idx="8">
                  <c:v>25.3279</c:v>
                </c:pt>
                <c:pt idx="9">
                  <c:v>25.5246</c:v>
                </c:pt>
                <c:pt idx="10">
                  <c:v>27.688500000000001</c:v>
                </c:pt>
              </c:numCache>
            </c:numRef>
          </c:xVal>
          <c:yVal>
            <c:numRef>
              <c:f>BC!$SU$2:$SU$12</c:f>
              <c:numCache>
                <c:formatCode>0.000</c:formatCode>
                <c:ptCount val="11"/>
                <c:pt idx="0">
                  <c:v>2.4729912611368555E-77</c:v>
                </c:pt>
                <c:pt idx="1">
                  <c:v>2.4989713373382112E-3</c:v>
                </c:pt>
                <c:pt idx="2">
                  <c:v>4.0579105894556914E-3</c:v>
                </c:pt>
                <c:pt idx="3">
                  <c:v>6.3359138640531939E-3</c:v>
                </c:pt>
                <c:pt idx="4">
                  <c:v>8.8800977970498879E-3</c:v>
                </c:pt>
                <c:pt idx="5">
                  <c:v>1.2168811672689565E-2</c:v>
                </c:pt>
                <c:pt idx="6">
                  <c:v>2.3447282975334389E-2</c:v>
                </c:pt>
                <c:pt idx="7">
                  <c:v>2.9316126162476402E-2</c:v>
                </c:pt>
                <c:pt idx="8">
                  <c:v>3.3479360594999057E-2</c:v>
                </c:pt>
                <c:pt idx="9">
                  <c:v>3.709736092240877E-2</c:v>
                </c:pt>
                <c:pt idx="10">
                  <c:v>9.5303846264464462E-2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EA-4485-855A-A489E04A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76352"/>
        <c:axId val="272376768"/>
      </c:scatterChart>
      <c:valAx>
        <c:axId val="2723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76768"/>
        <c:crosses val="autoZero"/>
        <c:crossBetween val="midCat"/>
      </c:valAx>
      <c:valAx>
        <c:axId val="2723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BC!$SW$2:$SW$15</c:f>
              <c:numCache>
                <c:formatCode>General</c:formatCode>
                <c:ptCount val="14"/>
                <c:pt idx="0">
                  <c:v>0</c:v>
                </c:pt>
                <c:pt idx="1">
                  <c:v>5.0491799999999998</c:v>
                </c:pt>
                <c:pt idx="2">
                  <c:v>5.3927399999999999</c:v>
                </c:pt>
                <c:pt idx="3">
                  <c:v>5.7933899999999996</c:v>
                </c:pt>
                <c:pt idx="4">
                  <c:v>6.2507200000000003</c:v>
                </c:pt>
                <c:pt idx="5">
                  <c:v>6.7644399999999996</c:v>
                </c:pt>
                <c:pt idx="6">
                  <c:v>7.2198000000000002</c:v>
                </c:pt>
                <c:pt idx="7">
                  <c:v>7.7319800000000001</c:v>
                </c:pt>
                <c:pt idx="8">
                  <c:v>8.1296800000000005</c:v>
                </c:pt>
                <c:pt idx="9">
                  <c:v>8.7530900000000003</c:v>
                </c:pt>
                <c:pt idx="10">
                  <c:v>8.9785199999999996</c:v>
                </c:pt>
                <c:pt idx="11">
                  <c:v>9.4862000000000002</c:v>
                </c:pt>
                <c:pt idx="12">
                  <c:v>10.4428</c:v>
                </c:pt>
                <c:pt idx="13">
                  <c:v>10.6568</c:v>
                </c:pt>
              </c:numCache>
            </c:numRef>
          </c:xVal>
          <c:yVal>
            <c:numRef>
              <c:f>BC!$SX$2:$SX$15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1.2254900000000001E-3</c:v>
                </c:pt>
                <c:pt idx="3">
                  <c:v>2.9411799999999998E-3</c:v>
                </c:pt>
                <c:pt idx="4">
                  <c:v>5.8823499999999997E-3</c:v>
                </c:pt>
                <c:pt idx="5">
                  <c:v>1.05392E-2</c:v>
                </c:pt>
                <c:pt idx="6">
                  <c:v>1.6911800000000001E-2</c:v>
                </c:pt>
                <c:pt idx="7">
                  <c:v>2.42647E-2</c:v>
                </c:pt>
                <c:pt idx="8">
                  <c:v>3.1127499999999999E-2</c:v>
                </c:pt>
                <c:pt idx="9">
                  <c:v>4.4607800000000003E-2</c:v>
                </c:pt>
                <c:pt idx="10">
                  <c:v>5.1715700000000003E-2</c:v>
                </c:pt>
                <c:pt idx="11">
                  <c:v>6.6911799999999994E-2</c:v>
                </c:pt>
                <c:pt idx="12">
                  <c:v>9.9754899999999994E-2</c:v>
                </c:pt>
                <c:pt idx="13">
                  <c:v>0.126716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B-429A-AE6B-73565FC523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BC!$SW$2:$SW$15</c:f>
              <c:numCache>
                <c:formatCode>General</c:formatCode>
                <c:ptCount val="14"/>
                <c:pt idx="0">
                  <c:v>0</c:v>
                </c:pt>
                <c:pt idx="1">
                  <c:v>5.0491799999999998</c:v>
                </c:pt>
                <c:pt idx="2">
                  <c:v>5.3927399999999999</c:v>
                </c:pt>
                <c:pt idx="3">
                  <c:v>5.7933899999999996</c:v>
                </c:pt>
                <c:pt idx="4">
                  <c:v>6.2507200000000003</c:v>
                </c:pt>
                <c:pt idx="5">
                  <c:v>6.7644399999999996</c:v>
                </c:pt>
                <c:pt idx="6">
                  <c:v>7.2198000000000002</c:v>
                </c:pt>
                <c:pt idx="7">
                  <c:v>7.7319800000000001</c:v>
                </c:pt>
                <c:pt idx="8">
                  <c:v>8.1296800000000005</c:v>
                </c:pt>
                <c:pt idx="9">
                  <c:v>8.7530900000000003</c:v>
                </c:pt>
                <c:pt idx="10">
                  <c:v>8.9785199999999996</c:v>
                </c:pt>
                <c:pt idx="11">
                  <c:v>9.4862000000000002</c:v>
                </c:pt>
                <c:pt idx="12">
                  <c:v>10.4428</c:v>
                </c:pt>
                <c:pt idx="13">
                  <c:v>10.6568</c:v>
                </c:pt>
              </c:numCache>
            </c:numRef>
          </c:xVal>
          <c:yVal>
            <c:numRef>
              <c:f>BC!$SY$2:$SY$15</c:f>
              <c:numCache>
                <c:formatCode>0.000</c:formatCode>
                <c:ptCount val="14"/>
                <c:pt idx="0">
                  <c:v>2.8830623924975064E-8</c:v>
                </c:pt>
                <c:pt idx="1">
                  <c:v>1.6179450655285977E-3</c:v>
                </c:pt>
                <c:pt idx="2">
                  <c:v>2.4629832066144506E-3</c:v>
                </c:pt>
                <c:pt idx="3">
                  <c:v>3.8839025581685707E-3</c:v>
                </c:pt>
                <c:pt idx="4">
                  <c:v>6.2631480554456798E-3</c:v>
                </c:pt>
                <c:pt idx="5">
                  <c:v>1.0201824468034568E-2</c:v>
                </c:pt>
                <c:pt idx="6">
                  <c:v>1.5114442223586384E-2</c:v>
                </c:pt>
                <c:pt idx="7">
                  <c:v>2.2593492587837202E-2</c:v>
                </c:pt>
                <c:pt idx="8">
                  <c:v>3.0055098566652658E-2</c:v>
                </c:pt>
                <c:pt idx="9">
                  <c:v>4.5048677363484536E-2</c:v>
                </c:pt>
                <c:pt idx="10">
                  <c:v>5.15363920605321E-2</c:v>
                </c:pt>
                <c:pt idx="11">
                  <c:v>6.8326144866597743E-2</c:v>
                </c:pt>
                <c:pt idx="12">
                  <c:v>0.10829264826323401</c:v>
                </c:pt>
                <c:pt idx="13">
                  <c:v>0.11869123474128955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B-429A-AE6B-73565FC52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92832"/>
        <c:axId val="350898240"/>
      </c:scatterChart>
      <c:valAx>
        <c:axId val="3508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98240"/>
        <c:crosses val="autoZero"/>
        <c:crossBetween val="midCat"/>
      </c:valAx>
      <c:valAx>
        <c:axId val="3508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BC!$TA$2:$TA$21</c:f>
              <c:numCache>
                <c:formatCode>General</c:formatCode>
                <c:ptCount val="20"/>
                <c:pt idx="0">
                  <c:v>0</c:v>
                </c:pt>
                <c:pt idx="1">
                  <c:v>20.0246</c:v>
                </c:pt>
                <c:pt idx="2">
                  <c:v>21.285499999999999</c:v>
                </c:pt>
                <c:pt idx="3">
                  <c:v>22.258800000000001</c:v>
                </c:pt>
                <c:pt idx="4">
                  <c:v>23.1737</c:v>
                </c:pt>
                <c:pt idx="5">
                  <c:v>23.972799999999999</c:v>
                </c:pt>
                <c:pt idx="6">
                  <c:v>24.8277</c:v>
                </c:pt>
                <c:pt idx="7">
                  <c:v>25.8522</c:v>
                </c:pt>
                <c:pt idx="8">
                  <c:v>26.533899999999999</c:v>
                </c:pt>
                <c:pt idx="9">
                  <c:v>26.931799999999999</c:v>
                </c:pt>
                <c:pt idx="10">
                  <c:v>27.101199999999999</c:v>
                </c:pt>
                <c:pt idx="11">
                  <c:v>27.213999999999999</c:v>
                </c:pt>
                <c:pt idx="12">
                  <c:v>27.3842</c:v>
                </c:pt>
                <c:pt idx="13">
                  <c:v>27.667400000000001</c:v>
                </c:pt>
                <c:pt idx="14">
                  <c:v>27.8933</c:v>
                </c:pt>
                <c:pt idx="15">
                  <c:v>28.176200000000001</c:v>
                </c:pt>
                <c:pt idx="16">
                  <c:v>28.403199999999998</c:v>
                </c:pt>
                <c:pt idx="17">
                  <c:v>28.6309</c:v>
                </c:pt>
                <c:pt idx="18">
                  <c:v>28.7438</c:v>
                </c:pt>
                <c:pt idx="19">
                  <c:v>29.304500000000001</c:v>
                </c:pt>
              </c:numCache>
            </c:numRef>
          </c:xVal>
          <c:yVal>
            <c:numRef>
              <c:f>BC!$TB$2:$TB$21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2.4509800000000002E-3</c:v>
                </c:pt>
                <c:pt idx="3">
                  <c:v>6.1274500000000004E-3</c:v>
                </c:pt>
                <c:pt idx="4">
                  <c:v>1.15196E-2</c:v>
                </c:pt>
                <c:pt idx="5">
                  <c:v>1.88725E-2</c:v>
                </c:pt>
                <c:pt idx="6">
                  <c:v>2.8921599999999999E-2</c:v>
                </c:pt>
                <c:pt idx="7">
                  <c:v>4.3382400000000002E-2</c:v>
                </c:pt>
                <c:pt idx="8">
                  <c:v>5.5147099999999998E-2</c:v>
                </c:pt>
                <c:pt idx="9">
                  <c:v>6.1764699999999999E-2</c:v>
                </c:pt>
                <c:pt idx="10">
                  <c:v>6.6421599999999997E-2</c:v>
                </c:pt>
                <c:pt idx="11">
                  <c:v>6.9852899999999996E-2</c:v>
                </c:pt>
                <c:pt idx="12">
                  <c:v>7.3284299999999997E-2</c:v>
                </c:pt>
                <c:pt idx="13">
                  <c:v>7.9656900000000003E-2</c:v>
                </c:pt>
                <c:pt idx="14">
                  <c:v>8.6029400000000006E-2</c:v>
                </c:pt>
                <c:pt idx="15">
                  <c:v>9.2892199999999994E-2</c:v>
                </c:pt>
                <c:pt idx="16">
                  <c:v>9.7303899999999999E-2</c:v>
                </c:pt>
                <c:pt idx="17">
                  <c:v>0.10049</c:v>
                </c:pt>
                <c:pt idx="18">
                  <c:v>0.103676</c:v>
                </c:pt>
                <c:pt idx="19">
                  <c:v>0.126471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3-4A87-A9A4-B7DE96CC62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BC!$TA$2:$TA$21</c:f>
              <c:numCache>
                <c:formatCode>General</c:formatCode>
                <c:ptCount val="20"/>
                <c:pt idx="0">
                  <c:v>0</c:v>
                </c:pt>
                <c:pt idx="1">
                  <c:v>20.0246</c:v>
                </c:pt>
                <c:pt idx="2">
                  <c:v>21.285499999999999</c:v>
                </c:pt>
                <c:pt idx="3">
                  <c:v>22.258800000000001</c:v>
                </c:pt>
                <c:pt idx="4">
                  <c:v>23.1737</c:v>
                </c:pt>
                <c:pt idx="5">
                  <c:v>23.972799999999999</c:v>
                </c:pt>
                <c:pt idx="6">
                  <c:v>24.8277</c:v>
                </c:pt>
                <c:pt idx="7">
                  <c:v>25.8522</c:v>
                </c:pt>
                <c:pt idx="8">
                  <c:v>26.533899999999999</c:v>
                </c:pt>
                <c:pt idx="9">
                  <c:v>26.931799999999999</c:v>
                </c:pt>
                <c:pt idx="10">
                  <c:v>27.101199999999999</c:v>
                </c:pt>
                <c:pt idx="11">
                  <c:v>27.213999999999999</c:v>
                </c:pt>
                <c:pt idx="12">
                  <c:v>27.3842</c:v>
                </c:pt>
                <c:pt idx="13">
                  <c:v>27.667400000000001</c:v>
                </c:pt>
                <c:pt idx="14">
                  <c:v>27.8933</c:v>
                </c:pt>
                <c:pt idx="15">
                  <c:v>28.176200000000001</c:v>
                </c:pt>
                <c:pt idx="16">
                  <c:v>28.403199999999998</c:v>
                </c:pt>
                <c:pt idx="17">
                  <c:v>28.6309</c:v>
                </c:pt>
                <c:pt idx="18">
                  <c:v>28.7438</c:v>
                </c:pt>
                <c:pt idx="19">
                  <c:v>29.304500000000001</c:v>
                </c:pt>
              </c:numCache>
            </c:numRef>
          </c:xVal>
          <c:yVal>
            <c:numRef>
              <c:f>BC!$TC$2:$TC$21</c:f>
              <c:numCache>
                <c:formatCode>0.000</c:formatCode>
                <c:ptCount val="20"/>
                <c:pt idx="0">
                  <c:v>1.3532264236181058E-32</c:v>
                </c:pt>
                <c:pt idx="1">
                  <c:v>1.602700720436363E-3</c:v>
                </c:pt>
                <c:pt idx="2">
                  <c:v>3.9993729535340765E-3</c:v>
                </c:pt>
                <c:pt idx="3">
                  <c:v>7.4049571448238424E-3</c:v>
                </c:pt>
                <c:pt idx="4">
                  <c:v>1.2408636394087808E-2</c:v>
                </c:pt>
                <c:pt idx="5">
                  <c:v>1.8627574138780963E-2</c:v>
                </c:pt>
                <c:pt idx="6">
                  <c:v>2.7597438510750864E-2</c:v>
                </c:pt>
                <c:pt idx="7">
                  <c:v>4.2014972608385735E-2</c:v>
                </c:pt>
                <c:pt idx="8">
                  <c:v>5.405811270992885E-2</c:v>
                </c:pt>
                <c:pt idx="9">
                  <c:v>6.2041353748975722E-2</c:v>
                </c:pt>
                <c:pt idx="10">
                  <c:v>6.5657437555119269E-2</c:v>
                </c:pt>
                <c:pt idx="11">
                  <c:v>6.8137726192480222E-2</c:v>
                </c:pt>
                <c:pt idx="12">
                  <c:v>7.198995487844842E-2</c:v>
                </c:pt>
                <c:pt idx="13">
                  <c:v>7.8692747000317295E-2</c:v>
                </c:pt>
                <c:pt idx="14">
                  <c:v>8.4301403425875734E-2</c:v>
                </c:pt>
                <c:pt idx="15">
                  <c:v>9.1651594823479343E-2</c:v>
                </c:pt>
                <c:pt idx="16">
                  <c:v>9.7809750391975939E-2</c:v>
                </c:pt>
                <c:pt idx="17">
                  <c:v>0.10421717744832706</c:v>
                </c:pt>
                <c:pt idx="18">
                  <c:v>0.10747877057576327</c:v>
                </c:pt>
                <c:pt idx="19">
                  <c:v>0.12449021032055253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33-4A87-A9A4-B7DE96CC6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25408"/>
        <c:axId val="361819168"/>
      </c:scatterChart>
      <c:valAx>
        <c:axId val="3618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19168"/>
        <c:crosses val="autoZero"/>
        <c:crossBetween val="midCat"/>
      </c:valAx>
      <c:valAx>
        <c:axId val="3618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2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BC!$TE$2:$TE$21</c:f>
              <c:numCache>
                <c:formatCode>General</c:formatCode>
                <c:ptCount val="20"/>
                <c:pt idx="0">
                  <c:v>0</c:v>
                </c:pt>
                <c:pt idx="1">
                  <c:v>20.0246</c:v>
                </c:pt>
                <c:pt idx="2">
                  <c:v>21.285499999999999</c:v>
                </c:pt>
                <c:pt idx="3">
                  <c:v>22.258800000000001</c:v>
                </c:pt>
                <c:pt idx="4">
                  <c:v>23.1737</c:v>
                </c:pt>
                <c:pt idx="5">
                  <c:v>23.972799999999999</c:v>
                </c:pt>
                <c:pt idx="6">
                  <c:v>24.8277</c:v>
                </c:pt>
                <c:pt idx="7">
                  <c:v>25.8522</c:v>
                </c:pt>
                <c:pt idx="8">
                  <c:v>26.533899999999999</c:v>
                </c:pt>
                <c:pt idx="9">
                  <c:v>26.931799999999999</c:v>
                </c:pt>
                <c:pt idx="10">
                  <c:v>27.101199999999999</c:v>
                </c:pt>
                <c:pt idx="11">
                  <c:v>27.213999999999999</c:v>
                </c:pt>
                <c:pt idx="12">
                  <c:v>27.3842</c:v>
                </c:pt>
                <c:pt idx="13">
                  <c:v>27.667400000000001</c:v>
                </c:pt>
                <c:pt idx="14">
                  <c:v>27.8933</c:v>
                </c:pt>
                <c:pt idx="15">
                  <c:v>28.176200000000001</c:v>
                </c:pt>
                <c:pt idx="16">
                  <c:v>28.403199999999998</c:v>
                </c:pt>
                <c:pt idx="17">
                  <c:v>28.6309</c:v>
                </c:pt>
                <c:pt idx="18">
                  <c:v>28.7438</c:v>
                </c:pt>
                <c:pt idx="19">
                  <c:v>29.304500000000001</c:v>
                </c:pt>
              </c:numCache>
            </c:numRef>
          </c:xVal>
          <c:yVal>
            <c:numRef>
              <c:f>BC!$TF$2:$TF$21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2.4509800000000002E-3</c:v>
                </c:pt>
                <c:pt idx="3">
                  <c:v>6.1274500000000004E-3</c:v>
                </c:pt>
                <c:pt idx="4">
                  <c:v>1.15196E-2</c:v>
                </c:pt>
                <c:pt idx="5">
                  <c:v>1.88725E-2</c:v>
                </c:pt>
                <c:pt idx="6">
                  <c:v>2.8921599999999999E-2</c:v>
                </c:pt>
                <c:pt idx="7">
                  <c:v>4.3382400000000002E-2</c:v>
                </c:pt>
                <c:pt idx="8">
                  <c:v>5.5147099999999998E-2</c:v>
                </c:pt>
                <c:pt idx="9">
                  <c:v>6.1764699999999999E-2</c:v>
                </c:pt>
                <c:pt idx="10">
                  <c:v>6.6421599999999997E-2</c:v>
                </c:pt>
                <c:pt idx="11">
                  <c:v>6.9852899999999996E-2</c:v>
                </c:pt>
                <c:pt idx="12">
                  <c:v>7.3284299999999997E-2</c:v>
                </c:pt>
                <c:pt idx="13">
                  <c:v>7.9656900000000003E-2</c:v>
                </c:pt>
                <c:pt idx="14">
                  <c:v>8.6029400000000006E-2</c:v>
                </c:pt>
                <c:pt idx="15">
                  <c:v>9.2892199999999994E-2</c:v>
                </c:pt>
                <c:pt idx="16">
                  <c:v>9.7303899999999999E-2</c:v>
                </c:pt>
                <c:pt idx="17">
                  <c:v>0.10049</c:v>
                </c:pt>
                <c:pt idx="18">
                  <c:v>0.103676</c:v>
                </c:pt>
                <c:pt idx="19">
                  <c:v>0.126471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7-4627-8E80-67F5CB50E2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BC!$TE$2:$TE$21</c:f>
              <c:numCache>
                <c:formatCode>General</c:formatCode>
                <c:ptCount val="20"/>
                <c:pt idx="0">
                  <c:v>0</c:v>
                </c:pt>
                <c:pt idx="1">
                  <c:v>20.0246</c:v>
                </c:pt>
                <c:pt idx="2">
                  <c:v>21.285499999999999</c:v>
                </c:pt>
                <c:pt idx="3">
                  <c:v>22.258800000000001</c:v>
                </c:pt>
                <c:pt idx="4">
                  <c:v>23.1737</c:v>
                </c:pt>
                <c:pt idx="5">
                  <c:v>23.972799999999999</c:v>
                </c:pt>
                <c:pt idx="6">
                  <c:v>24.8277</c:v>
                </c:pt>
                <c:pt idx="7">
                  <c:v>25.8522</c:v>
                </c:pt>
                <c:pt idx="8">
                  <c:v>26.533899999999999</c:v>
                </c:pt>
                <c:pt idx="9">
                  <c:v>26.931799999999999</c:v>
                </c:pt>
                <c:pt idx="10">
                  <c:v>27.101199999999999</c:v>
                </c:pt>
                <c:pt idx="11">
                  <c:v>27.213999999999999</c:v>
                </c:pt>
                <c:pt idx="12">
                  <c:v>27.3842</c:v>
                </c:pt>
                <c:pt idx="13">
                  <c:v>27.667400000000001</c:v>
                </c:pt>
                <c:pt idx="14">
                  <c:v>27.8933</c:v>
                </c:pt>
                <c:pt idx="15">
                  <c:v>28.176200000000001</c:v>
                </c:pt>
                <c:pt idx="16">
                  <c:v>28.403199999999998</c:v>
                </c:pt>
                <c:pt idx="17">
                  <c:v>28.6309</c:v>
                </c:pt>
                <c:pt idx="18">
                  <c:v>28.7438</c:v>
                </c:pt>
                <c:pt idx="19">
                  <c:v>29.304500000000001</c:v>
                </c:pt>
              </c:numCache>
            </c:numRef>
          </c:xVal>
          <c:yVal>
            <c:numRef>
              <c:f>BC!$TG$2:$TG$21</c:f>
              <c:numCache>
                <c:formatCode>0.000</c:formatCode>
                <c:ptCount val="20"/>
                <c:pt idx="0">
                  <c:v>1.3532264236181058E-32</c:v>
                </c:pt>
                <c:pt idx="1">
                  <c:v>1.602700720436363E-3</c:v>
                </c:pt>
                <c:pt idx="2">
                  <c:v>3.9993729535340765E-3</c:v>
                </c:pt>
                <c:pt idx="3">
                  <c:v>7.4049571448238424E-3</c:v>
                </c:pt>
                <c:pt idx="4">
                  <c:v>1.2408636394087808E-2</c:v>
                </c:pt>
                <c:pt idx="5">
                  <c:v>1.8627574138780963E-2</c:v>
                </c:pt>
                <c:pt idx="6">
                  <c:v>2.7597438510750864E-2</c:v>
                </c:pt>
                <c:pt idx="7">
                  <c:v>4.2014972608385735E-2</c:v>
                </c:pt>
                <c:pt idx="8">
                  <c:v>5.405811270992885E-2</c:v>
                </c:pt>
                <c:pt idx="9">
                  <c:v>6.2041353748975722E-2</c:v>
                </c:pt>
                <c:pt idx="10">
                  <c:v>6.5657437555119269E-2</c:v>
                </c:pt>
                <c:pt idx="11">
                  <c:v>6.8137726192480222E-2</c:v>
                </c:pt>
                <c:pt idx="12">
                  <c:v>7.198995487844842E-2</c:v>
                </c:pt>
                <c:pt idx="13">
                  <c:v>7.8692747000317295E-2</c:v>
                </c:pt>
                <c:pt idx="14">
                  <c:v>8.4301403425875734E-2</c:v>
                </c:pt>
                <c:pt idx="15">
                  <c:v>9.1651594823479343E-2</c:v>
                </c:pt>
                <c:pt idx="16">
                  <c:v>9.7809750391975939E-2</c:v>
                </c:pt>
                <c:pt idx="17">
                  <c:v>0.10421717744832706</c:v>
                </c:pt>
                <c:pt idx="18">
                  <c:v>0.10747877057576327</c:v>
                </c:pt>
                <c:pt idx="19">
                  <c:v>0.12449021032055253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7-4627-8E80-67F5CB50E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644944"/>
        <c:axId val="1999620816"/>
      </c:scatterChart>
      <c:valAx>
        <c:axId val="199964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20816"/>
        <c:crosses val="autoZero"/>
        <c:crossBetween val="midCat"/>
      </c:valAx>
      <c:valAx>
        <c:axId val="19996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4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BC!$TI$2:$TI$19</c:f>
              <c:numCache>
                <c:formatCode>General</c:formatCode>
                <c:ptCount val="18"/>
                <c:pt idx="0">
                  <c:v>0</c:v>
                </c:pt>
                <c:pt idx="1">
                  <c:v>70.118799999999993</c:v>
                </c:pt>
                <c:pt idx="2">
                  <c:v>77.249600000000001</c:v>
                </c:pt>
                <c:pt idx="3">
                  <c:v>82.9542</c:v>
                </c:pt>
                <c:pt idx="4">
                  <c:v>89.134100000000004</c:v>
                </c:pt>
                <c:pt idx="5">
                  <c:v>96.502499999999998</c:v>
                </c:pt>
                <c:pt idx="6">
                  <c:v>102.92</c:v>
                </c:pt>
                <c:pt idx="7">
                  <c:v>107.67400000000001</c:v>
                </c:pt>
                <c:pt idx="8">
                  <c:v>108.149</c:v>
                </c:pt>
                <c:pt idx="9">
                  <c:v>108.149</c:v>
                </c:pt>
                <c:pt idx="10">
                  <c:v>108.625</c:v>
                </c:pt>
                <c:pt idx="11">
                  <c:v>110.764</c:v>
                </c:pt>
                <c:pt idx="12">
                  <c:v>115.756</c:v>
                </c:pt>
                <c:pt idx="13">
                  <c:v>118.37</c:v>
                </c:pt>
                <c:pt idx="14">
                  <c:v>121.22199999999999</c:v>
                </c:pt>
                <c:pt idx="15">
                  <c:v>121.46</c:v>
                </c:pt>
                <c:pt idx="16">
                  <c:v>127.402</c:v>
                </c:pt>
                <c:pt idx="17">
                  <c:v>132.15600000000001</c:v>
                </c:pt>
              </c:numCache>
            </c:numRef>
          </c:xVal>
          <c:yVal>
            <c:numRef>
              <c:f>BC!$TJ$2:$TJ$19</c:f>
              <c:numCache>
                <c:formatCode>0.00E+00</c:formatCode>
                <c:ptCount val="18"/>
                <c:pt idx="0" formatCode="General">
                  <c:v>0</c:v>
                </c:pt>
                <c:pt idx="1">
                  <c:v>0</c:v>
                </c:pt>
                <c:pt idx="2">
                  <c:v>1.101271E-4</c:v>
                </c:pt>
                <c:pt idx="3" formatCode="General">
                  <c:v>1.5743199999999999E-3</c:v>
                </c:pt>
                <c:pt idx="4" formatCode="General">
                  <c:v>4.0204699999999999E-3</c:v>
                </c:pt>
                <c:pt idx="5" formatCode="General">
                  <c:v>7.9387499999999996E-3</c:v>
                </c:pt>
                <c:pt idx="6" formatCode="General">
                  <c:v>1.30872E-2</c:v>
                </c:pt>
                <c:pt idx="7" formatCode="General">
                  <c:v>1.873E-2</c:v>
                </c:pt>
                <c:pt idx="8" formatCode="General">
                  <c:v>3.0768400000000001E-2</c:v>
                </c:pt>
                <c:pt idx="9" formatCode="General">
                  <c:v>1.9957599999999999E-2</c:v>
                </c:pt>
                <c:pt idx="10" formatCode="General">
                  <c:v>3.3961699999999997E-2</c:v>
                </c:pt>
                <c:pt idx="11" formatCode="General">
                  <c:v>3.7397699999999999E-2</c:v>
                </c:pt>
                <c:pt idx="12" formatCode="General">
                  <c:v>4.9428300000000001E-2</c:v>
                </c:pt>
                <c:pt idx="13" formatCode="General">
                  <c:v>5.6057599999999999E-2</c:v>
                </c:pt>
                <c:pt idx="14" formatCode="General">
                  <c:v>7.5462899999999999E-2</c:v>
                </c:pt>
                <c:pt idx="15" formatCode="General">
                  <c:v>6.36689E-2</c:v>
                </c:pt>
                <c:pt idx="16" formatCode="General">
                  <c:v>0.100268</c:v>
                </c:pt>
                <c:pt idx="17" formatCode="General">
                  <c:v>0.128024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7-49A3-BCD6-52D8233072D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BC!$TI$2:$TI$19</c:f>
              <c:numCache>
                <c:formatCode>General</c:formatCode>
                <c:ptCount val="18"/>
                <c:pt idx="0">
                  <c:v>0</c:v>
                </c:pt>
                <c:pt idx="1">
                  <c:v>70.118799999999993</c:v>
                </c:pt>
                <c:pt idx="2">
                  <c:v>77.249600000000001</c:v>
                </c:pt>
                <c:pt idx="3">
                  <c:v>82.9542</c:v>
                </c:pt>
                <c:pt idx="4">
                  <c:v>89.134100000000004</c:v>
                </c:pt>
                <c:pt idx="5">
                  <c:v>96.502499999999998</c:v>
                </c:pt>
                <c:pt idx="6">
                  <c:v>102.92</c:v>
                </c:pt>
                <c:pt idx="7">
                  <c:v>107.67400000000001</c:v>
                </c:pt>
                <c:pt idx="8">
                  <c:v>108.149</c:v>
                </c:pt>
                <c:pt idx="9">
                  <c:v>108.149</c:v>
                </c:pt>
                <c:pt idx="10">
                  <c:v>108.625</c:v>
                </c:pt>
                <c:pt idx="11">
                  <c:v>110.764</c:v>
                </c:pt>
                <c:pt idx="12">
                  <c:v>115.756</c:v>
                </c:pt>
                <c:pt idx="13">
                  <c:v>118.37</c:v>
                </c:pt>
                <c:pt idx="14">
                  <c:v>121.22199999999999</c:v>
                </c:pt>
                <c:pt idx="15">
                  <c:v>121.46</c:v>
                </c:pt>
                <c:pt idx="16">
                  <c:v>127.402</c:v>
                </c:pt>
                <c:pt idx="17">
                  <c:v>132.15600000000001</c:v>
                </c:pt>
              </c:numCache>
            </c:numRef>
          </c:xVal>
          <c:yVal>
            <c:numRef>
              <c:f>BC!$TK$2:$TK$19</c:f>
              <c:numCache>
                <c:formatCode>0.000</c:formatCode>
                <c:ptCount val="18"/>
                <c:pt idx="0">
                  <c:v>1.9199762382565059E-21</c:v>
                </c:pt>
                <c:pt idx="1">
                  <c:v>1.2407815549951074E-4</c:v>
                </c:pt>
                <c:pt idx="2">
                  <c:v>5.0498883627248035E-4</c:v>
                </c:pt>
                <c:pt idx="3">
                  <c:v>1.3234521342828144E-3</c:v>
                </c:pt>
                <c:pt idx="4">
                  <c:v>3.2755631782480678E-3</c:v>
                </c:pt>
                <c:pt idx="5">
                  <c:v>8.2196192880198988E-3</c:v>
                </c:pt>
                <c:pt idx="6">
                  <c:v>1.6222667498484493E-2</c:v>
                </c:pt>
                <c:pt idx="7">
                  <c:v>2.5208657790116096E-2</c:v>
                </c:pt>
                <c:pt idx="8">
                  <c:v>2.6273220811141543E-2</c:v>
                </c:pt>
                <c:pt idx="9">
                  <c:v>2.6273220811141543E-2</c:v>
                </c:pt>
                <c:pt idx="10">
                  <c:v>2.737235812769627E-2</c:v>
                </c:pt>
                <c:pt idx="11">
                  <c:v>3.2722999197759797E-2</c:v>
                </c:pt>
                <c:pt idx="12">
                  <c:v>4.7993117401727521E-2</c:v>
                </c:pt>
                <c:pt idx="13">
                  <c:v>5.763745402336673E-2</c:v>
                </c:pt>
                <c:pt idx="14">
                  <c:v>6.9504221823188717E-2</c:v>
                </c:pt>
                <c:pt idx="15">
                  <c:v>7.0558620793869015E-2</c:v>
                </c:pt>
                <c:pt idx="16">
                  <c:v>0.10008223725934343</c:v>
                </c:pt>
                <c:pt idx="17">
                  <c:v>0.12801735250314744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7-49A3-BCD6-52D82330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459904"/>
        <c:axId val="2096461568"/>
      </c:scatterChart>
      <c:valAx>
        <c:axId val="209645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61568"/>
        <c:crosses val="autoZero"/>
        <c:crossBetween val="midCat"/>
      </c:valAx>
      <c:valAx>
        <c:axId val="20964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5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BC!$TM$2:$TM$21</c:f>
              <c:numCache>
                <c:formatCode>General</c:formatCode>
                <c:ptCount val="20"/>
                <c:pt idx="0">
                  <c:v>0</c:v>
                </c:pt>
                <c:pt idx="1">
                  <c:v>59.660400000000003</c:v>
                </c:pt>
                <c:pt idx="2">
                  <c:v>67.266599999999997</c:v>
                </c:pt>
                <c:pt idx="3">
                  <c:v>72.020399999999995</c:v>
                </c:pt>
                <c:pt idx="4">
                  <c:v>76.061099999999996</c:v>
                </c:pt>
                <c:pt idx="5">
                  <c:v>79.1511</c:v>
                </c:pt>
                <c:pt idx="6">
                  <c:v>80.814899999999994</c:v>
                </c:pt>
                <c:pt idx="7">
                  <c:v>83.429500000000004</c:v>
                </c:pt>
                <c:pt idx="8">
                  <c:v>86.757199999999997</c:v>
                </c:pt>
                <c:pt idx="9">
                  <c:v>89.134100000000004</c:v>
                </c:pt>
                <c:pt idx="10">
                  <c:v>89.847200000000001</c:v>
                </c:pt>
                <c:pt idx="11">
                  <c:v>91.035700000000006</c:v>
                </c:pt>
                <c:pt idx="12">
                  <c:v>93.412599999999998</c:v>
                </c:pt>
                <c:pt idx="13">
                  <c:v>93.412599999999998</c:v>
                </c:pt>
                <c:pt idx="14">
                  <c:v>95.076400000000007</c:v>
                </c:pt>
                <c:pt idx="15">
                  <c:v>97.215599999999995</c:v>
                </c:pt>
                <c:pt idx="16">
                  <c:v>98.879499999999993</c:v>
                </c:pt>
                <c:pt idx="17">
                  <c:v>100.54300000000001</c:v>
                </c:pt>
                <c:pt idx="18">
                  <c:v>102.44499999999999</c:v>
                </c:pt>
                <c:pt idx="19">
                  <c:v>103.871</c:v>
                </c:pt>
              </c:numCache>
            </c:numRef>
          </c:xVal>
          <c:yVal>
            <c:numRef>
              <c:f>BC!$TN$2:$TN$21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 formatCode="General">
                  <c:v>1.6018499999999999E-3</c:v>
                </c:pt>
                <c:pt idx="3" formatCode="General">
                  <c:v>3.80481E-3</c:v>
                </c:pt>
                <c:pt idx="4" formatCode="General">
                  <c:v>6.2547200000000001E-3</c:v>
                </c:pt>
                <c:pt idx="5" formatCode="General">
                  <c:v>9.4433999999999994E-3</c:v>
                </c:pt>
                <c:pt idx="6" formatCode="General">
                  <c:v>1.1160399999999999E-2</c:v>
                </c:pt>
                <c:pt idx="7" formatCode="General">
                  <c:v>1.6561200000000002E-2</c:v>
                </c:pt>
                <c:pt idx="8" formatCode="General">
                  <c:v>2.1223700000000002E-2</c:v>
                </c:pt>
                <c:pt idx="9" formatCode="General">
                  <c:v>2.5642100000000001E-2</c:v>
                </c:pt>
                <c:pt idx="10" formatCode="General">
                  <c:v>2.88349E-2</c:v>
                </c:pt>
                <c:pt idx="11" formatCode="General">
                  <c:v>3.4484000000000001E-2</c:v>
                </c:pt>
                <c:pt idx="12" formatCode="General">
                  <c:v>5.33987E-2</c:v>
                </c:pt>
                <c:pt idx="13" formatCode="General">
                  <c:v>4.1605099999999999E-2</c:v>
                </c:pt>
                <c:pt idx="14" formatCode="General">
                  <c:v>6.0029699999999998E-2</c:v>
                </c:pt>
                <c:pt idx="15" formatCode="General">
                  <c:v>6.8871199999999994E-2</c:v>
                </c:pt>
                <c:pt idx="16" formatCode="General">
                  <c:v>7.8204800000000005E-2</c:v>
                </c:pt>
                <c:pt idx="17" formatCode="General">
                  <c:v>8.8029899999999994E-2</c:v>
                </c:pt>
                <c:pt idx="18" formatCode="General">
                  <c:v>9.9820199999999998E-2</c:v>
                </c:pt>
                <c:pt idx="19" formatCode="General">
                  <c:v>0.12807299999999999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C-41B6-B2CC-84F4D685674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BC!$TM$2:$TM$21</c:f>
              <c:numCache>
                <c:formatCode>General</c:formatCode>
                <c:ptCount val="20"/>
                <c:pt idx="0">
                  <c:v>0</c:v>
                </c:pt>
                <c:pt idx="1">
                  <c:v>59.660400000000003</c:v>
                </c:pt>
                <c:pt idx="2">
                  <c:v>67.266599999999997</c:v>
                </c:pt>
                <c:pt idx="3">
                  <c:v>72.020399999999995</c:v>
                </c:pt>
                <c:pt idx="4">
                  <c:v>76.061099999999996</c:v>
                </c:pt>
                <c:pt idx="5">
                  <c:v>79.1511</c:v>
                </c:pt>
                <c:pt idx="6">
                  <c:v>80.814899999999994</c:v>
                </c:pt>
                <c:pt idx="7">
                  <c:v>83.429500000000004</c:v>
                </c:pt>
                <c:pt idx="8">
                  <c:v>86.757199999999997</c:v>
                </c:pt>
                <c:pt idx="9">
                  <c:v>89.134100000000004</c:v>
                </c:pt>
                <c:pt idx="10">
                  <c:v>89.847200000000001</c:v>
                </c:pt>
                <c:pt idx="11">
                  <c:v>91.035700000000006</c:v>
                </c:pt>
                <c:pt idx="12">
                  <c:v>93.412599999999998</c:v>
                </c:pt>
                <c:pt idx="13">
                  <c:v>93.412599999999998</c:v>
                </c:pt>
                <c:pt idx="14">
                  <c:v>95.076400000000007</c:v>
                </c:pt>
                <c:pt idx="15">
                  <c:v>97.215599999999995</c:v>
                </c:pt>
                <c:pt idx="16">
                  <c:v>98.879499999999993</c:v>
                </c:pt>
                <c:pt idx="17">
                  <c:v>100.54300000000001</c:v>
                </c:pt>
                <c:pt idx="18">
                  <c:v>102.44499999999999</c:v>
                </c:pt>
                <c:pt idx="19">
                  <c:v>103.871</c:v>
                </c:pt>
              </c:numCache>
            </c:numRef>
          </c:xVal>
          <c:yVal>
            <c:numRef>
              <c:f>BC!$TO$2:$TO$21</c:f>
              <c:numCache>
                <c:formatCode>0.000</c:formatCode>
                <c:ptCount val="20"/>
                <c:pt idx="0">
                  <c:v>2.3645332194068963E-34</c:v>
                </c:pt>
                <c:pt idx="1">
                  <c:v>5.3996102439282815E-5</c:v>
                </c:pt>
                <c:pt idx="2">
                  <c:v>5.2463756574764459E-4</c:v>
                </c:pt>
                <c:pt idx="3">
                  <c:v>1.6494769349243369E-3</c:v>
                </c:pt>
                <c:pt idx="4">
                  <c:v>3.8055072218304248E-3</c:v>
                </c:pt>
                <c:pt idx="5">
                  <c:v>6.6950100186847052E-3</c:v>
                </c:pt>
                <c:pt idx="6">
                  <c:v>8.8589546740475492E-3</c:v>
                </c:pt>
                <c:pt idx="7">
                  <c:v>1.3332788683813846E-2</c:v>
                </c:pt>
                <c:pt idx="8">
                  <c:v>2.1323039212510074E-2</c:v>
                </c:pt>
                <c:pt idx="9">
                  <c:v>2.8892554860936968E-2</c:v>
                </c:pt>
                <c:pt idx="10">
                  <c:v>3.1499135557948303E-2</c:v>
                </c:pt>
                <c:pt idx="11">
                  <c:v>3.6207553240907582E-2</c:v>
                </c:pt>
                <c:pt idx="12">
                  <c:v>4.7052373155702799E-2</c:v>
                </c:pt>
                <c:pt idx="13">
                  <c:v>4.7052373155702799E-2</c:v>
                </c:pt>
                <c:pt idx="14">
                  <c:v>5.5826400220526574E-2</c:v>
                </c:pt>
                <c:pt idx="15">
                  <c:v>6.8587392829072238E-2</c:v>
                </c:pt>
                <c:pt idx="16">
                  <c:v>7.9680235534574789E-2</c:v>
                </c:pt>
                <c:pt idx="17">
                  <c:v>9.1791020072949966E-2</c:v>
                </c:pt>
                <c:pt idx="18">
                  <c:v>0.10687100148327983</c:v>
                </c:pt>
                <c:pt idx="19">
                  <c:v>0.11901798936657797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C-41B6-B2CC-84F4D6856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40112"/>
        <c:axId val="276237616"/>
      </c:scatterChart>
      <c:valAx>
        <c:axId val="2762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37616"/>
        <c:crosses val="autoZero"/>
        <c:crossBetween val="midCat"/>
      </c:valAx>
      <c:valAx>
        <c:axId val="2762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4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BC!$TQ$2:$TQ$13</c:f>
              <c:numCache>
                <c:formatCode>General</c:formatCode>
                <c:ptCount val="12"/>
                <c:pt idx="0">
                  <c:v>0</c:v>
                </c:pt>
                <c:pt idx="1">
                  <c:v>33.514400000000002</c:v>
                </c:pt>
                <c:pt idx="2">
                  <c:v>38.0306</c:v>
                </c:pt>
                <c:pt idx="3">
                  <c:v>39.694400000000002</c:v>
                </c:pt>
                <c:pt idx="4">
                  <c:v>42.071300000000001</c:v>
                </c:pt>
                <c:pt idx="5">
                  <c:v>44.210500000000003</c:v>
                </c:pt>
                <c:pt idx="6">
                  <c:v>46.587400000000002</c:v>
                </c:pt>
                <c:pt idx="7">
                  <c:v>48.488999999999997</c:v>
                </c:pt>
                <c:pt idx="8">
                  <c:v>53.480499999999999</c:v>
                </c:pt>
                <c:pt idx="9">
                  <c:v>57.996600000000001</c:v>
                </c:pt>
                <c:pt idx="10">
                  <c:v>58.234299999999998</c:v>
                </c:pt>
                <c:pt idx="11">
                  <c:v>58.472000000000001</c:v>
                </c:pt>
              </c:numCache>
            </c:numRef>
          </c:xVal>
          <c:yVal>
            <c:numRef>
              <c:f>BC!$TR$2:$TR$13</c:f>
              <c:numCache>
                <c:formatCode>0.00E+00</c:formatCode>
                <c:ptCount val="12"/>
                <c:pt idx="0">
                  <c:v>0</c:v>
                </c:pt>
                <c:pt idx="1">
                  <c:v>0</c:v>
                </c:pt>
                <c:pt idx="2" formatCode="General">
                  <c:v>2.6359600000000001E-3</c:v>
                </c:pt>
                <c:pt idx="3" formatCode="General">
                  <c:v>5.3357400000000003E-3</c:v>
                </c:pt>
                <c:pt idx="4" formatCode="General">
                  <c:v>9.7541699999999995E-3</c:v>
                </c:pt>
                <c:pt idx="5" formatCode="General">
                  <c:v>1.6629999999999999E-2</c:v>
                </c:pt>
                <c:pt idx="6" formatCode="General">
                  <c:v>2.37512E-2</c:v>
                </c:pt>
                <c:pt idx="7" formatCode="General">
                  <c:v>3.30844E-2</c:v>
                </c:pt>
                <c:pt idx="8" formatCode="General">
                  <c:v>5.9365599999999998E-2</c:v>
                </c:pt>
                <c:pt idx="9" formatCode="General">
                  <c:v>8.6138999999999993E-2</c:v>
                </c:pt>
                <c:pt idx="10" formatCode="General">
                  <c:v>0.127416</c:v>
                </c:pt>
                <c:pt idx="11" formatCode="General">
                  <c:v>9.9897399999999997E-2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B-43E9-A7ED-169A9BB6E71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BC!$TQ$2:$TQ$13</c:f>
              <c:numCache>
                <c:formatCode>General</c:formatCode>
                <c:ptCount val="12"/>
                <c:pt idx="0">
                  <c:v>0</c:v>
                </c:pt>
                <c:pt idx="1">
                  <c:v>33.514400000000002</c:v>
                </c:pt>
                <c:pt idx="2">
                  <c:v>38.0306</c:v>
                </c:pt>
                <c:pt idx="3">
                  <c:v>39.694400000000002</c:v>
                </c:pt>
                <c:pt idx="4">
                  <c:v>42.071300000000001</c:v>
                </c:pt>
                <c:pt idx="5">
                  <c:v>44.210500000000003</c:v>
                </c:pt>
                <c:pt idx="6">
                  <c:v>46.587400000000002</c:v>
                </c:pt>
                <c:pt idx="7">
                  <c:v>48.488999999999997</c:v>
                </c:pt>
                <c:pt idx="8">
                  <c:v>53.480499999999999</c:v>
                </c:pt>
                <c:pt idx="9">
                  <c:v>57.996600000000001</c:v>
                </c:pt>
                <c:pt idx="10">
                  <c:v>58.234299999999998</c:v>
                </c:pt>
                <c:pt idx="11">
                  <c:v>58.472000000000001</c:v>
                </c:pt>
              </c:numCache>
            </c:numRef>
          </c:xVal>
          <c:yVal>
            <c:numRef>
              <c:f>BC!$TS$2:$TS$13</c:f>
              <c:numCache>
                <c:formatCode>0.000</c:formatCode>
                <c:ptCount val="12"/>
                <c:pt idx="0">
                  <c:v>2.001608764240456E-13</c:v>
                </c:pt>
                <c:pt idx="1">
                  <c:v>1.2330903729339802E-3</c:v>
                </c:pt>
                <c:pt idx="2">
                  <c:v>4.1203550741818404E-3</c:v>
                </c:pt>
                <c:pt idx="3">
                  <c:v>6.0701010115563553E-3</c:v>
                </c:pt>
                <c:pt idx="4">
                  <c:v>1.0073745147705725E-2</c:v>
                </c:pt>
                <c:pt idx="5">
                  <c:v>1.5221435679736509E-2</c:v>
                </c:pt>
                <c:pt idx="6">
                  <c:v>2.3058350321713512E-2</c:v>
                </c:pt>
                <c:pt idx="7">
                  <c:v>3.1200072741759611E-2</c:v>
                </c:pt>
                <c:pt idx="8">
                  <c:v>6.178857978644843E-2</c:v>
                </c:pt>
                <c:pt idx="9">
                  <c:v>0.10201708006987636</c:v>
                </c:pt>
                <c:pt idx="10">
                  <c:v>0.10446729062431373</c:v>
                </c:pt>
                <c:pt idx="11">
                  <c:v>0.10694995368551689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4B-43E9-A7ED-169A9BB6E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10592"/>
        <c:axId val="361711008"/>
      </c:scatterChart>
      <c:valAx>
        <c:axId val="3617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11008"/>
        <c:crosses val="autoZero"/>
        <c:crossBetween val="midCat"/>
      </c:valAx>
      <c:valAx>
        <c:axId val="3617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BC!$TU$2:$TU$29</c:f>
              <c:numCache>
                <c:formatCode>General</c:formatCode>
                <c:ptCount val="28"/>
                <c:pt idx="0">
                  <c:v>0</c:v>
                </c:pt>
                <c:pt idx="1">
                  <c:v>12.229799999999999</c:v>
                </c:pt>
                <c:pt idx="2">
                  <c:v>20.179200000000002</c:v>
                </c:pt>
                <c:pt idx="3">
                  <c:v>24.080400000000001</c:v>
                </c:pt>
                <c:pt idx="4">
                  <c:v>28.3156</c:v>
                </c:pt>
                <c:pt idx="5">
                  <c:v>32.3292</c:v>
                </c:pt>
                <c:pt idx="6">
                  <c:v>36.372</c:v>
                </c:pt>
                <c:pt idx="7">
                  <c:v>40.322200000000002</c:v>
                </c:pt>
                <c:pt idx="8">
                  <c:v>43.403700000000001</c:v>
                </c:pt>
                <c:pt idx="9">
                  <c:v>48.1175</c:v>
                </c:pt>
                <c:pt idx="10">
                  <c:v>52.563299999999998</c:v>
                </c:pt>
                <c:pt idx="11">
                  <c:v>56.580300000000001</c:v>
                </c:pt>
                <c:pt idx="12">
                  <c:v>60.0139</c:v>
                </c:pt>
                <c:pt idx="13">
                  <c:v>63.655799999999999</c:v>
                </c:pt>
                <c:pt idx="14">
                  <c:v>68.520600000000002</c:v>
                </c:pt>
                <c:pt idx="15">
                  <c:v>77.089200000000005</c:v>
                </c:pt>
                <c:pt idx="16">
                  <c:v>111.40600000000001</c:v>
                </c:pt>
                <c:pt idx="17">
                  <c:v>127.197</c:v>
                </c:pt>
                <c:pt idx="18">
                  <c:v>132.94399999999999</c:v>
                </c:pt>
                <c:pt idx="19">
                  <c:v>141.011</c:v>
                </c:pt>
                <c:pt idx="20">
                  <c:v>158.64500000000001</c:v>
                </c:pt>
                <c:pt idx="21">
                  <c:v>168.27199999999999</c:v>
                </c:pt>
                <c:pt idx="22">
                  <c:v>173.303</c:v>
                </c:pt>
                <c:pt idx="23">
                  <c:v>181.13200000000001</c:v>
                </c:pt>
                <c:pt idx="24">
                  <c:v>194.97499999999999</c:v>
                </c:pt>
                <c:pt idx="25">
                  <c:v>206.80699999999999</c:v>
                </c:pt>
                <c:pt idx="26">
                  <c:v>232.66900000000001</c:v>
                </c:pt>
                <c:pt idx="27">
                  <c:v>235</c:v>
                </c:pt>
              </c:numCache>
            </c:numRef>
          </c:xVal>
          <c:yVal>
            <c:numRef>
              <c:f>BC!$TV$2:$TV$29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1.1649899999999999E-2</c:v>
                </c:pt>
                <c:pt idx="4">
                  <c:v>1.1572799999999999E-2</c:v>
                </c:pt>
                <c:pt idx="5">
                  <c:v>1.4799100000000001E-2</c:v>
                </c:pt>
                <c:pt idx="6">
                  <c:v>1.80325E-2</c:v>
                </c:pt>
                <c:pt idx="7">
                  <c:v>2.4562299999999999E-2</c:v>
                </c:pt>
                <c:pt idx="8">
                  <c:v>2.4527299999999998E-2</c:v>
                </c:pt>
                <c:pt idx="9">
                  <c:v>3.1057100000000001E-2</c:v>
                </c:pt>
                <c:pt idx="10">
                  <c:v>3.4304500000000002E-2</c:v>
                </c:pt>
                <c:pt idx="11">
                  <c:v>3.4269399999999998E-2</c:v>
                </c:pt>
                <c:pt idx="12">
                  <c:v>4.0820299999999997E-2</c:v>
                </c:pt>
                <c:pt idx="13">
                  <c:v>0.10000299999999999</c:v>
                </c:pt>
                <c:pt idx="14">
                  <c:v>0.109836</c:v>
                </c:pt>
                <c:pt idx="15">
                  <c:v>0.10978</c:v>
                </c:pt>
                <c:pt idx="16">
                  <c:v>0.10960499999999999</c:v>
                </c:pt>
                <c:pt idx="17">
                  <c:v>0.20822599999999999</c:v>
                </c:pt>
                <c:pt idx="18">
                  <c:v>0.30688900000000002</c:v>
                </c:pt>
                <c:pt idx="19">
                  <c:v>0.41541400000000001</c:v>
                </c:pt>
                <c:pt idx="20">
                  <c:v>0.6522</c:v>
                </c:pt>
                <c:pt idx="21">
                  <c:v>0.76401399999999997</c:v>
                </c:pt>
                <c:pt idx="22">
                  <c:v>0.82650000000000001</c:v>
                </c:pt>
                <c:pt idx="23">
                  <c:v>0.87582099999999996</c:v>
                </c:pt>
                <c:pt idx="24">
                  <c:v>0.97775900000000004</c:v>
                </c:pt>
                <c:pt idx="25">
                  <c:v>0.99088900000000002</c:v>
                </c:pt>
                <c:pt idx="26">
                  <c:v>0.99412199999999995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9-40ED-BA28-1E940D9B20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BC!$TU$2:$TU$29</c:f>
              <c:numCache>
                <c:formatCode>General</c:formatCode>
                <c:ptCount val="28"/>
                <c:pt idx="0">
                  <c:v>0</c:v>
                </c:pt>
                <c:pt idx="1">
                  <c:v>12.229799999999999</c:v>
                </c:pt>
                <c:pt idx="2">
                  <c:v>20.179200000000002</c:v>
                </c:pt>
                <c:pt idx="3">
                  <c:v>24.080400000000001</c:v>
                </c:pt>
                <c:pt idx="4">
                  <c:v>28.3156</c:v>
                </c:pt>
                <c:pt idx="5">
                  <c:v>32.3292</c:v>
                </c:pt>
                <c:pt idx="6">
                  <c:v>36.372</c:v>
                </c:pt>
                <c:pt idx="7">
                  <c:v>40.322200000000002</c:v>
                </c:pt>
                <c:pt idx="8">
                  <c:v>43.403700000000001</c:v>
                </c:pt>
                <c:pt idx="9">
                  <c:v>48.1175</c:v>
                </c:pt>
                <c:pt idx="10">
                  <c:v>52.563299999999998</c:v>
                </c:pt>
                <c:pt idx="11">
                  <c:v>56.580300000000001</c:v>
                </c:pt>
                <c:pt idx="12">
                  <c:v>60.0139</c:v>
                </c:pt>
                <c:pt idx="13">
                  <c:v>63.655799999999999</c:v>
                </c:pt>
                <c:pt idx="14">
                  <c:v>68.520600000000002</c:v>
                </c:pt>
                <c:pt idx="15">
                  <c:v>77.089200000000005</c:v>
                </c:pt>
                <c:pt idx="16">
                  <c:v>111.40600000000001</c:v>
                </c:pt>
                <c:pt idx="17">
                  <c:v>127.197</c:v>
                </c:pt>
                <c:pt idx="18">
                  <c:v>132.94399999999999</c:v>
                </c:pt>
                <c:pt idx="19">
                  <c:v>141.011</c:v>
                </c:pt>
                <c:pt idx="20">
                  <c:v>158.64500000000001</c:v>
                </c:pt>
                <c:pt idx="21">
                  <c:v>168.27199999999999</c:v>
                </c:pt>
                <c:pt idx="22">
                  <c:v>173.303</c:v>
                </c:pt>
                <c:pt idx="23">
                  <c:v>181.13200000000001</c:v>
                </c:pt>
                <c:pt idx="24">
                  <c:v>194.97499999999999</c:v>
                </c:pt>
                <c:pt idx="25">
                  <c:v>206.80699999999999</c:v>
                </c:pt>
                <c:pt idx="26">
                  <c:v>232.66900000000001</c:v>
                </c:pt>
                <c:pt idx="27">
                  <c:v>235</c:v>
                </c:pt>
              </c:numCache>
            </c:numRef>
          </c:xVal>
          <c:yVal>
            <c:numRef>
              <c:f>BC!$TW$2:$TW$29</c:f>
              <c:numCache>
                <c:formatCode>0.000</c:formatCode>
                <c:ptCount val="28"/>
                <c:pt idx="0">
                  <c:v>8.8711531505507069E-179</c:v>
                </c:pt>
                <c:pt idx="1">
                  <c:v>9.0529972902264359E-105</c:v>
                </c:pt>
                <c:pt idx="2">
                  <c:v>4.2194521577430006E-74</c:v>
                </c:pt>
                <c:pt idx="3">
                  <c:v>1.5203518187934269E-62</c:v>
                </c:pt>
                <c:pt idx="4">
                  <c:v>4.7538120823999465E-52</c:v>
                </c:pt>
                <c:pt idx="5">
                  <c:v>9.4082378049088072E-44</c:v>
                </c:pt>
                <c:pt idx="6">
                  <c:v>9.4422406697002876E-37</c:v>
                </c:pt>
                <c:pt idx="7">
                  <c:v>5.1801952482572555E-31</c:v>
                </c:pt>
                <c:pt idx="8">
                  <c:v>3.5386260649212081E-27</c:v>
                </c:pt>
                <c:pt idx="9">
                  <c:v>3.1366264518995288E-22</c:v>
                </c:pt>
                <c:pt idx="10">
                  <c:v>2.0493433610244988E-18</c:v>
                </c:pt>
                <c:pt idx="11">
                  <c:v>1.4900297710096717E-15</c:v>
                </c:pt>
                <c:pt idx="12">
                  <c:v>1.7749755602774075E-13</c:v>
                </c:pt>
                <c:pt idx="13">
                  <c:v>1.3627049583543034E-11</c:v>
                </c:pt>
                <c:pt idx="14">
                  <c:v>1.6795328828415733E-9</c:v>
                </c:pt>
                <c:pt idx="15">
                  <c:v>9.5011469483871726E-7</c:v>
                </c:pt>
                <c:pt idx="16">
                  <c:v>4.6387792290906137E-2</c:v>
                </c:pt>
                <c:pt idx="17">
                  <c:v>0.21556677321626697</c:v>
                </c:pt>
                <c:pt idx="18">
                  <c:v>0.30358103731290453</c:v>
                </c:pt>
                <c:pt idx="19">
                  <c:v>0.43327560077921201</c:v>
                </c:pt>
                <c:pt idx="20">
                  <c:v>0.68014692944429145</c:v>
                </c:pt>
                <c:pt idx="21">
                  <c:v>0.77684335360334555</c:v>
                </c:pt>
                <c:pt idx="22">
                  <c:v>0.8167329198980644</c:v>
                </c:pt>
                <c:pt idx="23">
                  <c:v>0.86629756871600727</c:v>
                </c:pt>
                <c:pt idx="24">
                  <c:v>0.92484357248611104</c:v>
                </c:pt>
                <c:pt idx="25">
                  <c:v>0.95460286595987953</c:v>
                </c:pt>
                <c:pt idx="26">
                  <c:v>0.98519459746173144</c:v>
                </c:pt>
                <c:pt idx="27">
                  <c:v>0.9866259964037225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9-40ED-BA28-1E940D9B2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26656"/>
        <c:axId val="361821248"/>
      </c:scatterChart>
      <c:valAx>
        <c:axId val="36182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21248"/>
        <c:crosses val="autoZero"/>
        <c:crossBetween val="midCat"/>
      </c:valAx>
      <c:valAx>
        <c:axId val="3618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BC!$TY$2:$TY$7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0.7122518518518518</c:v>
                </c:pt>
                <c:pt idx="5">
                  <c:v>1.7806259259259258</c:v>
                </c:pt>
              </c:numCache>
            </c:numRef>
          </c:xVal>
          <c:yVal>
            <c:numRef>
              <c:f>BC!$TZ$2:$TZ$7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0.25</c:v>
                </c:pt>
                <c:pt idx="4">
                  <c:v>0.50858400000000004</c:v>
                </c:pt>
                <c:pt idx="5">
                  <c:v>0.66094400000000009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3-444A-A350-3DF3F0FC1A3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BC!$TY$2:$TY$7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0.7122518518518518</c:v>
                </c:pt>
                <c:pt idx="5">
                  <c:v>1.7806259259259258</c:v>
                </c:pt>
              </c:numCache>
            </c:numRef>
          </c:xVal>
          <c:yVal>
            <c:numRef>
              <c:f>BC!$UA$2:$UA$7</c:f>
              <c:numCache>
                <c:formatCode>0.000</c:formatCode>
                <c:ptCount val="6"/>
                <c:pt idx="0">
                  <c:v>0.36787944117144233</c:v>
                </c:pt>
                <c:pt idx="1">
                  <c:v>0.36787944117144233</c:v>
                </c:pt>
                <c:pt idx="2">
                  <c:v>0.36787944117144233</c:v>
                </c:pt>
                <c:pt idx="3">
                  <c:v>0.36787944117144233</c:v>
                </c:pt>
                <c:pt idx="4">
                  <c:v>0.36787944117144233</c:v>
                </c:pt>
                <c:pt idx="5">
                  <c:v>0.36787944117144233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3-444A-A350-3DF3F0FC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14528"/>
        <c:axId val="272210784"/>
      </c:scatterChart>
      <c:valAx>
        <c:axId val="27221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10784"/>
        <c:crosses val="autoZero"/>
        <c:crossBetween val="midCat"/>
      </c:valAx>
      <c:valAx>
        <c:axId val="2722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BC!$AT$1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BC!$AS$2:$AS$44</c:f>
              <c:numCache>
                <c:formatCode>0.000</c:formatCode>
                <c:ptCount val="43"/>
                <c:pt idx="0">
                  <c:v>0</c:v>
                </c:pt>
                <c:pt idx="1">
                  <c:v>5.4794499999999999</c:v>
                </c:pt>
                <c:pt idx="2">
                  <c:v>10.411</c:v>
                </c:pt>
                <c:pt idx="3">
                  <c:v>13.698600000000001</c:v>
                </c:pt>
                <c:pt idx="4">
                  <c:v>18.630099999999999</c:v>
                </c:pt>
                <c:pt idx="5">
                  <c:v>21.9178</c:v>
                </c:pt>
                <c:pt idx="6">
                  <c:v>25.205500000000001</c:v>
                </c:pt>
                <c:pt idx="7">
                  <c:v>30.137</c:v>
                </c:pt>
                <c:pt idx="8">
                  <c:v>31.780799999999999</c:v>
                </c:pt>
                <c:pt idx="9">
                  <c:v>32.8767</c:v>
                </c:pt>
                <c:pt idx="10">
                  <c:v>35.0685</c:v>
                </c:pt>
                <c:pt idx="11">
                  <c:v>40</c:v>
                </c:pt>
                <c:pt idx="12">
                  <c:v>44.383600000000001</c:v>
                </c:pt>
                <c:pt idx="13">
                  <c:v>49.863</c:v>
                </c:pt>
                <c:pt idx="14">
                  <c:v>50.9589</c:v>
                </c:pt>
                <c:pt idx="15">
                  <c:v>54.246600000000001</c:v>
                </c:pt>
                <c:pt idx="16">
                  <c:v>58.630099999999999</c:v>
                </c:pt>
                <c:pt idx="17">
                  <c:v>64.1096</c:v>
                </c:pt>
                <c:pt idx="18">
                  <c:v>68.493200000000002</c:v>
                </c:pt>
                <c:pt idx="19">
                  <c:v>75.0685</c:v>
                </c:pt>
                <c:pt idx="20">
                  <c:v>80.547899999999998</c:v>
                </c:pt>
                <c:pt idx="21">
                  <c:v>86.575299999999999</c:v>
                </c:pt>
                <c:pt idx="22">
                  <c:v>92.0548</c:v>
                </c:pt>
                <c:pt idx="23">
                  <c:v>98.0822</c:v>
                </c:pt>
                <c:pt idx="24">
                  <c:v>103.014</c:v>
                </c:pt>
                <c:pt idx="25">
                  <c:v>105.753</c:v>
                </c:pt>
                <c:pt idx="26">
                  <c:v>108.49299999999999</c:v>
                </c:pt>
                <c:pt idx="27">
                  <c:v>110</c:v>
                </c:pt>
                <c:pt idx="28">
                  <c:v>120</c:v>
                </c:pt>
                <c:pt idx="29">
                  <c:v>130</c:v>
                </c:pt>
                <c:pt idx="30">
                  <c:v>140</c:v>
                </c:pt>
                <c:pt idx="31">
                  <c:v>150</c:v>
                </c:pt>
                <c:pt idx="32">
                  <c:v>160</c:v>
                </c:pt>
                <c:pt idx="33">
                  <c:v>170</c:v>
                </c:pt>
                <c:pt idx="34">
                  <c:v>180</c:v>
                </c:pt>
              </c:numCache>
            </c:numRef>
          </c:xVal>
          <c:yVal>
            <c:numRef>
              <c:f>BC!$AT$2:$AT$44</c:f>
              <c:numCache>
                <c:formatCode>0.000</c:formatCode>
                <c:ptCount val="43"/>
                <c:pt idx="0">
                  <c:v>0</c:v>
                </c:pt>
                <c:pt idx="1">
                  <c:v>3.79672E-3</c:v>
                </c:pt>
                <c:pt idx="2">
                  <c:v>7.5765299999999997E-3</c:v>
                </c:pt>
                <c:pt idx="3">
                  <c:v>1.50347E-2</c:v>
                </c:pt>
                <c:pt idx="4">
                  <c:v>2.99256E-2</c:v>
                </c:pt>
                <c:pt idx="5">
                  <c:v>4.47911E-2</c:v>
                </c:pt>
                <c:pt idx="6">
                  <c:v>6.7064100000000001E-2</c:v>
                </c:pt>
                <c:pt idx="7">
                  <c:v>0.107881</c:v>
                </c:pt>
                <c:pt idx="8">
                  <c:v>0.14124</c:v>
                </c:pt>
                <c:pt idx="9">
                  <c:v>0.185701</c:v>
                </c:pt>
                <c:pt idx="10">
                  <c:v>0.25240099999999999</c:v>
                </c:pt>
                <c:pt idx="11">
                  <c:v>0.34877399999999997</c:v>
                </c:pt>
                <c:pt idx="12">
                  <c:v>0.48958200000000002</c:v>
                </c:pt>
                <c:pt idx="13">
                  <c:v>0.54151899999999997</c:v>
                </c:pt>
                <c:pt idx="14">
                  <c:v>0.58968399999999999</c:v>
                </c:pt>
                <c:pt idx="15">
                  <c:v>0.64899399999999996</c:v>
                </c:pt>
                <c:pt idx="16">
                  <c:v>0.73424699999999998</c:v>
                </c:pt>
                <c:pt idx="17">
                  <c:v>0.77877600000000002</c:v>
                </c:pt>
                <c:pt idx="18">
                  <c:v>0.81588000000000005</c:v>
                </c:pt>
                <c:pt idx="19">
                  <c:v>0.86412999999999995</c:v>
                </c:pt>
                <c:pt idx="20">
                  <c:v>0.90495499999999995</c:v>
                </c:pt>
                <c:pt idx="21">
                  <c:v>0.93467800000000001</c:v>
                </c:pt>
                <c:pt idx="22">
                  <c:v>0.95328100000000004</c:v>
                </c:pt>
                <c:pt idx="23">
                  <c:v>0.97189199999999998</c:v>
                </c:pt>
                <c:pt idx="24">
                  <c:v>0.98307999999999995</c:v>
                </c:pt>
                <c:pt idx="25">
                  <c:v>0.98682599999999998</c:v>
                </c:pt>
                <c:pt idx="26">
                  <c:v>0.98686799999999997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5-4402-8CCB-ED46D791AB7F}"/>
            </c:ext>
          </c:extLst>
        </c:ser>
        <c:ser>
          <c:idx val="1"/>
          <c:order val="1"/>
          <c:tx>
            <c:strRef>
              <c:f>BC!$AU$1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BC!$AS$2:$AS$44</c:f>
              <c:numCache>
                <c:formatCode>0.000</c:formatCode>
                <c:ptCount val="43"/>
                <c:pt idx="0">
                  <c:v>0</c:v>
                </c:pt>
                <c:pt idx="1">
                  <c:v>5.4794499999999999</c:v>
                </c:pt>
                <c:pt idx="2">
                  <c:v>10.411</c:v>
                </c:pt>
                <c:pt idx="3">
                  <c:v>13.698600000000001</c:v>
                </c:pt>
                <c:pt idx="4">
                  <c:v>18.630099999999999</c:v>
                </c:pt>
                <c:pt idx="5">
                  <c:v>21.9178</c:v>
                </c:pt>
                <c:pt idx="6">
                  <c:v>25.205500000000001</c:v>
                </c:pt>
                <c:pt idx="7">
                  <c:v>30.137</c:v>
                </c:pt>
                <c:pt idx="8">
                  <c:v>31.780799999999999</c:v>
                </c:pt>
                <c:pt idx="9">
                  <c:v>32.8767</c:v>
                </c:pt>
                <c:pt idx="10">
                  <c:v>35.0685</c:v>
                </c:pt>
                <c:pt idx="11">
                  <c:v>40</c:v>
                </c:pt>
                <c:pt idx="12">
                  <c:v>44.383600000000001</c:v>
                </c:pt>
                <c:pt idx="13">
                  <c:v>49.863</c:v>
                </c:pt>
                <c:pt idx="14">
                  <c:v>50.9589</c:v>
                </c:pt>
                <c:pt idx="15">
                  <c:v>54.246600000000001</c:v>
                </c:pt>
                <c:pt idx="16">
                  <c:v>58.630099999999999</c:v>
                </c:pt>
                <c:pt idx="17">
                  <c:v>64.1096</c:v>
                </c:pt>
                <c:pt idx="18">
                  <c:v>68.493200000000002</c:v>
                </c:pt>
                <c:pt idx="19">
                  <c:v>75.0685</c:v>
                </c:pt>
                <c:pt idx="20">
                  <c:v>80.547899999999998</c:v>
                </c:pt>
                <c:pt idx="21">
                  <c:v>86.575299999999999</c:v>
                </c:pt>
                <c:pt idx="22">
                  <c:v>92.0548</c:v>
                </c:pt>
                <c:pt idx="23">
                  <c:v>98.0822</c:v>
                </c:pt>
                <c:pt idx="24">
                  <c:v>103.014</c:v>
                </c:pt>
                <c:pt idx="25">
                  <c:v>105.753</c:v>
                </c:pt>
                <c:pt idx="26">
                  <c:v>108.49299999999999</c:v>
                </c:pt>
                <c:pt idx="27">
                  <c:v>110</c:v>
                </c:pt>
                <c:pt idx="28">
                  <c:v>120</c:v>
                </c:pt>
                <c:pt idx="29">
                  <c:v>130</c:v>
                </c:pt>
                <c:pt idx="30">
                  <c:v>140</c:v>
                </c:pt>
                <c:pt idx="31">
                  <c:v>150</c:v>
                </c:pt>
                <c:pt idx="32">
                  <c:v>160</c:v>
                </c:pt>
                <c:pt idx="33">
                  <c:v>170</c:v>
                </c:pt>
                <c:pt idx="34">
                  <c:v>180</c:v>
                </c:pt>
              </c:numCache>
            </c:numRef>
          </c:xVal>
          <c:yVal>
            <c:numRef>
              <c:f>BC!$AU$2:$AU$44</c:f>
              <c:numCache>
                <c:formatCode>0.000</c:formatCode>
                <c:ptCount val="43"/>
                <c:pt idx="0">
                  <c:v>3.2067134890470042E-6</c:v>
                </c:pt>
                <c:pt idx="1">
                  <c:v>1.2179811232963838E-4</c:v>
                </c:pt>
                <c:pt idx="2">
                  <c:v>1.302911665909765E-3</c:v>
                </c:pt>
                <c:pt idx="3">
                  <c:v>4.4247723818303525E-3</c:v>
                </c:pt>
                <c:pt idx="4">
                  <c:v>1.8403257255402313E-2</c:v>
                </c:pt>
                <c:pt idx="5">
                  <c:v>3.8391509736451238E-2</c:v>
                </c:pt>
                <c:pt idx="6">
                  <c:v>6.9952317072194611E-2</c:v>
                </c:pt>
                <c:pt idx="7">
                  <c:v>0.14078515667328009</c:v>
                </c:pt>
                <c:pt idx="8">
                  <c:v>0.17017193158676275</c:v>
                </c:pt>
                <c:pt idx="9">
                  <c:v>0.19111942957143394</c:v>
                </c:pt>
                <c:pt idx="10">
                  <c:v>0.23574392309817016</c:v>
                </c:pt>
                <c:pt idx="11">
                  <c:v>0.3447107429182526</c:v>
                </c:pt>
                <c:pt idx="12">
                  <c:v>0.44394085941055667</c:v>
                </c:pt>
                <c:pt idx="13">
                  <c:v>0.56069029134255177</c:v>
                </c:pt>
                <c:pt idx="14">
                  <c:v>0.58236433340648375</c:v>
                </c:pt>
                <c:pt idx="15">
                  <c:v>0.64329460456576593</c:v>
                </c:pt>
                <c:pt idx="16">
                  <c:v>0.71436176942023122</c:v>
                </c:pt>
                <c:pt idx="17">
                  <c:v>0.78689896746804811</c:v>
                </c:pt>
                <c:pt idx="18">
                  <c:v>0.83299381818362017</c:v>
                </c:pt>
                <c:pt idx="19">
                  <c:v>0.88545109598895</c:v>
                </c:pt>
                <c:pt idx="20">
                  <c:v>0.91697046125962178</c:v>
                </c:pt>
                <c:pt idx="21">
                  <c:v>0.94204723234612431</c:v>
                </c:pt>
                <c:pt idx="22">
                  <c:v>0.95835669969755588</c:v>
                </c:pt>
                <c:pt idx="23">
                  <c:v>0.97112930625057592</c:v>
                </c:pt>
                <c:pt idx="24">
                  <c:v>0.97863936624732528</c:v>
                </c:pt>
                <c:pt idx="25">
                  <c:v>0.98193864102697204</c:v>
                </c:pt>
                <c:pt idx="26">
                  <c:v>0.98473324160058795</c:v>
                </c:pt>
                <c:pt idx="27">
                  <c:v>0.98608276227867786</c:v>
                </c:pt>
                <c:pt idx="28">
                  <c:v>0.99247906074767855</c:v>
                </c:pt>
                <c:pt idx="29">
                  <c:v>0.99594169022663737</c:v>
                </c:pt>
                <c:pt idx="30">
                  <c:v>0.99781188608867677</c:v>
                </c:pt>
                <c:pt idx="31">
                  <c:v>0.99882074731992943</c:v>
                </c:pt>
                <c:pt idx="32">
                  <c:v>0.99936460670989236</c:v>
                </c:pt>
                <c:pt idx="33">
                  <c:v>0.99965768663389387</c:v>
                </c:pt>
                <c:pt idx="34">
                  <c:v>0.99981559371484063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5-4402-8CCB-ED46D791A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98719"/>
        <c:axId val="1714686655"/>
      </c:scatterChart>
      <c:valAx>
        <c:axId val="171469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86655"/>
        <c:crosses val="autoZero"/>
        <c:crossBetween val="midCat"/>
      </c:valAx>
      <c:valAx>
        <c:axId val="17146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9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BC!$UC$2:$UC$26</c:f>
              <c:numCache>
                <c:formatCode>General</c:formatCode>
                <c:ptCount val="25"/>
                <c:pt idx="0">
                  <c:v>0</c:v>
                </c:pt>
                <c:pt idx="1">
                  <c:v>25.284888888888887</c:v>
                </c:pt>
                <c:pt idx="2">
                  <c:v>28.133888888888887</c:v>
                </c:pt>
                <c:pt idx="3">
                  <c:v>30.270666666666667</c:v>
                </c:pt>
                <c:pt idx="4">
                  <c:v>33.119666666666667</c:v>
                </c:pt>
                <c:pt idx="5">
                  <c:v>34.188037037037034</c:v>
                </c:pt>
                <c:pt idx="6">
                  <c:v>35.968666666666664</c:v>
                </c:pt>
                <c:pt idx="7">
                  <c:v>38.461481481481478</c:v>
                </c:pt>
                <c:pt idx="8">
                  <c:v>40.598148148148141</c:v>
                </c:pt>
                <c:pt idx="9">
                  <c:v>43.447407407407404</c:v>
                </c:pt>
                <c:pt idx="10">
                  <c:v>46.65259259259259</c:v>
                </c:pt>
                <c:pt idx="11">
                  <c:v>50.2137037037037</c:v>
                </c:pt>
                <c:pt idx="12">
                  <c:v>54.843333333333327</c:v>
                </c:pt>
                <c:pt idx="13">
                  <c:v>59.116666666666667</c:v>
                </c:pt>
                <c:pt idx="14">
                  <c:v>61.2537037037037</c:v>
                </c:pt>
                <c:pt idx="15">
                  <c:v>66.239259259259256</c:v>
                </c:pt>
                <c:pt idx="16">
                  <c:v>71.581111111111113</c:v>
                </c:pt>
                <c:pt idx="17">
                  <c:v>77.635185185185179</c:v>
                </c:pt>
                <c:pt idx="18">
                  <c:v>83.333333333333329</c:v>
                </c:pt>
                <c:pt idx="19">
                  <c:v>91.880370370370358</c:v>
                </c:pt>
                <c:pt idx="20">
                  <c:v>99.002962962962954</c:v>
                </c:pt>
                <c:pt idx="21">
                  <c:v>112.17962962962962</c:v>
                </c:pt>
                <c:pt idx="22">
                  <c:v>129.98592592592593</c:v>
                </c:pt>
                <c:pt idx="23">
                  <c:v>158.47592592592591</c:v>
                </c:pt>
                <c:pt idx="24">
                  <c:v>175.21370370370369</c:v>
                </c:pt>
              </c:numCache>
            </c:numRef>
          </c:xVal>
          <c:yVal>
            <c:numRef>
              <c:f>BC!$UD$2:$UD$26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0.12017200000000003</c:v>
                </c:pt>
                <c:pt idx="3">
                  <c:v>0.19527900000000004</c:v>
                </c:pt>
                <c:pt idx="4">
                  <c:v>0.28755399999999992</c:v>
                </c:pt>
                <c:pt idx="5">
                  <c:v>0.31974199999999997</c:v>
                </c:pt>
                <c:pt idx="6">
                  <c:v>0.36695300000000003</c:v>
                </c:pt>
                <c:pt idx="7">
                  <c:v>0.42918500000000004</c:v>
                </c:pt>
                <c:pt idx="8">
                  <c:v>0.47639499999999996</c:v>
                </c:pt>
                <c:pt idx="9">
                  <c:v>0.53862699999999997</c:v>
                </c:pt>
                <c:pt idx="10">
                  <c:v>0.59012900000000001</c:v>
                </c:pt>
                <c:pt idx="11">
                  <c:v>0.65236099999999997</c:v>
                </c:pt>
                <c:pt idx="12">
                  <c:v>0.714592</c:v>
                </c:pt>
                <c:pt idx="13">
                  <c:v>0.76180300000000001</c:v>
                </c:pt>
                <c:pt idx="14">
                  <c:v>0.785408</c:v>
                </c:pt>
                <c:pt idx="15">
                  <c:v>0.82403400000000004</c:v>
                </c:pt>
                <c:pt idx="16">
                  <c:v>0.86051500000000003</c:v>
                </c:pt>
                <c:pt idx="17">
                  <c:v>0.89270399999999994</c:v>
                </c:pt>
                <c:pt idx="18">
                  <c:v>0.91630899999999993</c:v>
                </c:pt>
                <c:pt idx="19">
                  <c:v>0.94206010000000007</c:v>
                </c:pt>
                <c:pt idx="20">
                  <c:v>0.95708150000000003</c:v>
                </c:pt>
                <c:pt idx="21">
                  <c:v>0.97639480000000001</c:v>
                </c:pt>
                <c:pt idx="22">
                  <c:v>0.99141631000000008</c:v>
                </c:pt>
                <c:pt idx="23">
                  <c:v>0.99785408000000009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2-49B7-B687-75BE523186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BC!$UC$2:$UC$26</c:f>
              <c:numCache>
                <c:formatCode>General</c:formatCode>
                <c:ptCount val="25"/>
                <c:pt idx="0">
                  <c:v>0</c:v>
                </c:pt>
                <c:pt idx="1">
                  <c:v>25.284888888888887</c:v>
                </c:pt>
                <c:pt idx="2">
                  <c:v>28.133888888888887</c:v>
                </c:pt>
                <c:pt idx="3">
                  <c:v>30.270666666666667</c:v>
                </c:pt>
                <c:pt idx="4">
                  <c:v>33.119666666666667</c:v>
                </c:pt>
                <c:pt idx="5">
                  <c:v>34.188037037037034</c:v>
                </c:pt>
                <c:pt idx="6">
                  <c:v>35.968666666666664</c:v>
                </c:pt>
                <c:pt idx="7">
                  <c:v>38.461481481481478</c:v>
                </c:pt>
                <c:pt idx="8">
                  <c:v>40.598148148148141</c:v>
                </c:pt>
                <c:pt idx="9">
                  <c:v>43.447407407407404</c:v>
                </c:pt>
                <c:pt idx="10">
                  <c:v>46.65259259259259</c:v>
                </c:pt>
                <c:pt idx="11">
                  <c:v>50.2137037037037</c:v>
                </c:pt>
                <c:pt idx="12">
                  <c:v>54.843333333333327</c:v>
                </c:pt>
                <c:pt idx="13">
                  <c:v>59.116666666666667</c:v>
                </c:pt>
                <c:pt idx="14">
                  <c:v>61.2537037037037</c:v>
                </c:pt>
                <c:pt idx="15">
                  <c:v>66.239259259259256</c:v>
                </c:pt>
                <c:pt idx="16">
                  <c:v>71.581111111111113</c:v>
                </c:pt>
                <c:pt idx="17">
                  <c:v>77.635185185185179</c:v>
                </c:pt>
                <c:pt idx="18">
                  <c:v>83.333333333333329</c:v>
                </c:pt>
                <c:pt idx="19">
                  <c:v>91.880370370370358</c:v>
                </c:pt>
                <c:pt idx="20">
                  <c:v>99.002962962962954</c:v>
                </c:pt>
                <c:pt idx="21">
                  <c:v>112.17962962962962</c:v>
                </c:pt>
                <c:pt idx="22">
                  <c:v>129.98592592592593</c:v>
                </c:pt>
                <c:pt idx="23">
                  <c:v>158.47592592592591</c:v>
                </c:pt>
                <c:pt idx="24">
                  <c:v>175.21370370370369</c:v>
                </c:pt>
              </c:numCache>
            </c:numRef>
          </c:xVal>
          <c:yVal>
            <c:numRef>
              <c:f>BC!$UE$2:$UE$26</c:f>
              <c:numCache>
                <c:formatCode>0.000</c:formatCode>
                <c:ptCount val="25"/>
                <c:pt idx="0">
                  <c:v>2.3159180994842638E-5</c:v>
                </c:pt>
                <c:pt idx="1">
                  <c:v>0.11701542182008834</c:v>
                </c:pt>
                <c:pt idx="2">
                  <c:v>0.16685305612683635</c:v>
                </c:pt>
                <c:pt idx="3">
                  <c:v>0.20938087895833823</c:v>
                </c:pt>
                <c:pt idx="4">
                  <c:v>0.27116794282152989</c:v>
                </c:pt>
                <c:pt idx="5">
                  <c:v>0.29538331681141672</c:v>
                </c:pt>
                <c:pt idx="6">
                  <c:v>0.33648648795007491</c:v>
                </c:pt>
                <c:pt idx="7">
                  <c:v>0.39461339139043278</c:v>
                </c:pt>
                <c:pt idx="8">
                  <c:v>0.44398884533150823</c:v>
                </c:pt>
                <c:pt idx="9">
                  <c:v>0.50780083990544389</c:v>
                </c:pt>
                <c:pt idx="10">
                  <c:v>0.57524676377555195</c:v>
                </c:pt>
                <c:pt idx="11">
                  <c:v>0.64331498453417746</c:v>
                </c:pt>
                <c:pt idx="12">
                  <c:v>0.71976106741161316</c:v>
                </c:pt>
                <c:pt idx="13">
                  <c:v>0.77822652741653653</c:v>
                </c:pt>
                <c:pt idx="14">
                  <c:v>0.80336817879346889</c:v>
                </c:pt>
                <c:pt idx="15">
                  <c:v>0.85251288046524887</c:v>
                </c:pt>
                <c:pt idx="16">
                  <c:v>0.89253089526954743</c:v>
                </c:pt>
                <c:pt idx="17">
                  <c:v>0.92549224102687</c:v>
                </c:pt>
                <c:pt idx="18">
                  <c:v>0.94749220113685506</c:v>
                </c:pt>
                <c:pt idx="19">
                  <c:v>0.96912820035980307</c:v>
                </c:pt>
                <c:pt idx="20">
                  <c:v>0.98024164545794634</c:v>
                </c:pt>
                <c:pt idx="21">
                  <c:v>0.99138823457284475</c:v>
                </c:pt>
                <c:pt idx="22">
                  <c:v>0.99720953838371629</c:v>
                </c:pt>
                <c:pt idx="23">
                  <c:v>0.99954176611056578</c:v>
                </c:pt>
                <c:pt idx="24">
                  <c:v>0.99984154311530238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D2-49B7-B687-75BE5231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190608"/>
        <c:axId val="276169392"/>
      </c:scatterChart>
      <c:valAx>
        <c:axId val="27619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69392"/>
        <c:crosses val="autoZero"/>
        <c:crossBetween val="midCat"/>
      </c:valAx>
      <c:valAx>
        <c:axId val="2761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BC!$UG$2:$UG$28</c:f>
              <c:numCache>
                <c:formatCode>General</c:formatCode>
                <c:ptCount val="27"/>
                <c:pt idx="0">
                  <c:v>0</c:v>
                </c:pt>
                <c:pt idx="1">
                  <c:v>34.544148148148146</c:v>
                </c:pt>
                <c:pt idx="2">
                  <c:v>37.393333333333331</c:v>
                </c:pt>
                <c:pt idx="3">
                  <c:v>39.529999999999994</c:v>
                </c:pt>
                <c:pt idx="4">
                  <c:v>40.598148148148141</c:v>
                </c:pt>
                <c:pt idx="5">
                  <c:v>42.378888888888888</c:v>
                </c:pt>
                <c:pt idx="6">
                  <c:v>43.803333333333335</c:v>
                </c:pt>
                <c:pt idx="7">
                  <c:v>45.94</c:v>
                </c:pt>
                <c:pt idx="8">
                  <c:v>48.07703703703703</c:v>
                </c:pt>
                <c:pt idx="9">
                  <c:v>50.2137037037037</c:v>
                </c:pt>
                <c:pt idx="10">
                  <c:v>53.062592592592594</c:v>
                </c:pt>
                <c:pt idx="11">
                  <c:v>55.55555555555555</c:v>
                </c:pt>
                <c:pt idx="12">
                  <c:v>59.47296296296296</c:v>
                </c:pt>
                <c:pt idx="13">
                  <c:v>63.390370370370363</c:v>
                </c:pt>
                <c:pt idx="14">
                  <c:v>69.800740740740736</c:v>
                </c:pt>
                <c:pt idx="15">
                  <c:v>76.567037037037025</c:v>
                </c:pt>
                <c:pt idx="16">
                  <c:v>82.621111111111105</c:v>
                </c:pt>
                <c:pt idx="17">
                  <c:v>91.168148148148134</c:v>
                </c:pt>
                <c:pt idx="18">
                  <c:v>100.4274074074074</c:v>
                </c:pt>
                <c:pt idx="19">
                  <c:v>117.52148148148147</c:v>
                </c:pt>
                <c:pt idx="20">
                  <c:v>126.0685185185185</c:v>
                </c:pt>
                <c:pt idx="21">
                  <c:v>142.8062962962963</c:v>
                </c:pt>
                <c:pt idx="22">
                  <c:v>199.07407407407405</c:v>
                </c:pt>
                <c:pt idx="23">
                  <c:v>232.54999999999998</c:v>
                </c:pt>
                <c:pt idx="24">
                  <c:v>269.58703703703702</c:v>
                </c:pt>
                <c:pt idx="25">
                  <c:v>295.94</c:v>
                </c:pt>
                <c:pt idx="26">
                  <c:v>333.33333333333331</c:v>
                </c:pt>
              </c:numCache>
            </c:numRef>
          </c:xVal>
          <c:yVal>
            <c:numRef>
              <c:f>BC!$UH$2:$UH$28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0.13090100000000007</c:v>
                </c:pt>
                <c:pt idx="3">
                  <c:v>0.19527900000000004</c:v>
                </c:pt>
                <c:pt idx="4">
                  <c:v>0.23819699999999996</c:v>
                </c:pt>
                <c:pt idx="5">
                  <c:v>0.29184500000000002</c:v>
                </c:pt>
                <c:pt idx="6">
                  <c:v>0.33476400000000001</c:v>
                </c:pt>
                <c:pt idx="7">
                  <c:v>0.38412000000000002</c:v>
                </c:pt>
                <c:pt idx="8">
                  <c:v>0.44206000000000001</c:v>
                </c:pt>
                <c:pt idx="9">
                  <c:v>0.487124</c:v>
                </c:pt>
                <c:pt idx="10">
                  <c:v>0.53218900000000002</c:v>
                </c:pt>
                <c:pt idx="11">
                  <c:v>0.57725300000000002</c:v>
                </c:pt>
                <c:pt idx="12">
                  <c:v>0.63519300000000001</c:v>
                </c:pt>
                <c:pt idx="13">
                  <c:v>0.67811200000000005</c:v>
                </c:pt>
                <c:pt idx="14">
                  <c:v>0.73819699999999999</c:v>
                </c:pt>
                <c:pt idx="15">
                  <c:v>0.785408</c:v>
                </c:pt>
                <c:pt idx="16">
                  <c:v>0.81759699999999991</c:v>
                </c:pt>
                <c:pt idx="17">
                  <c:v>0.84978500000000001</c:v>
                </c:pt>
                <c:pt idx="18">
                  <c:v>0.87339100000000003</c:v>
                </c:pt>
                <c:pt idx="19">
                  <c:v>0.89914199999999989</c:v>
                </c:pt>
                <c:pt idx="20">
                  <c:v>0.90772530000000007</c:v>
                </c:pt>
                <c:pt idx="21">
                  <c:v>0.91845489999999996</c:v>
                </c:pt>
                <c:pt idx="22">
                  <c:v>0.94206010000000007</c:v>
                </c:pt>
                <c:pt idx="23">
                  <c:v>0.95278969999999996</c:v>
                </c:pt>
                <c:pt idx="24">
                  <c:v>0.9656652</c:v>
                </c:pt>
                <c:pt idx="25">
                  <c:v>0.97210300000000005</c:v>
                </c:pt>
                <c:pt idx="2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2-4540-9C8B-FB0A19DAED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BC!$UG$2:$UG$28</c:f>
              <c:numCache>
                <c:formatCode>General</c:formatCode>
                <c:ptCount val="27"/>
                <c:pt idx="0">
                  <c:v>0</c:v>
                </c:pt>
                <c:pt idx="1">
                  <c:v>34.544148148148146</c:v>
                </c:pt>
                <c:pt idx="2">
                  <c:v>37.393333333333331</c:v>
                </c:pt>
                <c:pt idx="3">
                  <c:v>39.529999999999994</c:v>
                </c:pt>
                <c:pt idx="4">
                  <c:v>40.598148148148141</c:v>
                </c:pt>
                <c:pt idx="5">
                  <c:v>42.378888888888888</c:v>
                </c:pt>
                <c:pt idx="6">
                  <c:v>43.803333333333335</c:v>
                </c:pt>
                <c:pt idx="7">
                  <c:v>45.94</c:v>
                </c:pt>
                <c:pt idx="8">
                  <c:v>48.07703703703703</c:v>
                </c:pt>
                <c:pt idx="9">
                  <c:v>50.2137037037037</c:v>
                </c:pt>
                <c:pt idx="10">
                  <c:v>53.062592592592594</c:v>
                </c:pt>
                <c:pt idx="11">
                  <c:v>55.55555555555555</c:v>
                </c:pt>
                <c:pt idx="12">
                  <c:v>59.47296296296296</c:v>
                </c:pt>
                <c:pt idx="13">
                  <c:v>63.390370370370363</c:v>
                </c:pt>
                <c:pt idx="14">
                  <c:v>69.800740740740736</c:v>
                </c:pt>
                <c:pt idx="15">
                  <c:v>76.567037037037025</c:v>
                </c:pt>
                <c:pt idx="16">
                  <c:v>82.621111111111105</c:v>
                </c:pt>
                <c:pt idx="17">
                  <c:v>91.168148148148134</c:v>
                </c:pt>
                <c:pt idx="18">
                  <c:v>100.4274074074074</c:v>
                </c:pt>
                <c:pt idx="19">
                  <c:v>117.52148148148147</c:v>
                </c:pt>
                <c:pt idx="20">
                  <c:v>126.0685185185185</c:v>
                </c:pt>
                <c:pt idx="21">
                  <c:v>142.8062962962963</c:v>
                </c:pt>
                <c:pt idx="22">
                  <c:v>199.07407407407405</c:v>
                </c:pt>
                <c:pt idx="23">
                  <c:v>232.54999999999998</c:v>
                </c:pt>
                <c:pt idx="24">
                  <c:v>269.58703703703702</c:v>
                </c:pt>
                <c:pt idx="25">
                  <c:v>295.94</c:v>
                </c:pt>
                <c:pt idx="26">
                  <c:v>333.33333333333331</c:v>
                </c:pt>
              </c:numCache>
            </c:numRef>
          </c:xVal>
          <c:yVal>
            <c:numRef>
              <c:f>BC!$UI$2:$UI$28</c:f>
              <c:numCache>
                <c:formatCode>0.000</c:formatCode>
                <c:ptCount val="27"/>
                <c:pt idx="0">
                  <c:v>2.8089473744222044E-6</c:v>
                </c:pt>
                <c:pt idx="1">
                  <c:v>0.14297425519559656</c:v>
                </c:pt>
                <c:pt idx="2">
                  <c:v>0.18913007794927808</c:v>
                </c:pt>
                <c:pt idx="3">
                  <c:v>0.22712608162518705</c:v>
                </c:pt>
                <c:pt idx="4">
                  <c:v>0.24698684854339861</c:v>
                </c:pt>
                <c:pt idx="5">
                  <c:v>0.28109225973731183</c:v>
                </c:pt>
                <c:pt idx="6">
                  <c:v>0.30904377074146949</c:v>
                </c:pt>
                <c:pt idx="7">
                  <c:v>0.3516273030736225</c:v>
                </c:pt>
                <c:pt idx="8">
                  <c:v>0.39444851513686474</c:v>
                </c:pt>
                <c:pt idx="9">
                  <c:v>0.43692158457214225</c:v>
                </c:pt>
                <c:pt idx="10">
                  <c:v>0.49217639408931296</c:v>
                </c:pt>
                <c:pt idx="11">
                  <c:v>0.53856297390773389</c:v>
                </c:pt>
                <c:pt idx="12">
                  <c:v>0.60660860652068449</c:v>
                </c:pt>
                <c:pt idx="13">
                  <c:v>0.66779974076724424</c:v>
                </c:pt>
                <c:pt idx="14">
                  <c:v>0.75223713318482788</c:v>
                </c:pt>
                <c:pt idx="15">
                  <c:v>0.82127847140541399</c:v>
                </c:pt>
                <c:pt idx="16">
                  <c:v>0.86800708639678081</c:v>
                </c:pt>
                <c:pt idx="17">
                  <c:v>0.91499123249815961</c:v>
                </c:pt>
                <c:pt idx="18">
                  <c:v>0.94777899098776019</c:v>
                </c:pt>
                <c:pt idx="19">
                  <c:v>0.97909585807640043</c:v>
                </c:pt>
                <c:pt idx="20">
                  <c:v>0.98682890831873848</c:v>
                </c:pt>
                <c:pt idx="21">
                  <c:v>0.99468935011664827</c:v>
                </c:pt>
                <c:pt idx="22">
                  <c:v>0.99975205567358949</c:v>
                </c:pt>
                <c:pt idx="23">
                  <c:v>0.999960005332025</c:v>
                </c:pt>
                <c:pt idx="24">
                  <c:v>0.99999468726029428</c:v>
                </c:pt>
                <c:pt idx="25">
                  <c:v>0.99999873663917027</c:v>
                </c:pt>
                <c:pt idx="26">
                  <c:v>0.99999983541024862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2-4540-9C8B-FB0A19DA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62176"/>
        <c:axId val="648663424"/>
      </c:scatterChart>
      <c:valAx>
        <c:axId val="6486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63424"/>
        <c:crosses val="autoZero"/>
        <c:crossBetween val="midCat"/>
      </c:valAx>
      <c:valAx>
        <c:axId val="6486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BC!$UK$2:$UK$6</c:f>
              <c:numCache>
                <c:formatCode>General</c:formatCode>
                <c:ptCount val="5"/>
                <c:pt idx="0">
                  <c:v>0</c:v>
                </c:pt>
                <c:pt idx="1">
                  <c:v>0.33665814814814815</c:v>
                </c:pt>
                <c:pt idx="2">
                  <c:v>0.34669629629629628</c:v>
                </c:pt>
                <c:pt idx="3">
                  <c:v>0.35519000000000001</c:v>
                </c:pt>
                <c:pt idx="4">
                  <c:v>1.7913925925925924</c:v>
                </c:pt>
              </c:numCache>
            </c:numRef>
          </c:xVal>
          <c:yVal>
            <c:numRef>
              <c:f>BC!$UL$2:$UL$6</c:f>
              <c:numCache>
                <c:formatCode>General</c:formatCode>
                <c:ptCount val="5"/>
                <c:pt idx="0">
                  <c:v>0</c:v>
                </c:pt>
                <c:pt idx="1">
                  <c:v>0.93965520000000002</c:v>
                </c:pt>
                <c:pt idx="2">
                  <c:v>0.96767239999999999</c:v>
                </c:pt>
                <c:pt idx="3">
                  <c:v>0.9913793099999999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9-49B5-A777-7FAF0C9CD4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BC!$UK$2:$UK$6</c:f>
              <c:numCache>
                <c:formatCode>General</c:formatCode>
                <c:ptCount val="5"/>
                <c:pt idx="0">
                  <c:v>0</c:v>
                </c:pt>
                <c:pt idx="1">
                  <c:v>0.33665814814814815</c:v>
                </c:pt>
                <c:pt idx="2">
                  <c:v>0.34669629629629628</c:v>
                </c:pt>
                <c:pt idx="3">
                  <c:v>0.35519000000000001</c:v>
                </c:pt>
                <c:pt idx="4">
                  <c:v>1.7913925925925924</c:v>
                </c:pt>
              </c:numCache>
            </c:numRef>
          </c:xVal>
          <c:yVal>
            <c:numRef>
              <c:f>BC!$UM$2:$UM$6</c:f>
              <c:numCache>
                <c:formatCode>0.000</c:formatCode>
                <c:ptCount val="5"/>
                <c:pt idx="0">
                  <c:v>6.2182229951811198E-2</c:v>
                </c:pt>
                <c:pt idx="1">
                  <c:v>0.91150809951198464</c:v>
                </c:pt>
                <c:pt idx="2">
                  <c:v>0.9196879447534978</c:v>
                </c:pt>
                <c:pt idx="3">
                  <c:v>0.92604012857558415</c:v>
                </c:pt>
                <c:pt idx="4">
                  <c:v>0.999999961505599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9-49B5-A777-7FAF0C9CD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59680"/>
        <c:axId val="648670912"/>
      </c:scatterChart>
      <c:valAx>
        <c:axId val="64865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70912"/>
        <c:crosses val="autoZero"/>
        <c:crossBetween val="midCat"/>
      </c:valAx>
      <c:valAx>
        <c:axId val="6486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5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BC!$UO$2:$UO$26</c:f>
              <c:numCache>
                <c:formatCode>General</c:formatCode>
                <c:ptCount val="25"/>
                <c:pt idx="0">
                  <c:v>0</c:v>
                </c:pt>
                <c:pt idx="1">
                  <c:v>30.811962962962962</c:v>
                </c:pt>
                <c:pt idx="2">
                  <c:v>33.709074074074074</c:v>
                </c:pt>
                <c:pt idx="3">
                  <c:v>35.159925925925918</c:v>
                </c:pt>
                <c:pt idx="4">
                  <c:v>37.335185185185182</c:v>
                </c:pt>
                <c:pt idx="5">
                  <c:v>39.50703703703703</c:v>
                </c:pt>
                <c:pt idx="6">
                  <c:v>42.400370370370368</c:v>
                </c:pt>
                <c:pt idx="7">
                  <c:v>44.568518518518516</c:v>
                </c:pt>
                <c:pt idx="8">
                  <c:v>48.5374074074074</c:v>
                </c:pt>
                <c:pt idx="9">
                  <c:v>51.785925925925923</c:v>
                </c:pt>
                <c:pt idx="10">
                  <c:v>55.028888888888886</c:v>
                </c:pt>
                <c:pt idx="11">
                  <c:v>56.830370370370368</c:v>
                </c:pt>
                <c:pt idx="12">
                  <c:v>59.353703703703701</c:v>
                </c:pt>
                <c:pt idx="13">
                  <c:v>62.952592592592595</c:v>
                </c:pt>
                <c:pt idx="14">
                  <c:v>66.550370370370374</c:v>
                </c:pt>
                <c:pt idx="15">
                  <c:v>69.427407407407401</c:v>
                </c:pt>
                <c:pt idx="16">
                  <c:v>71.94370370370369</c:v>
                </c:pt>
                <c:pt idx="17">
                  <c:v>74.819259259259255</c:v>
                </c:pt>
                <c:pt idx="18">
                  <c:v>78.052962962962951</c:v>
                </c:pt>
                <c:pt idx="19">
                  <c:v>81.285925925925923</c:v>
                </c:pt>
                <c:pt idx="20">
                  <c:v>85.594444444444434</c:v>
                </c:pt>
                <c:pt idx="21">
                  <c:v>90.260740740740744</c:v>
                </c:pt>
                <c:pt idx="22">
                  <c:v>96.362222222222215</c:v>
                </c:pt>
                <c:pt idx="23">
                  <c:v>107.48185185185186</c:v>
                </c:pt>
                <c:pt idx="24">
                  <c:v>109.99148148148147</c:v>
                </c:pt>
              </c:numCache>
            </c:numRef>
          </c:xVal>
          <c:yVal>
            <c:numRef>
              <c:f>BC!$UP$2:$UP$26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8.6206999999999992E-2</c:v>
                </c:pt>
                <c:pt idx="3">
                  <c:v>0.13577600000000004</c:v>
                </c:pt>
                <c:pt idx="4">
                  <c:v>0.20689700000000003</c:v>
                </c:pt>
                <c:pt idx="5">
                  <c:v>0.269397</c:v>
                </c:pt>
                <c:pt idx="6">
                  <c:v>0.34482799999999997</c:v>
                </c:pt>
                <c:pt idx="7">
                  <c:v>0.39655200000000002</c:v>
                </c:pt>
                <c:pt idx="8">
                  <c:v>0.474138</c:v>
                </c:pt>
                <c:pt idx="9">
                  <c:v>0.54094799999999998</c:v>
                </c:pt>
                <c:pt idx="10">
                  <c:v>0.59267199999999998</c:v>
                </c:pt>
                <c:pt idx="11">
                  <c:v>0.62069000000000007</c:v>
                </c:pt>
                <c:pt idx="12">
                  <c:v>0.66379299999999997</c:v>
                </c:pt>
                <c:pt idx="13">
                  <c:v>0.70905200000000013</c:v>
                </c:pt>
                <c:pt idx="14">
                  <c:v>0.75</c:v>
                </c:pt>
                <c:pt idx="15">
                  <c:v>0.78017199999999998</c:v>
                </c:pt>
                <c:pt idx="16">
                  <c:v>0.80387900000000001</c:v>
                </c:pt>
                <c:pt idx="17">
                  <c:v>0.82974099999999995</c:v>
                </c:pt>
                <c:pt idx="18">
                  <c:v>0.855603</c:v>
                </c:pt>
                <c:pt idx="19">
                  <c:v>0.87930999999999993</c:v>
                </c:pt>
                <c:pt idx="20">
                  <c:v>0.90517239999999999</c:v>
                </c:pt>
                <c:pt idx="21">
                  <c:v>0.92887929999999996</c:v>
                </c:pt>
                <c:pt idx="22">
                  <c:v>0.95905169999999995</c:v>
                </c:pt>
                <c:pt idx="23">
                  <c:v>0.99568966000000003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3-4E3B-84C5-77E3E9E229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BC!$UO$2:$UO$26</c:f>
              <c:numCache>
                <c:formatCode>General</c:formatCode>
                <c:ptCount val="25"/>
                <c:pt idx="0">
                  <c:v>0</c:v>
                </c:pt>
                <c:pt idx="1">
                  <c:v>30.811962962962962</c:v>
                </c:pt>
                <c:pt idx="2">
                  <c:v>33.709074074074074</c:v>
                </c:pt>
                <c:pt idx="3">
                  <c:v>35.159925925925918</c:v>
                </c:pt>
                <c:pt idx="4">
                  <c:v>37.335185185185182</c:v>
                </c:pt>
                <c:pt idx="5">
                  <c:v>39.50703703703703</c:v>
                </c:pt>
                <c:pt idx="6">
                  <c:v>42.400370370370368</c:v>
                </c:pt>
                <c:pt idx="7">
                  <c:v>44.568518518518516</c:v>
                </c:pt>
                <c:pt idx="8">
                  <c:v>48.5374074074074</c:v>
                </c:pt>
                <c:pt idx="9">
                  <c:v>51.785925925925923</c:v>
                </c:pt>
                <c:pt idx="10">
                  <c:v>55.028888888888886</c:v>
                </c:pt>
                <c:pt idx="11">
                  <c:v>56.830370370370368</c:v>
                </c:pt>
                <c:pt idx="12">
                  <c:v>59.353703703703701</c:v>
                </c:pt>
                <c:pt idx="13">
                  <c:v>62.952592592592595</c:v>
                </c:pt>
                <c:pt idx="14">
                  <c:v>66.550370370370374</c:v>
                </c:pt>
                <c:pt idx="15">
                  <c:v>69.427407407407401</c:v>
                </c:pt>
                <c:pt idx="16">
                  <c:v>71.94370370370369</c:v>
                </c:pt>
                <c:pt idx="17">
                  <c:v>74.819259259259255</c:v>
                </c:pt>
                <c:pt idx="18">
                  <c:v>78.052962962962951</c:v>
                </c:pt>
                <c:pt idx="19">
                  <c:v>81.285925925925923</c:v>
                </c:pt>
                <c:pt idx="20">
                  <c:v>85.594444444444434</c:v>
                </c:pt>
                <c:pt idx="21">
                  <c:v>90.260740740740744</c:v>
                </c:pt>
                <c:pt idx="22">
                  <c:v>96.362222222222215</c:v>
                </c:pt>
                <c:pt idx="23">
                  <c:v>107.48185185185186</c:v>
                </c:pt>
                <c:pt idx="24">
                  <c:v>109.99148148148147</c:v>
                </c:pt>
              </c:numCache>
            </c:numRef>
          </c:xVal>
          <c:yVal>
            <c:numRef>
              <c:f>BC!$UQ$2:$UQ$26</c:f>
              <c:numCache>
                <c:formatCode>0.000</c:formatCode>
                <c:ptCount val="25"/>
                <c:pt idx="0">
                  <c:v>1.2503054753024329E-7</c:v>
                </c:pt>
                <c:pt idx="1">
                  <c:v>9.1265587019099467E-2</c:v>
                </c:pt>
                <c:pt idx="2">
                  <c:v>0.13484373218442575</c:v>
                </c:pt>
                <c:pt idx="3">
                  <c:v>0.15997018185666886</c:v>
                </c:pt>
                <c:pt idx="4">
                  <c:v>0.20119279923854808</c:v>
                </c:pt>
                <c:pt idx="5">
                  <c:v>0.24581127558858487</c:v>
                </c:pt>
                <c:pt idx="6">
                  <c:v>0.30892056913247673</c:v>
                </c:pt>
                <c:pt idx="7">
                  <c:v>0.3576605980507388</c:v>
                </c:pt>
                <c:pt idx="8">
                  <c:v>0.44678078653892606</c:v>
                </c:pt>
                <c:pt idx="9">
                  <c:v>0.51689466649603644</c:v>
                </c:pt>
                <c:pt idx="10">
                  <c:v>0.58233834957327901</c:v>
                </c:pt>
                <c:pt idx="11">
                  <c:v>0.61628133227377946</c:v>
                </c:pt>
                <c:pt idx="12">
                  <c:v>0.66064589382244576</c:v>
                </c:pt>
                <c:pt idx="13">
                  <c:v>0.71726832116152284</c:v>
                </c:pt>
                <c:pt idx="14">
                  <c:v>0.76612965122772525</c:v>
                </c:pt>
                <c:pt idx="15">
                  <c:v>0.79992171124215883</c:v>
                </c:pt>
                <c:pt idx="16">
                  <c:v>0.82591409966916307</c:v>
                </c:pt>
                <c:pt idx="17">
                  <c:v>0.85189615855291523</c:v>
                </c:pt>
                <c:pt idx="18">
                  <c:v>0.87685889659536109</c:v>
                </c:pt>
                <c:pt idx="19">
                  <c:v>0.89786409978082649</c:v>
                </c:pt>
                <c:pt idx="20">
                  <c:v>0.92064539713053717</c:v>
                </c:pt>
                <c:pt idx="21">
                  <c:v>0.93981530860308293</c:v>
                </c:pt>
                <c:pt idx="22">
                  <c:v>0.95823025389072536</c:v>
                </c:pt>
                <c:pt idx="23">
                  <c:v>0.97868296010786382</c:v>
                </c:pt>
                <c:pt idx="24">
                  <c:v>0.98170085766345438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3-4E3B-84C5-77E3E9E22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83792"/>
        <c:axId val="612486288"/>
      </c:scatterChart>
      <c:valAx>
        <c:axId val="6124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86288"/>
        <c:crosses val="autoZero"/>
        <c:crossBetween val="midCat"/>
      </c:valAx>
      <c:valAx>
        <c:axId val="6124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8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BC!$US$2:$US$26</c:f>
              <c:numCache>
                <c:formatCode>General</c:formatCode>
                <c:ptCount val="25"/>
                <c:pt idx="0">
                  <c:v>0</c:v>
                </c:pt>
                <c:pt idx="1">
                  <c:v>0.35612518518518516</c:v>
                </c:pt>
                <c:pt idx="2">
                  <c:v>1.0683777777777776</c:v>
                </c:pt>
                <c:pt idx="3">
                  <c:v>2.136751851851852</c:v>
                </c:pt>
                <c:pt idx="4">
                  <c:v>2.8490037037037035</c:v>
                </c:pt>
                <c:pt idx="5">
                  <c:v>3.9173703703703704</c:v>
                </c:pt>
                <c:pt idx="6">
                  <c:v>4.9857407407407397</c:v>
                </c:pt>
                <c:pt idx="7">
                  <c:v>5.6979999999999995</c:v>
                </c:pt>
                <c:pt idx="8">
                  <c:v>7.8347407407407408</c:v>
                </c:pt>
                <c:pt idx="9">
                  <c:v>10.327629629629628</c:v>
                </c:pt>
                <c:pt idx="10">
                  <c:v>13.888888888888888</c:v>
                </c:pt>
                <c:pt idx="11">
                  <c:v>16.025629629629627</c:v>
                </c:pt>
                <c:pt idx="12">
                  <c:v>19.943037037037037</c:v>
                </c:pt>
                <c:pt idx="13">
                  <c:v>24.216518518518519</c:v>
                </c:pt>
                <c:pt idx="14">
                  <c:v>25.641037037037037</c:v>
                </c:pt>
                <c:pt idx="15">
                  <c:v>28.846148148148149</c:v>
                </c:pt>
                <c:pt idx="16">
                  <c:v>32.763518518518516</c:v>
                </c:pt>
                <c:pt idx="17">
                  <c:v>34.900296296296297</c:v>
                </c:pt>
                <c:pt idx="18">
                  <c:v>39.529999999999994</c:v>
                </c:pt>
                <c:pt idx="19">
                  <c:v>42.022962962962964</c:v>
                </c:pt>
                <c:pt idx="20">
                  <c:v>47.720740740740737</c:v>
                </c:pt>
                <c:pt idx="21">
                  <c:v>54.487037037037034</c:v>
                </c:pt>
                <c:pt idx="22">
                  <c:v>58.048518518518513</c:v>
                </c:pt>
                <c:pt idx="23">
                  <c:v>61.965925925925916</c:v>
                </c:pt>
                <c:pt idx="24">
                  <c:v>64.102592592592586</c:v>
                </c:pt>
              </c:numCache>
            </c:numRef>
          </c:xVal>
          <c:yVal>
            <c:numRef>
              <c:f>BC!$UT$2:$UT$26</c:f>
              <c:numCache>
                <c:formatCode>General</c:formatCode>
                <c:ptCount val="25"/>
                <c:pt idx="0">
                  <c:v>0</c:v>
                </c:pt>
                <c:pt idx="1">
                  <c:v>6.2365999999999956E-2</c:v>
                </c:pt>
                <c:pt idx="2">
                  <c:v>8.602199999999996E-2</c:v>
                </c:pt>
                <c:pt idx="3">
                  <c:v>0.111828</c:v>
                </c:pt>
                <c:pt idx="4">
                  <c:v>0.13763400000000003</c:v>
                </c:pt>
                <c:pt idx="5">
                  <c:v>0.16129000000000004</c:v>
                </c:pt>
                <c:pt idx="6">
                  <c:v>0.18709699999999999</c:v>
                </c:pt>
                <c:pt idx="7">
                  <c:v>0.210753</c:v>
                </c:pt>
                <c:pt idx="8">
                  <c:v>0.26021500000000003</c:v>
                </c:pt>
                <c:pt idx="9">
                  <c:v>0.33763400000000005</c:v>
                </c:pt>
                <c:pt idx="10">
                  <c:v>0.41075299999999998</c:v>
                </c:pt>
                <c:pt idx="11">
                  <c:v>0.46236600000000005</c:v>
                </c:pt>
                <c:pt idx="12">
                  <c:v>0.53763399999999995</c:v>
                </c:pt>
                <c:pt idx="13">
                  <c:v>0.61290299999999998</c:v>
                </c:pt>
                <c:pt idx="14">
                  <c:v>0.63655899999999999</c:v>
                </c:pt>
                <c:pt idx="15">
                  <c:v>0.68817200000000001</c:v>
                </c:pt>
                <c:pt idx="16">
                  <c:v>0.73548400000000003</c:v>
                </c:pt>
                <c:pt idx="17">
                  <c:v>0.76344099999999993</c:v>
                </c:pt>
                <c:pt idx="18">
                  <c:v>0.81290300000000004</c:v>
                </c:pt>
                <c:pt idx="19">
                  <c:v>0.83655900000000005</c:v>
                </c:pt>
                <c:pt idx="20">
                  <c:v>0.88602199999999998</c:v>
                </c:pt>
                <c:pt idx="21">
                  <c:v>0.93763439999999998</c:v>
                </c:pt>
                <c:pt idx="22">
                  <c:v>0.96129030000000004</c:v>
                </c:pt>
                <c:pt idx="23">
                  <c:v>0.99139785000000002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1-4918-8651-ECF720EA7FC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BC!$US$2:$US$26</c:f>
              <c:numCache>
                <c:formatCode>General</c:formatCode>
                <c:ptCount val="25"/>
                <c:pt idx="0">
                  <c:v>0</c:v>
                </c:pt>
                <c:pt idx="1">
                  <c:v>0.35612518518518516</c:v>
                </c:pt>
                <c:pt idx="2">
                  <c:v>1.0683777777777776</c:v>
                </c:pt>
                <c:pt idx="3">
                  <c:v>2.136751851851852</c:v>
                </c:pt>
                <c:pt idx="4">
                  <c:v>2.8490037037037035</c:v>
                </c:pt>
                <c:pt idx="5">
                  <c:v>3.9173703703703704</c:v>
                </c:pt>
                <c:pt idx="6">
                  <c:v>4.9857407407407397</c:v>
                </c:pt>
                <c:pt idx="7">
                  <c:v>5.6979999999999995</c:v>
                </c:pt>
                <c:pt idx="8">
                  <c:v>7.8347407407407408</c:v>
                </c:pt>
                <c:pt idx="9">
                  <c:v>10.327629629629628</c:v>
                </c:pt>
                <c:pt idx="10">
                  <c:v>13.888888888888888</c:v>
                </c:pt>
                <c:pt idx="11">
                  <c:v>16.025629629629627</c:v>
                </c:pt>
                <c:pt idx="12">
                  <c:v>19.943037037037037</c:v>
                </c:pt>
                <c:pt idx="13">
                  <c:v>24.216518518518519</c:v>
                </c:pt>
                <c:pt idx="14">
                  <c:v>25.641037037037037</c:v>
                </c:pt>
                <c:pt idx="15">
                  <c:v>28.846148148148149</c:v>
                </c:pt>
                <c:pt idx="16">
                  <c:v>32.763518518518516</c:v>
                </c:pt>
                <c:pt idx="17">
                  <c:v>34.900296296296297</c:v>
                </c:pt>
                <c:pt idx="18">
                  <c:v>39.529999999999994</c:v>
                </c:pt>
                <c:pt idx="19">
                  <c:v>42.022962962962964</c:v>
                </c:pt>
                <c:pt idx="20">
                  <c:v>47.720740740740737</c:v>
                </c:pt>
                <c:pt idx="21">
                  <c:v>54.487037037037034</c:v>
                </c:pt>
                <c:pt idx="22">
                  <c:v>58.048518518518513</c:v>
                </c:pt>
                <c:pt idx="23">
                  <c:v>61.965925925925916</c:v>
                </c:pt>
                <c:pt idx="24">
                  <c:v>64.102592592592586</c:v>
                </c:pt>
              </c:numCache>
            </c:numRef>
          </c:xVal>
          <c:yVal>
            <c:numRef>
              <c:f>BC!$UU$2:$UU$26</c:f>
              <c:numCache>
                <c:formatCode>0.000</c:formatCode>
                <c:ptCount val="25"/>
                <c:pt idx="0">
                  <c:v>9.0898615475760877E-2</c:v>
                </c:pt>
                <c:pt idx="1">
                  <c:v>9.6104491652811763E-2</c:v>
                </c:pt>
                <c:pt idx="2">
                  <c:v>0.10701498513814957</c:v>
                </c:pt>
                <c:pt idx="3">
                  <c:v>0.12459673206746975</c:v>
                </c:pt>
                <c:pt idx="4">
                  <c:v>0.13709787352693129</c:v>
                </c:pt>
                <c:pt idx="5">
                  <c:v>0.15695291971193751</c:v>
                </c:pt>
                <c:pt idx="6">
                  <c:v>0.17803695928481419</c:v>
                </c:pt>
                <c:pt idx="7">
                  <c:v>0.19271635939026951</c:v>
                </c:pt>
                <c:pt idx="8">
                  <c:v>0.23930463110374636</c:v>
                </c:pt>
                <c:pt idx="9">
                  <c:v>0.29726638933516453</c:v>
                </c:pt>
                <c:pt idx="10">
                  <c:v>0.38324438668907845</c:v>
                </c:pt>
                <c:pt idx="11">
                  <c:v>0.43475875359209348</c:v>
                </c:pt>
                <c:pt idx="12">
                  <c:v>0.52558884485880486</c:v>
                </c:pt>
                <c:pt idx="13">
                  <c:v>0.6155808235938266</c:v>
                </c:pt>
                <c:pt idx="14">
                  <c:v>0.64296663989278213</c:v>
                </c:pt>
                <c:pt idx="15">
                  <c:v>0.69944004409634009</c:v>
                </c:pt>
                <c:pt idx="16">
                  <c:v>0.75877336655698213</c:v>
                </c:pt>
                <c:pt idx="17">
                  <c:v>0.78682378467262459</c:v>
                </c:pt>
                <c:pt idx="18">
                  <c:v>0.83808003181984103</c:v>
                </c:pt>
                <c:pt idx="19">
                  <c:v>0.86083740087725868</c:v>
                </c:pt>
                <c:pt idx="20">
                  <c:v>0.90222428744847538</c:v>
                </c:pt>
                <c:pt idx="21">
                  <c:v>0.93628069615586074</c:v>
                </c:pt>
                <c:pt idx="22">
                  <c:v>0.9492800087240435</c:v>
                </c:pt>
                <c:pt idx="23">
                  <c:v>0.96060165159501365</c:v>
                </c:pt>
                <c:pt idx="24">
                  <c:v>0.96569234857308539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1-4918-8651-ECF720EA7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83792"/>
        <c:axId val="612500432"/>
      </c:scatterChart>
      <c:valAx>
        <c:axId val="6124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00432"/>
        <c:crosses val="autoZero"/>
        <c:crossBetween val="midCat"/>
      </c:valAx>
      <c:valAx>
        <c:axId val="6125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8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BC!$UW$2:$UW$28</c:f>
              <c:numCache>
                <c:formatCode>General</c:formatCode>
                <c:ptCount val="27"/>
                <c:pt idx="0">
                  <c:v>0</c:v>
                </c:pt>
                <c:pt idx="1">
                  <c:v>31.339037037037034</c:v>
                </c:pt>
                <c:pt idx="2">
                  <c:v>33.119666666666667</c:v>
                </c:pt>
                <c:pt idx="3">
                  <c:v>34.188037037037034</c:v>
                </c:pt>
                <c:pt idx="4">
                  <c:v>35.256407407407409</c:v>
                </c:pt>
                <c:pt idx="5">
                  <c:v>36.324777777777776</c:v>
                </c:pt>
                <c:pt idx="6">
                  <c:v>38.105555555555554</c:v>
                </c:pt>
                <c:pt idx="7">
                  <c:v>39.885925925925918</c:v>
                </c:pt>
                <c:pt idx="8">
                  <c:v>41.666666666666664</c:v>
                </c:pt>
                <c:pt idx="9">
                  <c:v>43.447407407407404</c:v>
                </c:pt>
                <c:pt idx="10">
                  <c:v>46.296296296296291</c:v>
                </c:pt>
                <c:pt idx="11">
                  <c:v>50.2137037037037</c:v>
                </c:pt>
                <c:pt idx="12">
                  <c:v>55.911851851851843</c:v>
                </c:pt>
                <c:pt idx="13">
                  <c:v>63.03407407407407</c:v>
                </c:pt>
                <c:pt idx="14">
                  <c:v>68.732222222222219</c:v>
                </c:pt>
              </c:numCache>
            </c:numRef>
          </c:xVal>
          <c:yVal>
            <c:numRef>
              <c:f>BC!$UX$2:$UX$28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9.6774000000000054E-2</c:v>
                </c:pt>
                <c:pt idx="3">
                  <c:v>0.14193500000000001</c:v>
                </c:pt>
                <c:pt idx="4">
                  <c:v>0.19139799999999993</c:v>
                </c:pt>
                <c:pt idx="5">
                  <c:v>0.23225800000000008</c:v>
                </c:pt>
                <c:pt idx="6">
                  <c:v>0.27741900000000003</c:v>
                </c:pt>
                <c:pt idx="7">
                  <c:v>0.32043000000000005</c:v>
                </c:pt>
                <c:pt idx="8">
                  <c:v>0.34408600000000006</c:v>
                </c:pt>
                <c:pt idx="9">
                  <c:v>0.36989199999999994</c:v>
                </c:pt>
                <c:pt idx="10">
                  <c:v>0.39139800000000002</c:v>
                </c:pt>
                <c:pt idx="11">
                  <c:v>0.41505400000000003</c:v>
                </c:pt>
                <c:pt idx="12">
                  <c:v>0.44085999999999997</c:v>
                </c:pt>
                <c:pt idx="13">
                  <c:v>0.46451599999999998</c:v>
                </c:pt>
                <c:pt idx="14">
                  <c:v>0.47957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3-45CC-9FE0-AB4641846D8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BC!$UW$2:$UW$28</c:f>
              <c:numCache>
                <c:formatCode>General</c:formatCode>
                <c:ptCount val="27"/>
                <c:pt idx="0">
                  <c:v>0</c:v>
                </c:pt>
                <c:pt idx="1">
                  <c:v>31.339037037037034</c:v>
                </c:pt>
                <c:pt idx="2">
                  <c:v>33.119666666666667</c:v>
                </c:pt>
                <c:pt idx="3">
                  <c:v>34.188037037037034</c:v>
                </c:pt>
                <c:pt idx="4">
                  <c:v>35.256407407407409</c:v>
                </c:pt>
                <c:pt idx="5">
                  <c:v>36.324777777777776</c:v>
                </c:pt>
                <c:pt idx="6">
                  <c:v>38.105555555555554</c:v>
                </c:pt>
                <c:pt idx="7">
                  <c:v>39.885925925925918</c:v>
                </c:pt>
                <c:pt idx="8">
                  <c:v>41.666666666666664</c:v>
                </c:pt>
                <c:pt idx="9">
                  <c:v>43.447407407407404</c:v>
                </c:pt>
                <c:pt idx="10">
                  <c:v>46.296296296296291</c:v>
                </c:pt>
                <c:pt idx="11">
                  <c:v>50.2137037037037</c:v>
                </c:pt>
                <c:pt idx="12">
                  <c:v>55.911851851851843</c:v>
                </c:pt>
                <c:pt idx="13">
                  <c:v>63.03407407407407</c:v>
                </c:pt>
                <c:pt idx="14">
                  <c:v>68.732222222222219</c:v>
                </c:pt>
              </c:numCache>
            </c:numRef>
          </c:xVal>
          <c:yVal>
            <c:numRef>
              <c:f>BC!$UY$2:$UY$28</c:f>
              <c:numCache>
                <c:formatCode>0.000</c:formatCode>
                <c:ptCount val="27"/>
                <c:pt idx="0">
                  <c:v>8.6523322058010468E-3</c:v>
                </c:pt>
                <c:pt idx="1">
                  <c:v>0.16621375395136626</c:v>
                </c:pt>
                <c:pt idx="2">
                  <c:v>0.18306265452582551</c:v>
                </c:pt>
                <c:pt idx="3">
                  <c:v>0.19349438054529688</c:v>
                </c:pt>
                <c:pt idx="4">
                  <c:v>0.20415093036868576</c:v>
                </c:pt>
                <c:pt idx="5">
                  <c:v>0.21501780165108061</c:v>
                </c:pt>
                <c:pt idx="6">
                  <c:v>0.23355771002405254</c:v>
                </c:pt>
                <c:pt idx="7">
                  <c:v>0.25256524050461682</c:v>
                </c:pt>
                <c:pt idx="8">
                  <c:v>0.27197652576871673</c:v>
                </c:pt>
                <c:pt idx="9">
                  <c:v>0.29171507540160241</c:v>
                </c:pt>
                <c:pt idx="10">
                  <c:v>0.32379459789217002</c:v>
                </c:pt>
                <c:pt idx="11">
                  <c:v>0.3684479407037648</c:v>
                </c:pt>
                <c:pt idx="12">
                  <c:v>0.43322605801079617</c:v>
                </c:pt>
                <c:pt idx="13">
                  <c:v>0.51146097369838817</c:v>
                </c:pt>
                <c:pt idx="14">
                  <c:v>0.57022497327048438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3-45CC-9FE0-AB4641846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12400"/>
        <c:axId val="612309904"/>
      </c:scatterChart>
      <c:valAx>
        <c:axId val="6123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09904"/>
        <c:crosses val="autoZero"/>
        <c:crossBetween val="midCat"/>
      </c:valAx>
      <c:valAx>
        <c:axId val="6123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1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BC!$VA$2:$VA$25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70</c:v>
                </c:pt>
                <c:pt idx="6">
                  <c:v>84.401851851851845</c:v>
                </c:pt>
                <c:pt idx="7">
                  <c:v>90.099629629629632</c:v>
                </c:pt>
                <c:pt idx="8">
                  <c:v>95.441481481481475</c:v>
                </c:pt>
                <c:pt idx="9">
                  <c:v>100.78333333333333</c:v>
                </c:pt>
                <c:pt idx="10">
                  <c:v>107.90592592592591</c:v>
                </c:pt>
                <c:pt idx="11">
                  <c:v>118.94592592592592</c:v>
                </c:pt>
                <c:pt idx="12">
                  <c:v>129.98592592592593</c:v>
                </c:pt>
                <c:pt idx="13">
                  <c:v>142.8062962962963</c:v>
                </c:pt>
                <c:pt idx="14">
                  <c:v>153.84629629629629</c:v>
                </c:pt>
                <c:pt idx="15">
                  <c:v>163.81777777777776</c:v>
                </c:pt>
                <c:pt idx="16">
                  <c:v>176.63814814814813</c:v>
                </c:pt>
                <c:pt idx="17">
                  <c:v>191.59555555555553</c:v>
                </c:pt>
                <c:pt idx="18">
                  <c:v>211.89444444444445</c:v>
                </c:pt>
                <c:pt idx="19">
                  <c:v>229.34481481481481</c:v>
                </c:pt>
                <c:pt idx="20">
                  <c:v>242.52148148148146</c:v>
                </c:pt>
                <c:pt idx="21">
                  <c:v>258.90296296296293</c:v>
                </c:pt>
                <c:pt idx="22">
                  <c:v>296.2962962962963</c:v>
                </c:pt>
                <c:pt idx="23">
                  <c:v>350</c:v>
                </c:pt>
              </c:numCache>
            </c:numRef>
          </c:xVal>
          <c:yVal>
            <c:numRef>
              <c:f>BC!$VB$2:$VB$25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7.3118000000000058E-2</c:v>
                </c:pt>
                <c:pt idx="8">
                  <c:v>0.12903199999999998</c:v>
                </c:pt>
                <c:pt idx="9">
                  <c:v>0.176344</c:v>
                </c:pt>
                <c:pt idx="10">
                  <c:v>0.23440899999999998</c:v>
                </c:pt>
                <c:pt idx="11">
                  <c:v>0.30967699999999992</c:v>
                </c:pt>
                <c:pt idx="12">
                  <c:v>0.36774200000000001</c:v>
                </c:pt>
                <c:pt idx="13">
                  <c:v>0.41935499999999998</c:v>
                </c:pt>
                <c:pt idx="14">
                  <c:v>0.45591399999999999</c:v>
                </c:pt>
                <c:pt idx="15">
                  <c:v>0.48171999999999998</c:v>
                </c:pt>
                <c:pt idx="16">
                  <c:v>0.50967700000000005</c:v>
                </c:pt>
                <c:pt idx="17">
                  <c:v>0.53978499999999996</c:v>
                </c:pt>
                <c:pt idx="18">
                  <c:v>0.56989199999999995</c:v>
                </c:pt>
                <c:pt idx="19">
                  <c:v>0.58709699999999998</c:v>
                </c:pt>
                <c:pt idx="20">
                  <c:v>0.60215099999999999</c:v>
                </c:pt>
                <c:pt idx="21">
                  <c:v>0.61720399999999997</c:v>
                </c:pt>
                <c:pt idx="22">
                  <c:v>0.64946200000000009</c:v>
                </c:pt>
                <c:pt idx="23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9-4F99-904B-09F7C63A463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BC!$VA$2:$VA$25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70</c:v>
                </c:pt>
                <c:pt idx="6">
                  <c:v>84.401851851851845</c:v>
                </c:pt>
                <c:pt idx="7">
                  <c:v>90.099629629629632</c:v>
                </c:pt>
                <c:pt idx="8">
                  <c:v>95.441481481481475</c:v>
                </c:pt>
                <c:pt idx="9">
                  <c:v>100.78333333333333</c:v>
                </c:pt>
                <c:pt idx="10">
                  <c:v>107.90592592592591</c:v>
                </c:pt>
                <c:pt idx="11">
                  <c:v>118.94592592592592</c:v>
                </c:pt>
                <c:pt idx="12">
                  <c:v>129.98592592592593</c:v>
                </c:pt>
                <c:pt idx="13">
                  <c:v>142.8062962962963</c:v>
                </c:pt>
                <c:pt idx="14">
                  <c:v>153.84629629629629</c:v>
                </c:pt>
                <c:pt idx="15">
                  <c:v>163.81777777777776</c:v>
                </c:pt>
                <c:pt idx="16">
                  <c:v>176.63814814814813</c:v>
                </c:pt>
                <c:pt idx="17">
                  <c:v>191.59555555555553</c:v>
                </c:pt>
                <c:pt idx="18">
                  <c:v>211.89444444444445</c:v>
                </c:pt>
                <c:pt idx="19">
                  <c:v>229.34481481481481</c:v>
                </c:pt>
                <c:pt idx="20">
                  <c:v>242.52148148148146</c:v>
                </c:pt>
                <c:pt idx="21">
                  <c:v>258.90296296296293</c:v>
                </c:pt>
                <c:pt idx="22">
                  <c:v>296.2962962962963</c:v>
                </c:pt>
                <c:pt idx="23">
                  <c:v>350</c:v>
                </c:pt>
              </c:numCache>
            </c:numRef>
          </c:xVal>
          <c:yVal>
            <c:numRef>
              <c:f>BC!$VC$2:$VC$25</c:f>
              <c:numCache>
                <c:formatCode>0.000</c:formatCode>
                <c:ptCount val="24"/>
                <c:pt idx="0">
                  <c:v>2.1995684708612212E-2</c:v>
                </c:pt>
                <c:pt idx="1">
                  <c:v>3.0253130087209753E-2</c:v>
                </c:pt>
                <c:pt idx="2">
                  <c:v>4.05174867441759E-2</c:v>
                </c:pt>
                <c:pt idx="3">
                  <c:v>6.7684007372435281E-2</c:v>
                </c:pt>
                <c:pt idx="4">
                  <c:v>8.4752629932542511E-2</c:v>
                </c:pt>
                <c:pt idx="5">
                  <c:v>0.12580553894445085</c:v>
                </c:pt>
                <c:pt idx="6">
                  <c:v>0.16067843734220544</c:v>
                </c:pt>
                <c:pt idx="7">
                  <c:v>0.17556883907775581</c:v>
                </c:pt>
                <c:pt idx="8">
                  <c:v>0.19003632838275875</c:v>
                </c:pt>
                <c:pt idx="9">
                  <c:v>0.20495597821037076</c:v>
                </c:pt>
                <c:pt idx="10">
                  <c:v>0.22548332073387645</c:v>
                </c:pt>
                <c:pt idx="11">
                  <c:v>0.25851691269834653</c:v>
                </c:pt>
                <c:pt idx="12">
                  <c:v>0.29269398260384116</c:v>
                </c:pt>
                <c:pt idx="13">
                  <c:v>0.33331507518721998</c:v>
                </c:pt>
                <c:pt idx="14">
                  <c:v>0.36868020629461823</c:v>
                </c:pt>
                <c:pt idx="15">
                  <c:v>0.40062724926350018</c:v>
                </c:pt>
                <c:pt idx="16">
                  <c:v>0.44132793231908923</c:v>
                </c:pt>
                <c:pt idx="17">
                  <c:v>0.48775603120866157</c:v>
                </c:pt>
                <c:pt idx="18">
                  <c:v>0.54800789645212256</c:v>
                </c:pt>
                <c:pt idx="19">
                  <c:v>0.59656866671810793</c:v>
                </c:pt>
                <c:pt idx="20">
                  <c:v>0.63097587511000319</c:v>
                </c:pt>
                <c:pt idx="21">
                  <c:v>0.67086490552580691</c:v>
                </c:pt>
                <c:pt idx="22">
                  <c:v>0.74967911030372558</c:v>
                </c:pt>
                <c:pt idx="23">
                  <c:v>0.83495992153151266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9-4F99-904B-09F7C63A4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19616"/>
        <c:axId val="272420032"/>
      </c:scatterChart>
      <c:valAx>
        <c:axId val="2724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20032"/>
        <c:crosses val="autoZero"/>
        <c:crossBetween val="midCat"/>
      </c:valAx>
      <c:valAx>
        <c:axId val="2724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BC!$B$1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BC!$A$2:$A$20</c:f>
              <c:numCache>
                <c:formatCode>0.000</c:formatCode>
                <c:ptCount val="19"/>
                <c:pt idx="0">
                  <c:v>0</c:v>
                </c:pt>
                <c:pt idx="1">
                  <c:v>2.9223699999999999</c:v>
                </c:pt>
                <c:pt idx="2">
                  <c:v>5.8447500000000003</c:v>
                </c:pt>
                <c:pt idx="3">
                  <c:v>9.4977199999999993</c:v>
                </c:pt>
                <c:pt idx="4">
                  <c:v>13.8813</c:v>
                </c:pt>
                <c:pt idx="5">
                  <c:v>17.534199999999998</c:v>
                </c:pt>
                <c:pt idx="6">
                  <c:v>20.0913</c:v>
                </c:pt>
                <c:pt idx="7">
                  <c:v>27.762599999999999</c:v>
                </c:pt>
                <c:pt idx="8">
                  <c:v>31.780799999999999</c:v>
                </c:pt>
                <c:pt idx="9">
                  <c:v>35.799100000000003</c:v>
                </c:pt>
                <c:pt idx="10">
                  <c:v>40.182600000000001</c:v>
                </c:pt>
                <c:pt idx="11">
                  <c:v>42.374400000000001</c:v>
                </c:pt>
                <c:pt idx="12">
                  <c:v>45.296799999999998</c:v>
                </c:pt>
                <c:pt idx="13">
                  <c:v>48.949800000000003</c:v>
                </c:pt>
                <c:pt idx="14">
                  <c:v>51.506799999999998</c:v>
                </c:pt>
                <c:pt idx="15">
                  <c:v>55.8904</c:v>
                </c:pt>
                <c:pt idx="16">
                  <c:v>61.735199999999999</c:v>
                </c:pt>
                <c:pt idx="17">
                  <c:v>71.232900000000001</c:v>
                </c:pt>
                <c:pt idx="18">
                  <c:v>80</c:v>
                </c:pt>
              </c:numCache>
            </c:numRef>
          </c:xVal>
          <c:yVal>
            <c:numRef>
              <c:f>BC!$B$2:$B$20</c:f>
              <c:numCache>
                <c:formatCode>0.000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3.9613599999999997E-3</c:v>
                </c:pt>
                <c:pt idx="4">
                  <c:v>4.88397E-2</c:v>
                </c:pt>
                <c:pt idx="5">
                  <c:v>0.157134</c:v>
                </c:pt>
                <c:pt idx="6">
                  <c:v>0.28405900000000001</c:v>
                </c:pt>
                <c:pt idx="7">
                  <c:v>0.40737200000000001</c:v>
                </c:pt>
                <c:pt idx="8">
                  <c:v>0.508212</c:v>
                </c:pt>
                <c:pt idx="9">
                  <c:v>0.605321</c:v>
                </c:pt>
                <c:pt idx="10">
                  <c:v>0.79572200000000004</c:v>
                </c:pt>
                <c:pt idx="11">
                  <c:v>0.90771299999999999</c:v>
                </c:pt>
                <c:pt idx="12">
                  <c:v>0.96748299999999998</c:v>
                </c:pt>
                <c:pt idx="13">
                  <c:v>0.97503099999999998</c:v>
                </c:pt>
                <c:pt idx="14">
                  <c:v>0.97882199999999997</c:v>
                </c:pt>
                <c:pt idx="15">
                  <c:v>0.97892400000000002</c:v>
                </c:pt>
                <c:pt idx="16">
                  <c:v>0.97906000000000004</c:v>
                </c:pt>
                <c:pt idx="17">
                  <c:v>0.97928199999999999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F-49B3-AC4C-1D57C11EA65D}"/>
            </c:ext>
          </c:extLst>
        </c:ser>
        <c:ser>
          <c:idx val="1"/>
          <c:order val="1"/>
          <c:tx>
            <c:strRef>
              <c:f>BC!$C$1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BC!$A$2:$A$20</c:f>
              <c:numCache>
                <c:formatCode>0.000</c:formatCode>
                <c:ptCount val="19"/>
                <c:pt idx="0">
                  <c:v>0</c:v>
                </c:pt>
                <c:pt idx="1">
                  <c:v>2.9223699999999999</c:v>
                </c:pt>
                <c:pt idx="2">
                  <c:v>5.8447500000000003</c:v>
                </c:pt>
                <c:pt idx="3">
                  <c:v>9.4977199999999993</c:v>
                </c:pt>
                <c:pt idx="4">
                  <c:v>13.8813</c:v>
                </c:pt>
                <c:pt idx="5">
                  <c:v>17.534199999999998</c:v>
                </c:pt>
                <c:pt idx="6">
                  <c:v>20.0913</c:v>
                </c:pt>
                <c:pt idx="7">
                  <c:v>27.762599999999999</c:v>
                </c:pt>
                <c:pt idx="8">
                  <c:v>31.780799999999999</c:v>
                </c:pt>
                <c:pt idx="9">
                  <c:v>35.799100000000003</c:v>
                </c:pt>
                <c:pt idx="10">
                  <c:v>40.182600000000001</c:v>
                </c:pt>
                <c:pt idx="11">
                  <c:v>42.374400000000001</c:v>
                </c:pt>
                <c:pt idx="12">
                  <c:v>45.296799999999998</c:v>
                </c:pt>
                <c:pt idx="13">
                  <c:v>48.949800000000003</c:v>
                </c:pt>
                <c:pt idx="14">
                  <c:v>51.506799999999998</c:v>
                </c:pt>
                <c:pt idx="15">
                  <c:v>55.8904</c:v>
                </c:pt>
                <c:pt idx="16">
                  <c:v>61.735199999999999</c:v>
                </c:pt>
                <c:pt idx="17">
                  <c:v>71.232900000000001</c:v>
                </c:pt>
                <c:pt idx="18">
                  <c:v>80</c:v>
                </c:pt>
              </c:numCache>
            </c:numRef>
          </c:xVal>
          <c:yVal>
            <c:numRef>
              <c:f>BC!$C$2:$C$20</c:f>
              <c:numCache>
                <c:formatCode>0.000</c:formatCode>
                <c:ptCount val="19"/>
                <c:pt idx="0">
                  <c:v>7.4873763298146336E-6</c:v>
                </c:pt>
                <c:pt idx="1">
                  <c:v>1.4250804442519059E-4</c:v>
                </c:pt>
                <c:pt idx="2">
                  <c:v>1.3000221794894785E-3</c:v>
                </c:pt>
                <c:pt idx="3">
                  <c:v>9.6476870924400385E-3</c:v>
                </c:pt>
                <c:pt idx="4">
                  <c:v>4.8963560119299213E-2</c:v>
                </c:pt>
                <c:pt idx="5">
                  <c:v>0.1216239649352937</c:v>
                </c:pt>
                <c:pt idx="6">
                  <c:v>0.1942365807173056</c:v>
                </c:pt>
                <c:pt idx="7">
                  <c:v>0.46251954034236925</c:v>
                </c:pt>
                <c:pt idx="8">
                  <c:v>0.59480770667801797</c:v>
                </c:pt>
                <c:pt idx="9">
                  <c:v>0.70466788597116636</c:v>
                </c:pt>
                <c:pt idx="10">
                  <c:v>0.79650586260696932</c:v>
                </c:pt>
                <c:pt idx="11">
                  <c:v>0.83240756926472492</c:v>
                </c:pt>
                <c:pt idx="12">
                  <c:v>0.87140999990709367</c:v>
                </c:pt>
                <c:pt idx="13">
                  <c:v>0.90834822743744081</c:v>
                </c:pt>
                <c:pt idx="14">
                  <c:v>0.92795842513973403</c:v>
                </c:pt>
                <c:pt idx="15">
                  <c:v>0.95256264194210527</c:v>
                </c:pt>
                <c:pt idx="16">
                  <c:v>0.97300685955231236</c:v>
                </c:pt>
                <c:pt idx="17">
                  <c:v>0.98929721175451069</c:v>
                </c:pt>
                <c:pt idx="18">
                  <c:v>0.99546397688662214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F-49B3-AC4C-1D57C11E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55024"/>
        <c:axId val="193640880"/>
      </c:scatterChart>
      <c:valAx>
        <c:axId val="19365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0880"/>
        <c:crosses val="autoZero"/>
        <c:crossBetween val="midCat"/>
      </c:valAx>
      <c:valAx>
        <c:axId val="1936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BC!$F$1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BC!$E$2:$E$34</c:f>
              <c:numCache>
                <c:formatCode>0.000</c:formatCode>
                <c:ptCount val="33"/>
                <c:pt idx="0">
                  <c:v>0</c:v>
                </c:pt>
                <c:pt idx="1">
                  <c:v>18.0822</c:v>
                </c:pt>
                <c:pt idx="2">
                  <c:v>32.328800000000001</c:v>
                </c:pt>
                <c:pt idx="3">
                  <c:v>47.671199999999999</c:v>
                </c:pt>
                <c:pt idx="4">
                  <c:v>70.684899999999999</c:v>
                </c:pt>
                <c:pt idx="5">
                  <c:v>75.616399999999999</c:v>
                </c:pt>
                <c:pt idx="6">
                  <c:v>80</c:v>
                </c:pt>
                <c:pt idx="7">
                  <c:v>83.835599999999999</c:v>
                </c:pt>
                <c:pt idx="8">
                  <c:v>90.411000000000001</c:v>
                </c:pt>
                <c:pt idx="9">
                  <c:v>98.0822</c:v>
                </c:pt>
                <c:pt idx="10">
                  <c:v>104.11</c:v>
                </c:pt>
                <c:pt idx="11">
                  <c:v>107.94499999999999</c:v>
                </c:pt>
                <c:pt idx="12">
                  <c:v>111.233</c:v>
                </c:pt>
                <c:pt idx="13">
                  <c:v>115.616</c:v>
                </c:pt>
                <c:pt idx="14">
                  <c:v>120.548</c:v>
                </c:pt>
                <c:pt idx="15">
                  <c:v>125.479</c:v>
                </c:pt>
                <c:pt idx="16">
                  <c:v>130.411</c:v>
                </c:pt>
                <c:pt idx="17">
                  <c:v>133.15100000000001</c:v>
                </c:pt>
                <c:pt idx="18">
                  <c:v>136.43799999999999</c:v>
                </c:pt>
                <c:pt idx="19">
                  <c:v>141.91800000000001</c:v>
                </c:pt>
                <c:pt idx="20">
                  <c:v>147.39699999999999</c:v>
                </c:pt>
                <c:pt idx="21">
                  <c:v>151.233</c:v>
                </c:pt>
                <c:pt idx="22">
                  <c:v>156.16399999999999</c:v>
                </c:pt>
                <c:pt idx="23">
                  <c:v>161.64400000000001</c:v>
                </c:pt>
                <c:pt idx="24">
                  <c:v>165.47900000000001</c:v>
                </c:pt>
                <c:pt idx="25">
                  <c:v>167.67099999999999</c:v>
                </c:pt>
                <c:pt idx="26">
                  <c:v>173.69900000000001</c:v>
                </c:pt>
                <c:pt idx="27">
                  <c:v>180.822</c:v>
                </c:pt>
                <c:pt idx="28">
                  <c:v>184.65799999999999</c:v>
                </c:pt>
                <c:pt idx="29">
                  <c:v>189.041</c:v>
                </c:pt>
                <c:pt idx="30">
                  <c:v>193.97300000000001</c:v>
                </c:pt>
                <c:pt idx="31">
                  <c:v>196.71199999999999</c:v>
                </c:pt>
                <c:pt idx="32">
                  <c:v>220</c:v>
                </c:pt>
              </c:numCache>
            </c:numRef>
          </c:xVal>
          <c:yVal>
            <c:numRef>
              <c:f>BC!$F$2:$F$34</c:f>
              <c:numCache>
                <c:formatCode>0.000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7.9147599999999999E-3</c:v>
                </c:pt>
                <c:pt idx="3">
                  <c:v>1.18552E-2</c:v>
                </c:pt>
                <c:pt idx="4">
                  <c:v>1.59141E-2</c:v>
                </c:pt>
                <c:pt idx="5">
                  <c:v>3.0804999999999999E-2</c:v>
                </c:pt>
                <c:pt idx="6">
                  <c:v>4.5687499999999999E-2</c:v>
                </c:pt>
                <c:pt idx="7">
                  <c:v>6.0561499999999997E-2</c:v>
                </c:pt>
                <c:pt idx="8">
                  <c:v>8.6588899999999996E-2</c:v>
                </c:pt>
                <c:pt idx="9">
                  <c:v>0.112633</c:v>
                </c:pt>
                <c:pt idx="10">
                  <c:v>0.16087399999999999</c:v>
                </c:pt>
                <c:pt idx="11">
                  <c:v>0.20167399999999999</c:v>
                </c:pt>
                <c:pt idx="12">
                  <c:v>0.24246599999999999</c:v>
                </c:pt>
                <c:pt idx="13">
                  <c:v>0.27956999999999999</c:v>
                </c:pt>
                <c:pt idx="14">
                  <c:v>0.327795</c:v>
                </c:pt>
                <c:pt idx="15">
                  <c:v>0.36490800000000001</c:v>
                </c:pt>
                <c:pt idx="16">
                  <c:v>0.413132</c:v>
                </c:pt>
                <c:pt idx="17">
                  <c:v>0.45391500000000001</c:v>
                </c:pt>
                <c:pt idx="18">
                  <c:v>0.48729899999999998</c:v>
                </c:pt>
                <c:pt idx="19">
                  <c:v>0.55034700000000003</c:v>
                </c:pt>
                <c:pt idx="20">
                  <c:v>0.61339399999999999</c:v>
                </c:pt>
                <c:pt idx="21">
                  <c:v>0.66530500000000004</c:v>
                </c:pt>
                <c:pt idx="22">
                  <c:v>0.70612200000000003</c:v>
                </c:pt>
                <c:pt idx="23">
                  <c:v>0.76917000000000002</c:v>
                </c:pt>
                <c:pt idx="24">
                  <c:v>0.81367299999999998</c:v>
                </c:pt>
                <c:pt idx="25">
                  <c:v>0.85074399999999994</c:v>
                </c:pt>
                <c:pt idx="26">
                  <c:v>0.89157799999999998</c:v>
                </c:pt>
                <c:pt idx="27">
                  <c:v>0.939836</c:v>
                </c:pt>
                <c:pt idx="28">
                  <c:v>0.96582100000000004</c:v>
                </c:pt>
                <c:pt idx="29">
                  <c:v>0.98070400000000002</c:v>
                </c:pt>
                <c:pt idx="30">
                  <c:v>0.98818700000000004</c:v>
                </c:pt>
                <c:pt idx="31">
                  <c:v>0.98822900000000002</c:v>
                </c:pt>
                <c:pt idx="32">
                  <c:v>0.98822900000000002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6-440C-BC1C-E4774E6A2865}"/>
            </c:ext>
          </c:extLst>
        </c:ser>
        <c:ser>
          <c:idx val="1"/>
          <c:order val="1"/>
          <c:tx>
            <c:strRef>
              <c:f>BC!$G$1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BC!$E$2:$E$41</c:f>
              <c:numCache>
                <c:formatCode>0.000</c:formatCode>
                <c:ptCount val="40"/>
                <c:pt idx="0">
                  <c:v>0</c:v>
                </c:pt>
                <c:pt idx="1">
                  <c:v>18.0822</c:v>
                </c:pt>
                <c:pt idx="2">
                  <c:v>32.328800000000001</c:v>
                </c:pt>
                <c:pt idx="3">
                  <c:v>47.671199999999999</c:v>
                </c:pt>
                <c:pt idx="4">
                  <c:v>70.684899999999999</c:v>
                </c:pt>
                <c:pt idx="5">
                  <c:v>75.616399999999999</c:v>
                </c:pt>
                <c:pt idx="6">
                  <c:v>80</c:v>
                </c:pt>
                <c:pt idx="7">
                  <c:v>83.835599999999999</c:v>
                </c:pt>
                <c:pt idx="8">
                  <c:v>90.411000000000001</c:v>
                </c:pt>
                <c:pt idx="9">
                  <c:v>98.0822</c:v>
                </c:pt>
                <c:pt idx="10">
                  <c:v>104.11</c:v>
                </c:pt>
                <c:pt idx="11">
                  <c:v>107.94499999999999</c:v>
                </c:pt>
                <c:pt idx="12">
                  <c:v>111.233</c:v>
                </c:pt>
                <c:pt idx="13">
                  <c:v>115.616</c:v>
                </c:pt>
                <c:pt idx="14">
                  <c:v>120.548</c:v>
                </c:pt>
                <c:pt idx="15">
                  <c:v>125.479</c:v>
                </c:pt>
                <c:pt idx="16">
                  <c:v>130.411</c:v>
                </c:pt>
                <c:pt idx="17">
                  <c:v>133.15100000000001</c:v>
                </c:pt>
                <c:pt idx="18">
                  <c:v>136.43799999999999</c:v>
                </c:pt>
                <c:pt idx="19">
                  <c:v>141.91800000000001</c:v>
                </c:pt>
                <c:pt idx="20">
                  <c:v>147.39699999999999</c:v>
                </c:pt>
                <c:pt idx="21">
                  <c:v>151.233</c:v>
                </c:pt>
                <c:pt idx="22">
                  <c:v>156.16399999999999</c:v>
                </c:pt>
                <c:pt idx="23">
                  <c:v>161.64400000000001</c:v>
                </c:pt>
                <c:pt idx="24">
                  <c:v>165.47900000000001</c:v>
                </c:pt>
                <c:pt idx="25">
                  <c:v>167.67099999999999</c:v>
                </c:pt>
                <c:pt idx="26">
                  <c:v>173.69900000000001</c:v>
                </c:pt>
                <c:pt idx="27">
                  <c:v>180.822</c:v>
                </c:pt>
                <c:pt idx="28">
                  <c:v>184.65799999999999</c:v>
                </c:pt>
                <c:pt idx="29">
                  <c:v>189.041</c:v>
                </c:pt>
                <c:pt idx="30">
                  <c:v>193.97300000000001</c:v>
                </c:pt>
                <c:pt idx="31">
                  <c:v>196.71199999999999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</c:numCache>
            </c:numRef>
          </c:xVal>
          <c:yVal>
            <c:numRef>
              <c:f>BC!$G$2:$G$41</c:f>
              <c:numCache>
                <c:formatCode>0.000</c:formatCode>
                <c:ptCount val="40"/>
                <c:pt idx="0">
                  <c:v>2.2851127367714534E-38</c:v>
                </c:pt>
                <c:pt idx="1">
                  <c:v>2.5086138096520436E-20</c:v>
                </c:pt>
                <c:pt idx="2">
                  <c:v>1.8982616540562819E-12</c:v>
                </c:pt>
                <c:pt idx="3">
                  <c:v>1.8278729307510237E-7</c:v>
                </c:pt>
                <c:pt idx="4">
                  <c:v>1.157050190847677E-3</c:v>
                </c:pt>
                <c:pt idx="5">
                  <c:v>3.4842374047829409E-3</c:v>
                </c:pt>
                <c:pt idx="6">
                  <c:v>7.9750386020433061E-3</c:v>
                </c:pt>
                <c:pt idx="7">
                  <c:v>1.4892350436211231E-2</c:v>
                </c:pt>
                <c:pt idx="8">
                  <c:v>3.6215934415457694E-2</c:v>
                </c:pt>
                <c:pt idx="9">
                  <c:v>8.0795080326420229E-2</c:v>
                </c:pt>
                <c:pt idx="10">
                  <c:v>0.13212493688969507</c:v>
                </c:pt>
                <c:pt idx="11">
                  <c:v>0.17163002239412911</c:v>
                </c:pt>
                <c:pt idx="12">
                  <c:v>0.2090410061299906</c:v>
                </c:pt>
                <c:pt idx="13">
                  <c:v>0.26283236957378003</c:v>
                </c:pt>
                <c:pt idx="14">
                  <c:v>0.32681061631624936</c:v>
                </c:pt>
                <c:pt idx="15">
                  <c:v>0.39216795291182105</c:v>
                </c:pt>
                <c:pt idx="16">
                  <c:v>0.45682896512392918</c:v>
                </c:pt>
                <c:pt idx="17">
                  <c:v>0.49179839761287453</c:v>
                </c:pt>
                <c:pt idx="18">
                  <c:v>0.53242925470732849</c:v>
                </c:pt>
                <c:pt idx="19">
                  <c:v>0.59618256295741479</c:v>
                </c:pt>
                <c:pt idx="20">
                  <c:v>0.65414910879813903</c:v>
                </c:pt>
                <c:pt idx="21">
                  <c:v>0.69104357661906879</c:v>
                </c:pt>
                <c:pt idx="22">
                  <c:v>0.733952752506984</c:v>
                </c:pt>
                <c:pt idx="23">
                  <c:v>0.77583887646128069</c:v>
                </c:pt>
                <c:pt idx="24">
                  <c:v>0.80171135310451425</c:v>
                </c:pt>
                <c:pt idx="25">
                  <c:v>0.81530104517232616</c:v>
                </c:pt>
                <c:pt idx="26">
                  <c:v>0.84850680153309743</c:v>
                </c:pt>
                <c:pt idx="27">
                  <c:v>0.88069808190473964</c:v>
                </c:pt>
                <c:pt idx="28">
                  <c:v>0.89528152227313551</c:v>
                </c:pt>
                <c:pt idx="29">
                  <c:v>0.90988757141624976</c:v>
                </c:pt>
                <c:pt idx="30">
                  <c:v>0.9240053721730459</c:v>
                </c:pt>
                <c:pt idx="31">
                  <c:v>0.93090432445326043</c:v>
                </c:pt>
                <c:pt idx="32">
                  <c:v>0.96957490482071484</c:v>
                </c:pt>
                <c:pt idx="33">
                  <c:v>0.97869260501675781</c:v>
                </c:pt>
                <c:pt idx="34">
                  <c:v>0.98509892392058329</c:v>
                </c:pt>
                <c:pt idx="35">
                  <c:v>0.98958934773196183</c:v>
                </c:pt>
                <c:pt idx="36">
                  <c:v>0.99273157763649789</c:v>
                </c:pt>
                <c:pt idx="37">
                  <c:v>0.99492782355825882</c:v>
                </c:pt>
                <c:pt idx="38">
                  <c:v>0.9964616284411465</c:v>
                </c:pt>
                <c:pt idx="39">
                  <c:v>0.9975321923240339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6-440C-BC1C-E4774E6A2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937200"/>
        <c:axId val="1409942192"/>
      </c:scatterChart>
      <c:valAx>
        <c:axId val="140993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42192"/>
        <c:crosses val="autoZero"/>
        <c:crossBetween val="midCat"/>
      </c:valAx>
      <c:valAx>
        <c:axId val="14099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3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BC!$J$1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BC!$I$2:$I$41</c:f>
              <c:numCache>
                <c:formatCode>0.000</c:formatCode>
                <c:ptCount val="40"/>
                <c:pt idx="0">
                  <c:v>18.264800000000001</c:v>
                </c:pt>
                <c:pt idx="1">
                  <c:v>0</c:v>
                </c:pt>
                <c:pt idx="2">
                  <c:v>78.9041</c:v>
                </c:pt>
                <c:pt idx="3">
                  <c:v>63.561599999999999</c:v>
                </c:pt>
                <c:pt idx="4">
                  <c:v>37.260300000000001</c:v>
                </c:pt>
                <c:pt idx="5">
                  <c:v>91.324200000000005</c:v>
                </c:pt>
                <c:pt idx="6">
                  <c:v>103.014</c:v>
                </c:pt>
                <c:pt idx="7">
                  <c:v>114.703</c:v>
                </c:pt>
                <c:pt idx="8">
                  <c:v>122.74</c:v>
                </c:pt>
                <c:pt idx="9">
                  <c:v>127.123</c:v>
                </c:pt>
                <c:pt idx="10">
                  <c:v>130.04599999999999</c:v>
                </c:pt>
                <c:pt idx="11">
                  <c:v>132.96799999999999</c:v>
                </c:pt>
                <c:pt idx="12">
                  <c:v>136.62100000000001</c:v>
                </c:pt>
                <c:pt idx="13">
                  <c:v>138.81299999999999</c:v>
                </c:pt>
                <c:pt idx="14">
                  <c:v>140.274</c:v>
                </c:pt>
                <c:pt idx="15">
                  <c:v>141.73500000000001</c:v>
                </c:pt>
                <c:pt idx="16">
                  <c:v>143.196</c:v>
                </c:pt>
                <c:pt idx="17">
                  <c:v>145.38800000000001</c:v>
                </c:pt>
                <c:pt idx="18">
                  <c:v>148.31100000000001</c:v>
                </c:pt>
                <c:pt idx="19">
                  <c:v>152.69399999999999</c:v>
                </c:pt>
                <c:pt idx="20">
                  <c:v>154.886</c:v>
                </c:pt>
                <c:pt idx="21">
                  <c:v>163.65299999999999</c:v>
                </c:pt>
                <c:pt idx="22">
                  <c:v>168.767</c:v>
                </c:pt>
                <c:pt idx="23">
                  <c:v>173.15100000000001</c:v>
                </c:pt>
                <c:pt idx="24">
                  <c:v>178.26499999999999</c:v>
                </c:pt>
                <c:pt idx="25">
                  <c:v>183.37899999999999</c:v>
                </c:pt>
                <c:pt idx="26">
                  <c:v>187.76300000000001</c:v>
                </c:pt>
                <c:pt idx="27">
                  <c:v>195.79900000000001</c:v>
                </c:pt>
                <c:pt idx="28">
                  <c:v>206.02699999999999</c:v>
                </c:pt>
                <c:pt idx="29">
                  <c:v>216.98599999999999</c:v>
                </c:pt>
                <c:pt idx="30">
                  <c:v>232.32900000000001</c:v>
                </c:pt>
                <c:pt idx="31">
                  <c:v>247.67099999999999</c:v>
                </c:pt>
                <c:pt idx="32">
                  <c:v>263.74400000000003</c:v>
                </c:pt>
                <c:pt idx="33">
                  <c:v>271.05</c:v>
                </c:pt>
                <c:pt idx="34">
                  <c:v>277.62599999999998</c:v>
                </c:pt>
                <c:pt idx="35">
                  <c:v>290.77600000000001</c:v>
                </c:pt>
                <c:pt idx="36">
                  <c:v>282.74</c:v>
                </c:pt>
                <c:pt idx="37">
                  <c:v>286.39299999999997</c:v>
                </c:pt>
                <c:pt idx="38">
                  <c:v>295.89</c:v>
                </c:pt>
                <c:pt idx="39">
                  <c:v>298.81299999999999</c:v>
                </c:pt>
              </c:numCache>
            </c:numRef>
          </c:xVal>
          <c:yVal>
            <c:numRef>
              <c:f>BC!$J$2:$J$41</c:f>
              <c:numCache>
                <c:formatCode>0.000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3.7313400000000001E-3</c:v>
                </c:pt>
                <c:pt idx="3">
                  <c:v>3.7313400000000001E-3</c:v>
                </c:pt>
                <c:pt idx="4">
                  <c:v>3.7313400000000001E-3</c:v>
                </c:pt>
                <c:pt idx="5">
                  <c:v>1.1194000000000001E-2</c:v>
                </c:pt>
                <c:pt idx="6">
                  <c:v>3.3582099999999997E-2</c:v>
                </c:pt>
                <c:pt idx="7">
                  <c:v>5.5970100000000002E-2</c:v>
                </c:pt>
                <c:pt idx="8">
                  <c:v>7.4626899999999996E-2</c:v>
                </c:pt>
                <c:pt idx="9">
                  <c:v>0.104478</c:v>
                </c:pt>
                <c:pt idx="10">
                  <c:v>0.141791</c:v>
                </c:pt>
                <c:pt idx="11">
                  <c:v>0.190299</c:v>
                </c:pt>
                <c:pt idx="12">
                  <c:v>0.26865699999999998</c:v>
                </c:pt>
                <c:pt idx="13">
                  <c:v>0.32089600000000001</c:v>
                </c:pt>
                <c:pt idx="14">
                  <c:v>0.36940299999999998</c:v>
                </c:pt>
                <c:pt idx="15">
                  <c:v>0.42164200000000002</c:v>
                </c:pt>
                <c:pt idx="16">
                  <c:v>0.46268700000000001</c:v>
                </c:pt>
                <c:pt idx="17">
                  <c:v>0.49626900000000002</c:v>
                </c:pt>
                <c:pt idx="18">
                  <c:v>0.533582</c:v>
                </c:pt>
                <c:pt idx="19">
                  <c:v>0.600746</c:v>
                </c:pt>
                <c:pt idx="20">
                  <c:v>0.64552200000000004</c:v>
                </c:pt>
                <c:pt idx="21">
                  <c:v>0.70149300000000003</c:v>
                </c:pt>
                <c:pt idx="22">
                  <c:v>0.73134299999999997</c:v>
                </c:pt>
                <c:pt idx="23">
                  <c:v>0.76865700000000003</c:v>
                </c:pt>
                <c:pt idx="24">
                  <c:v>0.79850699999999997</c:v>
                </c:pt>
                <c:pt idx="25">
                  <c:v>0.858209</c:v>
                </c:pt>
                <c:pt idx="26">
                  <c:v>0.884328</c:v>
                </c:pt>
                <c:pt idx="27">
                  <c:v>0.90298500000000004</c:v>
                </c:pt>
                <c:pt idx="28">
                  <c:v>0.91791</c:v>
                </c:pt>
                <c:pt idx="29">
                  <c:v>0.92910400000000004</c:v>
                </c:pt>
                <c:pt idx="30">
                  <c:v>0.94403000000000004</c:v>
                </c:pt>
                <c:pt idx="31">
                  <c:v>0.958955</c:v>
                </c:pt>
                <c:pt idx="32">
                  <c:v>0.97761200000000004</c:v>
                </c:pt>
                <c:pt idx="33">
                  <c:v>0.98507500000000003</c:v>
                </c:pt>
                <c:pt idx="34">
                  <c:v>0.98880599999999996</c:v>
                </c:pt>
                <c:pt idx="35">
                  <c:v>0.98880599999999996</c:v>
                </c:pt>
                <c:pt idx="36">
                  <c:v>0.98880599999999996</c:v>
                </c:pt>
                <c:pt idx="37">
                  <c:v>0.98880599999999996</c:v>
                </c:pt>
                <c:pt idx="38">
                  <c:v>0.992537</c:v>
                </c:pt>
                <c:pt idx="39">
                  <c:v>0.99626899999999996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5-4745-A14F-98ACE337C6D0}"/>
            </c:ext>
          </c:extLst>
        </c:ser>
        <c:ser>
          <c:idx val="1"/>
          <c:order val="1"/>
          <c:tx>
            <c:strRef>
              <c:f>BC!$K$1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BC!$I$2:$I$41</c:f>
              <c:numCache>
                <c:formatCode>0.000</c:formatCode>
                <c:ptCount val="40"/>
                <c:pt idx="0">
                  <c:v>18.264800000000001</c:v>
                </c:pt>
                <c:pt idx="1">
                  <c:v>0</c:v>
                </c:pt>
                <c:pt idx="2">
                  <c:v>78.9041</c:v>
                </c:pt>
                <c:pt idx="3">
                  <c:v>63.561599999999999</c:v>
                </c:pt>
                <c:pt idx="4">
                  <c:v>37.260300000000001</c:v>
                </c:pt>
                <c:pt idx="5">
                  <c:v>91.324200000000005</c:v>
                </c:pt>
                <c:pt idx="6">
                  <c:v>103.014</c:v>
                </c:pt>
                <c:pt idx="7">
                  <c:v>114.703</c:v>
                </c:pt>
                <c:pt idx="8">
                  <c:v>122.74</c:v>
                </c:pt>
                <c:pt idx="9">
                  <c:v>127.123</c:v>
                </c:pt>
                <c:pt idx="10">
                  <c:v>130.04599999999999</c:v>
                </c:pt>
                <c:pt idx="11">
                  <c:v>132.96799999999999</c:v>
                </c:pt>
                <c:pt idx="12">
                  <c:v>136.62100000000001</c:v>
                </c:pt>
                <c:pt idx="13">
                  <c:v>138.81299999999999</c:v>
                </c:pt>
                <c:pt idx="14">
                  <c:v>140.274</c:v>
                </c:pt>
                <c:pt idx="15">
                  <c:v>141.73500000000001</c:v>
                </c:pt>
                <c:pt idx="16">
                  <c:v>143.196</c:v>
                </c:pt>
                <c:pt idx="17">
                  <c:v>145.38800000000001</c:v>
                </c:pt>
                <c:pt idx="18">
                  <c:v>148.31100000000001</c:v>
                </c:pt>
                <c:pt idx="19">
                  <c:v>152.69399999999999</c:v>
                </c:pt>
                <c:pt idx="20">
                  <c:v>154.886</c:v>
                </c:pt>
                <c:pt idx="21">
                  <c:v>163.65299999999999</c:v>
                </c:pt>
                <c:pt idx="22">
                  <c:v>168.767</c:v>
                </c:pt>
                <c:pt idx="23">
                  <c:v>173.15100000000001</c:v>
                </c:pt>
                <c:pt idx="24">
                  <c:v>178.26499999999999</c:v>
                </c:pt>
                <c:pt idx="25">
                  <c:v>183.37899999999999</c:v>
                </c:pt>
                <c:pt idx="26">
                  <c:v>187.76300000000001</c:v>
                </c:pt>
                <c:pt idx="27">
                  <c:v>195.79900000000001</c:v>
                </c:pt>
                <c:pt idx="28">
                  <c:v>206.02699999999999</c:v>
                </c:pt>
                <c:pt idx="29">
                  <c:v>216.98599999999999</c:v>
                </c:pt>
                <c:pt idx="30">
                  <c:v>232.32900000000001</c:v>
                </c:pt>
                <c:pt idx="31">
                  <c:v>247.67099999999999</c:v>
                </c:pt>
                <c:pt idx="32">
                  <c:v>263.74400000000003</c:v>
                </c:pt>
                <c:pt idx="33">
                  <c:v>271.05</c:v>
                </c:pt>
                <c:pt idx="34">
                  <c:v>277.62599999999998</c:v>
                </c:pt>
                <c:pt idx="35">
                  <c:v>290.77600000000001</c:v>
                </c:pt>
                <c:pt idx="36">
                  <c:v>282.74</c:v>
                </c:pt>
                <c:pt idx="37">
                  <c:v>286.39299999999997</c:v>
                </c:pt>
                <c:pt idx="38">
                  <c:v>295.89</c:v>
                </c:pt>
                <c:pt idx="39">
                  <c:v>298.81299999999999</c:v>
                </c:pt>
              </c:numCache>
            </c:numRef>
          </c:xVal>
          <c:yVal>
            <c:numRef>
              <c:f>BC!$K$2:$K$41</c:f>
              <c:numCache>
                <c:formatCode>0.000</c:formatCode>
                <c:ptCount val="40"/>
                <c:pt idx="0">
                  <c:v>1.9699887529506474E-131</c:v>
                </c:pt>
                <c:pt idx="1">
                  <c:v>6.4089846046296614E-307</c:v>
                </c:pt>
                <c:pt idx="2">
                  <c:v>1.8092391777370069E-8</c:v>
                </c:pt>
                <c:pt idx="3">
                  <c:v>1.4851756811642086E-16</c:v>
                </c:pt>
                <c:pt idx="4">
                  <c:v>1.184429248108799E-54</c:v>
                </c:pt>
                <c:pt idx="5">
                  <c:v>4.5715223516660887E-5</c:v>
                </c:pt>
                <c:pt idx="6">
                  <c:v>3.0415027567250968E-3</c:v>
                </c:pt>
                <c:pt idx="7">
                  <c:v>3.4696320381941273E-2</c:v>
                </c:pt>
                <c:pt idx="8">
                  <c:v>9.9159024725936726E-2</c:v>
                </c:pt>
                <c:pt idx="9">
                  <c:v>0.15197598227738851</c:v>
                </c:pt>
                <c:pt idx="10">
                  <c:v>0.19318987617550853</c:v>
                </c:pt>
                <c:pt idx="11">
                  <c:v>0.23817303190528372</c:v>
                </c:pt>
                <c:pt idx="12">
                  <c:v>0.29815398344035576</c:v>
                </c:pt>
                <c:pt idx="13">
                  <c:v>0.33533708435372728</c:v>
                </c:pt>
                <c:pt idx="14">
                  <c:v>0.36034409880076812</c:v>
                </c:pt>
                <c:pt idx="15">
                  <c:v>0.38538703723213691</c:v>
                </c:pt>
                <c:pt idx="16">
                  <c:v>0.41035147423178836</c:v>
                </c:pt>
                <c:pt idx="17">
                  <c:v>0.44743019249357563</c:v>
                </c:pt>
                <c:pt idx="18">
                  <c:v>0.4956887095257102</c:v>
                </c:pt>
                <c:pt idx="19">
                  <c:v>0.5643177922007715</c:v>
                </c:pt>
                <c:pt idx="20">
                  <c:v>0.59656135230238849</c:v>
                </c:pt>
                <c:pt idx="21">
                  <c:v>0.70942344082220887</c:v>
                </c:pt>
                <c:pt idx="22">
                  <c:v>0.76299960313508464</c:v>
                </c:pt>
                <c:pt idx="23">
                  <c:v>0.80211045235159406</c:v>
                </c:pt>
                <c:pt idx="24">
                  <c:v>0.84051106664688124</c:v>
                </c:pt>
                <c:pt idx="25">
                  <c:v>0.87205859854933054</c:v>
                </c:pt>
                <c:pt idx="26">
                  <c:v>0.89440251032502538</c:v>
                </c:pt>
                <c:pt idx="27">
                  <c:v>0.92613362426685708</c:v>
                </c:pt>
                <c:pt idx="28">
                  <c:v>0.95347649494723208</c:v>
                </c:pt>
                <c:pt idx="29">
                  <c:v>0.97181873977362809</c:v>
                </c:pt>
                <c:pt idx="30">
                  <c:v>0.9861145680235518</c:v>
                </c:pt>
                <c:pt idx="31">
                  <c:v>0.99318341009407096</c:v>
                </c:pt>
                <c:pt idx="32">
                  <c:v>0.99677141169521222</c:v>
                </c:pt>
                <c:pt idx="33">
                  <c:v>0.99770209017876843</c:v>
                </c:pt>
                <c:pt idx="34">
                  <c:v>0.99830816253168797</c:v>
                </c:pt>
                <c:pt idx="35">
                  <c:v>0.99908302978853192</c:v>
                </c:pt>
                <c:pt idx="36">
                  <c:v>0.99866671476447266</c:v>
                </c:pt>
                <c:pt idx="37">
                  <c:v>0.99887532435396231</c:v>
                </c:pt>
                <c:pt idx="38">
                  <c:v>0.99927742331802893</c:v>
                </c:pt>
                <c:pt idx="39">
                  <c:v>0.99936942189540423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45-4745-A14F-98ACE337C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56048"/>
        <c:axId val="1574568944"/>
      </c:scatterChart>
      <c:valAx>
        <c:axId val="157455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68944"/>
        <c:crosses val="autoZero"/>
        <c:crossBetween val="midCat"/>
      </c:valAx>
      <c:valAx>
        <c:axId val="15745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5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BC!$AX$1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BC!$AW$2:$AW$34</c:f>
              <c:numCache>
                <c:formatCode>0.000</c:formatCode>
                <c:ptCount val="33"/>
                <c:pt idx="0">
                  <c:v>0</c:v>
                </c:pt>
                <c:pt idx="1">
                  <c:v>23.379000000000001</c:v>
                </c:pt>
                <c:pt idx="2">
                  <c:v>40.182600000000001</c:v>
                </c:pt>
                <c:pt idx="3">
                  <c:v>52.602699999999999</c:v>
                </c:pt>
                <c:pt idx="4">
                  <c:v>59.908700000000003</c:v>
                </c:pt>
                <c:pt idx="5">
                  <c:v>66.483999999999995</c:v>
                </c:pt>
                <c:pt idx="6">
                  <c:v>72.328800000000001</c:v>
                </c:pt>
                <c:pt idx="7">
                  <c:v>74.520499999999998</c:v>
                </c:pt>
                <c:pt idx="8">
                  <c:v>75.981700000000004</c:v>
                </c:pt>
                <c:pt idx="9">
                  <c:v>80.365300000000005</c:v>
                </c:pt>
                <c:pt idx="10">
                  <c:v>85.479500000000002</c:v>
                </c:pt>
                <c:pt idx="11">
                  <c:v>97.168899999999994</c:v>
                </c:pt>
                <c:pt idx="12">
                  <c:v>108.858</c:v>
                </c:pt>
                <c:pt idx="13">
                  <c:v>114.703</c:v>
                </c:pt>
                <c:pt idx="14">
                  <c:v>116.895</c:v>
                </c:pt>
                <c:pt idx="15">
                  <c:v>122.009</c:v>
                </c:pt>
                <c:pt idx="16">
                  <c:v>124.20099999999999</c:v>
                </c:pt>
                <c:pt idx="17">
                  <c:v>126.393</c:v>
                </c:pt>
                <c:pt idx="18">
                  <c:v>127.123</c:v>
                </c:pt>
                <c:pt idx="19">
                  <c:v>132.96799999999999</c:v>
                </c:pt>
                <c:pt idx="20">
                  <c:v>136.62100000000001</c:v>
                </c:pt>
                <c:pt idx="21">
                  <c:v>141.73500000000001</c:v>
                </c:pt>
                <c:pt idx="22">
                  <c:v>145.38800000000001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</c:numCache>
            </c:numRef>
          </c:xVal>
          <c:yVal>
            <c:numRef>
              <c:f>BC!$AX$2:$AX$34</c:f>
              <c:numCache>
                <c:formatCode>0.000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3.7313400000000001E-3</c:v>
                </c:pt>
                <c:pt idx="3">
                  <c:v>7.4626900000000001E-3</c:v>
                </c:pt>
                <c:pt idx="4">
                  <c:v>2.2388100000000001E-2</c:v>
                </c:pt>
                <c:pt idx="5">
                  <c:v>5.5970100000000002E-2</c:v>
                </c:pt>
                <c:pt idx="6">
                  <c:v>9.3283599999999994E-2</c:v>
                </c:pt>
                <c:pt idx="7">
                  <c:v>0.115672</c:v>
                </c:pt>
                <c:pt idx="8">
                  <c:v>0.15298500000000001</c:v>
                </c:pt>
                <c:pt idx="9">
                  <c:v>0.23134299999999999</c:v>
                </c:pt>
                <c:pt idx="10">
                  <c:v>0.34701500000000002</c:v>
                </c:pt>
                <c:pt idx="11">
                  <c:v>0.57835800000000004</c:v>
                </c:pt>
                <c:pt idx="12">
                  <c:v>0.69776099999999996</c:v>
                </c:pt>
                <c:pt idx="13">
                  <c:v>0.87313399999999997</c:v>
                </c:pt>
                <c:pt idx="14">
                  <c:v>0.91791</c:v>
                </c:pt>
                <c:pt idx="15">
                  <c:v>0.93656700000000004</c:v>
                </c:pt>
                <c:pt idx="16">
                  <c:v>0.95149300000000003</c:v>
                </c:pt>
                <c:pt idx="17">
                  <c:v>0.96268699999999996</c:v>
                </c:pt>
                <c:pt idx="18">
                  <c:v>0.97014900000000004</c:v>
                </c:pt>
                <c:pt idx="19">
                  <c:v>0.98507500000000003</c:v>
                </c:pt>
                <c:pt idx="20">
                  <c:v>0.992537</c:v>
                </c:pt>
                <c:pt idx="21">
                  <c:v>0.99626899999999996</c:v>
                </c:pt>
                <c:pt idx="22">
                  <c:v>0.99626899999999996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D-4939-A99D-02556FA22999}"/>
            </c:ext>
          </c:extLst>
        </c:ser>
        <c:ser>
          <c:idx val="1"/>
          <c:order val="1"/>
          <c:tx>
            <c:strRef>
              <c:f>BC!$AY$1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BC!$AW$2:$AW$34</c:f>
              <c:numCache>
                <c:formatCode>0.000</c:formatCode>
                <c:ptCount val="33"/>
                <c:pt idx="0">
                  <c:v>0</c:v>
                </c:pt>
                <c:pt idx="1">
                  <c:v>23.379000000000001</c:v>
                </c:pt>
                <c:pt idx="2">
                  <c:v>40.182600000000001</c:v>
                </c:pt>
                <c:pt idx="3">
                  <c:v>52.602699999999999</c:v>
                </c:pt>
                <c:pt idx="4">
                  <c:v>59.908700000000003</c:v>
                </c:pt>
                <c:pt idx="5">
                  <c:v>66.483999999999995</c:v>
                </c:pt>
                <c:pt idx="6">
                  <c:v>72.328800000000001</c:v>
                </c:pt>
                <c:pt idx="7">
                  <c:v>74.520499999999998</c:v>
                </c:pt>
                <c:pt idx="8">
                  <c:v>75.981700000000004</c:v>
                </c:pt>
                <c:pt idx="9">
                  <c:v>80.365300000000005</c:v>
                </c:pt>
                <c:pt idx="10">
                  <c:v>85.479500000000002</c:v>
                </c:pt>
                <c:pt idx="11">
                  <c:v>97.168899999999994</c:v>
                </c:pt>
                <c:pt idx="12">
                  <c:v>108.858</c:v>
                </c:pt>
                <c:pt idx="13">
                  <c:v>114.703</c:v>
                </c:pt>
                <c:pt idx="14">
                  <c:v>116.895</c:v>
                </c:pt>
                <c:pt idx="15">
                  <c:v>122.009</c:v>
                </c:pt>
                <c:pt idx="16">
                  <c:v>124.20099999999999</c:v>
                </c:pt>
                <c:pt idx="17">
                  <c:v>126.393</c:v>
                </c:pt>
                <c:pt idx="18">
                  <c:v>127.123</c:v>
                </c:pt>
                <c:pt idx="19">
                  <c:v>132.96799999999999</c:v>
                </c:pt>
                <c:pt idx="20">
                  <c:v>136.62100000000001</c:v>
                </c:pt>
                <c:pt idx="21">
                  <c:v>141.73500000000001</c:v>
                </c:pt>
                <c:pt idx="22">
                  <c:v>145.38800000000001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</c:numCache>
            </c:numRef>
          </c:xVal>
          <c:yVal>
            <c:numRef>
              <c:f>BC!$AY$2:$AY$34</c:f>
              <c:numCache>
                <c:formatCode>0.000</c:formatCode>
                <c:ptCount val="33"/>
                <c:pt idx="0">
                  <c:v>3.2713914599363706E-132</c:v>
                </c:pt>
                <c:pt idx="1">
                  <c:v>1.1002342574373007E-28</c:v>
                </c:pt>
                <c:pt idx="2">
                  <c:v>6.4756647436658581E-10</c:v>
                </c:pt>
                <c:pt idx="3">
                  <c:v>9.1827282554066163E-5</c:v>
                </c:pt>
                <c:pt idx="4">
                  <c:v>3.2467506547762593E-3</c:v>
                </c:pt>
                <c:pt idx="5">
                  <c:v>2.454293096900376E-2</c:v>
                </c:pt>
                <c:pt idx="6">
                  <c:v>8.0661126882654186E-2</c:v>
                </c:pt>
                <c:pt idx="7">
                  <c:v>0.1133362125895274</c:v>
                </c:pt>
                <c:pt idx="8">
                  <c:v>0.13854218819944558</c:v>
                </c:pt>
                <c:pt idx="9">
                  <c:v>0.22796076379964422</c:v>
                </c:pt>
                <c:pt idx="10">
                  <c:v>0.34860502380659469</c:v>
                </c:pt>
                <c:pt idx="11">
                  <c:v>0.61511636827318927</c:v>
                </c:pt>
                <c:pt idx="12">
                  <c:v>0.79924584457789183</c:v>
                </c:pt>
                <c:pt idx="13">
                  <c:v>0.85884555044516975</c:v>
                </c:pt>
                <c:pt idx="14">
                  <c:v>0.8766857804596353</c:v>
                </c:pt>
                <c:pt idx="15">
                  <c:v>0.91046482697789211</c:v>
                </c:pt>
                <c:pt idx="16">
                  <c:v>0.92207707103062131</c:v>
                </c:pt>
                <c:pt idx="17">
                  <c:v>0.93223972919364373</c:v>
                </c:pt>
                <c:pt idx="18">
                  <c:v>0.93533166622189878</c:v>
                </c:pt>
                <c:pt idx="19">
                  <c:v>0.95561773801377947</c:v>
                </c:pt>
                <c:pt idx="20">
                  <c:v>0.964984876388708</c:v>
                </c:pt>
                <c:pt idx="21">
                  <c:v>0.97491622839897041</c:v>
                </c:pt>
                <c:pt idx="22">
                  <c:v>0.98025232225258319</c:v>
                </c:pt>
                <c:pt idx="23">
                  <c:v>0.98541135939113988</c:v>
                </c:pt>
                <c:pt idx="24">
                  <c:v>0.9924496911816002</c:v>
                </c:pt>
                <c:pt idx="25">
                  <c:v>0.99609906908499612</c:v>
                </c:pt>
                <c:pt idx="26">
                  <c:v>0.99798633891397548</c:v>
                </c:pt>
                <c:pt idx="27">
                  <c:v>0.9989610238285217</c:v>
                </c:pt>
                <c:pt idx="28">
                  <c:v>0.99946405258508997</c:v>
                </c:pt>
                <c:pt idx="29">
                  <c:v>0.99972356957394337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7D-4939-A99D-02556FA22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733247"/>
        <c:axId val="1714744895"/>
      </c:scatterChart>
      <c:valAx>
        <c:axId val="171473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744895"/>
        <c:crosses val="autoZero"/>
        <c:crossBetween val="midCat"/>
      </c:valAx>
      <c:valAx>
        <c:axId val="171474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73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BC!$N$1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BC!$M$2:$M$31</c:f>
              <c:numCache>
                <c:formatCode>0.000</c:formatCode>
                <c:ptCount val="30"/>
                <c:pt idx="0">
                  <c:v>0</c:v>
                </c:pt>
                <c:pt idx="1">
                  <c:v>236.15600000000001</c:v>
                </c:pt>
                <c:pt idx="2">
                  <c:v>75.057199999999995</c:v>
                </c:pt>
                <c:pt idx="3">
                  <c:v>1.83066</c:v>
                </c:pt>
                <c:pt idx="4">
                  <c:v>316.70499999999998</c:v>
                </c:pt>
                <c:pt idx="5">
                  <c:v>384.43900000000002</c:v>
                </c:pt>
                <c:pt idx="6">
                  <c:v>411.899</c:v>
                </c:pt>
                <c:pt idx="7">
                  <c:v>422.88299999999998</c:v>
                </c:pt>
                <c:pt idx="8">
                  <c:v>443.02100000000002</c:v>
                </c:pt>
                <c:pt idx="9">
                  <c:v>454.005</c:v>
                </c:pt>
                <c:pt idx="10">
                  <c:v>468.65</c:v>
                </c:pt>
                <c:pt idx="11">
                  <c:v>494.279</c:v>
                </c:pt>
                <c:pt idx="12">
                  <c:v>499.77100000000002</c:v>
                </c:pt>
                <c:pt idx="13">
                  <c:v>507.09399999999999</c:v>
                </c:pt>
                <c:pt idx="14">
                  <c:v>514.41600000000005</c:v>
                </c:pt>
                <c:pt idx="15">
                  <c:v>521.73900000000003</c:v>
                </c:pt>
                <c:pt idx="16">
                  <c:v>532.72299999999996</c:v>
                </c:pt>
                <c:pt idx="17">
                  <c:v>540.04600000000005</c:v>
                </c:pt>
                <c:pt idx="18">
                  <c:v>551.03</c:v>
                </c:pt>
                <c:pt idx="19">
                  <c:v>565.67499999999995</c:v>
                </c:pt>
                <c:pt idx="20">
                  <c:v>572.99800000000005</c:v>
                </c:pt>
                <c:pt idx="21">
                  <c:v>580.32000000000005</c:v>
                </c:pt>
                <c:pt idx="22">
                  <c:v>589.47400000000005</c:v>
                </c:pt>
                <c:pt idx="23">
                  <c:v>598.62699999999995</c:v>
                </c:pt>
                <c:pt idx="24">
                  <c:v>605.95000000000005</c:v>
                </c:pt>
                <c:pt idx="25">
                  <c:v>618.76400000000001</c:v>
                </c:pt>
                <c:pt idx="26">
                  <c:v>629.74800000000005</c:v>
                </c:pt>
                <c:pt idx="27">
                  <c:v>646.22400000000005</c:v>
                </c:pt>
                <c:pt idx="28">
                  <c:v>635.24</c:v>
                </c:pt>
                <c:pt idx="29">
                  <c:v>651.71600000000001</c:v>
                </c:pt>
              </c:numCache>
            </c:numRef>
          </c:xVal>
          <c:yVal>
            <c:numRef>
              <c:f>BC!$N$2:$N$31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3.7174700000000001E-3</c:v>
                </c:pt>
                <c:pt idx="5">
                  <c:v>3.7174700000000001E-3</c:v>
                </c:pt>
                <c:pt idx="6">
                  <c:v>1.48699E-2</c:v>
                </c:pt>
                <c:pt idx="7">
                  <c:v>3.3457199999999999E-2</c:v>
                </c:pt>
                <c:pt idx="8">
                  <c:v>7.4349399999999996E-2</c:v>
                </c:pt>
                <c:pt idx="9">
                  <c:v>0.118959</c:v>
                </c:pt>
                <c:pt idx="10">
                  <c:v>0.208178</c:v>
                </c:pt>
                <c:pt idx="11">
                  <c:v>0.32341999999999999</c:v>
                </c:pt>
                <c:pt idx="12">
                  <c:v>0.36431200000000002</c:v>
                </c:pt>
                <c:pt idx="13">
                  <c:v>0.43122700000000003</c:v>
                </c:pt>
                <c:pt idx="14">
                  <c:v>0.49070599999999998</c:v>
                </c:pt>
                <c:pt idx="15">
                  <c:v>0.54275099999999998</c:v>
                </c:pt>
                <c:pt idx="16">
                  <c:v>0.60966500000000001</c:v>
                </c:pt>
                <c:pt idx="17">
                  <c:v>0.69888499999999998</c:v>
                </c:pt>
                <c:pt idx="18">
                  <c:v>0.76579900000000001</c:v>
                </c:pt>
                <c:pt idx="19">
                  <c:v>0.87732299999999996</c:v>
                </c:pt>
                <c:pt idx="20">
                  <c:v>0.91449800000000003</c:v>
                </c:pt>
                <c:pt idx="21">
                  <c:v>0.93680300000000005</c:v>
                </c:pt>
                <c:pt idx="22">
                  <c:v>0.94795499999999999</c:v>
                </c:pt>
                <c:pt idx="23">
                  <c:v>0.96282500000000004</c:v>
                </c:pt>
                <c:pt idx="24">
                  <c:v>0.97026000000000001</c:v>
                </c:pt>
                <c:pt idx="25">
                  <c:v>0.97769499999999998</c:v>
                </c:pt>
                <c:pt idx="26">
                  <c:v>0.98141299999999998</c:v>
                </c:pt>
                <c:pt idx="27">
                  <c:v>0.98141299999999998</c:v>
                </c:pt>
                <c:pt idx="28">
                  <c:v>0.98141299999999998</c:v>
                </c:pt>
                <c:pt idx="29">
                  <c:v>0.98141299999999998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3-4D33-AD8B-AAA0F6594512}"/>
            </c:ext>
          </c:extLst>
        </c:ser>
        <c:ser>
          <c:idx val="1"/>
          <c:order val="1"/>
          <c:tx>
            <c:strRef>
              <c:f>BC!$O$1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BC!$M$2:$M$37</c:f>
              <c:numCache>
                <c:formatCode>0.000</c:formatCode>
                <c:ptCount val="36"/>
                <c:pt idx="0">
                  <c:v>0</c:v>
                </c:pt>
                <c:pt idx="1">
                  <c:v>236.15600000000001</c:v>
                </c:pt>
                <c:pt idx="2">
                  <c:v>75.057199999999995</c:v>
                </c:pt>
                <c:pt idx="3">
                  <c:v>1.83066</c:v>
                </c:pt>
                <c:pt idx="4">
                  <c:v>316.70499999999998</c:v>
                </c:pt>
                <c:pt idx="5">
                  <c:v>384.43900000000002</c:v>
                </c:pt>
                <c:pt idx="6">
                  <c:v>411.899</c:v>
                </c:pt>
                <c:pt idx="7">
                  <c:v>422.88299999999998</c:v>
                </c:pt>
                <c:pt idx="8">
                  <c:v>443.02100000000002</c:v>
                </c:pt>
                <c:pt idx="9">
                  <c:v>454.005</c:v>
                </c:pt>
                <c:pt idx="10">
                  <c:v>468.65</c:v>
                </c:pt>
                <c:pt idx="11">
                  <c:v>494.279</c:v>
                </c:pt>
                <c:pt idx="12">
                  <c:v>499.77100000000002</c:v>
                </c:pt>
                <c:pt idx="13">
                  <c:v>507.09399999999999</c:v>
                </c:pt>
                <c:pt idx="14">
                  <c:v>514.41600000000005</c:v>
                </c:pt>
                <c:pt idx="15">
                  <c:v>521.73900000000003</c:v>
                </c:pt>
                <c:pt idx="16">
                  <c:v>532.72299999999996</c:v>
                </c:pt>
                <c:pt idx="17">
                  <c:v>540.04600000000005</c:v>
                </c:pt>
                <c:pt idx="18">
                  <c:v>551.03</c:v>
                </c:pt>
                <c:pt idx="19">
                  <c:v>565.67499999999995</c:v>
                </c:pt>
                <c:pt idx="20">
                  <c:v>572.99800000000005</c:v>
                </c:pt>
                <c:pt idx="21">
                  <c:v>580.32000000000005</c:v>
                </c:pt>
                <c:pt idx="22">
                  <c:v>589.47400000000005</c:v>
                </c:pt>
                <c:pt idx="23">
                  <c:v>598.62699999999995</c:v>
                </c:pt>
                <c:pt idx="24">
                  <c:v>605.95000000000005</c:v>
                </c:pt>
                <c:pt idx="25">
                  <c:v>618.76400000000001</c:v>
                </c:pt>
                <c:pt idx="26">
                  <c:v>629.74800000000005</c:v>
                </c:pt>
                <c:pt idx="27">
                  <c:v>646.22400000000005</c:v>
                </c:pt>
                <c:pt idx="28">
                  <c:v>635.24</c:v>
                </c:pt>
                <c:pt idx="29">
                  <c:v>651.71600000000001</c:v>
                </c:pt>
                <c:pt idx="30">
                  <c:v>700</c:v>
                </c:pt>
                <c:pt idx="31">
                  <c:v>750</c:v>
                </c:pt>
                <c:pt idx="32">
                  <c:v>760</c:v>
                </c:pt>
                <c:pt idx="33">
                  <c:v>770</c:v>
                </c:pt>
                <c:pt idx="34">
                  <c:v>780</c:v>
                </c:pt>
                <c:pt idx="35">
                  <c:v>800</c:v>
                </c:pt>
              </c:numCache>
            </c:numRef>
          </c:xVal>
          <c:yVal>
            <c:numRef>
              <c:f>BC!$O$2:$O$37</c:f>
              <c:numCache>
                <c:formatCode>0.000</c:formatCode>
                <c:ptCount val="36"/>
                <c:pt idx="0">
                  <c:v>0</c:v>
                </c:pt>
                <c:pt idx="1">
                  <c:v>1.0934598257372771E-307</c:v>
                </c:pt>
                <c:pt idx="2">
                  <c:v>0</c:v>
                </c:pt>
                <c:pt idx="3">
                  <c:v>0</c:v>
                </c:pt>
                <c:pt idx="4">
                  <c:v>2.5988837987224695E-41</c:v>
                </c:pt>
                <c:pt idx="5">
                  <c:v>3.9467943437619239E-8</c:v>
                </c:pt>
                <c:pt idx="6">
                  <c:v>1.9301895346906619E-4</c:v>
                </c:pt>
                <c:pt idx="7">
                  <c:v>1.5177705724400594E-3</c:v>
                </c:pt>
                <c:pt idx="8">
                  <c:v>1.9965699944771688E-2</c:v>
                </c:pt>
                <c:pt idx="9">
                  <c:v>5.1299764435270435E-2</c:v>
                </c:pt>
                <c:pt idx="10">
                  <c:v>0.12797695972214804</c:v>
                </c:pt>
                <c:pt idx="11">
                  <c:v>0.33960360684986074</c:v>
                </c:pt>
                <c:pt idx="12">
                  <c:v>0.39031190764278828</c:v>
                </c:pt>
                <c:pt idx="13">
                  <c:v>0.45715435761896411</c:v>
                </c:pt>
                <c:pt idx="14">
                  <c:v>0.52140123855856235</c:v>
                </c:pt>
                <c:pt idx="15">
                  <c:v>0.58169169089865247</c:v>
                </c:pt>
                <c:pt idx="16">
                  <c:v>0.66287171265934197</c:v>
                </c:pt>
                <c:pt idx="17">
                  <c:v>0.71028547928566554</c:v>
                </c:pt>
                <c:pt idx="18">
                  <c:v>0.77135629481377588</c:v>
                </c:pt>
                <c:pt idx="19">
                  <c:v>0.83552038472211376</c:v>
                </c:pt>
                <c:pt idx="20">
                  <c:v>0.8611322231652937</c:v>
                </c:pt>
                <c:pt idx="21">
                  <c:v>0.8830352910149486</c:v>
                </c:pt>
                <c:pt idx="22">
                  <c:v>0.9058894145419486</c:v>
                </c:pt>
                <c:pt idx="23">
                  <c:v>0.92446802347344004</c:v>
                </c:pt>
                <c:pt idx="24">
                  <c:v>0.93674793422655045</c:v>
                </c:pt>
                <c:pt idx="25">
                  <c:v>0.95374550481318454</c:v>
                </c:pt>
                <c:pt idx="26">
                  <c:v>0.96469867824358413</c:v>
                </c:pt>
                <c:pt idx="27">
                  <c:v>0.97652072599862472</c:v>
                </c:pt>
                <c:pt idx="28">
                  <c:v>0.96917675869386077</c:v>
                </c:pt>
                <c:pt idx="29">
                  <c:v>0.97951507622626166</c:v>
                </c:pt>
                <c:pt idx="30">
                  <c:v>0.99386448260772975</c:v>
                </c:pt>
                <c:pt idx="31">
                  <c:v>0.99824873342581699</c:v>
                </c:pt>
                <c:pt idx="32">
                  <c:v>0.99863747035232475</c:v>
                </c:pt>
                <c:pt idx="33">
                  <c:v>0.99893996332173751</c:v>
                </c:pt>
                <c:pt idx="34">
                  <c:v>0.99917532805340759</c:v>
                </c:pt>
                <c:pt idx="35">
                  <c:v>0.99950091982259359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63-4D33-AD8B-AAA0F6594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807472"/>
        <c:axId val="1578830768"/>
      </c:scatterChart>
      <c:valAx>
        <c:axId val="157880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30768"/>
        <c:crosses val="autoZero"/>
        <c:crossBetween val="midCat"/>
      </c:valAx>
      <c:valAx>
        <c:axId val="15788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BC!$R$1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BC!$Q$2:$Q$36</c:f>
              <c:numCache>
                <c:formatCode>0.000</c:formatCode>
                <c:ptCount val="35"/>
                <c:pt idx="0">
                  <c:v>1.7412799999999999</c:v>
                </c:pt>
                <c:pt idx="1">
                  <c:v>57.296399999999998</c:v>
                </c:pt>
                <c:pt idx="2">
                  <c:v>92.216700000000003</c:v>
                </c:pt>
                <c:pt idx="3">
                  <c:v>120.788</c:v>
                </c:pt>
                <c:pt idx="4">
                  <c:v>143.01</c:v>
                </c:pt>
                <c:pt idx="5">
                  <c:v>149.37100000000001</c:v>
                </c:pt>
                <c:pt idx="6">
                  <c:v>162.09899999999999</c:v>
                </c:pt>
                <c:pt idx="7">
                  <c:v>176.42</c:v>
                </c:pt>
                <c:pt idx="8">
                  <c:v>187.572</c:v>
                </c:pt>
                <c:pt idx="9">
                  <c:v>201.905</c:v>
                </c:pt>
                <c:pt idx="10">
                  <c:v>213.09899999999999</c:v>
                </c:pt>
                <c:pt idx="11">
                  <c:v>224.28700000000001</c:v>
                </c:pt>
                <c:pt idx="12">
                  <c:v>233.88200000000001</c:v>
                </c:pt>
                <c:pt idx="13">
                  <c:v>241.89</c:v>
                </c:pt>
                <c:pt idx="14">
                  <c:v>251.46100000000001</c:v>
                </c:pt>
                <c:pt idx="15">
                  <c:v>254.71199999999999</c:v>
                </c:pt>
                <c:pt idx="16">
                  <c:v>264.32499999999999</c:v>
                </c:pt>
                <c:pt idx="17">
                  <c:v>269.13400000000001</c:v>
                </c:pt>
                <c:pt idx="18">
                  <c:v>270.79300000000001</c:v>
                </c:pt>
                <c:pt idx="19">
                  <c:v>277.20699999999999</c:v>
                </c:pt>
                <c:pt idx="20">
                  <c:v>288.47800000000001</c:v>
                </c:pt>
                <c:pt idx="21">
                  <c:v>293.30500000000001</c:v>
                </c:pt>
                <c:pt idx="22">
                  <c:v>299.72500000000002</c:v>
                </c:pt>
                <c:pt idx="23">
                  <c:v>304.52800000000002</c:v>
                </c:pt>
                <c:pt idx="24">
                  <c:v>314.09899999999999</c:v>
                </c:pt>
                <c:pt idx="25">
                  <c:v>322.089</c:v>
                </c:pt>
                <c:pt idx="26">
                  <c:v>328.48599999999999</c:v>
                </c:pt>
                <c:pt idx="27">
                  <c:v>336.464</c:v>
                </c:pt>
                <c:pt idx="28">
                  <c:v>344.459</c:v>
                </c:pt>
                <c:pt idx="29">
                  <c:v>352.44299999999998</c:v>
                </c:pt>
                <c:pt idx="30">
                  <c:v>360.42099999999999</c:v>
                </c:pt>
                <c:pt idx="31">
                  <c:v>368.375</c:v>
                </c:pt>
                <c:pt idx="32">
                  <c:v>374.73599999999999</c:v>
                </c:pt>
                <c:pt idx="33">
                  <c:v>390.62099999999998</c:v>
                </c:pt>
                <c:pt idx="34">
                  <c:v>404.92399999999998</c:v>
                </c:pt>
              </c:numCache>
            </c:numRef>
          </c:xVal>
          <c:yVal>
            <c:numRef>
              <c:f>BC!$R$2:$R$36</c:f>
              <c:numCache>
                <c:formatCode>0.000</c:formatCode>
                <c:ptCount val="35"/>
                <c:pt idx="0">
                  <c:v>0</c:v>
                </c:pt>
                <c:pt idx="1">
                  <c:v>-2.9613589999999998E-4</c:v>
                </c:pt>
                <c:pt idx="2">
                  <c:v>-4.8227840000000002E-4</c:v>
                </c:pt>
                <c:pt idx="3">
                  <c:v>-6.3457680000000003E-4</c:v>
                </c:pt>
                <c:pt idx="4">
                  <c:v>-7.5303119999999999E-4</c:v>
                </c:pt>
                <c:pt idx="5">
                  <c:v>6.6757500000000003E-3</c:v>
                </c:pt>
                <c:pt idx="6">
                  <c:v>2.5264600000000002E-2</c:v>
                </c:pt>
                <c:pt idx="7">
                  <c:v>4.7576300000000002E-2</c:v>
                </c:pt>
                <c:pt idx="8">
                  <c:v>7.3636300000000002E-2</c:v>
                </c:pt>
                <c:pt idx="9">
                  <c:v>0.103411</c:v>
                </c:pt>
                <c:pt idx="10">
                  <c:v>0.15559000000000001</c:v>
                </c:pt>
                <c:pt idx="11">
                  <c:v>0.204038</c:v>
                </c:pt>
                <c:pt idx="12">
                  <c:v>0.24876300000000001</c:v>
                </c:pt>
                <c:pt idx="13">
                  <c:v>0.29349599999999998</c:v>
                </c:pt>
                <c:pt idx="14">
                  <c:v>0.32329599999999997</c:v>
                </c:pt>
                <c:pt idx="15">
                  <c:v>0.37178600000000001</c:v>
                </c:pt>
                <c:pt idx="16">
                  <c:v>0.427705</c:v>
                </c:pt>
                <c:pt idx="17">
                  <c:v>0.45752999999999999</c:v>
                </c:pt>
                <c:pt idx="18">
                  <c:v>0.50229699999999999</c:v>
                </c:pt>
                <c:pt idx="19">
                  <c:v>0.54330800000000001</c:v>
                </c:pt>
                <c:pt idx="20">
                  <c:v>0.64399399999999996</c:v>
                </c:pt>
                <c:pt idx="21">
                  <c:v>0.68501299999999998</c:v>
                </c:pt>
                <c:pt idx="22">
                  <c:v>0.72975500000000004</c:v>
                </c:pt>
                <c:pt idx="23">
                  <c:v>0.75584899999999999</c:v>
                </c:pt>
                <c:pt idx="24">
                  <c:v>0.78564800000000001</c:v>
                </c:pt>
                <c:pt idx="25">
                  <c:v>0.81918800000000003</c:v>
                </c:pt>
                <c:pt idx="26">
                  <c:v>0.84900500000000001</c:v>
                </c:pt>
                <c:pt idx="27">
                  <c:v>0.875081</c:v>
                </c:pt>
                <c:pt idx="28">
                  <c:v>0.91235200000000005</c:v>
                </c:pt>
                <c:pt idx="29">
                  <c:v>0.94216</c:v>
                </c:pt>
                <c:pt idx="30">
                  <c:v>0.96823700000000001</c:v>
                </c:pt>
                <c:pt idx="31">
                  <c:v>0.97938899999999995</c:v>
                </c:pt>
                <c:pt idx="32">
                  <c:v>0.98681799999999997</c:v>
                </c:pt>
                <c:pt idx="33">
                  <c:v>0.99419599999999997</c:v>
                </c:pt>
                <c:pt idx="34">
                  <c:v>1.0053099999999999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7-4AE8-B9EB-E61BB770182B}"/>
            </c:ext>
          </c:extLst>
        </c:ser>
        <c:ser>
          <c:idx val="1"/>
          <c:order val="1"/>
          <c:tx>
            <c:strRef>
              <c:f>BC!$S$1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BC!$Q$2:$Q$43</c:f>
              <c:numCache>
                <c:formatCode>0.000</c:formatCode>
                <c:ptCount val="42"/>
                <c:pt idx="0">
                  <c:v>1.7412799999999999</c:v>
                </c:pt>
                <c:pt idx="1">
                  <c:v>57.296399999999998</c:v>
                </c:pt>
                <c:pt idx="2">
                  <c:v>92.216700000000003</c:v>
                </c:pt>
                <c:pt idx="3">
                  <c:v>120.788</c:v>
                </c:pt>
                <c:pt idx="4">
                  <c:v>143.01</c:v>
                </c:pt>
                <c:pt idx="5">
                  <c:v>149.37100000000001</c:v>
                </c:pt>
                <c:pt idx="6">
                  <c:v>162.09899999999999</c:v>
                </c:pt>
                <c:pt idx="7">
                  <c:v>176.42</c:v>
                </c:pt>
                <c:pt idx="8">
                  <c:v>187.572</c:v>
                </c:pt>
                <c:pt idx="9">
                  <c:v>201.905</c:v>
                </c:pt>
                <c:pt idx="10">
                  <c:v>213.09899999999999</c:v>
                </c:pt>
                <c:pt idx="11">
                  <c:v>224.28700000000001</c:v>
                </c:pt>
                <c:pt idx="12">
                  <c:v>233.88200000000001</c:v>
                </c:pt>
                <c:pt idx="13">
                  <c:v>241.89</c:v>
                </c:pt>
                <c:pt idx="14">
                  <c:v>251.46100000000001</c:v>
                </c:pt>
                <c:pt idx="15">
                  <c:v>254.71199999999999</c:v>
                </c:pt>
                <c:pt idx="16">
                  <c:v>264.32499999999999</c:v>
                </c:pt>
                <c:pt idx="17">
                  <c:v>269.13400000000001</c:v>
                </c:pt>
                <c:pt idx="18">
                  <c:v>270.79300000000001</c:v>
                </c:pt>
                <c:pt idx="19">
                  <c:v>277.20699999999999</c:v>
                </c:pt>
                <c:pt idx="20">
                  <c:v>288.47800000000001</c:v>
                </c:pt>
                <c:pt idx="21">
                  <c:v>293.30500000000001</c:v>
                </c:pt>
                <c:pt idx="22">
                  <c:v>299.72500000000002</c:v>
                </c:pt>
                <c:pt idx="23">
                  <c:v>304.52800000000002</c:v>
                </c:pt>
                <c:pt idx="24">
                  <c:v>314.09899999999999</c:v>
                </c:pt>
                <c:pt idx="25">
                  <c:v>322.089</c:v>
                </c:pt>
                <c:pt idx="26">
                  <c:v>328.48599999999999</c:v>
                </c:pt>
                <c:pt idx="27">
                  <c:v>336.464</c:v>
                </c:pt>
                <c:pt idx="28">
                  <c:v>344.459</c:v>
                </c:pt>
                <c:pt idx="29">
                  <c:v>352.44299999999998</c:v>
                </c:pt>
                <c:pt idx="30">
                  <c:v>360.42099999999999</c:v>
                </c:pt>
                <c:pt idx="31">
                  <c:v>368.375</c:v>
                </c:pt>
                <c:pt idx="32">
                  <c:v>374.73599999999999</c:v>
                </c:pt>
                <c:pt idx="33">
                  <c:v>390.62099999999998</c:v>
                </c:pt>
                <c:pt idx="34">
                  <c:v>404.92399999999998</c:v>
                </c:pt>
                <c:pt idx="35">
                  <c:v>410</c:v>
                </c:pt>
                <c:pt idx="36">
                  <c:v>420</c:v>
                </c:pt>
                <c:pt idx="37">
                  <c:v>430</c:v>
                </c:pt>
                <c:pt idx="38">
                  <c:v>440</c:v>
                </c:pt>
                <c:pt idx="39">
                  <c:v>450</c:v>
                </c:pt>
                <c:pt idx="40">
                  <c:v>500</c:v>
                </c:pt>
                <c:pt idx="41">
                  <c:v>600</c:v>
                </c:pt>
              </c:numCache>
            </c:numRef>
          </c:xVal>
          <c:yVal>
            <c:numRef>
              <c:f>BC!$S$2:$S$43</c:f>
              <c:numCache>
                <c:formatCode>0.000</c:formatCode>
                <c:ptCount val="42"/>
                <c:pt idx="0">
                  <c:v>5.6297476623263131E-124</c:v>
                </c:pt>
                <c:pt idx="1">
                  <c:v>8.6300970889459869E-36</c:v>
                </c:pt>
                <c:pt idx="2">
                  <c:v>1.2261769678961266E-16</c:v>
                </c:pt>
                <c:pt idx="3">
                  <c:v>4.615185602569007E-9</c:v>
                </c:pt>
                <c:pt idx="4">
                  <c:v>9.0840546573302617E-6</c:v>
                </c:pt>
                <c:pt idx="5">
                  <c:v>4.3065295078746256E-5</c:v>
                </c:pt>
                <c:pt idx="6">
                  <c:v>5.3286574211319152E-4</c:v>
                </c:pt>
                <c:pt idx="7">
                  <c:v>4.2915829281185581E-3</c:v>
                </c:pt>
                <c:pt idx="8">
                  <c:v>1.4473703221238721E-2</c:v>
                </c:pt>
                <c:pt idx="9">
                  <c:v>4.6779076138953109E-2</c:v>
                </c:pt>
                <c:pt idx="10">
                  <c:v>9.2817918103591787E-2</c:v>
                </c:pt>
                <c:pt idx="11">
                  <c:v>0.15794965772459496</c:v>
                </c:pt>
                <c:pt idx="12">
                  <c:v>0.22642848035596774</c:v>
                </c:pt>
                <c:pt idx="13">
                  <c:v>0.28962561635588796</c:v>
                </c:pt>
                <c:pt idx="14">
                  <c:v>0.36866033619833122</c:v>
                </c:pt>
                <c:pt idx="15">
                  <c:v>0.39569542356365078</c:v>
                </c:pt>
                <c:pt idx="16">
                  <c:v>0.47431802758759284</c:v>
                </c:pt>
                <c:pt idx="17">
                  <c:v>0.51223269545721295</c:v>
                </c:pt>
                <c:pt idx="18">
                  <c:v>0.52501429744878114</c:v>
                </c:pt>
                <c:pt idx="19">
                  <c:v>0.57276027795818463</c:v>
                </c:pt>
                <c:pt idx="20">
                  <c:v>0.64931325293885667</c:v>
                </c:pt>
                <c:pt idx="21">
                  <c:v>0.67898312990156451</c:v>
                </c:pt>
                <c:pt idx="22">
                  <c:v>0.71547209943458567</c:v>
                </c:pt>
                <c:pt idx="23">
                  <c:v>0.74057097607355626</c:v>
                </c:pt>
                <c:pt idx="24">
                  <c:v>0.78517101583028193</c:v>
                </c:pt>
                <c:pt idx="25">
                  <c:v>0.81721421976320396</c:v>
                </c:pt>
                <c:pt idx="26">
                  <c:v>0.83974839916952093</c:v>
                </c:pt>
                <c:pt idx="27">
                  <c:v>0.86432447509619159</c:v>
                </c:pt>
                <c:pt idx="28">
                  <c:v>0.8854329675130842</c:v>
                </c:pt>
                <c:pt idx="29">
                  <c:v>0.90341961828408746</c:v>
                </c:pt>
                <c:pt idx="30">
                  <c:v>0.91870243222089298</c:v>
                </c:pt>
                <c:pt idx="31">
                  <c:v>0.93162311878871618</c:v>
                </c:pt>
                <c:pt idx="32">
                  <c:v>0.94051046401945393</c:v>
                </c:pt>
                <c:pt idx="33">
                  <c:v>0.95808885685700684</c:v>
                </c:pt>
                <c:pt idx="34">
                  <c:v>0.96949768585820495</c:v>
                </c:pt>
                <c:pt idx="35">
                  <c:v>0.97276178038593786</c:v>
                </c:pt>
                <c:pt idx="36">
                  <c:v>0.97821683748851307</c:v>
                </c:pt>
                <c:pt idx="37">
                  <c:v>0.98258918584208732</c:v>
                </c:pt>
                <c:pt idx="38">
                  <c:v>0.9860901550366219</c:v>
                </c:pt>
                <c:pt idx="39">
                  <c:v>0.98889113096835513</c:v>
                </c:pt>
                <c:pt idx="40">
                  <c:v>0.99640270849041956</c:v>
                </c:pt>
                <c:pt idx="41">
                  <c:v>0.99962502206713022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7-4AE8-B9EB-E61BB7701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28688"/>
        <c:axId val="1379627024"/>
      </c:scatterChart>
      <c:valAx>
        <c:axId val="13796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27024"/>
        <c:crosses val="autoZero"/>
        <c:crossBetween val="midCat"/>
      </c:valAx>
      <c:valAx>
        <c:axId val="13796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BC!$V$1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BC!$U$2:$U$26</c:f>
              <c:numCache>
                <c:formatCode>0.000</c:formatCode>
                <c:ptCount val="25"/>
                <c:pt idx="0">
                  <c:v>0</c:v>
                </c:pt>
                <c:pt idx="1">
                  <c:v>3.2876699999999999</c:v>
                </c:pt>
                <c:pt idx="2">
                  <c:v>10.228300000000001</c:v>
                </c:pt>
                <c:pt idx="3">
                  <c:v>16.803699999999999</c:v>
                </c:pt>
                <c:pt idx="4">
                  <c:v>21.9178</c:v>
                </c:pt>
                <c:pt idx="5">
                  <c:v>24.1096</c:v>
                </c:pt>
                <c:pt idx="6">
                  <c:v>25.570799999999998</c:v>
                </c:pt>
                <c:pt idx="7">
                  <c:v>28.1279</c:v>
                </c:pt>
                <c:pt idx="8">
                  <c:v>31.780799999999999</c:v>
                </c:pt>
                <c:pt idx="9">
                  <c:v>33.9726</c:v>
                </c:pt>
                <c:pt idx="10">
                  <c:v>35.799100000000003</c:v>
                </c:pt>
                <c:pt idx="11">
                  <c:v>37.625599999999999</c:v>
                </c:pt>
                <c:pt idx="12">
                  <c:v>39.452100000000002</c:v>
                </c:pt>
                <c:pt idx="13">
                  <c:v>43.835599999999999</c:v>
                </c:pt>
                <c:pt idx="14">
                  <c:v>47.853900000000003</c:v>
                </c:pt>
                <c:pt idx="15">
                  <c:v>51.872100000000003</c:v>
                </c:pt>
                <c:pt idx="16">
                  <c:v>55.525100000000002</c:v>
                </c:pt>
                <c:pt idx="17">
                  <c:v>59.908700000000003</c:v>
                </c:pt>
                <c:pt idx="18">
                  <c:v>63.196300000000001</c:v>
                </c:pt>
                <c:pt idx="19">
                  <c:v>67.9452</c:v>
                </c:pt>
                <c:pt idx="20">
                  <c:v>71.963499999999996</c:v>
                </c:pt>
                <c:pt idx="21">
                  <c:v>75.616399999999999</c:v>
                </c:pt>
                <c:pt idx="22">
                  <c:v>79.634699999999995</c:v>
                </c:pt>
                <c:pt idx="23">
                  <c:v>82.191800000000001</c:v>
                </c:pt>
                <c:pt idx="24">
                  <c:v>85.844700000000003</c:v>
                </c:pt>
              </c:numCache>
            </c:numRef>
          </c:xVal>
          <c:yVal>
            <c:numRef>
              <c:f>BC!$V$2:$V$26</c:f>
              <c:numCache>
                <c:formatCode>0.000</c:formatCode>
                <c:ptCount val="25"/>
                <c:pt idx="0">
                  <c:v>0</c:v>
                </c:pt>
                <c:pt idx="1">
                  <c:v>8.5190489999999996E-5</c:v>
                </c:pt>
                <c:pt idx="2">
                  <c:v>3.9784E-3</c:v>
                </c:pt>
                <c:pt idx="3">
                  <c:v>4.1317400000000001E-3</c:v>
                </c:pt>
                <c:pt idx="4">
                  <c:v>7.9823499999999992E-3</c:v>
                </c:pt>
                <c:pt idx="5">
                  <c:v>2.6690200000000001E-2</c:v>
                </c:pt>
                <c:pt idx="6">
                  <c:v>5.6575E-2</c:v>
                </c:pt>
                <c:pt idx="7">
                  <c:v>9.76794E-2</c:v>
                </c:pt>
                <c:pt idx="8">
                  <c:v>0.191048</c:v>
                </c:pt>
                <c:pt idx="9">
                  <c:v>0.235875</c:v>
                </c:pt>
                <c:pt idx="10">
                  <c:v>0.280694</c:v>
                </c:pt>
                <c:pt idx="11">
                  <c:v>0.31805</c:v>
                </c:pt>
                <c:pt idx="12">
                  <c:v>0.36659999999999998</c:v>
                </c:pt>
                <c:pt idx="13">
                  <c:v>0.51222500000000004</c:v>
                </c:pt>
                <c:pt idx="14">
                  <c:v>0.58694500000000005</c:v>
                </c:pt>
                <c:pt idx="15">
                  <c:v>0.67286000000000001</c:v>
                </c:pt>
                <c:pt idx="16">
                  <c:v>0.72518400000000005</c:v>
                </c:pt>
                <c:pt idx="17">
                  <c:v>0.77006200000000002</c:v>
                </c:pt>
                <c:pt idx="18">
                  <c:v>0.81118400000000002</c:v>
                </c:pt>
                <c:pt idx="19">
                  <c:v>0.85980199999999996</c:v>
                </c:pt>
                <c:pt idx="20">
                  <c:v>0.89347799999999999</c:v>
                </c:pt>
                <c:pt idx="21">
                  <c:v>0.93460799999999999</c:v>
                </c:pt>
                <c:pt idx="22">
                  <c:v>0.97201499999999996</c:v>
                </c:pt>
                <c:pt idx="23">
                  <c:v>0.98699999999999999</c:v>
                </c:pt>
                <c:pt idx="24">
                  <c:v>0.99081600000000003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F-4B91-8E61-328A6FAA63EB}"/>
            </c:ext>
          </c:extLst>
        </c:ser>
        <c:ser>
          <c:idx val="1"/>
          <c:order val="1"/>
          <c:tx>
            <c:strRef>
              <c:f>BC!$W$1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BC!$U$2:$U$36</c:f>
              <c:numCache>
                <c:formatCode>0.000</c:formatCode>
                <c:ptCount val="35"/>
                <c:pt idx="0">
                  <c:v>0</c:v>
                </c:pt>
                <c:pt idx="1">
                  <c:v>3.2876699999999999</c:v>
                </c:pt>
                <c:pt idx="2">
                  <c:v>10.228300000000001</c:v>
                </c:pt>
                <c:pt idx="3">
                  <c:v>16.803699999999999</c:v>
                </c:pt>
                <c:pt idx="4">
                  <c:v>21.9178</c:v>
                </c:pt>
                <c:pt idx="5">
                  <c:v>24.1096</c:v>
                </c:pt>
                <c:pt idx="6">
                  <c:v>25.570799999999998</c:v>
                </c:pt>
                <c:pt idx="7">
                  <c:v>28.1279</c:v>
                </c:pt>
                <c:pt idx="8">
                  <c:v>31.780799999999999</c:v>
                </c:pt>
                <c:pt idx="9">
                  <c:v>33.9726</c:v>
                </c:pt>
                <c:pt idx="10">
                  <c:v>35.799100000000003</c:v>
                </c:pt>
                <c:pt idx="11">
                  <c:v>37.625599999999999</c:v>
                </c:pt>
                <c:pt idx="12">
                  <c:v>39.452100000000002</c:v>
                </c:pt>
                <c:pt idx="13">
                  <c:v>43.835599999999999</c:v>
                </c:pt>
                <c:pt idx="14">
                  <c:v>47.853900000000003</c:v>
                </c:pt>
                <c:pt idx="15">
                  <c:v>51.872100000000003</c:v>
                </c:pt>
                <c:pt idx="16">
                  <c:v>55.525100000000002</c:v>
                </c:pt>
                <c:pt idx="17">
                  <c:v>59.908700000000003</c:v>
                </c:pt>
                <c:pt idx="18">
                  <c:v>63.196300000000001</c:v>
                </c:pt>
                <c:pt idx="19">
                  <c:v>67.9452</c:v>
                </c:pt>
                <c:pt idx="20">
                  <c:v>71.963499999999996</c:v>
                </c:pt>
                <c:pt idx="21">
                  <c:v>75.616399999999999</c:v>
                </c:pt>
                <c:pt idx="22">
                  <c:v>79.634699999999995</c:v>
                </c:pt>
                <c:pt idx="23">
                  <c:v>82.191800000000001</c:v>
                </c:pt>
                <c:pt idx="24">
                  <c:v>85.844700000000003</c:v>
                </c:pt>
                <c:pt idx="25">
                  <c:v>90</c:v>
                </c:pt>
                <c:pt idx="26">
                  <c:v>95</c:v>
                </c:pt>
                <c:pt idx="27">
                  <c:v>100</c:v>
                </c:pt>
                <c:pt idx="28">
                  <c:v>105</c:v>
                </c:pt>
                <c:pt idx="29">
                  <c:v>110</c:v>
                </c:pt>
                <c:pt idx="30">
                  <c:v>115</c:v>
                </c:pt>
                <c:pt idx="31">
                  <c:v>120</c:v>
                </c:pt>
                <c:pt idx="32">
                  <c:v>130</c:v>
                </c:pt>
                <c:pt idx="33">
                  <c:v>140</c:v>
                </c:pt>
                <c:pt idx="34">
                  <c:v>150</c:v>
                </c:pt>
              </c:numCache>
            </c:numRef>
          </c:xVal>
          <c:yVal>
            <c:numRef>
              <c:f>BC!$W$2:$W$36</c:f>
              <c:numCache>
                <c:formatCode>0.000</c:formatCode>
                <c:ptCount val="35"/>
                <c:pt idx="0">
                  <c:v>3.5564654568062299E-8</c:v>
                </c:pt>
                <c:pt idx="1">
                  <c:v>1.3331335390623891E-6</c:v>
                </c:pt>
                <c:pt idx="2">
                  <c:v>2.7565811521269536E-4</c:v>
                </c:pt>
                <c:pt idx="3">
                  <c:v>6.104695280868956E-3</c:v>
                </c:pt>
                <c:pt idx="4">
                  <c:v>2.9462423964211205E-2</c:v>
                </c:pt>
                <c:pt idx="5">
                  <c:v>4.9350528733884638E-2</c:v>
                </c:pt>
                <c:pt idx="6">
                  <c:v>6.6698272176869147E-2</c:v>
                </c:pt>
                <c:pt idx="7">
                  <c:v>0.10527675193548498</c:v>
                </c:pt>
                <c:pt idx="8">
                  <c:v>0.17740456219858225</c:v>
                </c:pt>
                <c:pt idx="9">
                  <c:v>0.22849629839599694</c:v>
                </c:pt>
                <c:pt idx="10">
                  <c:v>0.27420924125672846</c:v>
                </c:pt>
                <c:pt idx="11">
                  <c:v>0.3217365634226077</c:v>
                </c:pt>
                <c:pt idx="12">
                  <c:v>0.37012032429162195</c:v>
                </c:pt>
                <c:pt idx="13">
                  <c:v>0.48466503524775018</c:v>
                </c:pt>
                <c:pt idx="14">
                  <c:v>0.58163462396787413</c:v>
                </c:pt>
                <c:pt idx="15">
                  <c:v>0.66667186354579766</c:v>
                </c:pt>
                <c:pt idx="16">
                  <c:v>0.73237226394097832</c:v>
                </c:pt>
                <c:pt idx="17">
                  <c:v>0.79694392772224032</c:v>
                </c:pt>
                <c:pt idx="18">
                  <c:v>0.8360921927328866</c:v>
                </c:pt>
                <c:pt idx="19">
                  <c:v>0.88068347792313872</c:v>
                </c:pt>
                <c:pt idx="20">
                  <c:v>0.90931571855696292</c:v>
                </c:pt>
                <c:pt idx="21">
                  <c:v>0.92957623084900698</c:v>
                </c:pt>
                <c:pt idx="22">
                  <c:v>0.94682807053275053</c:v>
                </c:pt>
                <c:pt idx="23">
                  <c:v>0.95558886170067248</c:v>
                </c:pt>
                <c:pt idx="24">
                  <c:v>0.96570487546415873</c:v>
                </c:pt>
                <c:pt idx="25">
                  <c:v>0.9744786553157081</c:v>
                </c:pt>
                <c:pt idx="26">
                  <c:v>0.98214206436342566</c:v>
                </c:pt>
                <c:pt idx="27">
                  <c:v>0.98751907562846686</c:v>
                </c:pt>
                <c:pt idx="28">
                  <c:v>0.99128425391445973</c:v>
                </c:pt>
                <c:pt idx="29">
                  <c:v>0.99391707087738357</c:v>
                </c:pt>
                <c:pt idx="30">
                  <c:v>0.99575627932740418</c:v>
                </c:pt>
                <c:pt idx="31">
                  <c:v>0.99704022046661867</c:v>
                </c:pt>
                <c:pt idx="32">
                  <c:v>0.998561015675825</c:v>
                </c:pt>
                <c:pt idx="33">
                  <c:v>0.99930066916600413</c:v>
                </c:pt>
                <c:pt idx="34">
                  <c:v>0.99966019744615087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F-4B91-8E61-328A6FAA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37584"/>
        <c:axId val="1578730096"/>
      </c:scatterChart>
      <c:valAx>
        <c:axId val="15787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30096"/>
        <c:crosses val="autoZero"/>
        <c:crossBetween val="midCat"/>
      </c:valAx>
      <c:valAx>
        <c:axId val="15787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3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BC!$AP$1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BC!$AO$2:$AO$48</c:f>
              <c:numCache>
                <c:formatCode>0.000</c:formatCode>
                <c:ptCount val="47"/>
                <c:pt idx="0">
                  <c:v>0</c:v>
                </c:pt>
                <c:pt idx="1">
                  <c:v>24.1096</c:v>
                </c:pt>
                <c:pt idx="2">
                  <c:v>40.182600000000001</c:v>
                </c:pt>
                <c:pt idx="3">
                  <c:v>45.662100000000002</c:v>
                </c:pt>
                <c:pt idx="4">
                  <c:v>50.776299999999999</c:v>
                </c:pt>
                <c:pt idx="5">
                  <c:v>53.698599999999999</c:v>
                </c:pt>
                <c:pt idx="6">
                  <c:v>58.0822</c:v>
                </c:pt>
                <c:pt idx="7">
                  <c:v>61.004600000000003</c:v>
                </c:pt>
                <c:pt idx="8">
                  <c:v>63.561599999999999</c:v>
                </c:pt>
                <c:pt idx="9">
                  <c:v>66.118700000000004</c:v>
                </c:pt>
                <c:pt idx="10">
                  <c:v>69.771699999999996</c:v>
                </c:pt>
                <c:pt idx="11">
                  <c:v>73.424700000000001</c:v>
                </c:pt>
                <c:pt idx="12">
                  <c:v>77.808199999999999</c:v>
                </c:pt>
                <c:pt idx="13">
                  <c:v>81.461200000000005</c:v>
                </c:pt>
                <c:pt idx="14">
                  <c:v>85.844700000000003</c:v>
                </c:pt>
                <c:pt idx="15">
                  <c:v>89.497699999999995</c:v>
                </c:pt>
                <c:pt idx="16">
                  <c:v>93.150700000000001</c:v>
                </c:pt>
                <c:pt idx="17">
                  <c:v>97.899500000000003</c:v>
                </c:pt>
                <c:pt idx="18">
                  <c:v>104.11</c:v>
                </c:pt>
                <c:pt idx="19">
                  <c:v>107.76300000000001</c:v>
                </c:pt>
                <c:pt idx="20">
                  <c:v>111.416</c:v>
                </c:pt>
                <c:pt idx="21">
                  <c:v>116.164</c:v>
                </c:pt>
                <c:pt idx="22">
                  <c:v>120.913</c:v>
                </c:pt>
                <c:pt idx="23">
                  <c:v>123.47</c:v>
                </c:pt>
              </c:numCache>
            </c:numRef>
          </c:xVal>
          <c:yVal>
            <c:numRef>
              <c:f>BC!$AP$2:$AP$48</c:f>
              <c:numCache>
                <c:formatCode>0.000</c:formatCode>
                <c:ptCount val="47"/>
                <c:pt idx="0">
                  <c:v>0</c:v>
                </c:pt>
                <c:pt idx="1">
                  <c:v>5.7077630000000005E-4</c:v>
                </c:pt>
                <c:pt idx="2">
                  <c:v>9.4561440000000003E-4</c:v>
                </c:pt>
                <c:pt idx="3">
                  <c:v>4.8047400000000001E-3</c:v>
                </c:pt>
                <c:pt idx="4">
                  <c:v>1.23867E-2</c:v>
                </c:pt>
                <c:pt idx="5">
                  <c:v>1.9917500000000001E-2</c:v>
                </c:pt>
                <c:pt idx="6">
                  <c:v>4.2407800000000002E-2</c:v>
                </c:pt>
                <c:pt idx="7">
                  <c:v>6.1132699999999998E-2</c:v>
                </c:pt>
                <c:pt idx="8">
                  <c:v>9.8505800000000004E-2</c:v>
                </c:pt>
                <c:pt idx="9">
                  <c:v>0.15080399999999999</c:v>
                </c:pt>
                <c:pt idx="10">
                  <c:v>0.24044199999999999</c:v>
                </c:pt>
                <c:pt idx="11">
                  <c:v>0.31515399999999999</c:v>
                </c:pt>
                <c:pt idx="12">
                  <c:v>0.412271</c:v>
                </c:pt>
                <c:pt idx="13">
                  <c:v>0.50190800000000002</c:v>
                </c:pt>
                <c:pt idx="14">
                  <c:v>0.59156299999999995</c:v>
                </c:pt>
                <c:pt idx="15">
                  <c:v>0.69239399999999995</c:v>
                </c:pt>
                <c:pt idx="16">
                  <c:v>0.77083800000000002</c:v>
                </c:pt>
                <c:pt idx="17">
                  <c:v>0.823187</c:v>
                </c:pt>
                <c:pt idx="18">
                  <c:v>0.87183900000000003</c:v>
                </c:pt>
                <c:pt idx="19">
                  <c:v>0.90923799999999999</c:v>
                </c:pt>
                <c:pt idx="20">
                  <c:v>0.95409900000000003</c:v>
                </c:pt>
                <c:pt idx="21">
                  <c:v>0.98033000000000003</c:v>
                </c:pt>
                <c:pt idx="22">
                  <c:v>0.99163400000000002</c:v>
                </c:pt>
                <c:pt idx="23">
                  <c:v>0.995425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B-42CF-B3F5-AEC4F2A68E06}"/>
            </c:ext>
          </c:extLst>
        </c:ser>
        <c:ser>
          <c:idx val="1"/>
          <c:order val="1"/>
          <c:tx>
            <c:strRef>
              <c:f>BC!$AQ$1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BC!$AO$2:$AO$48</c:f>
              <c:numCache>
                <c:formatCode>0.000</c:formatCode>
                <c:ptCount val="47"/>
                <c:pt idx="0">
                  <c:v>0</c:v>
                </c:pt>
                <c:pt idx="1">
                  <c:v>24.1096</c:v>
                </c:pt>
                <c:pt idx="2">
                  <c:v>40.182600000000001</c:v>
                </c:pt>
                <c:pt idx="3">
                  <c:v>45.662100000000002</c:v>
                </c:pt>
                <c:pt idx="4">
                  <c:v>50.776299999999999</c:v>
                </c:pt>
                <c:pt idx="5">
                  <c:v>53.698599999999999</c:v>
                </c:pt>
                <c:pt idx="6">
                  <c:v>58.0822</c:v>
                </c:pt>
                <c:pt idx="7">
                  <c:v>61.004600000000003</c:v>
                </c:pt>
                <c:pt idx="8">
                  <c:v>63.561599999999999</c:v>
                </c:pt>
                <c:pt idx="9">
                  <c:v>66.118700000000004</c:v>
                </c:pt>
                <c:pt idx="10">
                  <c:v>69.771699999999996</c:v>
                </c:pt>
                <c:pt idx="11">
                  <c:v>73.424700000000001</c:v>
                </c:pt>
                <c:pt idx="12">
                  <c:v>77.808199999999999</c:v>
                </c:pt>
                <c:pt idx="13">
                  <c:v>81.461200000000005</c:v>
                </c:pt>
                <c:pt idx="14">
                  <c:v>85.844700000000003</c:v>
                </c:pt>
                <c:pt idx="15">
                  <c:v>89.497699999999995</c:v>
                </c:pt>
                <c:pt idx="16">
                  <c:v>93.150700000000001</c:v>
                </c:pt>
                <c:pt idx="17">
                  <c:v>97.899500000000003</c:v>
                </c:pt>
                <c:pt idx="18">
                  <c:v>104.11</c:v>
                </c:pt>
                <c:pt idx="19">
                  <c:v>107.76300000000001</c:v>
                </c:pt>
                <c:pt idx="20">
                  <c:v>111.416</c:v>
                </c:pt>
                <c:pt idx="21">
                  <c:v>116.164</c:v>
                </c:pt>
                <c:pt idx="22">
                  <c:v>120.913</c:v>
                </c:pt>
                <c:pt idx="23">
                  <c:v>123.47</c:v>
                </c:pt>
              </c:numCache>
            </c:numRef>
          </c:xVal>
          <c:yVal>
            <c:numRef>
              <c:f>BC!$AQ$2:$AQ$48</c:f>
              <c:numCache>
                <c:formatCode>0.000</c:formatCode>
                <c:ptCount val="47"/>
                <c:pt idx="0">
                  <c:v>2.3712693134420161E-100</c:v>
                </c:pt>
                <c:pt idx="1">
                  <c:v>2.7481749809162252E-18</c:v>
                </c:pt>
                <c:pt idx="2">
                  <c:v>3.014273266759171E-6</c:v>
                </c:pt>
                <c:pt idx="3">
                  <c:v>1.9003470145616662E-4</c:v>
                </c:pt>
                <c:pt idx="4">
                  <c:v>2.6607489866232801E-3</c:v>
                </c:pt>
                <c:pt idx="5">
                  <c:v>8.1951277742323084E-3</c:v>
                </c:pt>
                <c:pt idx="6">
                  <c:v>3.007707489736821E-2</c:v>
                </c:pt>
                <c:pt idx="7">
                  <c:v>5.8474638160647005E-2</c:v>
                </c:pt>
                <c:pt idx="8">
                  <c:v>9.4250979633624915E-2</c:v>
                </c:pt>
                <c:pt idx="9">
                  <c:v>0.14020143917029174</c:v>
                </c:pt>
                <c:pt idx="10">
                  <c:v>0.22083498664334267</c:v>
                </c:pt>
                <c:pt idx="11">
                  <c:v>0.31315089384046568</c:v>
                </c:pt>
                <c:pt idx="12">
                  <c:v>0.42876699548971475</c:v>
                </c:pt>
                <c:pt idx="13">
                  <c:v>0.52152002327943414</c:v>
                </c:pt>
                <c:pt idx="14">
                  <c:v>0.62199644837052659</c:v>
                </c:pt>
                <c:pt idx="15">
                  <c:v>0.69418450434835677</c:v>
                </c:pt>
                <c:pt idx="16">
                  <c:v>0.7553255873482736</c:v>
                </c:pt>
                <c:pt idx="17">
                  <c:v>0.81926180469228382</c:v>
                </c:pt>
                <c:pt idx="18">
                  <c:v>0.88031161944408409</c:v>
                </c:pt>
                <c:pt idx="19">
                  <c:v>0.90664940984456965</c:v>
                </c:pt>
                <c:pt idx="20">
                  <c:v>0.9274310278739204</c:v>
                </c:pt>
                <c:pt idx="21">
                  <c:v>0.94788248393448138</c:v>
                </c:pt>
                <c:pt idx="22">
                  <c:v>0.96268876485136323</c:v>
                </c:pt>
                <c:pt idx="23">
                  <c:v>0.96886336246962557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B-42CF-B3F5-AEC4F2A68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930639"/>
        <c:axId val="1539916495"/>
      </c:scatterChart>
      <c:valAx>
        <c:axId val="153993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16495"/>
        <c:crosses val="autoZero"/>
        <c:crossBetween val="midCat"/>
      </c:valAx>
      <c:valAx>
        <c:axId val="15399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3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BC!$AT$1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BC!$AS$2:$AS$44</c:f>
              <c:numCache>
                <c:formatCode>0.000</c:formatCode>
                <c:ptCount val="43"/>
                <c:pt idx="0">
                  <c:v>0</c:v>
                </c:pt>
                <c:pt idx="1">
                  <c:v>5.4794499999999999</c:v>
                </c:pt>
                <c:pt idx="2">
                  <c:v>10.411</c:v>
                </c:pt>
                <c:pt idx="3">
                  <c:v>13.698600000000001</c:v>
                </c:pt>
                <c:pt idx="4">
                  <c:v>18.630099999999999</c:v>
                </c:pt>
                <c:pt idx="5">
                  <c:v>21.9178</c:v>
                </c:pt>
                <c:pt idx="6">
                  <c:v>25.205500000000001</c:v>
                </c:pt>
                <c:pt idx="7">
                  <c:v>30.137</c:v>
                </c:pt>
                <c:pt idx="8">
                  <c:v>31.780799999999999</c:v>
                </c:pt>
                <c:pt idx="9">
                  <c:v>32.8767</c:v>
                </c:pt>
                <c:pt idx="10">
                  <c:v>35.0685</c:v>
                </c:pt>
                <c:pt idx="11">
                  <c:v>40</c:v>
                </c:pt>
                <c:pt idx="12">
                  <c:v>44.383600000000001</c:v>
                </c:pt>
                <c:pt idx="13">
                  <c:v>49.863</c:v>
                </c:pt>
                <c:pt idx="14">
                  <c:v>50.9589</c:v>
                </c:pt>
                <c:pt idx="15">
                  <c:v>54.246600000000001</c:v>
                </c:pt>
                <c:pt idx="16">
                  <c:v>58.630099999999999</c:v>
                </c:pt>
                <c:pt idx="17">
                  <c:v>64.1096</c:v>
                </c:pt>
                <c:pt idx="18">
                  <c:v>68.493200000000002</c:v>
                </c:pt>
                <c:pt idx="19">
                  <c:v>75.0685</c:v>
                </c:pt>
                <c:pt idx="20">
                  <c:v>80.547899999999998</c:v>
                </c:pt>
                <c:pt idx="21">
                  <c:v>86.575299999999999</c:v>
                </c:pt>
                <c:pt idx="22">
                  <c:v>92.0548</c:v>
                </c:pt>
                <c:pt idx="23">
                  <c:v>98.0822</c:v>
                </c:pt>
                <c:pt idx="24">
                  <c:v>103.014</c:v>
                </c:pt>
                <c:pt idx="25">
                  <c:v>105.753</c:v>
                </c:pt>
                <c:pt idx="26">
                  <c:v>108.49299999999999</c:v>
                </c:pt>
                <c:pt idx="27">
                  <c:v>110</c:v>
                </c:pt>
                <c:pt idx="28">
                  <c:v>120</c:v>
                </c:pt>
                <c:pt idx="29">
                  <c:v>130</c:v>
                </c:pt>
                <c:pt idx="30">
                  <c:v>140</c:v>
                </c:pt>
                <c:pt idx="31">
                  <c:v>150</c:v>
                </c:pt>
                <c:pt idx="32">
                  <c:v>160</c:v>
                </c:pt>
                <c:pt idx="33">
                  <c:v>170</c:v>
                </c:pt>
                <c:pt idx="34">
                  <c:v>180</c:v>
                </c:pt>
              </c:numCache>
            </c:numRef>
          </c:xVal>
          <c:yVal>
            <c:numRef>
              <c:f>BC!$AT$2:$AT$44</c:f>
              <c:numCache>
                <c:formatCode>0.000</c:formatCode>
                <c:ptCount val="43"/>
                <c:pt idx="0">
                  <c:v>0</c:v>
                </c:pt>
                <c:pt idx="1">
                  <c:v>3.79672E-3</c:v>
                </c:pt>
                <c:pt idx="2">
                  <c:v>7.5765299999999997E-3</c:v>
                </c:pt>
                <c:pt idx="3">
                  <c:v>1.50347E-2</c:v>
                </c:pt>
                <c:pt idx="4">
                  <c:v>2.99256E-2</c:v>
                </c:pt>
                <c:pt idx="5">
                  <c:v>4.47911E-2</c:v>
                </c:pt>
                <c:pt idx="6">
                  <c:v>6.7064100000000001E-2</c:v>
                </c:pt>
                <c:pt idx="7">
                  <c:v>0.107881</c:v>
                </c:pt>
                <c:pt idx="8">
                  <c:v>0.14124</c:v>
                </c:pt>
                <c:pt idx="9">
                  <c:v>0.185701</c:v>
                </c:pt>
                <c:pt idx="10">
                  <c:v>0.25240099999999999</c:v>
                </c:pt>
                <c:pt idx="11">
                  <c:v>0.34877399999999997</c:v>
                </c:pt>
                <c:pt idx="12">
                  <c:v>0.48958200000000002</c:v>
                </c:pt>
                <c:pt idx="13">
                  <c:v>0.54151899999999997</c:v>
                </c:pt>
                <c:pt idx="14">
                  <c:v>0.58968399999999999</c:v>
                </c:pt>
                <c:pt idx="15">
                  <c:v>0.64899399999999996</c:v>
                </c:pt>
                <c:pt idx="16">
                  <c:v>0.73424699999999998</c:v>
                </c:pt>
                <c:pt idx="17">
                  <c:v>0.77877600000000002</c:v>
                </c:pt>
                <c:pt idx="18">
                  <c:v>0.81588000000000005</c:v>
                </c:pt>
                <c:pt idx="19">
                  <c:v>0.86412999999999995</c:v>
                </c:pt>
                <c:pt idx="20">
                  <c:v>0.90495499999999995</c:v>
                </c:pt>
                <c:pt idx="21">
                  <c:v>0.93467800000000001</c:v>
                </c:pt>
                <c:pt idx="22">
                  <c:v>0.95328100000000004</c:v>
                </c:pt>
                <c:pt idx="23">
                  <c:v>0.97189199999999998</c:v>
                </c:pt>
                <c:pt idx="24">
                  <c:v>0.98307999999999995</c:v>
                </c:pt>
                <c:pt idx="25">
                  <c:v>0.98682599999999998</c:v>
                </c:pt>
                <c:pt idx="26">
                  <c:v>0.98686799999999997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8-4838-BF50-10B88435A79C}"/>
            </c:ext>
          </c:extLst>
        </c:ser>
        <c:ser>
          <c:idx val="1"/>
          <c:order val="1"/>
          <c:tx>
            <c:strRef>
              <c:f>BC!$AU$1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BC!$AS$2:$AS$44</c:f>
              <c:numCache>
                <c:formatCode>0.000</c:formatCode>
                <c:ptCount val="43"/>
                <c:pt idx="0">
                  <c:v>0</c:v>
                </c:pt>
                <c:pt idx="1">
                  <c:v>5.4794499999999999</c:v>
                </c:pt>
                <c:pt idx="2">
                  <c:v>10.411</c:v>
                </c:pt>
                <c:pt idx="3">
                  <c:v>13.698600000000001</c:v>
                </c:pt>
                <c:pt idx="4">
                  <c:v>18.630099999999999</c:v>
                </c:pt>
                <c:pt idx="5">
                  <c:v>21.9178</c:v>
                </c:pt>
                <c:pt idx="6">
                  <c:v>25.205500000000001</c:v>
                </c:pt>
                <c:pt idx="7">
                  <c:v>30.137</c:v>
                </c:pt>
                <c:pt idx="8">
                  <c:v>31.780799999999999</c:v>
                </c:pt>
                <c:pt idx="9">
                  <c:v>32.8767</c:v>
                </c:pt>
                <c:pt idx="10">
                  <c:v>35.0685</c:v>
                </c:pt>
                <c:pt idx="11">
                  <c:v>40</c:v>
                </c:pt>
                <c:pt idx="12">
                  <c:v>44.383600000000001</c:v>
                </c:pt>
                <c:pt idx="13">
                  <c:v>49.863</c:v>
                </c:pt>
                <c:pt idx="14">
                  <c:v>50.9589</c:v>
                </c:pt>
                <c:pt idx="15">
                  <c:v>54.246600000000001</c:v>
                </c:pt>
                <c:pt idx="16">
                  <c:v>58.630099999999999</c:v>
                </c:pt>
                <c:pt idx="17">
                  <c:v>64.1096</c:v>
                </c:pt>
                <c:pt idx="18">
                  <c:v>68.493200000000002</c:v>
                </c:pt>
                <c:pt idx="19">
                  <c:v>75.0685</c:v>
                </c:pt>
                <c:pt idx="20">
                  <c:v>80.547899999999998</c:v>
                </c:pt>
                <c:pt idx="21">
                  <c:v>86.575299999999999</c:v>
                </c:pt>
                <c:pt idx="22">
                  <c:v>92.0548</c:v>
                </c:pt>
                <c:pt idx="23">
                  <c:v>98.0822</c:v>
                </c:pt>
                <c:pt idx="24">
                  <c:v>103.014</c:v>
                </c:pt>
                <c:pt idx="25">
                  <c:v>105.753</c:v>
                </c:pt>
                <c:pt idx="26">
                  <c:v>108.49299999999999</c:v>
                </c:pt>
                <c:pt idx="27">
                  <c:v>110</c:v>
                </c:pt>
                <c:pt idx="28">
                  <c:v>120</c:v>
                </c:pt>
                <c:pt idx="29">
                  <c:v>130</c:v>
                </c:pt>
                <c:pt idx="30">
                  <c:v>140</c:v>
                </c:pt>
                <c:pt idx="31">
                  <c:v>150</c:v>
                </c:pt>
                <c:pt idx="32">
                  <c:v>160</c:v>
                </c:pt>
                <c:pt idx="33">
                  <c:v>170</c:v>
                </c:pt>
                <c:pt idx="34">
                  <c:v>180</c:v>
                </c:pt>
              </c:numCache>
            </c:numRef>
          </c:xVal>
          <c:yVal>
            <c:numRef>
              <c:f>BC!$AU$2:$AU$44</c:f>
              <c:numCache>
                <c:formatCode>0.000</c:formatCode>
                <c:ptCount val="43"/>
                <c:pt idx="0">
                  <c:v>3.2067134890470042E-6</c:v>
                </c:pt>
                <c:pt idx="1">
                  <c:v>1.2179811232963838E-4</c:v>
                </c:pt>
                <c:pt idx="2">
                  <c:v>1.302911665909765E-3</c:v>
                </c:pt>
                <c:pt idx="3">
                  <c:v>4.4247723818303525E-3</c:v>
                </c:pt>
                <c:pt idx="4">
                  <c:v>1.8403257255402313E-2</c:v>
                </c:pt>
                <c:pt idx="5">
                  <c:v>3.8391509736451238E-2</c:v>
                </c:pt>
                <c:pt idx="6">
                  <c:v>6.9952317072194611E-2</c:v>
                </c:pt>
                <c:pt idx="7">
                  <c:v>0.14078515667328009</c:v>
                </c:pt>
                <c:pt idx="8">
                  <c:v>0.17017193158676275</c:v>
                </c:pt>
                <c:pt idx="9">
                  <c:v>0.19111942957143394</c:v>
                </c:pt>
                <c:pt idx="10">
                  <c:v>0.23574392309817016</c:v>
                </c:pt>
                <c:pt idx="11">
                  <c:v>0.3447107429182526</c:v>
                </c:pt>
                <c:pt idx="12">
                  <c:v>0.44394085941055667</c:v>
                </c:pt>
                <c:pt idx="13">
                  <c:v>0.56069029134255177</c:v>
                </c:pt>
                <c:pt idx="14">
                  <c:v>0.58236433340648375</c:v>
                </c:pt>
                <c:pt idx="15">
                  <c:v>0.64329460456576593</c:v>
                </c:pt>
                <c:pt idx="16">
                  <c:v>0.71436176942023122</c:v>
                </c:pt>
                <c:pt idx="17">
                  <c:v>0.78689896746804811</c:v>
                </c:pt>
                <c:pt idx="18">
                  <c:v>0.83299381818362017</c:v>
                </c:pt>
                <c:pt idx="19">
                  <c:v>0.88545109598895</c:v>
                </c:pt>
                <c:pt idx="20">
                  <c:v>0.91697046125962178</c:v>
                </c:pt>
                <c:pt idx="21">
                  <c:v>0.94204723234612431</c:v>
                </c:pt>
                <c:pt idx="22">
                  <c:v>0.95835669969755588</c:v>
                </c:pt>
                <c:pt idx="23">
                  <c:v>0.97112930625057592</c:v>
                </c:pt>
                <c:pt idx="24">
                  <c:v>0.97863936624732528</c:v>
                </c:pt>
                <c:pt idx="25">
                  <c:v>0.98193864102697204</c:v>
                </c:pt>
                <c:pt idx="26">
                  <c:v>0.98473324160058795</c:v>
                </c:pt>
                <c:pt idx="27">
                  <c:v>0.98608276227867786</c:v>
                </c:pt>
                <c:pt idx="28">
                  <c:v>0.99247906074767855</c:v>
                </c:pt>
                <c:pt idx="29">
                  <c:v>0.99594169022663737</c:v>
                </c:pt>
                <c:pt idx="30">
                  <c:v>0.99781188608867677</c:v>
                </c:pt>
                <c:pt idx="31">
                  <c:v>0.99882074731992943</c:v>
                </c:pt>
                <c:pt idx="32">
                  <c:v>0.99936460670989236</c:v>
                </c:pt>
                <c:pt idx="33">
                  <c:v>0.99965768663389387</c:v>
                </c:pt>
                <c:pt idx="34">
                  <c:v>0.99981559371484063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8-4838-BF50-10B88435A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98719"/>
        <c:axId val="1714686655"/>
      </c:scatterChart>
      <c:valAx>
        <c:axId val="171469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86655"/>
        <c:crosses val="autoZero"/>
        <c:crossBetween val="midCat"/>
      </c:valAx>
      <c:valAx>
        <c:axId val="17146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9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BC!$AX$1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BC!$AW$2:$AW$34</c:f>
              <c:numCache>
                <c:formatCode>0.000</c:formatCode>
                <c:ptCount val="33"/>
                <c:pt idx="0">
                  <c:v>0</c:v>
                </c:pt>
                <c:pt idx="1">
                  <c:v>23.379000000000001</c:v>
                </c:pt>
                <c:pt idx="2">
                  <c:v>40.182600000000001</c:v>
                </c:pt>
                <c:pt idx="3">
                  <c:v>52.602699999999999</c:v>
                </c:pt>
                <c:pt idx="4">
                  <c:v>59.908700000000003</c:v>
                </c:pt>
                <c:pt idx="5">
                  <c:v>66.483999999999995</c:v>
                </c:pt>
                <c:pt idx="6">
                  <c:v>72.328800000000001</c:v>
                </c:pt>
                <c:pt idx="7">
                  <c:v>74.520499999999998</c:v>
                </c:pt>
                <c:pt idx="8">
                  <c:v>75.981700000000004</c:v>
                </c:pt>
                <c:pt idx="9">
                  <c:v>80.365300000000005</c:v>
                </c:pt>
                <c:pt idx="10">
                  <c:v>85.479500000000002</c:v>
                </c:pt>
                <c:pt idx="11">
                  <c:v>97.168899999999994</c:v>
                </c:pt>
                <c:pt idx="12">
                  <c:v>108.858</c:v>
                </c:pt>
                <c:pt idx="13">
                  <c:v>114.703</c:v>
                </c:pt>
                <c:pt idx="14">
                  <c:v>116.895</c:v>
                </c:pt>
                <c:pt idx="15">
                  <c:v>122.009</c:v>
                </c:pt>
                <c:pt idx="16">
                  <c:v>124.20099999999999</c:v>
                </c:pt>
                <c:pt idx="17">
                  <c:v>126.393</c:v>
                </c:pt>
                <c:pt idx="18">
                  <c:v>127.123</c:v>
                </c:pt>
                <c:pt idx="19">
                  <c:v>132.96799999999999</c:v>
                </c:pt>
                <c:pt idx="20">
                  <c:v>136.62100000000001</c:v>
                </c:pt>
                <c:pt idx="21">
                  <c:v>141.73500000000001</c:v>
                </c:pt>
                <c:pt idx="22">
                  <c:v>145.38800000000001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</c:numCache>
            </c:numRef>
          </c:xVal>
          <c:yVal>
            <c:numRef>
              <c:f>BC!$AX$2:$AX$34</c:f>
              <c:numCache>
                <c:formatCode>0.000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3.7313400000000001E-3</c:v>
                </c:pt>
                <c:pt idx="3">
                  <c:v>7.4626900000000001E-3</c:v>
                </c:pt>
                <c:pt idx="4">
                  <c:v>2.2388100000000001E-2</c:v>
                </c:pt>
                <c:pt idx="5">
                  <c:v>5.5970100000000002E-2</c:v>
                </c:pt>
                <c:pt idx="6">
                  <c:v>9.3283599999999994E-2</c:v>
                </c:pt>
                <c:pt idx="7">
                  <c:v>0.115672</c:v>
                </c:pt>
                <c:pt idx="8">
                  <c:v>0.15298500000000001</c:v>
                </c:pt>
                <c:pt idx="9">
                  <c:v>0.23134299999999999</c:v>
                </c:pt>
                <c:pt idx="10">
                  <c:v>0.34701500000000002</c:v>
                </c:pt>
                <c:pt idx="11">
                  <c:v>0.57835800000000004</c:v>
                </c:pt>
                <c:pt idx="12">
                  <c:v>0.69776099999999996</c:v>
                </c:pt>
                <c:pt idx="13">
                  <c:v>0.87313399999999997</c:v>
                </c:pt>
                <c:pt idx="14">
                  <c:v>0.91791</c:v>
                </c:pt>
                <c:pt idx="15">
                  <c:v>0.93656700000000004</c:v>
                </c:pt>
                <c:pt idx="16">
                  <c:v>0.95149300000000003</c:v>
                </c:pt>
                <c:pt idx="17">
                  <c:v>0.96268699999999996</c:v>
                </c:pt>
                <c:pt idx="18">
                  <c:v>0.97014900000000004</c:v>
                </c:pt>
                <c:pt idx="19">
                  <c:v>0.98507500000000003</c:v>
                </c:pt>
                <c:pt idx="20">
                  <c:v>0.992537</c:v>
                </c:pt>
                <c:pt idx="21">
                  <c:v>0.99626899999999996</c:v>
                </c:pt>
                <c:pt idx="22">
                  <c:v>0.99626899999999996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A-4775-A2B1-DBED19CF7C2A}"/>
            </c:ext>
          </c:extLst>
        </c:ser>
        <c:ser>
          <c:idx val="1"/>
          <c:order val="1"/>
          <c:tx>
            <c:strRef>
              <c:f>BC!$AY$1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BC!$AW$2:$AW$34</c:f>
              <c:numCache>
                <c:formatCode>0.000</c:formatCode>
                <c:ptCount val="33"/>
                <c:pt idx="0">
                  <c:v>0</c:v>
                </c:pt>
                <c:pt idx="1">
                  <c:v>23.379000000000001</c:v>
                </c:pt>
                <c:pt idx="2">
                  <c:v>40.182600000000001</c:v>
                </c:pt>
                <c:pt idx="3">
                  <c:v>52.602699999999999</c:v>
                </c:pt>
                <c:pt idx="4">
                  <c:v>59.908700000000003</c:v>
                </c:pt>
                <c:pt idx="5">
                  <c:v>66.483999999999995</c:v>
                </c:pt>
                <c:pt idx="6">
                  <c:v>72.328800000000001</c:v>
                </c:pt>
                <c:pt idx="7">
                  <c:v>74.520499999999998</c:v>
                </c:pt>
                <c:pt idx="8">
                  <c:v>75.981700000000004</c:v>
                </c:pt>
                <c:pt idx="9">
                  <c:v>80.365300000000005</c:v>
                </c:pt>
                <c:pt idx="10">
                  <c:v>85.479500000000002</c:v>
                </c:pt>
                <c:pt idx="11">
                  <c:v>97.168899999999994</c:v>
                </c:pt>
                <c:pt idx="12">
                  <c:v>108.858</c:v>
                </c:pt>
                <c:pt idx="13">
                  <c:v>114.703</c:v>
                </c:pt>
                <c:pt idx="14">
                  <c:v>116.895</c:v>
                </c:pt>
                <c:pt idx="15">
                  <c:v>122.009</c:v>
                </c:pt>
                <c:pt idx="16">
                  <c:v>124.20099999999999</c:v>
                </c:pt>
                <c:pt idx="17">
                  <c:v>126.393</c:v>
                </c:pt>
                <c:pt idx="18">
                  <c:v>127.123</c:v>
                </c:pt>
                <c:pt idx="19">
                  <c:v>132.96799999999999</c:v>
                </c:pt>
                <c:pt idx="20">
                  <c:v>136.62100000000001</c:v>
                </c:pt>
                <c:pt idx="21">
                  <c:v>141.73500000000001</c:v>
                </c:pt>
                <c:pt idx="22">
                  <c:v>145.38800000000001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</c:numCache>
            </c:numRef>
          </c:xVal>
          <c:yVal>
            <c:numRef>
              <c:f>BC!$AY$2:$AY$34</c:f>
              <c:numCache>
                <c:formatCode>0.000</c:formatCode>
                <c:ptCount val="33"/>
                <c:pt idx="0">
                  <c:v>3.2713914599363706E-132</c:v>
                </c:pt>
                <c:pt idx="1">
                  <c:v>1.1002342574373007E-28</c:v>
                </c:pt>
                <c:pt idx="2">
                  <c:v>6.4756647436658581E-10</c:v>
                </c:pt>
                <c:pt idx="3">
                  <c:v>9.1827282554066163E-5</c:v>
                </c:pt>
                <c:pt idx="4">
                  <c:v>3.2467506547762593E-3</c:v>
                </c:pt>
                <c:pt idx="5">
                  <c:v>2.454293096900376E-2</c:v>
                </c:pt>
                <c:pt idx="6">
                  <c:v>8.0661126882654186E-2</c:v>
                </c:pt>
                <c:pt idx="7">
                  <c:v>0.1133362125895274</c:v>
                </c:pt>
                <c:pt idx="8">
                  <c:v>0.13854218819944558</c:v>
                </c:pt>
                <c:pt idx="9">
                  <c:v>0.22796076379964422</c:v>
                </c:pt>
                <c:pt idx="10">
                  <c:v>0.34860502380659469</c:v>
                </c:pt>
                <c:pt idx="11">
                  <c:v>0.61511636827318927</c:v>
                </c:pt>
                <c:pt idx="12">
                  <c:v>0.79924584457789183</c:v>
                </c:pt>
                <c:pt idx="13">
                  <c:v>0.85884555044516975</c:v>
                </c:pt>
                <c:pt idx="14">
                  <c:v>0.8766857804596353</c:v>
                </c:pt>
                <c:pt idx="15">
                  <c:v>0.91046482697789211</c:v>
                </c:pt>
                <c:pt idx="16">
                  <c:v>0.92207707103062131</c:v>
                </c:pt>
                <c:pt idx="17">
                  <c:v>0.93223972919364373</c:v>
                </c:pt>
                <c:pt idx="18">
                  <c:v>0.93533166622189878</c:v>
                </c:pt>
                <c:pt idx="19">
                  <c:v>0.95561773801377947</c:v>
                </c:pt>
                <c:pt idx="20">
                  <c:v>0.964984876388708</c:v>
                </c:pt>
                <c:pt idx="21">
                  <c:v>0.97491622839897041</c:v>
                </c:pt>
                <c:pt idx="22">
                  <c:v>0.98025232225258319</c:v>
                </c:pt>
                <c:pt idx="23">
                  <c:v>0.98541135939113988</c:v>
                </c:pt>
                <c:pt idx="24">
                  <c:v>0.9924496911816002</c:v>
                </c:pt>
                <c:pt idx="25">
                  <c:v>0.99609906908499612</c:v>
                </c:pt>
                <c:pt idx="26">
                  <c:v>0.99798633891397548</c:v>
                </c:pt>
                <c:pt idx="27">
                  <c:v>0.9989610238285217</c:v>
                </c:pt>
                <c:pt idx="28">
                  <c:v>0.99946405258508997</c:v>
                </c:pt>
                <c:pt idx="29">
                  <c:v>0.99972356957394337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CA-4775-A2B1-DBED19CF7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733247"/>
        <c:axId val="1714744895"/>
      </c:scatterChart>
      <c:valAx>
        <c:axId val="171473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744895"/>
        <c:crosses val="autoZero"/>
        <c:crossBetween val="midCat"/>
      </c:valAx>
      <c:valAx>
        <c:axId val="171474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73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BC!$BI$2:$BI$40</c:f>
              <c:numCache>
                <c:formatCode>General</c:formatCode>
                <c:ptCount val="39"/>
                <c:pt idx="0">
                  <c:v>0</c:v>
                </c:pt>
                <c:pt idx="1">
                  <c:v>33</c:v>
                </c:pt>
                <c:pt idx="2">
                  <c:v>297.79399999999998</c:v>
                </c:pt>
                <c:pt idx="3">
                  <c:v>352.94099999999997</c:v>
                </c:pt>
                <c:pt idx="4">
                  <c:v>389.70600000000002</c:v>
                </c:pt>
                <c:pt idx="5">
                  <c:v>400.73500000000001</c:v>
                </c:pt>
                <c:pt idx="6">
                  <c:v>411.76499999999999</c:v>
                </c:pt>
                <c:pt idx="7">
                  <c:v>415.44099999999997</c:v>
                </c:pt>
                <c:pt idx="8">
                  <c:v>433.82400000000001</c:v>
                </c:pt>
                <c:pt idx="9">
                  <c:v>448.529</c:v>
                </c:pt>
                <c:pt idx="10">
                  <c:v>452.20600000000002</c:v>
                </c:pt>
                <c:pt idx="11">
                  <c:v>459.55900000000003</c:v>
                </c:pt>
                <c:pt idx="12">
                  <c:v>463.23500000000001</c:v>
                </c:pt>
                <c:pt idx="13">
                  <c:v>470.58800000000002</c:v>
                </c:pt>
                <c:pt idx="14">
                  <c:v>481.61799999999999</c:v>
                </c:pt>
                <c:pt idx="15">
                  <c:v>485.29399999999998</c:v>
                </c:pt>
                <c:pt idx="16">
                  <c:v>496.32400000000001</c:v>
                </c:pt>
                <c:pt idx="17">
                  <c:v>503.67599999999999</c:v>
                </c:pt>
                <c:pt idx="18">
                  <c:v>507.35300000000001</c:v>
                </c:pt>
                <c:pt idx="19">
                  <c:v>518.38199999999995</c:v>
                </c:pt>
                <c:pt idx="20">
                  <c:v>525.73500000000001</c:v>
                </c:pt>
                <c:pt idx="21">
                  <c:v>536.76499999999999</c:v>
                </c:pt>
                <c:pt idx="22">
                  <c:v>547.79399999999998</c:v>
                </c:pt>
                <c:pt idx="23">
                  <c:v>566.17600000000004</c:v>
                </c:pt>
                <c:pt idx="24">
                  <c:v>584.55899999999997</c:v>
                </c:pt>
                <c:pt idx="25">
                  <c:v>595.58799999999997</c:v>
                </c:pt>
                <c:pt idx="26">
                  <c:v>602.94100000000003</c:v>
                </c:pt>
                <c:pt idx="27">
                  <c:v>639.70600000000002</c:v>
                </c:pt>
                <c:pt idx="28">
                  <c:v>617.64700000000005</c:v>
                </c:pt>
                <c:pt idx="29">
                  <c:v>672.79399999999998</c:v>
                </c:pt>
                <c:pt idx="30">
                  <c:v>705.88199999999995</c:v>
                </c:pt>
                <c:pt idx="31">
                  <c:v>710</c:v>
                </c:pt>
                <c:pt idx="32">
                  <c:v>750</c:v>
                </c:pt>
                <c:pt idx="33">
                  <c:v>760</c:v>
                </c:pt>
                <c:pt idx="34">
                  <c:v>800</c:v>
                </c:pt>
              </c:numCache>
            </c:numRef>
          </c:xVal>
          <c:yVal>
            <c:numRef>
              <c:f>BC!$BJ$2:$BJ$40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3.1948900000000001E-3</c:v>
                </c:pt>
                <c:pt idx="4">
                  <c:v>3.1948900000000001E-3</c:v>
                </c:pt>
                <c:pt idx="5">
                  <c:v>6.3897800000000003E-3</c:v>
                </c:pt>
                <c:pt idx="6">
                  <c:v>1.27796E-2</c:v>
                </c:pt>
                <c:pt idx="7">
                  <c:v>1.91693E-2</c:v>
                </c:pt>
                <c:pt idx="8">
                  <c:v>5.7507999999999997E-2</c:v>
                </c:pt>
                <c:pt idx="9">
                  <c:v>8.9456900000000006E-2</c:v>
                </c:pt>
                <c:pt idx="10">
                  <c:v>0.10223599999999999</c:v>
                </c:pt>
                <c:pt idx="11">
                  <c:v>0.134185</c:v>
                </c:pt>
                <c:pt idx="12">
                  <c:v>0.159744</c:v>
                </c:pt>
                <c:pt idx="13">
                  <c:v>0.19808300000000001</c:v>
                </c:pt>
                <c:pt idx="14">
                  <c:v>0.242812</c:v>
                </c:pt>
                <c:pt idx="15">
                  <c:v>0.28115000000000001</c:v>
                </c:pt>
                <c:pt idx="16">
                  <c:v>0.33546300000000001</c:v>
                </c:pt>
                <c:pt idx="17">
                  <c:v>0.42492000000000002</c:v>
                </c:pt>
                <c:pt idx="18">
                  <c:v>0.48242800000000002</c:v>
                </c:pt>
                <c:pt idx="19">
                  <c:v>0.54313100000000003</c:v>
                </c:pt>
                <c:pt idx="20">
                  <c:v>0.60383399999999998</c:v>
                </c:pt>
                <c:pt idx="21">
                  <c:v>0.68690099999999998</c:v>
                </c:pt>
                <c:pt idx="22">
                  <c:v>0.75718799999999997</c:v>
                </c:pt>
                <c:pt idx="23">
                  <c:v>0.90415299999999998</c:v>
                </c:pt>
                <c:pt idx="24">
                  <c:v>0.96166099999999999</c:v>
                </c:pt>
                <c:pt idx="25">
                  <c:v>0.97763599999999995</c:v>
                </c:pt>
                <c:pt idx="26">
                  <c:v>0.98721999999999999</c:v>
                </c:pt>
                <c:pt idx="27">
                  <c:v>0.99041500000000005</c:v>
                </c:pt>
                <c:pt idx="28">
                  <c:v>0.99041500000000005</c:v>
                </c:pt>
                <c:pt idx="29">
                  <c:v>0.99360999999999999</c:v>
                </c:pt>
                <c:pt idx="30">
                  <c:v>0.99360999999999999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5-41BB-8FCC-2D17ECA81A6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BC!$BI$2:$BI$40</c:f>
              <c:numCache>
                <c:formatCode>General</c:formatCode>
                <c:ptCount val="39"/>
                <c:pt idx="0">
                  <c:v>0</c:v>
                </c:pt>
                <c:pt idx="1">
                  <c:v>33</c:v>
                </c:pt>
                <c:pt idx="2">
                  <c:v>297.79399999999998</c:v>
                </c:pt>
                <c:pt idx="3">
                  <c:v>352.94099999999997</c:v>
                </c:pt>
                <c:pt idx="4">
                  <c:v>389.70600000000002</c:v>
                </c:pt>
                <c:pt idx="5">
                  <c:v>400.73500000000001</c:v>
                </c:pt>
                <c:pt idx="6">
                  <c:v>411.76499999999999</c:v>
                </c:pt>
                <c:pt idx="7">
                  <c:v>415.44099999999997</c:v>
                </c:pt>
                <c:pt idx="8">
                  <c:v>433.82400000000001</c:v>
                </c:pt>
                <c:pt idx="9">
                  <c:v>448.529</c:v>
                </c:pt>
                <c:pt idx="10">
                  <c:v>452.20600000000002</c:v>
                </c:pt>
                <c:pt idx="11">
                  <c:v>459.55900000000003</c:v>
                </c:pt>
                <c:pt idx="12">
                  <c:v>463.23500000000001</c:v>
                </c:pt>
                <c:pt idx="13">
                  <c:v>470.58800000000002</c:v>
                </c:pt>
                <c:pt idx="14">
                  <c:v>481.61799999999999</c:v>
                </c:pt>
                <c:pt idx="15">
                  <c:v>485.29399999999998</c:v>
                </c:pt>
                <c:pt idx="16">
                  <c:v>496.32400000000001</c:v>
                </c:pt>
                <c:pt idx="17">
                  <c:v>503.67599999999999</c:v>
                </c:pt>
                <c:pt idx="18">
                  <c:v>507.35300000000001</c:v>
                </c:pt>
                <c:pt idx="19">
                  <c:v>518.38199999999995</c:v>
                </c:pt>
                <c:pt idx="20">
                  <c:v>525.73500000000001</c:v>
                </c:pt>
                <c:pt idx="21">
                  <c:v>536.76499999999999</c:v>
                </c:pt>
                <c:pt idx="22">
                  <c:v>547.79399999999998</c:v>
                </c:pt>
                <c:pt idx="23">
                  <c:v>566.17600000000004</c:v>
                </c:pt>
                <c:pt idx="24">
                  <c:v>584.55899999999997</c:v>
                </c:pt>
                <c:pt idx="25">
                  <c:v>595.58799999999997</c:v>
                </c:pt>
                <c:pt idx="26">
                  <c:v>602.94100000000003</c:v>
                </c:pt>
                <c:pt idx="27">
                  <c:v>639.70600000000002</c:v>
                </c:pt>
                <c:pt idx="28">
                  <c:v>617.64700000000005</c:v>
                </c:pt>
                <c:pt idx="29">
                  <c:v>672.79399999999998</c:v>
                </c:pt>
                <c:pt idx="30">
                  <c:v>705.88199999999995</c:v>
                </c:pt>
                <c:pt idx="31">
                  <c:v>710</c:v>
                </c:pt>
                <c:pt idx="32">
                  <c:v>750</c:v>
                </c:pt>
                <c:pt idx="33">
                  <c:v>760</c:v>
                </c:pt>
                <c:pt idx="34">
                  <c:v>800</c:v>
                </c:pt>
              </c:numCache>
            </c:numRef>
          </c:xVal>
          <c:yVal>
            <c:numRef>
              <c:f>BC!$BK$2:$BK$40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7.167723417953446E-53</c:v>
                </c:pt>
                <c:pt idx="3">
                  <c:v>2.7437248125146239E-14</c:v>
                </c:pt>
                <c:pt idx="4">
                  <c:v>2.981370356638028E-6</c:v>
                </c:pt>
                <c:pt idx="5">
                  <c:v>6.013385822245407E-5</c:v>
                </c:pt>
                <c:pt idx="6">
                  <c:v>5.9680701289409538E-4</c:v>
                </c:pt>
                <c:pt idx="7">
                  <c:v>1.1289293117380673E-3</c:v>
                </c:pt>
                <c:pt idx="8">
                  <c:v>1.3143354543614476E-2</c:v>
                </c:pt>
                <c:pt idx="9">
                  <c:v>4.8563342141243478E-2</c:v>
                </c:pt>
                <c:pt idx="10">
                  <c:v>6.297002387945673E-2</c:v>
                </c:pt>
                <c:pt idx="11">
                  <c:v>9.9202456211009149E-2</c:v>
                </c:pt>
                <c:pt idx="12">
                  <c:v>0.12097144156205067</c:v>
                </c:pt>
                <c:pt idx="13">
                  <c:v>0.17118430937965801</c:v>
                </c:pt>
                <c:pt idx="14">
                  <c:v>0.2597006609456472</c:v>
                </c:pt>
                <c:pt idx="15">
                  <c:v>0.29157311435357769</c:v>
                </c:pt>
                <c:pt idx="16">
                  <c:v>0.39006905909785361</c:v>
                </c:pt>
                <c:pt idx="17">
                  <c:v>0.45534228121736114</c:v>
                </c:pt>
                <c:pt idx="18">
                  <c:v>0.48717089689876053</c:v>
                </c:pt>
                <c:pt idx="19">
                  <c:v>0.57733268468524124</c:v>
                </c:pt>
                <c:pt idx="20">
                  <c:v>0.63188924931246926</c:v>
                </c:pt>
                <c:pt idx="21">
                  <c:v>0.70423470091852758</c:v>
                </c:pt>
                <c:pt idx="22">
                  <c:v>0.76502291684957202</c:v>
                </c:pt>
                <c:pt idx="23">
                  <c:v>0.84284390814856802</c:v>
                </c:pt>
                <c:pt idx="24">
                  <c:v>0.89661114118827534</c:v>
                </c:pt>
                <c:pt idx="25">
                  <c:v>0.92001575114532164</c:v>
                </c:pt>
                <c:pt idx="26">
                  <c:v>0.93270928843265088</c:v>
                </c:pt>
                <c:pt idx="27">
                  <c:v>0.97201593591090141</c:v>
                </c:pt>
                <c:pt idx="28">
                  <c:v>0.95252112428730484</c:v>
                </c:pt>
                <c:pt idx="29">
                  <c:v>0.98742872246041735</c:v>
                </c:pt>
                <c:pt idx="30">
                  <c:v>0.99437705433516155</c:v>
                </c:pt>
                <c:pt idx="31">
                  <c:v>0.99491366618864241</c:v>
                </c:pt>
                <c:pt idx="32">
                  <c:v>0.99808199661240871</c:v>
                </c:pt>
                <c:pt idx="33">
                  <c:v>0.99849727918688358</c:v>
                </c:pt>
                <c:pt idx="34">
                  <c:v>0.99943397400132894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C5-41BB-8FCC-2D17ECA81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195263"/>
        <c:axId val="1804200671"/>
      </c:scatterChart>
      <c:valAx>
        <c:axId val="180419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00671"/>
        <c:crosses val="autoZero"/>
        <c:crossBetween val="midCat"/>
      </c:valAx>
      <c:valAx>
        <c:axId val="18042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9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BC!$BN$1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BC!$BM$2:$BM$38</c:f>
              <c:numCache>
                <c:formatCode>General</c:formatCode>
                <c:ptCount val="37"/>
                <c:pt idx="0">
                  <c:v>0</c:v>
                </c:pt>
                <c:pt idx="1">
                  <c:v>220</c:v>
                </c:pt>
                <c:pt idx="2">
                  <c:v>500</c:v>
                </c:pt>
                <c:pt idx="3">
                  <c:v>562</c:v>
                </c:pt>
                <c:pt idx="4">
                  <c:v>613.971</c:v>
                </c:pt>
                <c:pt idx="5">
                  <c:v>650.73500000000001</c:v>
                </c:pt>
                <c:pt idx="6">
                  <c:v>691.17600000000004</c:v>
                </c:pt>
                <c:pt idx="7">
                  <c:v>724.26499999999999</c:v>
                </c:pt>
                <c:pt idx="8">
                  <c:v>757.35299999999995</c:v>
                </c:pt>
                <c:pt idx="9">
                  <c:v>794.11800000000005</c:v>
                </c:pt>
                <c:pt idx="10">
                  <c:v>841.91200000000003</c:v>
                </c:pt>
                <c:pt idx="11">
                  <c:v>893.38199999999995</c:v>
                </c:pt>
                <c:pt idx="12">
                  <c:v>992.64700000000005</c:v>
                </c:pt>
                <c:pt idx="13">
                  <c:v>1040.44</c:v>
                </c:pt>
                <c:pt idx="14">
                  <c:v>1095.5899999999999</c:v>
                </c:pt>
                <c:pt idx="15">
                  <c:v>1139.71</c:v>
                </c:pt>
                <c:pt idx="16">
                  <c:v>1191.18</c:v>
                </c:pt>
                <c:pt idx="17">
                  <c:v>1242.6500000000001</c:v>
                </c:pt>
                <c:pt idx="18">
                  <c:v>1290.44</c:v>
                </c:pt>
                <c:pt idx="19">
                  <c:v>1341.91</c:v>
                </c:pt>
                <c:pt idx="20">
                  <c:v>1393.38</c:v>
                </c:pt>
                <c:pt idx="21">
                  <c:v>1441.18</c:v>
                </c:pt>
                <c:pt idx="22">
                  <c:v>1455.88</c:v>
                </c:pt>
                <c:pt idx="23">
                  <c:v>1511.03</c:v>
                </c:pt>
                <c:pt idx="24">
                  <c:v>1669.12</c:v>
                </c:pt>
                <c:pt idx="25">
                  <c:v>1595.59</c:v>
                </c:pt>
                <c:pt idx="26">
                  <c:v>1705.88</c:v>
                </c:pt>
                <c:pt idx="27">
                  <c:v>1710</c:v>
                </c:pt>
                <c:pt idx="28">
                  <c:v>1800</c:v>
                </c:pt>
                <c:pt idx="29">
                  <c:v>1850</c:v>
                </c:pt>
                <c:pt idx="30">
                  <c:v>2000</c:v>
                </c:pt>
                <c:pt idx="31">
                  <c:v>2200</c:v>
                </c:pt>
                <c:pt idx="32">
                  <c:v>2500</c:v>
                </c:pt>
              </c:numCache>
            </c:numRef>
          </c:xVal>
          <c:yVal>
            <c:numRef>
              <c:f>BC!$BN$2:$BN$38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6.3897800000000003E-3</c:v>
                </c:pt>
                <c:pt idx="5">
                  <c:v>9.5846600000000001E-3</c:v>
                </c:pt>
                <c:pt idx="6">
                  <c:v>2.5559100000000001E-2</c:v>
                </c:pt>
                <c:pt idx="7">
                  <c:v>4.7923300000000002E-2</c:v>
                </c:pt>
                <c:pt idx="8">
                  <c:v>7.9872200000000004E-2</c:v>
                </c:pt>
                <c:pt idx="9">
                  <c:v>0.13099</c:v>
                </c:pt>
                <c:pt idx="10">
                  <c:v>0.20127800000000001</c:v>
                </c:pt>
                <c:pt idx="11">
                  <c:v>0.27476</c:v>
                </c:pt>
                <c:pt idx="12">
                  <c:v>0.39297100000000001</c:v>
                </c:pt>
                <c:pt idx="13">
                  <c:v>0.46006399999999997</c:v>
                </c:pt>
                <c:pt idx="14">
                  <c:v>0.53993599999999997</c:v>
                </c:pt>
                <c:pt idx="15">
                  <c:v>0.60063900000000003</c:v>
                </c:pt>
                <c:pt idx="16">
                  <c:v>0.68370600000000004</c:v>
                </c:pt>
                <c:pt idx="17">
                  <c:v>0.75079899999999999</c:v>
                </c:pt>
                <c:pt idx="18">
                  <c:v>0.80511200000000005</c:v>
                </c:pt>
                <c:pt idx="19">
                  <c:v>0.86262000000000005</c:v>
                </c:pt>
                <c:pt idx="20">
                  <c:v>0.92971199999999998</c:v>
                </c:pt>
                <c:pt idx="21">
                  <c:v>0.98083100000000001</c:v>
                </c:pt>
                <c:pt idx="22">
                  <c:v>0.98721999999999999</c:v>
                </c:pt>
                <c:pt idx="23">
                  <c:v>0.99041500000000005</c:v>
                </c:pt>
                <c:pt idx="24">
                  <c:v>0.99041500000000005</c:v>
                </c:pt>
                <c:pt idx="25">
                  <c:v>0.99041500000000005</c:v>
                </c:pt>
                <c:pt idx="26">
                  <c:v>0.99041500000000005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D-48BD-8A4D-4D66F045CAAD}"/>
            </c:ext>
          </c:extLst>
        </c:ser>
        <c:ser>
          <c:idx val="1"/>
          <c:order val="1"/>
          <c:tx>
            <c:strRef>
              <c:f>BC!$BO$1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BC!$BM$2:$BM$38</c:f>
              <c:numCache>
                <c:formatCode>General</c:formatCode>
                <c:ptCount val="37"/>
                <c:pt idx="0">
                  <c:v>0</c:v>
                </c:pt>
                <c:pt idx="1">
                  <c:v>220</c:v>
                </c:pt>
                <c:pt idx="2">
                  <c:v>500</c:v>
                </c:pt>
                <c:pt idx="3">
                  <c:v>562</c:v>
                </c:pt>
                <c:pt idx="4">
                  <c:v>613.971</c:v>
                </c:pt>
                <c:pt idx="5">
                  <c:v>650.73500000000001</c:v>
                </c:pt>
                <c:pt idx="6">
                  <c:v>691.17600000000004</c:v>
                </c:pt>
                <c:pt idx="7">
                  <c:v>724.26499999999999</c:v>
                </c:pt>
                <c:pt idx="8">
                  <c:v>757.35299999999995</c:v>
                </c:pt>
                <c:pt idx="9">
                  <c:v>794.11800000000005</c:v>
                </c:pt>
                <c:pt idx="10">
                  <c:v>841.91200000000003</c:v>
                </c:pt>
                <c:pt idx="11">
                  <c:v>893.38199999999995</c:v>
                </c:pt>
                <c:pt idx="12">
                  <c:v>992.64700000000005</c:v>
                </c:pt>
                <c:pt idx="13">
                  <c:v>1040.44</c:v>
                </c:pt>
                <c:pt idx="14">
                  <c:v>1095.5899999999999</c:v>
                </c:pt>
                <c:pt idx="15">
                  <c:v>1139.71</c:v>
                </c:pt>
                <c:pt idx="16">
                  <c:v>1191.18</c:v>
                </c:pt>
                <c:pt idx="17">
                  <c:v>1242.6500000000001</c:v>
                </c:pt>
                <c:pt idx="18">
                  <c:v>1290.44</c:v>
                </c:pt>
                <c:pt idx="19">
                  <c:v>1341.91</c:v>
                </c:pt>
                <c:pt idx="20">
                  <c:v>1393.38</c:v>
                </c:pt>
                <c:pt idx="21">
                  <c:v>1441.18</c:v>
                </c:pt>
                <c:pt idx="22">
                  <c:v>1455.88</c:v>
                </c:pt>
                <c:pt idx="23">
                  <c:v>1511.03</c:v>
                </c:pt>
                <c:pt idx="24">
                  <c:v>1669.12</c:v>
                </c:pt>
                <c:pt idx="25">
                  <c:v>1595.59</c:v>
                </c:pt>
                <c:pt idx="26">
                  <c:v>1705.88</c:v>
                </c:pt>
                <c:pt idx="27">
                  <c:v>1710</c:v>
                </c:pt>
                <c:pt idx="28">
                  <c:v>1800</c:v>
                </c:pt>
                <c:pt idx="29">
                  <c:v>1850</c:v>
                </c:pt>
                <c:pt idx="30">
                  <c:v>2000</c:v>
                </c:pt>
                <c:pt idx="31">
                  <c:v>2200</c:v>
                </c:pt>
                <c:pt idx="32">
                  <c:v>2500</c:v>
                </c:pt>
              </c:numCache>
            </c:numRef>
          </c:xVal>
          <c:yVal>
            <c:numRef>
              <c:f>BC!$BO$2:$BO$38</c:f>
              <c:numCache>
                <c:formatCode>0.000</c:formatCode>
                <c:ptCount val="37"/>
                <c:pt idx="0">
                  <c:v>6.175145073176034E-49</c:v>
                </c:pt>
                <c:pt idx="1">
                  <c:v>3.1542691004447068E-17</c:v>
                </c:pt>
                <c:pt idx="2">
                  <c:v>6.0803813865112714E-5</c:v>
                </c:pt>
                <c:pt idx="3">
                  <c:v>7.6445196972154902E-4</c:v>
                </c:pt>
                <c:pt idx="4">
                  <c:v>3.8078116656075976E-3</c:v>
                </c:pt>
                <c:pt idx="5">
                  <c:v>9.4954625410361305E-3</c:v>
                </c:pt>
                <c:pt idx="6">
                  <c:v>2.1841873787291136E-2</c:v>
                </c:pt>
                <c:pt idx="7">
                  <c:v>3.8601816220756237E-2</c:v>
                </c:pt>
                <c:pt idx="8">
                  <c:v>6.2674145202195705E-2</c:v>
                </c:pt>
                <c:pt idx="9">
                  <c:v>9.872027125464472E-2</c:v>
                </c:pt>
                <c:pt idx="10">
                  <c:v>0.15971557326739072</c:v>
                </c:pt>
                <c:pt idx="11">
                  <c:v>0.239927587290372</c:v>
                </c:pt>
                <c:pt idx="12">
                  <c:v>0.41480021880155266</c:v>
                </c:pt>
                <c:pt idx="13">
                  <c:v>0.49801498980581965</c:v>
                </c:pt>
                <c:pt idx="14">
                  <c:v>0.58694157806313341</c:v>
                </c:pt>
                <c:pt idx="15">
                  <c:v>0.65067487940097257</c:v>
                </c:pt>
                <c:pt idx="16">
                  <c:v>0.7157612399461728</c:v>
                </c:pt>
                <c:pt idx="17">
                  <c:v>0.77088046210877437</c:v>
                </c:pt>
                <c:pt idx="18">
                  <c:v>0.81370498659184387</c:v>
                </c:pt>
                <c:pt idx="19">
                  <c:v>0.85178379648932956</c:v>
                </c:pt>
                <c:pt idx="20">
                  <c:v>0.88264366831027741</c:v>
                </c:pt>
                <c:pt idx="21">
                  <c:v>0.90583959878050524</c:v>
                </c:pt>
                <c:pt idx="22">
                  <c:v>0.91205372147972552</c:v>
                </c:pt>
                <c:pt idx="23">
                  <c:v>0.93205730830628797</c:v>
                </c:pt>
                <c:pt idx="24">
                  <c:v>0.96796013669481296</c:v>
                </c:pt>
                <c:pt idx="25">
                  <c:v>0.95447124200748035</c:v>
                </c:pt>
                <c:pt idx="26">
                  <c:v>0.97314383107277247</c:v>
                </c:pt>
                <c:pt idx="27">
                  <c:v>0.97367058092731618</c:v>
                </c:pt>
                <c:pt idx="28">
                  <c:v>0.98293875518319074</c:v>
                </c:pt>
                <c:pt idx="29">
                  <c:v>0.98660340690082016</c:v>
                </c:pt>
                <c:pt idx="30">
                  <c:v>0.99352792561984082</c:v>
                </c:pt>
                <c:pt idx="31">
                  <c:v>0.99755301464800894</c:v>
                </c:pt>
                <c:pt idx="32">
                  <c:v>0.99943231708427993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DD-48BD-8A4D-4D66F045C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204415"/>
        <c:axId val="1804209407"/>
      </c:scatterChart>
      <c:valAx>
        <c:axId val="180420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09407"/>
        <c:crosses val="autoZero"/>
        <c:crossBetween val="midCat"/>
      </c:valAx>
      <c:valAx>
        <c:axId val="180420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0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BC!$BR$1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BC!$BQ$2:$BQ$30</c:f>
              <c:numCache>
                <c:formatCode>General</c:formatCode>
                <c:ptCount val="29"/>
                <c:pt idx="0">
                  <c:v>0</c:v>
                </c:pt>
                <c:pt idx="1">
                  <c:v>455.88200000000001</c:v>
                </c:pt>
                <c:pt idx="2">
                  <c:v>584.55899999999997</c:v>
                </c:pt>
                <c:pt idx="3">
                  <c:v>647.05899999999997</c:v>
                </c:pt>
                <c:pt idx="4">
                  <c:v>731.61800000000005</c:v>
                </c:pt>
                <c:pt idx="5">
                  <c:v>790.44100000000003</c:v>
                </c:pt>
                <c:pt idx="6">
                  <c:v>852.94100000000003</c:v>
                </c:pt>
                <c:pt idx="7">
                  <c:v>915.44100000000003</c:v>
                </c:pt>
                <c:pt idx="8">
                  <c:v>974.26499999999999</c:v>
                </c:pt>
                <c:pt idx="9">
                  <c:v>1036.76</c:v>
                </c:pt>
                <c:pt idx="10">
                  <c:v>1091.9100000000001</c:v>
                </c:pt>
                <c:pt idx="11">
                  <c:v>1154.4100000000001</c:v>
                </c:pt>
                <c:pt idx="12">
                  <c:v>1216.9100000000001</c:v>
                </c:pt>
                <c:pt idx="13">
                  <c:v>1272.06</c:v>
                </c:pt>
                <c:pt idx="14">
                  <c:v>1334.56</c:v>
                </c:pt>
                <c:pt idx="15">
                  <c:v>1393.38</c:v>
                </c:pt>
                <c:pt idx="16">
                  <c:v>1452.21</c:v>
                </c:pt>
                <c:pt idx="17">
                  <c:v>1511.03</c:v>
                </c:pt>
                <c:pt idx="18">
                  <c:v>1573.53</c:v>
                </c:pt>
                <c:pt idx="19">
                  <c:v>1639.71</c:v>
                </c:pt>
                <c:pt idx="20">
                  <c:v>1713.24</c:v>
                </c:pt>
                <c:pt idx="21">
                  <c:v>1816.18</c:v>
                </c:pt>
                <c:pt idx="22">
                  <c:v>1886.03</c:v>
                </c:pt>
                <c:pt idx="23">
                  <c:v>1890</c:v>
                </c:pt>
                <c:pt idx="24">
                  <c:v>2000</c:v>
                </c:pt>
                <c:pt idx="25">
                  <c:v>2200</c:v>
                </c:pt>
                <c:pt idx="26">
                  <c:v>2500</c:v>
                </c:pt>
              </c:numCache>
            </c:numRef>
          </c:xVal>
          <c:yVal>
            <c:numRef>
              <c:f>BC!$BR$2:$BR$30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3.1948900000000001E-3</c:v>
                </c:pt>
                <c:pt idx="3">
                  <c:v>6.3897800000000003E-3</c:v>
                </c:pt>
                <c:pt idx="4">
                  <c:v>2.2364200000000001E-2</c:v>
                </c:pt>
                <c:pt idx="5">
                  <c:v>5.1118200000000003E-2</c:v>
                </c:pt>
                <c:pt idx="6">
                  <c:v>0.111821</c:v>
                </c:pt>
                <c:pt idx="7">
                  <c:v>0.19488800000000001</c:v>
                </c:pt>
                <c:pt idx="8">
                  <c:v>0.28115000000000001</c:v>
                </c:pt>
                <c:pt idx="9">
                  <c:v>0.38338699999999998</c:v>
                </c:pt>
                <c:pt idx="10">
                  <c:v>0.47923300000000002</c:v>
                </c:pt>
                <c:pt idx="11">
                  <c:v>0.56869000000000003</c:v>
                </c:pt>
                <c:pt idx="12">
                  <c:v>0.66453700000000004</c:v>
                </c:pt>
                <c:pt idx="13">
                  <c:v>0.74760400000000005</c:v>
                </c:pt>
                <c:pt idx="14">
                  <c:v>0.81469599999999998</c:v>
                </c:pt>
                <c:pt idx="15">
                  <c:v>0.88178900000000004</c:v>
                </c:pt>
                <c:pt idx="16">
                  <c:v>0.93610199999999999</c:v>
                </c:pt>
                <c:pt idx="17">
                  <c:v>0.95846600000000004</c:v>
                </c:pt>
                <c:pt idx="18">
                  <c:v>0.96485600000000005</c:v>
                </c:pt>
                <c:pt idx="19">
                  <c:v>0.97763599999999995</c:v>
                </c:pt>
                <c:pt idx="20">
                  <c:v>0.98721999999999999</c:v>
                </c:pt>
                <c:pt idx="21">
                  <c:v>0.98721999999999999</c:v>
                </c:pt>
                <c:pt idx="22">
                  <c:v>0.98721999999999999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8-4C89-9264-29BFD08504B0}"/>
            </c:ext>
          </c:extLst>
        </c:ser>
        <c:ser>
          <c:idx val="1"/>
          <c:order val="1"/>
          <c:tx>
            <c:strRef>
              <c:f>BC!$BS$1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BC!$BQ$2:$BQ$30</c:f>
              <c:numCache>
                <c:formatCode>General</c:formatCode>
                <c:ptCount val="29"/>
                <c:pt idx="0">
                  <c:v>0</c:v>
                </c:pt>
                <c:pt idx="1">
                  <c:v>455.88200000000001</c:v>
                </c:pt>
                <c:pt idx="2">
                  <c:v>584.55899999999997</c:v>
                </c:pt>
                <c:pt idx="3">
                  <c:v>647.05899999999997</c:v>
                </c:pt>
                <c:pt idx="4">
                  <c:v>731.61800000000005</c:v>
                </c:pt>
                <c:pt idx="5">
                  <c:v>790.44100000000003</c:v>
                </c:pt>
                <c:pt idx="6">
                  <c:v>852.94100000000003</c:v>
                </c:pt>
                <c:pt idx="7">
                  <c:v>915.44100000000003</c:v>
                </c:pt>
                <c:pt idx="8">
                  <c:v>974.26499999999999</c:v>
                </c:pt>
                <c:pt idx="9">
                  <c:v>1036.76</c:v>
                </c:pt>
                <c:pt idx="10">
                  <c:v>1091.9100000000001</c:v>
                </c:pt>
                <c:pt idx="11">
                  <c:v>1154.4100000000001</c:v>
                </c:pt>
                <c:pt idx="12">
                  <c:v>1216.9100000000001</c:v>
                </c:pt>
                <c:pt idx="13">
                  <c:v>1272.06</c:v>
                </c:pt>
                <c:pt idx="14">
                  <c:v>1334.56</c:v>
                </c:pt>
                <c:pt idx="15">
                  <c:v>1393.38</c:v>
                </c:pt>
                <c:pt idx="16">
                  <c:v>1452.21</c:v>
                </c:pt>
                <c:pt idx="17">
                  <c:v>1511.03</c:v>
                </c:pt>
                <c:pt idx="18">
                  <c:v>1573.53</c:v>
                </c:pt>
                <c:pt idx="19">
                  <c:v>1639.71</c:v>
                </c:pt>
                <c:pt idx="20">
                  <c:v>1713.24</c:v>
                </c:pt>
                <c:pt idx="21">
                  <c:v>1816.18</c:v>
                </c:pt>
                <c:pt idx="22">
                  <c:v>1886.03</c:v>
                </c:pt>
                <c:pt idx="23">
                  <c:v>1890</c:v>
                </c:pt>
                <c:pt idx="24">
                  <c:v>2000</c:v>
                </c:pt>
                <c:pt idx="25">
                  <c:v>2200</c:v>
                </c:pt>
                <c:pt idx="26">
                  <c:v>2500</c:v>
                </c:pt>
              </c:numCache>
            </c:numRef>
          </c:xVal>
          <c:yVal>
            <c:numRef>
              <c:f>BC!$BS$2:$BS$30</c:f>
              <c:numCache>
                <c:formatCode>0.000</c:formatCode>
                <c:ptCount val="29"/>
                <c:pt idx="0">
                  <c:v>1.9914169717441626E-84</c:v>
                </c:pt>
                <c:pt idx="1">
                  <c:v>9.1711695620706316E-9</c:v>
                </c:pt>
                <c:pt idx="2">
                  <c:v>7.1031068624163716E-5</c:v>
                </c:pt>
                <c:pt idx="3">
                  <c:v>9.8005458940967705E-4</c:v>
                </c:pt>
                <c:pt idx="4">
                  <c:v>1.1266468596862434E-2</c:v>
                </c:pt>
                <c:pt idx="5">
                  <c:v>3.6315843426478769E-2</c:v>
                </c:pt>
                <c:pt idx="6">
                  <c:v>9.0303655712520955E-2</c:v>
                </c:pt>
                <c:pt idx="7">
                  <c:v>0.17483247602031957</c:v>
                </c:pt>
                <c:pt idx="8">
                  <c:v>0.27557039624086277</c:v>
                </c:pt>
                <c:pt idx="9">
                  <c:v>0.39265987581925549</c:v>
                </c:pt>
                <c:pt idx="10">
                  <c:v>0.49456494451257466</c:v>
                </c:pt>
                <c:pt idx="11">
                  <c:v>0.60011507659390539</c:v>
                </c:pt>
                <c:pt idx="12">
                  <c:v>0.69050038059460173</c:v>
                </c:pt>
                <c:pt idx="13">
                  <c:v>0.75659289889372072</c:v>
                </c:pt>
                <c:pt idx="14">
                  <c:v>0.81685408520416347</c:v>
                </c:pt>
                <c:pt idx="15">
                  <c:v>0.86112436830744621</c:v>
                </c:pt>
                <c:pt idx="16">
                  <c:v>0.8953845095786791</c:v>
                </c:pt>
                <c:pt idx="17">
                  <c:v>0.92157400932545264</c:v>
                </c:pt>
                <c:pt idx="18">
                  <c:v>0.94248713877692258</c:v>
                </c:pt>
                <c:pt idx="19">
                  <c:v>0.95872211039213695</c:v>
                </c:pt>
                <c:pt idx="20">
                  <c:v>0.97152589961418678</c:v>
                </c:pt>
                <c:pt idx="21">
                  <c:v>0.98312522037060013</c:v>
                </c:pt>
                <c:pt idx="22">
                  <c:v>0.98818501230942957</c:v>
                </c:pt>
                <c:pt idx="23">
                  <c:v>0.98842226521386289</c:v>
                </c:pt>
                <c:pt idx="24">
                  <c:v>0.99340559513695148</c:v>
                </c:pt>
                <c:pt idx="25">
                  <c:v>0.99763590865059826</c:v>
                </c:pt>
                <c:pt idx="26">
                  <c:v>0.99949368819684548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8-4C89-9264-29BFD085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87231"/>
        <c:axId val="1768868511"/>
      </c:scatterChart>
      <c:valAx>
        <c:axId val="176888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68511"/>
        <c:crosses val="autoZero"/>
        <c:crossBetween val="midCat"/>
      </c:valAx>
      <c:valAx>
        <c:axId val="176886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8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71205755830042"/>
          <c:y val="3.6276789904573184E-2"/>
          <c:w val="0.86208346959824911"/>
          <c:h val="0.81691233410198372"/>
        </c:manualLayout>
      </c:layout>
      <c:scatterChart>
        <c:scatterStyle val="lineMarker"/>
        <c:varyColors val="0"/>
        <c:ser>
          <c:idx val="0"/>
          <c:order val="0"/>
          <c:tx>
            <c:v>experimental BC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BC!$AC$2:$AC$25</c:f>
              <c:numCache>
                <c:formatCode>0.000</c:formatCode>
                <c:ptCount val="24"/>
                <c:pt idx="0">
                  <c:v>0</c:v>
                </c:pt>
                <c:pt idx="1">
                  <c:v>11.689500000000001</c:v>
                </c:pt>
                <c:pt idx="2">
                  <c:v>32.146099999999997</c:v>
                </c:pt>
                <c:pt idx="3">
                  <c:v>50.411000000000001</c:v>
                </c:pt>
                <c:pt idx="4">
                  <c:v>62.100499999999997</c:v>
                </c:pt>
                <c:pt idx="5">
                  <c:v>71.598200000000006</c:v>
                </c:pt>
                <c:pt idx="6">
                  <c:v>76.712299999999999</c:v>
                </c:pt>
                <c:pt idx="7">
                  <c:v>83.287700000000001</c:v>
                </c:pt>
                <c:pt idx="8">
                  <c:v>88.401799999999994</c:v>
                </c:pt>
                <c:pt idx="9">
                  <c:v>93.516000000000005</c:v>
                </c:pt>
                <c:pt idx="10">
                  <c:v>97.899500000000003</c:v>
                </c:pt>
                <c:pt idx="11">
                  <c:v>101.553</c:v>
                </c:pt>
                <c:pt idx="12">
                  <c:v>108.858</c:v>
                </c:pt>
                <c:pt idx="13">
                  <c:v>117.626</c:v>
                </c:pt>
                <c:pt idx="14">
                  <c:v>124.20099999999999</c:v>
                </c:pt>
                <c:pt idx="15">
                  <c:v>129.315</c:v>
                </c:pt>
                <c:pt idx="16">
                  <c:v>131.50700000000001</c:v>
                </c:pt>
                <c:pt idx="17">
                  <c:v>138.08199999999999</c:v>
                </c:pt>
                <c:pt idx="18">
                  <c:v>149.77199999999999</c:v>
                </c:pt>
                <c:pt idx="19">
                  <c:v>153.42500000000001</c:v>
                </c:pt>
                <c:pt idx="20">
                  <c:v>162.19200000000001</c:v>
                </c:pt>
                <c:pt idx="21">
                  <c:v>168.03700000000001</c:v>
                </c:pt>
                <c:pt idx="22">
                  <c:v>176.07300000000001</c:v>
                </c:pt>
                <c:pt idx="23">
                  <c:v>179.726</c:v>
                </c:pt>
              </c:numCache>
            </c:numRef>
          </c:xVal>
          <c:yVal>
            <c:numRef>
              <c:f>BC!$AD$2:$AD$25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3.7313400000000001E-3</c:v>
                </c:pt>
                <c:pt idx="3">
                  <c:v>3.7313400000000001E-3</c:v>
                </c:pt>
                <c:pt idx="4">
                  <c:v>3.7313400000000001E-3</c:v>
                </c:pt>
                <c:pt idx="5">
                  <c:v>1.1194000000000001E-2</c:v>
                </c:pt>
                <c:pt idx="6">
                  <c:v>2.2388100000000001E-2</c:v>
                </c:pt>
                <c:pt idx="7">
                  <c:v>4.4776099999999999E-2</c:v>
                </c:pt>
                <c:pt idx="8">
                  <c:v>7.08955E-2</c:v>
                </c:pt>
                <c:pt idx="9">
                  <c:v>0.11194</c:v>
                </c:pt>
                <c:pt idx="10">
                  <c:v>0.16417899999999999</c:v>
                </c:pt>
                <c:pt idx="11">
                  <c:v>0.223881</c:v>
                </c:pt>
                <c:pt idx="12">
                  <c:v>0.37313400000000002</c:v>
                </c:pt>
                <c:pt idx="13">
                  <c:v>0.51492499999999997</c:v>
                </c:pt>
                <c:pt idx="14">
                  <c:v>0.61940300000000004</c:v>
                </c:pt>
                <c:pt idx="15">
                  <c:v>0.757463</c:v>
                </c:pt>
                <c:pt idx="16">
                  <c:v>0.79850699999999997</c:v>
                </c:pt>
                <c:pt idx="17">
                  <c:v>0.83209</c:v>
                </c:pt>
                <c:pt idx="18">
                  <c:v>0.96268699999999996</c:v>
                </c:pt>
                <c:pt idx="19">
                  <c:v>0.97014900000000004</c:v>
                </c:pt>
                <c:pt idx="20">
                  <c:v>0.98134299999999997</c:v>
                </c:pt>
                <c:pt idx="21">
                  <c:v>0.98880599999999996</c:v>
                </c:pt>
                <c:pt idx="22">
                  <c:v>0.992537</c:v>
                </c:pt>
                <c:pt idx="23">
                  <c:v>0.992537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2-4FBD-9845-880435B3972A}"/>
            </c:ext>
          </c:extLst>
        </c:ser>
        <c:ser>
          <c:idx val="1"/>
          <c:order val="1"/>
          <c:tx>
            <c:v>Fitted BC</c:v>
          </c:tx>
          <c:spPr>
            <a:ln w="25400" cap="rnd">
              <a:solidFill>
                <a:schemeClr val="accent2">
                  <a:lumMod val="60000"/>
                  <a:lumOff val="40000"/>
                  <a:alpha val="91000"/>
                </a:schemeClr>
              </a:solidFill>
              <a:prstDash val="sysDot"/>
              <a:bevel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BC!$AC$2:$AC$31</c:f>
              <c:numCache>
                <c:formatCode>0.000</c:formatCode>
                <c:ptCount val="30"/>
                <c:pt idx="0">
                  <c:v>0</c:v>
                </c:pt>
                <c:pt idx="1">
                  <c:v>11.689500000000001</c:v>
                </c:pt>
                <c:pt idx="2">
                  <c:v>32.146099999999997</c:v>
                </c:pt>
                <c:pt idx="3">
                  <c:v>50.411000000000001</c:v>
                </c:pt>
                <c:pt idx="4">
                  <c:v>62.100499999999997</c:v>
                </c:pt>
                <c:pt idx="5">
                  <c:v>71.598200000000006</c:v>
                </c:pt>
                <c:pt idx="6">
                  <c:v>76.712299999999999</c:v>
                </c:pt>
                <c:pt idx="7">
                  <c:v>83.287700000000001</c:v>
                </c:pt>
                <c:pt idx="8">
                  <c:v>88.401799999999994</c:v>
                </c:pt>
                <c:pt idx="9">
                  <c:v>93.516000000000005</c:v>
                </c:pt>
                <c:pt idx="10">
                  <c:v>97.899500000000003</c:v>
                </c:pt>
                <c:pt idx="11">
                  <c:v>101.553</c:v>
                </c:pt>
                <c:pt idx="12">
                  <c:v>108.858</c:v>
                </c:pt>
                <c:pt idx="13">
                  <c:v>117.626</c:v>
                </c:pt>
                <c:pt idx="14">
                  <c:v>124.20099999999999</c:v>
                </c:pt>
                <c:pt idx="15">
                  <c:v>129.315</c:v>
                </c:pt>
                <c:pt idx="16">
                  <c:v>131.50700000000001</c:v>
                </c:pt>
                <c:pt idx="17">
                  <c:v>138.08199999999999</c:v>
                </c:pt>
                <c:pt idx="18">
                  <c:v>149.77199999999999</c:v>
                </c:pt>
                <c:pt idx="19">
                  <c:v>153.42500000000001</c:v>
                </c:pt>
                <c:pt idx="20">
                  <c:v>162.19200000000001</c:v>
                </c:pt>
                <c:pt idx="21">
                  <c:v>168.03700000000001</c:v>
                </c:pt>
                <c:pt idx="22">
                  <c:v>176.07300000000001</c:v>
                </c:pt>
                <c:pt idx="23">
                  <c:v>179.726</c:v>
                </c:pt>
                <c:pt idx="24">
                  <c:v>180</c:v>
                </c:pt>
                <c:pt idx="25">
                  <c:v>185</c:v>
                </c:pt>
                <c:pt idx="26">
                  <c:v>200</c:v>
                </c:pt>
                <c:pt idx="27">
                  <c:v>210</c:v>
                </c:pt>
                <c:pt idx="28">
                  <c:v>220</c:v>
                </c:pt>
                <c:pt idx="29">
                  <c:v>240</c:v>
                </c:pt>
              </c:numCache>
            </c:numRef>
          </c:xVal>
          <c:yVal>
            <c:numRef>
              <c:f>BC!$AE$2:$AE$31</c:f>
              <c:numCache>
                <c:formatCode>0.000</c:formatCode>
                <c:ptCount val="30"/>
                <c:pt idx="0">
                  <c:v>3.9770206912162975E-244</c:v>
                </c:pt>
                <c:pt idx="1">
                  <c:v>9.0192344723178749E-124</c:v>
                </c:pt>
                <c:pt idx="2">
                  <c:v>5.1082351592485763E-38</c:v>
                </c:pt>
                <c:pt idx="3">
                  <c:v>1.4314383547286989E-13</c:v>
                </c:pt>
                <c:pt idx="4">
                  <c:v>3.2131527511049643E-7</c:v>
                </c:pt>
                <c:pt idx="5">
                  <c:v>1.8609083825366036E-4</c:v>
                </c:pt>
                <c:pt idx="6">
                  <c:v>1.7070010047882788E-3</c:v>
                </c:pt>
                <c:pt idx="7">
                  <c:v>1.3009345795701246E-2</c:v>
                </c:pt>
                <c:pt idx="8">
                  <c:v>3.9886598933460603E-2</c:v>
                </c:pt>
                <c:pt idx="9">
                  <c:v>9.1591757503173596E-2</c:v>
                </c:pt>
                <c:pt idx="10">
                  <c:v>0.15709906100489121</c:v>
                </c:pt>
                <c:pt idx="11">
                  <c:v>0.22413847153592772</c:v>
                </c:pt>
                <c:pt idx="12">
                  <c:v>0.37664888679970199</c:v>
                </c:pt>
                <c:pt idx="13">
                  <c:v>0.55689957641427046</c:v>
                </c:pt>
                <c:pt idx="14">
                  <c:v>0.67110077740269503</c:v>
                </c:pt>
                <c:pt idx="15">
                  <c:v>0.74384131613748872</c:v>
                </c:pt>
                <c:pt idx="16">
                  <c:v>0.77074761529906077</c:v>
                </c:pt>
                <c:pt idx="17">
                  <c:v>0.83743055642757669</c:v>
                </c:pt>
                <c:pt idx="18">
                  <c:v>0.91421825045738403</c:v>
                </c:pt>
                <c:pt idx="19">
                  <c:v>0.93009601786092055</c:v>
                </c:pt>
                <c:pt idx="20">
                  <c:v>0.95748398143915703</c:v>
                </c:pt>
                <c:pt idx="21">
                  <c:v>0.96958226033795625</c:v>
                </c:pt>
                <c:pt idx="22">
                  <c:v>0.9808590496263857</c:v>
                </c:pt>
                <c:pt idx="23">
                  <c:v>0.98450521884959796</c:v>
                </c:pt>
                <c:pt idx="24">
                  <c:v>0.98474912161949191</c:v>
                </c:pt>
                <c:pt idx="25">
                  <c:v>0.98858652717684192</c:v>
                </c:pt>
                <c:pt idx="26">
                  <c:v>0.99522788767179182</c:v>
                </c:pt>
                <c:pt idx="27">
                  <c:v>0.99733479765769273</c:v>
                </c:pt>
                <c:pt idx="28">
                  <c:v>0.99851219198611119</c:v>
                </c:pt>
                <c:pt idx="29">
                  <c:v>0.99953666967093369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2-4FBD-9845-880435B3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43408"/>
        <c:axId val="1574652976"/>
      </c:scatterChart>
      <c:valAx>
        <c:axId val="1574643408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Time,s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  <a:head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52976"/>
        <c:crosses val="autoZero"/>
        <c:crossBetween val="midCat"/>
      </c:valAx>
      <c:valAx>
        <c:axId val="15746529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434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751150914442404"/>
          <c:y val="9.1968967455227063E-2"/>
          <c:w val="0.48148964494401092"/>
          <c:h val="6.9918287473860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BC!$BB$1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BC!$BA$2:$BA$40</c:f>
              <c:numCache>
                <c:formatCode>0.000</c:formatCode>
                <c:ptCount val="39"/>
                <c:pt idx="0">
                  <c:v>0</c:v>
                </c:pt>
                <c:pt idx="1">
                  <c:v>117.16200000000001</c:v>
                </c:pt>
                <c:pt idx="2">
                  <c:v>166.59</c:v>
                </c:pt>
                <c:pt idx="3">
                  <c:v>201.37299999999999</c:v>
                </c:pt>
                <c:pt idx="4">
                  <c:v>241.648</c:v>
                </c:pt>
                <c:pt idx="5">
                  <c:v>254.46199999999999</c:v>
                </c:pt>
                <c:pt idx="6">
                  <c:v>265.44600000000003</c:v>
                </c:pt>
                <c:pt idx="7">
                  <c:v>270.93799999999999</c:v>
                </c:pt>
                <c:pt idx="8">
                  <c:v>281.92200000000003</c:v>
                </c:pt>
                <c:pt idx="9">
                  <c:v>289.245</c:v>
                </c:pt>
                <c:pt idx="10">
                  <c:v>296.56799999999998</c:v>
                </c:pt>
                <c:pt idx="11">
                  <c:v>303.89</c:v>
                </c:pt>
                <c:pt idx="12">
                  <c:v>311.21300000000002</c:v>
                </c:pt>
                <c:pt idx="13">
                  <c:v>322.197</c:v>
                </c:pt>
                <c:pt idx="14">
                  <c:v>324.02699999999999</c:v>
                </c:pt>
                <c:pt idx="15">
                  <c:v>325.858</c:v>
                </c:pt>
                <c:pt idx="16">
                  <c:v>340.50299999999999</c:v>
                </c:pt>
                <c:pt idx="17">
                  <c:v>349.65699999999998</c:v>
                </c:pt>
                <c:pt idx="18">
                  <c:v>356.97899999999998</c:v>
                </c:pt>
                <c:pt idx="19">
                  <c:v>364.30200000000002</c:v>
                </c:pt>
                <c:pt idx="20">
                  <c:v>378.947</c:v>
                </c:pt>
                <c:pt idx="21">
                  <c:v>413.73</c:v>
                </c:pt>
                <c:pt idx="22">
                  <c:v>426.54500000000002</c:v>
                </c:pt>
                <c:pt idx="23">
                  <c:v>437.529</c:v>
                </c:pt>
                <c:pt idx="24">
                  <c:v>448.51299999999998</c:v>
                </c:pt>
                <c:pt idx="25">
                  <c:v>464.98899999999998</c:v>
                </c:pt>
                <c:pt idx="26">
                  <c:v>507.09399999999999</c:v>
                </c:pt>
                <c:pt idx="27">
                  <c:v>510</c:v>
                </c:pt>
                <c:pt idx="28">
                  <c:v>520</c:v>
                </c:pt>
                <c:pt idx="29">
                  <c:v>530</c:v>
                </c:pt>
                <c:pt idx="30">
                  <c:v>540</c:v>
                </c:pt>
                <c:pt idx="31">
                  <c:v>550</c:v>
                </c:pt>
                <c:pt idx="32">
                  <c:v>560</c:v>
                </c:pt>
                <c:pt idx="33">
                  <c:v>570</c:v>
                </c:pt>
                <c:pt idx="34">
                  <c:v>580</c:v>
                </c:pt>
                <c:pt idx="35">
                  <c:v>590</c:v>
                </c:pt>
                <c:pt idx="36">
                  <c:v>600</c:v>
                </c:pt>
                <c:pt idx="37">
                  <c:v>620</c:v>
                </c:pt>
                <c:pt idx="38">
                  <c:v>630</c:v>
                </c:pt>
              </c:numCache>
            </c:numRef>
          </c:xVal>
          <c:yVal>
            <c:numRef>
              <c:f>BC!$BB$2:$BB$40</c:f>
              <c:numCache>
                <c:formatCode>0.000</c:formatCode>
                <c:ptCount val="39"/>
                <c:pt idx="0">
                  <c:v>0</c:v>
                </c:pt>
                <c:pt idx="1">
                  <c:v>3.7174700000000001E-3</c:v>
                </c:pt>
                <c:pt idx="2">
                  <c:v>3.7174700000000001E-3</c:v>
                </c:pt>
                <c:pt idx="3">
                  <c:v>3.7174700000000001E-3</c:v>
                </c:pt>
                <c:pt idx="4">
                  <c:v>7.4349400000000001E-3</c:v>
                </c:pt>
                <c:pt idx="5">
                  <c:v>1.48699E-2</c:v>
                </c:pt>
                <c:pt idx="6">
                  <c:v>3.3457199999999999E-2</c:v>
                </c:pt>
                <c:pt idx="7">
                  <c:v>5.9479600000000001E-2</c:v>
                </c:pt>
                <c:pt idx="8">
                  <c:v>0.104089</c:v>
                </c:pt>
                <c:pt idx="9">
                  <c:v>0.133829</c:v>
                </c:pt>
                <c:pt idx="10">
                  <c:v>0.152416</c:v>
                </c:pt>
                <c:pt idx="11">
                  <c:v>0.18959100000000001</c:v>
                </c:pt>
                <c:pt idx="12">
                  <c:v>0.25278800000000001</c:v>
                </c:pt>
                <c:pt idx="13">
                  <c:v>0.297398</c:v>
                </c:pt>
                <c:pt idx="14">
                  <c:v>0.40148699999999998</c:v>
                </c:pt>
                <c:pt idx="15">
                  <c:v>0.44237900000000002</c:v>
                </c:pt>
                <c:pt idx="16">
                  <c:v>0.48698900000000001</c:v>
                </c:pt>
                <c:pt idx="17">
                  <c:v>0.55762100000000003</c:v>
                </c:pt>
                <c:pt idx="18">
                  <c:v>0.65055799999999997</c:v>
                </c:pt>
                <c:pt idx="19">
                  <c:v>0.69145000000000001</c:v>
                </c:pt>
                <c:pt idx="20">
                  <c:v>0.76951700000000001</c:v>
                </c:pt>
                <c:pt idx="21">
                  <c:v>0.88475800000000004</c:v>
                </c:pt>
                <c:pt idx="22">
                  <c:v>0.93308599999999997</c:v>
                </c:pt>
                <c:pt idx="23">
                  <c:v>0.96654300000000004</c:v>
                </c:pt>
                <c:pt idx="24">
                  <c:v>0.98141299999999998</c:v>
                </c:pt>
                <c:pt idx="25">
                  <c:v>0.98512999999999995</c:v>
                </c:pt>
                <c:pt idx="26">
                  <c:v>0.98512999999999995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B-48B7-8441-A8964268227C}"/>
            </c:ext>
          </c:extLst>
        </c:ser>
        <c:ser>
          <c:idx val="1"/>
          <c:order val="1"/>
          <c:tx>
            <c:strRef>
              <c:f>BC!$BC$1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BC!$BA$2:$BA$40</c:f>
              <c:numCache>
                <c:formatCode>0.000</c:formatCode>
                <c:ptCount val="39"/>
                <c:pt idx="0">
                  <c:v>0</c:v>
                </c:pt>
                <c:pt idx="1">
                  <c:v>117.16200000000001</c:v>
                </c:pt>
                <c:pt idx="2">
                  <c:v>166.59</c:v>
                </c:pt>
                <c:pt idx="3">
                  <c:v>201.37299999999999</c:v>
                </c:pt>
                <c:pt idx="4">
                  <c:v>241.648</c:v>
                </c:pt>
                <c:pt idx="5">
                  <c:v>254.46199999999999</c:v>
                </c:pt>
                <c:pt idx="6">
                  <c:v>265.44600000000003</c:v>
                </c:pt>
                <c:pt idx="7">
                  <c:v>270.93799999999999</c:v>
                </c:pt>
                <c:pt idx="8">
                  <c:v>281.92200000000003</c:v>
                </c:pt>
                <c:pt idx="9">
                  <c:v>289.245</c:v>
                </c:pt>
                <c:pt idx="10">
                  <c:v>296.56799999999998</c:v>
                </c:pt>
                <c:pt idx="11">
                  <c:v>303.89</c:v>
                </c:pt>
                <c:pt idx="12">
                  <c:v>311.21300000000002</c:v>
                </c:pt>
                <c:pt idx="13">
                  <c:v>322.197</c:v>
                </c:pt>
                <c:pt idx="14">
                  <c:v>324.02699999999999</c:v>
                </c:pt>
                <c:pt idx="15">
                  <c:v>325.858</c:v>
                </c:pt>
                <c:pt idx="16">
                  <c:v>340.50299999999999</c:v>
                </c:pt>
                <c:pt idx="17">
                  <c:v>349.65699999999998</c:v>
                </c:pt>
                <c:pt idx="18">
                  <c:v>356.97899999999998</c:v>
                </c:pt>
                <c:pt idx="19">
                  <c:v>364.30200000000002</c:v>
                </c:pt>
                <c:pt idx="20">
                  <c:v>378.947</c:v>
                </c:pt>
                <c:pt idx="21">
                  <c:v>413.73</c:v>
                </c:pt>
                <c:pt idx="22">
                  <c:v>426.54500000000002</c:v>
                </c:pt>
                <c:pt idx="23">
                  <c:v>437.529</c:v>
                </c:pt>
                <c:pt idx="24">
                  <c:v>448.51299999999998</c:v>
                </c:pt>
                <c:pt idx="25">
                  <c:v>464.98899999999998</c:v>
                </c:pt>
                <c:pt idx="26">
                  <c:v>507.09399999999999</c:v>
                </c:pt>
                <c:pt idx="27">
                  <c:v>510</c:v>
                </c:pt>
                <c:pt idx="28">
                  <c:v>520</c:v>
                </c:pt>
                <c:pt idx="29">
                  <c:v>530</c:v>
                </c:pt>
                <c:pt idx="30">
                  <c:v>540</c:v>
                </c:pt>
                <c:pt idx="31">
                  <c:v>550</c:v>
                </c:pt>
                <c:pt idx="32">
                  <c:v>560</c:v>
                </c:pt>
                <c:pt idx="33">
                  <c:v>570</c:v>
                </c:pt>
                <c:pt idx="34">
                  <c:v>580</c:v>
                </c:pt>
                <c:pt idx="35">
                  <c:v>590</c:v>
                </c:pt>
                <c:pt idx="36">
                  <c:v>600</c:v>
                </c:pt>
                <c:pt idx="37">
                  <c:v>620</c:v>
                </c:pt>
                <c:pt idx="38">
                  <c:v>630</c:v>
                </c:pt>
              </c:numCache>
            </c:numRef>
          </c:xVal>
          <c:yVal>
            <c:numRef>
              <c:f>BC!$BC$2:$BC$40</c:f>
              <c:numCache>
                <c:formatCode>0.000</c:formatCode>
                <c:ptCount val="39"/>
                <c:pt idx="0">
                  <c:v>0</c:v>
                </c:pt>
                <c:pt idx="1">
                  <c:v>1.9667045912378286E-56</c:v>
                </c:pt>
                <c:pt idx="2">
                  <c:v>4.3316395029067353E-18</c:v>
                </c:pt>
                <c:pt idx="3">
                  <c:v>2.2657369654513744E-8</c:v>
                </c:pt>
                <c:pt idx="4">
                  <c:v>1.1041806028889252E-3</c:v>
                </c:pt>
                <c:pt idx="5">
                  <c:v>6.5203045269042852E-3</c:v>
                </c:pt>
                <c:pt idx="6">
                  <c:v>2.0563083049250558E-2</c:v>
                </c:pt>
                <c:pt idx="7">
                  <c:v>3.296307374705669E-2</c:v>
                </c:pt>
                <c:pt idx="8">
                  <c:v>7.1818838816860686E-2</c:v>
                </c:pt>
                <c:pt idx="9">
                  <c:v>0.10905832909689202</c:v>
                </c:pt>
                <c:pt idx="10">
                  <c:v>0.15498970925846811</c:v>
                </c:pt>
                <c:pt idx="11">
                  <c:v>0.2083141766782596</c:v>
                </c:pt>
                <c:pt idx="12">
                  <c:v>0.26716640993985419</c:v>
                </c:pt>
                <c:pt idx="13">
                  <c:v>0.36107693725679502</c:v>
                </c:pt>
                <c:pt idx="14">
                  <c:v>0.37695312586886159</c:v>
                </c:pt>
                <c:pt idx="15">
                  <c:v>0.39282139065835375</c:v>
                </c:pt>
                <c:pt idx="16">
                  <c:v>0.51607630663136606</c:v>
                </c:pt>
                <c:pt idx="17">
                  <c:v>0.58681124234281157</c:v>
                </c:pt>
                <c:pt idx="18">
                  <c:v>0.63857807401217759</c:v>
                </c:pt>
                <c:pt idx="19">
                  <c:v>0.685662574961444</c:v>
                </c:pt>
                <c:pt idx="20">
                  <c:v>0.7655539382135591</c:v>
                </c:pt>
                <c:pt idx="21">
                  <c:v>0.88903015127768392</c:v>
                </c:pt>
                <c:pt idx="22">
                  <c:v>0.9167287871493115</c:v>
                </c:pt>
                <c:pt idx="23">
                  <c:v>0.93510015647408884</c:v>
                </c:pt>
                <c:pt idx="24">
                  <c:v>0.94953021328195031</c:v>
                </c:pt>
                <c:pt idx="25">
                  <c:v>0.96549601559185205</c:v>
                </c:pt>
                <c:pt idx="26">
                  <c:v>0.98707632475174223</c:v>
                </c:pt>
                <c:pt idx="27">
                  <c:v>0.98792720589985339</c:v>
                </c:pt>
                <c:pt idx="28">
                  <c:v>0.9904515019549901</c:v>
                </c:pt>
                <c:pt idx="29">
                  <c:v>0.99245001151909618</c:v>
                </c:pt>
                <c:pt idx="30">
                  <c:v>0.99403149189194284</c:v>
                </c:pt>
                <c:pt idx="31">
                  <c:v>0.9952824903929578</c:v>
                </c:pt>
                <c:pt idx="32">
                  <c:v>0.99627177159806701</c:v>
                </c:pt>
                <c:pt idx="33">
                  <c:v>0.99705390354868817</c:v>
                </c:pt>
                <c:pt idx="34">
                  <c:v>0.99767214649954117</c:v>
                </c:pt>
                <c:pt idx="35">
                  <c:v>0.99816076987432423</c:v>
                </c:pt>
                <c:pt idx="36">
                  <c:v>0.99854690444621874</c:v>
                </c:pt>
                <c:pt idx="37">
                  <c:v>0.99909309630293053</c:v>
                </c:pt>
                <c:pt idx="38">
                  <c:v>0.99928356515729766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3B-48B7-8441-A89642682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08447"/>
        <c:axId val="1714618431"/>
      </c:scatterChart>
      <c:valAx>
        <c:axId val="171460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18431"/>
        <c:crosses val="autoZero"/>
        <c:crossBetween val="midCat"/>
      </c:valAx>
      <c:valAx>
        <c:axId val="171461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BC!$BF$1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BC!$BE$2:$BE$43</c:f>
              <c:numCache>
                <c:formatCode>0.000</c:formatCode>
                <c:ptCount val="42"/>
                <c:pt idx="0">
                  <c:v>0</c:v>
                </c:pt>
                <c:pt idx="1">
                  <c:v>120.788</c:v>
                </c:pt>
                <c:pt idx="2">
                  <c:v>92.216700000000003</c:v>
                </c:pt>
                <c:pt idx="3">
                  <c:v>57.296399999999998</c:v>
                </c:pt>
                <c:pt idx="4">
                  <c:v>1.7412799999999999</c:v>
                </c:pt>
                <c:pt idx="5">
                  <c:v>149.37100000000001</c:v>
                </c:pt>
                <c:pt idx="6">
                  <c:v>162.09899999999999</c:v>
                </c:pt>
                <c:pt idx="7">
                  <c:v>176.42</c:v>
                </c:pt>
                <c:pt idx="8">
                  <c:v>187.572</c:v>
                </c:pt>
                <c:pt idx="9">
                  <c:v>201.905</c:v>
                </c:pt>
                <c:pt idx="10">
                  <c:v>213.09899999999999</c:v>
                </c:pt>
                <c:pt idx="11">
                  <c:v>224.28700000000001</c:v>
                </c:pt>
                <c:pt idx="12">
                  <c:v>233.88200000000001</c:v>
                </c:pt>
                <c:pt idx="13">
                  <c:v>241.89</c:v>
                </c:pt>
                <c:pt idx="14">
                  <c:v>251.46100000000001</c:v>
                </c:pt>
                <c:pt idx="15">
                  <c:v>254.71199999999999</c:v>
                </c:pt>
                <c:pt idx="16">
                  <c:v>264.32499999999999</c:v>
                </c:pt>
                <c:pt idx="17">
                  <c:v>269.13400000000001</c:v>
                </c:pt>
                <c:pt idx="18">
                  <c:v>270.79300000000001</c:v>
                </c:pt>
                <c:pt idx="19">
                  <c:v>277.20699999999999</c:v>
                </c:pt>
                <c:pt idx="20">
                  <c:v>288.47800000000001</c:v>
                </c:pt>
                <c:pt idx="21">
                  <c:v>293.30500000000001</c:v>
                </c:pt>
                <c:pt idx="22">
                  <c:v>299.72500000000002</c:v>
                </c:pt>
                <c:pt idx="23">
                  <c:v>304.52800000000002</c:v>
                </c:pt>
                <c:pt idx="24">
                  <c:v>314.09899999999999</c:v>
                </c:pt>
                <c:pt idx="25">
                  <c:v>322.089</c:v>
                </c:pt>
                <c:pt idx="26">
                  <c:v>328.48599999999999</c:v>
                </c:pt>
                <c:pt idx="27">
                  <c:v>336.464</c:v>
                </c:pt>
                <c:pt idx="28">
                  <c:v>344.459</c:v>
                </c:pt>
                <c:pt idx="29">
                  <c:v>352.44299999999998</c:v>
                </c:pt>
                <c:pt idx="30">
                  <c:v>360.42099999999999</c:v>
                </c:pt>
                <c:pt idx="31">
                  <c:v>368.375</c:v>
                </c:pt>
                <c:pt idx="32">
                  <c:v>374.73599999999999</c:v>
                </c:pt>
                <c:pt idx="33">
                  <c:v>390.62099999999998</c:v>
                </c:pt>
                <c:pt idx="34">
                  <c:v>404.92399999999998</c:v>
                </c:pt>
                <c:pt idx="35">
                  <c:v>410</c:v>
                </c:pt>
                <c:pt idx="36">
                  <c:v>420</c:v>
                </c:pt>
                <c:pt idx="37">
                  <c:v>430</c:v>
                </c:pt>
                <c:pt idx="38">
                  <c:v>440</c:v>
                </c:pt>
                <c:pt idx="39">
                  <c:v>450</c:v>
                </c:pt>
                <c:pt idx="40">
                  <c:v>500</c:v>
                </c:pt>
                <c:pt idx="41">
                  <c:v>550</c:v>
                </c:pt>
              </c:numCache>
            </c:numRef>
          </c:xVal>
          <c:yVal>
            <c:numRef>
              <c:f>BC!$BF$2:$BF$43</c:f>
              <c:numCache>
                <c:formatCode>0.000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-4.8227840000000002E-4</c:v>
                </c:pt>
                <c:pt idx="3">
                  <c:v>-2.9613589999999998E-4</c:v>
                </c:pt>
                <c:pt idx="4">
                  <c:v>0</c:v>
                </c:pt>
                <c:pt idx="5">
                  <c:v>6.6757500000000003E-3</c:v>
                </c:pt>
                <c:pt idx="6">
                  <c:v>2.5264600000000002E-2</c:v>
                </c:pt>
                <c:pt idx="7">
                  <c:v>4.7576300000000002E-2</c:v>
                </c:pt>
                <c:pt idx="8">
                  <c:v>7.3636300000000002E-2</c:v>
                </c:pt>
                <c:pt idx="9">
                  <c:v>0.103411</c:v>
                </c:pt>
                <c:pt idx="10">
                  <c:v>0.15559000000000001</c:v>
                </c:pt>
                <c:pt idx="11">
                  <c:v>0.204038</c:v>
                </c:pt>
                <c:pt idx="12">
                  <c:v>0.24876300000000001</c:v>
                </c:pt>
                <c:pt idx="13">
                  <c:v>0.29349599999999998</c:v>
                </c:pt>
                <c:pt idx="14">
                  <c:v>0.32329599999999997</c:v>
                </c:pt>
                <c:pt idx="15">
                  <c:v>0.37178600000000001</c:v>
                </c:pt>
                <c:pt idx="16">
                  <c:v>0.427705</c:v>
                </c:pt>
                <c:pt idx="17">
                  <c:v>0.45752999999999999</c:v>
                </c:pt>
                <c:pt idx="18">
                  <c:v>0.50229699999999999</c:v>
                </c:pt>
                <c:pt idx="19">
                  <c:v>0.54330800000000001</c:v>
                </c:pt>
                <c:pt idx="20">
                  <c:v>0.64399399999999996</c:v>
                </c:pt>
                <c:pt idx="21">
                  <c:v>0.68501299999999998</c:v>
                </c:pt>
                <c:pt idx="22">
                  <c:v>0.72975500000000004</c:v>
                </c:pt>
                <c:pt idx="23">
                  <c:v>0.75584899999999999</c:v>
                </c:pt>
                <c:pt idx="24">
                  <c:v>0.78564800000000001</c:v>
                </c:pt>
                <c:pt idx="25">
                  <c:v>0.81918800000000003</c:v>
                </c:pt>
                <c:pt idx="26">
                  <c:v>0.84900500000000001</c:v>
                </c:pt>
                <c:pt idx="27">
                  <c:v>0.875081</c:v>
                </c:pt>
                <c:pt idx="28">
                  <c:v>0.91235200000000005</c:v>
                </c:pt>
                <c:pt idx="29">
                  <c:v>0.94216</c:v>
                </c:pt>
                <c:pt idx="30">
                  <c:v>0.96823700000000001</c:v>
                </c:pt>
                <c:pt idx="31">
                  <c:v>0.97938899999999995</c:v>
                </c:pt>
                <c:pt idx="32">
                  <c:v>0.98681799999999997</c:v>
                </c:pt>
                <c:pt idx="33">
                  <c:v>0.99419599999999997</c:v>
                </c:pt>
                <c:pt idx="34">
                  <c:v>1.0053099999999999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6-4E0D-8E4D-F0404123C036}"/>
            </c:ext>
          </c:extLst>
        </c:ser>
        <c:ser>
          <c:idx val="1"/>
          <c:order val="1"/>
          <c:tx>
            <c:strRef>
              <c:f>BC!$BG$1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BC!$BE$2:$BE$43</c:f>
              <c:numCache>
                <c:formatCode>0.000</c:formatCode>
                <c:ptCount val="42"/>
                <c:pt idx="0">
                  <c:v>0</c:v>
                </c:pt>
                <c:pt idx="1">
                  <c:v>120.788</c:v>
                </c:pt>
                <c:pt idx="2">
                  <c:v>92.216700000000003</c:v>
                </c:pt>
                <c:pt idx="3">
                  <c:v>57.296399999999998</c:v>
                </c:pt>
                <c:pt idx="4">
                  <c:v>1.7412799999999999</c:v>
                </c:pt>
                <c:pt idx="5">
                  <c:v>149.37100000000001</c:v>
                </c:pt>
                <c:pt idx="6">
                  <c:v>162.09899999999999</c:v>
                </c:pt>
                <c:pt idx="7">
                  <c:v>176.42</c:v>
                </c:pt>
                <c:pt idx="8">
                  <c:v>187.572</c:v>
                </c:pt>
                <c:pt idx="9">
                  <c:v>201.905</c:v>
                </c:pt>
                <c:pt idx="10">
                  <c:v>213.09899999999999</c:v>
                </c:pt>
                <c:pt idx="11">
                  <c:v>224.28700000000001</c:v>
                </c:pt>
                <c:pt idx="12">
                  <c:v>233.88200000000001</c:v>
                </c:pt>
                <c:pt idx="13">
                  <c:v>241.89</c:v>
                </c:pt>
                <c:pt idx="14">
                  <c:v>251.46100000000001</c:v>
                </c:pt>
                <c:pt idx="15">
                  <c:v>254.71199999999999</c:v>
                </c:pt>
                <c:pt idx="16">
                  <c:v>264.32499999999999</c:v>
                </c:pt>
                <c:pt idx="17">
                  <c:v>269.13400000000001</c:v>
                </c:pt>
                <c:pt idx="18">
                  <c:v>270.79300000000001</c:v>
                </c:pt>
                <c:pt idx="19">
                  <c:v>277.20699999999999</c:v>
                </c:pt>
                <c:pt idx="20">
                  <c:v>288.47800000000001</c:v>
                </c:pt>
                <c:pt idx="21">
                  <c:v>293.30500000000001</c:v>
                </c:pt>
                <c:pt idx="22">
                  <c:v>299.72500000000002</c:v>
                </c:pt>
                <c:pt idx="23">
                  <c:v>304.52800000000002</c:v>
                </c:pt>
                <c:pt idx="24">
                  <c:v>314.09899999999999</c:v>
                </c:pt>
                <c:pt idx="25">
                  <c:v>322.089</c:v>
                </c:pt>
                <c:pt idx="26">
                  <c:v>328.48599999999999</c:v>
                </c:pt>
                <c:pt idx="27">
                  <c:v>336.464</c:v>
                </c:pt>
                <c:pt idx="28">
                  <c:v>344.459</c:v>
                </c:pt>
                <c:pt idx="29">
                  <c:v>352.44299999999998</c:v>
                </c:pt>
                <c:pt idx="30">
                  <c:v>360.42099999999999</c:v>
                </c:pt>
                <c:pt idx="31">
                  <c:v>368.375</c:v>
                </c:pt>
                <c:pt idx="32">
                  <c:v>374.73599999999999</c:v>
                </c:pt>
                <c:pt idx="33">
                  <c:v>390.62099999999998</c:v>
                </c:pt>
                <c:pt idx="34">
                  <c:v>404.92399999999998</c:v>
                </c:pt>
                <c:pt idx="35">
                  <c:v>410</c:v>
                </c:pt>
                <c:pt idx="36">
                  <c:v>420</c:v>
                </c:pt>
                <c:pt idx="37">
                  <c:v>430</c:v>
                </c:pt>
                <c:pt idx="38">
                  <c:v>440</c:v>
                </c:pt>
                <c:pt idx="39">
                  <c:v>450</c:v>
                </c:pt>
                <c:pt idx="40">
                  <c:v>500</c:v>
                </c:pt>
                <c:pt idx="41">
                  <c:v>550</c:v>
                </c:pt>
              </c:numCache>
            </c:numRef>
          </c:xVal>
          <c:yVal>
            <c:numRef>
              <c:f>BC!$BG$2:$BG$43</c:f>
              <c:numCache>
                <c:formatCode>0.000</c:formatCode>
                <c:ptCount val="42"/>
                <c:pt idx="0">
                  <c:v>6.3263237813489158E-129</c:v>
                </c:pt>
                <c:pt idx="1">
                  <c:v>4.6166384208334633E-9</c:v>
                </c:pt>
                <c:pt idx="2">
                  <c:v>1.2270364904605608E-16</c:v>
                </c:pt>
                <c:pt idx="3">
                  <c:v>8.6457611800295833E-36</c:v>
                </c:pt>
                <c:pt idx="4">
                  <c:v>5.6742826510918346E-124</c:v>
                </c:pt>
                <c:pt idx="5">
                  <c:v>4.3071213035920212E-5</c:v>
                </c:pt>
                <c:pt idx="6">
                  <c:v>5.3291576143547068E-4</c:v>
                </c:pt>
                <c:pt idx="7">
                  <c:v>4.2918422784864281E-3</c:v>
                </c:pt>
                <c:pt idx="8">
                  <c:v>1.4474317548462312E-2</c:v>
                </c:pt>
                <c:pt idx="9">
                  <c:v>4.6780315643583738E-2</c:v>
                </c:pt>
                <c:pt idx="10">
                  <c:v>9.2819591356812975E-2</c:v>
                </c:pt>
                <c:pt idx="11">
                  <c:v>0.1579515569004328</c:v>
                </c:pt>
                <c:pt idx="12">
                  <c:v>0.22643036345919246</c:v>
                </c:pt>
                <c:pt idx="13">
                  <c:v>0.28962735142170681</c:v>
                </c:pt>
                <c:pt idx="14">
                  <c:v>0.36866177849211029</c:v>
                </c:pt>
                <c:pt idx="15">
                  <c:v>0.39569674795641518</c:v>
                </c:pt>
                <c:pt idx="16">
                  <c:v>0.47431898005191014</c:v>
                </c:pt>
                <c:pt idx="17">
                  <c:v>0.51223346065356079</c:v>
                </c:pt>
                <c:pt idx="18">
                  <c:v>0.52501499925583162</c:v>
                </c:pt>
                <c:pt idx="19">
                  <c:v>0.57276074467097948</c:v>
                </c:pt>
                <c:pt idx="20">
                  <c:v>0.64931336115529825</c:v>
                </c:pt>
                <c:pt idx="21">
                  <c:v>0.67898311019182334</c:v>
                </c:pt>
                <c:pt idx="22">
                  <c:v>0.71547193462409708</c:v>
                </c:pt>
                <c:pt idx="23">
                  <c:v>0.74057072104271648</c:v>
                </c:pt>
                <c:pt idx="24">
                  <c:v>0.78517062454259889</c:v>
                </c:pt>
                <c:pt idx="25">
                  <c:v>0.81721375400905694</c:v>
                </c:pt>
                <c:pt idx="26">
                  <c:v>0.83974789547919193</c:v>
                </c:pt>
                <c:pt idx="27">
                  <c:v>0.8643239462846849</c:v>
                </c:pt>
                <c:pt idx="28">
                  <c:v>0.88543243318367382</c:v>
                </c:pt>
                <c:pt idx="29">
                  <c:v>0.90341909325137304</c:v>
                </c:pt>
                <c:pt idx="30">
                  <c:v>0.91870192714475896</c:v>
                </c:pt>
                <c:pt idx="31">
                  <c:v>0.9316226408538949</c:v>
                </c:pt>
                <c:pt idx="32">
                  <c:v>0.94051001116720168</c:v>
                </c:pt>
                <c:pt idx="33">
                  <c:v>0.95808847260275187</c:v>
                </c:pt>
                <c:pt idx="34">
                  <c:v>0.96949736351628379</c:v>
                </c:pt>
                <c:pt idx="35">
                  <c:v>0.97276147903094734</c:v>
                </c:pt>
                <c:pt idx="36">
                  <c:v>0.97821657523687267</c:v>
                </c:pt>
                <c:pt idx="37">
                  <c:v>0.98258895928084866</c:v>
                </c:pt>
                <c:pt idx="38">
                  <c:v>0.98608996051989783</c:v>
                </c:pt>
                <c:pt idx="39">
                  <c:v>0.98889096485131811</c:v>
                </c:pt>
                <c:pt idx="40">
                  <c:v>0.99640263734991497</c:v>
                </c:pt>
                <c:pt idx="41">
                  <c:v>0.99883806778380857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46-4E0D-8E4D-F0404123C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980415"/>
        <c:axId val="1768975839"/>
      </c:scatterChart>
      <c:valAx>
        <c:axId val="176898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975839"/>
        <c:crosses val="autoZero"/>
        <c:crossBetween val="midCat"/>
      </c:valAx>
      <c:valAx>
        <c:axId val="17689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98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BC!$BI$2:$BI$40</c:f>
              <c:numCache>
                <c:formatCode>General</c:formatCode>
                <c:ptCount val="39"/>
                <c:pt idx="0">
                  <c:v>0</c:v>
                </c:pt>
                <c:pt idx="1">
                  <c:v>33</c:v>
                </c:pt>
                <c:pt idx="2">
                  <c:v>297.79399999999998</c:v>
                </c:pt>
                <c:pt idx="3">
                  <c:v>352.94099999999997</c:v>
                </c:pt>
                <c:pt idx="4">
                  <c:v>389.70600000000002</c:v>
                </c:pt>
                <c:pt idx="5">
                  <c:v>400.73500000000001</c:v>
                </c:pt>
                <c:pt idx="6">
                  <c:v>411.76499999999999</c:v>
                </c:pt>
                <c:pt idx="7">
                  <c:v>415.44099999999997</c:v>
                </c:pt>
                <c:pt idx="8">
                  <c:v>433.82400000000001</c:v>
                </c:pt>
                <c:pt idx="9">
                  <c:v>448.529</c:v>
                </c:pt>
                <c:pt idx="10">
                  <c:v>452.20600000000002</c:v>
                </c:pt>
                <c:pt idx="11">
                  <c:v>459.55900000000003</c:v>
                </c:pt>
                <c:pt idx="12">
                  <c:v>463.23500000000001</c:v>
                </c:pt>
                <c:pt idx="13">
                  <c:v>470.58800000000002</c:v>
                </c:pt>
                <c:pt idx="14">
                  <c:v>481.61799999999999</c:v>
                </c:pt>
                <c:pt idx="15">
                  <c:v>485.29399999999998</c:v>
                </c:pt>
                <c:pt idx="16">
                  <c:v>496.32400000000001</c:v>
                </c:pt>
                <c:pt idx="17">
                  <c:v>503.67599999999999</c:v>
                </c:pt>
                <c:pt idx="18">
                  <c:v>507.35300000000001</c:v>
                </c:pt>
                <c:pt idx="19">
                  <c:v>518.38199999999995</c:v>
                </c:pt>
                <c:pt idx="20">
                  <c:v>525.73500000000001</c:v>
                </c:pt>
                <c:pt idx="21">
                  <c:v>536.76499999999999</c:v>
                </c:pt>
                <c:pt idx="22">
                  <c:v>547.79399999999998</c:v>
                </c:pt>
                <c:pt idx="23">
                  <c:v>566.17600000000004</c:v>
                </c:pt>
                <c:pt idx="24">
                  <c:v>584.55899999999997</c:v>
                </c:pt>
                <c:pt idx="25">
                  <c:v>595.58799999999997</c:v>
                </c:pt>
                <c:pt idx="26">
                  <c:v>602.94100000000003</c:v>
                </c:pt>
                <c:pt idx="27">
                  <c:v>639.70600000000002</c:v>
                </c:pt>
                <c:pt idx="28">
                  <c:v>617.64700000000005</c:v>
                </c:pt>
                <c:pt idx="29">
                  <c:v>672.79399999999998</c:v>
                </c:pt>
                <c:pt idx="30">
                  <c:v>705.88199999999995</c:v>
                </c:pt>
                <c:pt idx="31">
                  <c:v>710</c:v>
                </c:pt>
                <c:pt idx="32">
                  <c:v>750</c:v>
                </c:pt>
                <c:pt idx="33">
                  <c:v>760</c:v>
                </c:pt>
                <c:pt idx="34">
                  <c:v>800</c:v>
                </c:pt>
              </c:numCache>
            </c:numRef>
          </c:xVal>
          <c:yVal>
            <c:numRef>
              <c:f>BC!$BJ$2:$BJ$40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3.1948900000000001E-3</c:v>
                </c:pt>
                <c:pt idx="4">
                  <c:v>3.1948900000000001E-3</c:v>
                </c:pt>
                <c:pt idx="5">
                  <c:v>6.3897800000000003E-3</c:v>
                </c:pt>
                <c:pt idx="6">
                  <c:v>1.27796E-2</c:v>
                </c:pt>
                <c:pt idx="7">
                  <c:v>1.91693E-2</c:v>
                </c:pt>
                <c:pt idx="8">
                  <c:v>5.7507999999999997E-2</c:v>
                </c:pt>
                <c:pt idx="9">
                  <c:v>8.9456900000000006E-2</c:v>
                </c:pt>
                <c:pt idx="10">
                  <c:v>0.10223599999999999</c:v>
                </c:pt>
                <c:pt idx="11">
                  <c:v>0.134185</c:v>
                </c:pt>
                <c:pt idx="12">
                  <c:v>0.159744</c:v>
                </c:pt>
                <c:pt idx="13">
                  <c:v>0.19808300000000001</c:v>
                </c:pt>
                <c:pt idx="14">
                  <c:v>0.242812</c:v>
                </c:pt>
                <c:pt idx="15">
                  <c:v>0.28115000000000001</c:v>
                </c:pt>
                <c:pt idx="16">
                  <c:v>0.33546300000000001</c:v>
                </c:pt>
                <c:pt idx="17">
                  <c:v>0.42492000000000002</c:v>
                </c:pt>
                <c:pt idx="18">
                  <c:v>0.48242800000000002</c:v>
                </c:pt>
                <c:pt idx="19">
                  <c:v>0.54313100000000003</c:v>
                </c:pt>
                <c:pt idx="20">
                  <c:v>0.60383399999999998</c:v>
                </c:pt>
                <c:pt idx="21">
                  <c:v>0.68690099999999998</c:v>
                </c:pt>
                <c:pt idx="22">
                  <c:v>0.75718799999999997</c:v>
                </c:pt>
                <c:pt idx="23">
                  <c:v>0.90415299999999998</c:v>
                </c:pt>
                <c:pt idx="24">
                  <c:v>0.96166099999999999</c:v>
                </c:pt>
                <c:pt idx="25">
                  <c:v>0.97763599999999995</c:v>
                </c:pt>
                <c:pt idx="26">
                  <c:v>0.98721999999999999</c:v>
                </c:pt>
                <c:pt idx="27">
                  <c:v>0.99041500000000005</c:v>
                </c:pt>
                <c:pt idx="28">
                  <c:v>0.99041500000000005</c:v>
                </c:pt>
                <c:pt idx="29">
                  <c:v>0.99360999999999999</c:v>
                </c:pt>
                <c:pt idx="30">
                  <c:v>0.99360999999999999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A-4E90-A379-72999C917672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BC!$BI$2:$BI$40</c:f>
              <c:numCache>
                <c:formatCode>General</c:formatCode>
                <c:ptCount val="39"/>
                <c:pt idx="0">
                  <c:v>0</c:v>
                </c:pt>
                <c:pt idx="1">
                  <c:v>33</c:v>
                </c:pt>
                <c:pt idx="2">
                  <c:v>297.79399999999998</c:v>
                </c:pt>
                <c:pt idx="3">
                  <c:v>352.94099999999997</c:v>
                </c:pt>
                <c:pt idx="4">
                  <c:v>389.70600000000002</c:v>
                </c:pt>
                <c:pt idx="5">
                  <c:v>400.73500000000001</c:v>
                </c:pt>
                <c:pt idx="6">
                  <c:v>411.76499999999999</c:v>
                </c:pt>
                <c:pt idx="7">
                  <c:v>415.44099999999997</c:v>
                </c:pt>
                <c:pt idx="8">
                  <c:v>433.82400000000001</c:v>
                </c:pt>
                <c:pt idx="9">
                  <c:v>448.529</c:v>
                </c:pt>
                <c:pt idx="10">
                  <c:v>452.20600000000002</c:v>
                </c:pt>
                <c:pt idx="11">
                  <c:v>459.55900000000003</c:v>
                </c:pt>
                <c:pt idx="12">
                  <c:v>463.23500000000001</c:v>
                </c:pt>
                <c:pt idx="13">
                  <c:v>470.58800000000002</c:v>
                </c:pt>
                <c:pt idx="14">
                  <c:v>481.61799999999999</c:v>
                </c:pt>
                <c:pt idx="15">
                  <c:v>485.29399999999998</c:v>
                </c:pt>
                <c:pt idx="16">
                  <c:v>496.32400000000001</c:v>
                </c:pt>
                <c:pt idx="17">
                  <c:v>503.67599999999999</c:v>
                </c:pt>
                <c:pt idx="18">
                  <c:v>507.35300000000001</c:v>
                </c:pt>
                <c:pt idx="19">
                  <c:v>518.38199999999995</c:v>
                </c:pt>
                <c:pt idx="20">
                  <c:v>525.73500000000001</c:v>
                </c:pt>
                <c:pt idx="21">
                  <c:v>536.76499999999999</c:v>
                </c:pt>
                <c:pt idx="22">
                  <c:v>547.79399999999998</c:v>
                </c:pt>
                <c:pt idx="23">
                  <c:v>566.17600000000004</c:v>
                </c:pt>
                <c:pt idx="24">
                  <c:v>584.55899999999997</c:v>
                </c:pt>
                <c:pt idx="25">
                  <c:v>595.58799999999997</c:v>
                </c:pt>
                <c:pt idx="26">
                  <c:v>602.94100000000003</c:v>
                </c:pt>
                <c:pt idx="27">
                  <c:v>639.70600000000002</c:v>
                </c:pt>
                <c:pt idx="28">
                  <c:v>617.64700000000005</c:v>
                </c:pt>
                <c:pt idx="29">
                  <c:v>672.79399999999998</c:v>
                </c:pt>
                <c:pt idx="30">
                  <c:v>705.88199999999995</c:v>
                </c:pt>
                <c:pt idx="31">
                  <c:v>710</c:v>
                </c:pt>
                <c:pt idx="32">
                  <c:v>750</c:v>
                </c:pt>
                <c:pt idx="33">
                  <c:v>760</c:v>
                </c:pt>
                <c:pt idx="34">
                  <c:v>800</c:v>
                </c:pt>
              </c:numCache>
            </c:numRef>
          </c:xVal>
          <c:yVal>
            <c:numRef>
              <c:f>BC!$BK$2:$BK$40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7.167723417953446E-53</c:v>
                </c:pt>
                <c:pt idx="3">
                  <c:v>2.7437248125146239E-14</c:v>
                </c:pt>
                <c:pt idx="4">
                  <c:v>2.981370356638028E-6</c:v>
                </c:pt>
                <c:pt idx="5">
                  <c:v>6.013385822245407E-5</c:v>
                </c:pt>
                <c:pt idx="6">
                  <c:v>5.9680701289409538E-4</c:v>
                </c:pt>
                <c:pt idx="7">
                  <c:v>1.1289293117380673E-3</c:v>
                </c:pt>
                <c:pt idx="8">
                  <c:v>1.3143354543614476E-2</c:v>
                </c:pt>
                <c:pt idx="9">
                  <c:v>4.8563342141243478E-2</c:v>
                </c:pt>
                <c:pt idx="10">
                  <c:v>6.297002387945673E-2</c:v>
                </c:pt>
                <c:pt idx="11">
                  <c:v>9.9202456211009149E-2</c:v>
                </c:pt>
                <c:pt idx="12">
                  <c:v>0.12097144156205067</c:v>
                </c:pt>
                <c:pt idx="13">
                  <c:v>0.17118430937965801</c:v>
                </c:pt>
                <c:pt idx="14">
                  <c:v>0.2597006609456472</c:v>
                </c:pt>
                <c:pt idx="15">
                  <c:v>0.29157311435357769</c:v>
                </c:pt>
                <c:pt idx="16">
                  <c:v>0.39006905909785361</c:v>
                </c:pt>
                <c:pt idx="17">
                  <c:v>0.45534228121736114</c:v>
                </c:pt>
                <c:pt idx="18">
                  <c:v>0.48717089689876053</c:v>
                </c:pt>
                <c:pt idx="19">
                  <c:v>0.57733268468524124</c:v>
                </c:pt>
                <c:pt idx="20">
                  <c:v>0.63188924931246926</c:v>
                </c:pt>
                <c:pt idx="21">
                  <c:v>0.70423470091852758</c:v>
                </c:pt>
                <c:pt idx="22">
                  <c:v>0.76502291684957202</c:v>
                </c:pt>
                <c:pt idx="23">
                  <c:v>0.84284390814856802</c:v>
                </c:pt>
                <c:pt idx="24">
                  <c:v>0.89661114118827534</c:v>
                </c:pt>
                <c:pt idx="25">
                  <c:v>0.92001575114532164</c:v>
                </c:pt>
                <c:pt idx="26">
                  <c:v>0.93270928843265088</c:v>
                </c:pt>
                <c:pt idx="27">
                  <c:v>0.97201593591090141</c:v>
                </c:pt>
                <c:pt idx="28">
                  <c:v>0.95252112428730484</c:v>
                </c:pt>
                <c:pt idx="29">
                  <c:v>0.98742872246041735</c:v>
                </c:pt>
                <c:pt idx="30">
                  <c:v>0.99437705433516155</c:v>
                </c:pt>
                <c:pt idx="31">
                  <c:v>0.99491366618864241</c:v>
                </c:pt>
                <c:pt idx="32">
                  <c:v>0.99808199661240871</c:v>
                </c:pt>
                <c:pt idx="33">
                  <c:v>0.99849727918688358</c:v>
                </c:pt>
                <c:pt idx="34">
                  <c:v>0.99943397400132894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A-4E90-A379-72999C917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195263"/>
        <c:axId val="1804200671"/>
      </c:scatterChart>
      <c:valAx>
        <c:axId val="180419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00671"/>
        <c:crosses val="autoZero"/>
        <c:crossBetween val="midCat"/>
      </c:valAx>
      <c:valAx>
        <c:axId val="18042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9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BC!$BN$1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BC!$BM$2:$BM$38</c:f>
              <c:numCache>
                <c:formatCode>General</c:formatCode>
                <c:ptCount val="37"/>
                <c:pt idx="0">
                  <c:v>0</c:v>
                </c:pt>
                <c:pt idx="1">
                  <c:v>220</c:v>
                </c:pt>
                <c:pt idx="2">
                  <c:v>500</c:v>
                </c:pt>
                <c:pt idx="3">
                  <c:v>562</c:v>
                </c:pt>
                <c:pt idx="4">
                  <c:v>613.971</c:v>
                </c:pt>
                <c:pt idx="5">
                  <c:v>650.73500000000001</c:v>
                </c:pt>
                <c:pt idx="6">
                  <c:v>691.17600000000004</c:v>
                </c:pt>
                <c:pt idx="7">
                  <c:v>724.26499999999999</c:v>
                </c:pt>
                <c:pt idx="8">
                  <c:v>757.35299999999995</c:v>
                </c:pt>
                <c:pt idx="9">
                  <c:v>794.11800000000005</c:v>
                </c:pt>
                <c:pt idx="10">
                  <c:v>841.91200000000003</c:v>
                </c:pt>
                <c:pt idx="11">
                  <c:v>893.38199999999995</c:v>
                </c:pt>
                <c:pt idx="12">
                  <c:v>992.64700000000005</c:v>
                </c:pt>
                <c:pt idx="13">
                  <c:v>1040.44</c:v>
                </c:pt>
                <c:pt idx="14">
                  <c:v>1095.5899999999999</c:v>
                </c:pt>
                <c:pt idx="15">
                  <c:v>1139.71</c:v>
                </c:pt>
                <c:pt idx="16">
                  <c:v>1191.18</c:v>
                </c:pt>
                <c:pt idx="17">
                  <c:v>1242.6500000000001</c:v>
                </c:pt>
                <c:pt idx="18">
                  <c:v>1290.44</c:v>
                </c:pt>
                <c:pt idx="19">
                  <c:v>1341.91</c:v>
                </c:pt>
                <c:pt idx="20">
                  <c:v>1393.38</c:v>
                </c:pt>
                <c:pt idx="21">
                  <c:v>1441.18</c:v>
                </c:pt>
                <c:pt idx="22">
                  <c:v>1455.88</c:v>
                </c:pt>
                <c:pt idx="23">
                  <c:v>1511.03</c:v>
                </c:pt>
                <c:pt idx="24">
                  <c:v>1669.12</c:v>
                </c:pt>
                <c:pt idx="25">
                  <c:v>1595.59</c:v>
                </c:pt>
                <c:pt idx="26">
                  <c:v>1705.88</c:v>
                </c:pt>
                <c:pt idx="27">
                  <c:v>1710</c:v>
                </c:pt>
                <c:pt idx="28">
                  <c:v>1800</c:v>
                </c:pt>
                <c:pt idx="29">
                  <c:v>1850</c:v>
                </c:pt>
                <c:pt idx="30">
                  <c:v>2000</c:v>
                </c:pt>
                <c:pt idx="31">
                  <c:v>2200</c:v>
                </c:pt>
                <c:pt idx="32">
                  <c:v>2500</c:v>
                </c:pt>
              </c:numCache>
            </c:numRef>
          </c:xVal>
          <c:yVal>
            <c:numRef>
              <c:f>BC!$BN$2:$BN$38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6.3897800000000003E-3</c:v>
                </c:pt>
                <c:pt idx="5">
                  <c:v>9.5846600000000001E-3</c:v>
                </c:pt>
                <c:pt idx="6">
                  <c:v>2.5559100000000001E-2</c:v>
                </c:pt>
                <c:pt idx="7">
                  <c:v>4.7923300000000002E-2</c:v>
                </c:pt>
                <c:pt idx="8">
                  <c:v>7.9872200000000004E-2</c:v>
                </c:pt>
                <c:pt idx="9">
                  <c:v>0.13099</c:v>
                </c:pt>
                <c:pt idx="10">
                  <c:v>0.20127800000000001</c:v>
                </c:pt>
                <c:pt idx="11">
                  <c:v>0.27476</c:v>
                </c:pt>
                <c:pt idx="12">
                  <c:v>0.39297100000000001</c:v>
                </c:pt>
                <c:pt idx="13">
                  <c:v>0.46006399999999997</c:v>
                </c:pt>
                <c:pt idx="14">
                  <c:v>0.53993599999999997</c:v>
                </c:pt>
                <c:pt idx="15">
                  <c:v>0.60063900000000003</c:v>
                </c:pt>
                <c:pt idx="16">
                  <c:v>0.68370600000000004</c:v>
                </c:pt>
                <c:pt idx="17">
                  <c:v>0.75079899999999999</c:v>
                </c:pt>
                <c:pt idx="18">
                  <c:v>0.80511200000000005</c:v>
                </c:pt>
                <c:pt idx="19">
                  <c:v>0.86262000000000005</c:v>
                </c:pt>
                <c:pt idx="20">
                  <c:v>0.92971199999999998</c:v>
                </c:pt>
                <c:pt idx="21">
                  <c:v>0.98083100000000001</c:v>
                </c:pt>
                <c:pt idx="22">
                  <c:v>0.98721999999999999</c:v>
                </c:pt>
                <c:pt idx="23">
                  <c:v>0.99041500000000005</c:v>
                </c:pt>
                <c:pt idx="24">
                  <c:v>0.99041500000000005</c:v>
                </c:pt>
                <c:pt idx="25">
                  <c:v>0.99041500000000005</c:v>
                </c:pt>
                <c:pt idx="26">
                  <c:v>0.99041500000000005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1-4925-B717-5BDF48D7E31B}"/>
            </c:ext>
          </c:extLst>
        </c:ser>
        <c:ser>
          <c:idx val="1"/>
          <c:order val="1"/>
          <c:tx>
            <c:strRef>
              <c:f>BC!$BO$1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BC!$BM$2:$BM$38</c:f>
              <c:numCache>
                <c:formatCode>General</c:formatCode>
                <c:ptCount val="37"/>
                <c:pt idx="0">
                  <c:v>0</c:v>
                </c:pt>
                <c:pt idx="1">
                  <c:v>220</c:v>
                </c:pt>
                <c:pt idx="2">
                  <c:v>500</c:v>
                </c:pt>
                <c:pt idx="3">
                  <c:v>562</c:v>
                </c:pt>
                <c:pt idx="4">
                  <c:v>613.971</c:v>
                </c:pt>
                <c:pt idx="5">
                  <c:v>650.73500000000001</c:v>
                </c:pt>
                <c:pt idx="6">
                  <c:v>691.17600000000004</c:v>
                </c:pt>
                <c:pt idx="7">
                  <c:v>724.26499999999999</c:v>
                </c:pt>
                <c:pt idx="8">
                  <c:v>757.35299999999995</c:v>
                </c:pt>
                <c:pt idx="9">
                  <c:v>794.11800000000005</c:v>
                </c:pt>
                <c:pt idx="10">
                  <c:v>841.91200000000003</c:v>
                </c:pt>
                <c:pt idx="11">
                  <c:v>893.38199999999995</c:v>
                </c:pt>
                <c:pt idx="12">
                  <c:v>992.64700000000005</c:v>
                </c:pt>
                <c:pt idx="13">
                  <c:v>1040.44</c:v>
                </c:pt>
                <c:pt idx="14">
                  <c:v>1095.5899999999999</c:v>
                </c:pt>
                <c:pt idx="15">
                  <c:v>1139.71</c:v>
                </c:pt>
                <c:pt idx="16">
                  <c:v>1191.18</c:v>
                </c:pt>
                <c:pt idx="17">
                  <c:v>1242.6500000000001</c:v>
                </c:pt>
                <c:pt idx="18">
                  <c:v>1290.44</c:v>
                </c:pt>
                <c:pt idx="19">
                  <c:v>1341.91</c:v>
                </c:pt>
                <c:pt idx="20">
                  <c:v>1393.38</c:v>
                </c:pt>
                <c:pt idx="21">
                  <c:v>1441.18</c:v>
                </c:pt>
                <c:pt idx="22">
                  <c:v>1455.88</c:v>
                </c:pt>
                <c:pt idx="23">
                  <c:v>1511.03</c:v>
                </c:pt>
                <c:pt idx="24">
                  <c:v>1669.12</c:v>
                </c:pt>
                <c:pt idx="25">
                  <c:v>1595.59</c:v>
                </c:pt>
                <c:pt idx="26">
                  <c:v>1705.88</c:v>
                </c:pt>
                <c:pt idx="27">
                  <c:v>1710</c:v>
                </c:pt>
                <c:pt idx="28">
                  <c:v>1800</c:v>
                </c:pt>
                <c:pt idx="29">
                  <c:v>1850</c:v>
                </c:pt>
                <c:pt idx="30">
                  <c:v>2000</c:v>
                </c:pt>
                <c:pt idx="31">
                  <c:v>2200</c:v>
                </c:pt>
                <c:pt idx="32">
                  <c:v>2500</c:v>
                </c:pt>
              </c:numCache>
            </c:numRef>
          </c:xVal>
          <c:yVal>
            <c:numRef>
              <c:f>BC!$BO$2:$BO$38</c:f>
              <c:numCache>
                <c:formatCode>0.000</c:formatCode>
                <c:ptCount val="37"/>
                <c:pt idx="0">
                  <c:v>6.175145073176034E-49</c:v>
                </c:pt>
                <c:pt idx="1">
                  <c:v>3.1542691004447068E-17</c:v>
                </c:pt>
                <c:pt idx="2">
                  <c:v>6.0803813865112714E-5</c:v>
                </c:pt>
                <c:pt idx="3">
                  <c:v>7.6445196972154902E-4</c:v>
                </c:pt>
                <c:pt idx="4">
                  <c:v>3.8078116656075976E-3</c:v>
                </c:pt>
                <c:pt idx="5">
                  <c:v>9.4954625410361305E-3</c:v>
                </c:pt>
                <c:pt idx="6">
                  <c:v>2.1841873787291136E-2</c:v>
                </c:pt>
                <c:pt idx="7">
                  <c:v>3.8601816220756237E-2</c:v>
                </c:pt>
                <c:pt idx="8">
                  <c:v>6.2674145202195705E-2</c:v>
                </c:pt>
                <c:pt idx="9">
                  <c:v>9.872027125464472E-2</c:v>
                </c:pt>
                <c:pt idx="10">
                  <c:v>0.15971557326739072</c:v>
                </c:pt>
                <c:pt idx="11">
                  <c:v>0.239927587290372</c:v>
                </c:pt>
                <c:pt idx="12">
                  <c:v>0.41480021880155266</c:v>
                </c:pt>
                <c:pt idx="13">
                  <c:v>0.49801498980581965</c:v>
                </c:pt>
                <c:pt idx="14">
                  <c:v>0.58694157806313341</c:v>
                </c:pt>
                <c:pt idx="15">
                  <c:v>0.65067487940097257</c:v>
                </c:pt>
                <c:pt idx="16">
                  <c:v>0.7157612399461728</c:v>
                </c:pt>
                <c:pt idx="17">
                  <c:v>0.77088046210877437</c:v>
                </c:pt>
                <c:pt idx="18">
                  <c:v>0.81370498659184387</c:v>
                </c:pt>
                <c:pt idx="19">
                  <c:v>0.85178379648932956</c:v>
                </c:pt>
                <c:pt idx="20">
                  <c:v>0.88264366831027741</c:v>
                </c:pt>
                <c:pt idx="21">
                  <c:v>0.90583959878050524</c:v>
                </c:pt>
                <c:pt idx="22">
                  <c:v>0.91205372147972552</c:v>
                </c:pt>
                <c:pt idx="23">
                  <c:v>0.93205730830628797</c:v>
                </c:pt>
                <c:pt idx="24">
                  <c:v>0.96796013669481296</c:v>
                </c:pt>
                <c:pt idx="25">
                  <c:v>0.95447124200748035</c:v>
                </c:pt>
                <c:pt idx="26">
                  <c:v>0.97314383107277247</c:v>
                </c:pt>
                <c:pt idx="27">
                  <c:v>0.97367058092731618</c:v>
                </c:pt>
                <c:pt idx="28">
                  <c:v>0.98293875518319074</c:v>
                </c:pt>
                <c:pt idx="29">
                  <c:v>0.98660340690082016</c:v>
                </c:pt>
                <c:pt idx="30">
                  <c:v>0.99352792561984082</c:v>
                </c:pt>
                <c:pt idx="31">
                  <c:v>0.99755301464800894</c:v>
                </c:pt>
                <c:pt idx="32">
                  <c:v>0.99943231708427993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1-4925-B717-5BDF48D7E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204415"/>
        <c:axId val="1804209407"/>
      </c:scatterChart>
      <c:valAx>
        <c:axId val="180420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09407"/>
        <c:crosses val="autoZero"/>
        <c:crossBetween val="midCat"/>
      </c:valAx>
      <c:valAx>
        <c:axId val="180420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0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7873946176111"/>
          <c:y val="7.3565836950119812E-2"/>
          <c:w val="0.82689766746062732"/>
          <c:h val="0.76850576684450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670635598217395"/>
                  <c:y val="-0.45179866030259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K = 1.6361</a:t>
                    </a:r>
                    <a:r>
                      <a:rPr lang="el-GR" sz="18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800" baseline="30000"/>
                      <a:t>-0.754</a:t>
                    </a:r>
                    <a:r>
                      <a:rPr lang="en-US" sz="1800" baseline="0"/>
                      <a:t/>
                    </a:r>
                    <a:br>
                      <a:rPr lang="en-US" sz="1800" baseline="0"/>
                    </a:br>
                    <a:r>
                      <a:rPr lang="en-US" sz="1800" baseline="0"/>
                      <a:t>R² = 0.8445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Sheet1!$A$2:$A$144</c:f>
              <c:numCache>
                <c:formatCode>General</c:formatCode>
                <c:ptCount val="143"/>
                <c:pt idx="0">
                  <c:v>25.117067050711089</c:v>
                </c:pt>
                <c:pt idx="1">
                  <c:v>123.64815467233366</c:v>
                </c:pt>
                <c:pt idx="2">
                  <c:v>140.71351725828987</c:v>
                </c:pt>
                <c:pt idx="3">
                  <c:v>497.34196957027007</c:v>
                </c:pt>
                <c:pt idx="4">
                  <c:v>251.36718684855583</c:v>
                </c:pt>
                <c:pt idx="5">
                  <c:v>39.367724601090686</c:v>
                </c:pt>
                <c:pt idx="6">
                  <c:v>67.355400382125381</c:v>
                </c:pt>
                <c:pt idx="7">
                  <c:v>108.44947589465707</c:v>
                </c:pt>
                <c:pt idx="8">
                  <c:v>487.41377005840343</c:v>
                </c:pt>
                <c:pt idx="9">
                  <c:v>293.03042822643306</c:v>
                </c:pt>
                <c:pt idx="10">
                  <c:v>75.499082014565431</c:v>
                </c:pt>
                <c:pt idx="11">
                  <c:v>41.018669118892326</c:v>
                </c:pt>
                <c:pt idx="12">
                  <c:v>86.271059660498878</c:v>
                </c:pt>
                <c:pt idx="13">
                  <c:v>322.98108444035785</c:v>
                </c:pt>
                <c:pt idx="14">
                  <c:v>251.36701318109655</c:v>
                </c:pt>
                <c:pt idx="15">
                  <c:v>493.85266834447924</c:v>
                </c:pt>
                <c:pt idx="16">
                  <c:v>966.40589100791431</c:v>
                </c:pt>
                <c:pt idx="17">
                  <c:v>1023.6445141286289</c:v>
                </c:pt>
                <c:pt idx="18">
                  <c:v>20.758842864600116</c:v>
                </c:pt>
                <c:pt idx="19">
                  <c:v>23.189535414287551</c:v>
                </c:pt>
                <c:pt idx="20">
                  <c:v>13.054435725514686</c:v>
                </c:pt>
                <c:pt idx="21">
                  <c:v>116.81477388050516</c:v>
                </c:pt>
                <c:pt idx="22">
                  <c:v>36.130116343007494</c:v>
                </c:pt>
                <c:pt idx="23">
                  <c:v>42.499423175003599</c:v>
                </c:pt>
                <c:pt idx="24">
                  <c:v>187.75859690403973</c:v>
                </c:pt>
                <c:pt idx="25">
                  <c:v>195.96987880674715</c:v>
                </c:pt>
                <c:pt idx="26">
                  <c:v>58.944830603721229</c:v>
                </c:pt>
                <c:pt idx="27">
                  <c:v>107.39444055269622</c:v>
                </c:pt>
                <c:pt idx="28">
                  <c:v>129.21404625741965</c:v>
                </c:pt>
                <c:pt idx="29">
                  <c:v>311.20719075495009</c:v>
                </c:pt>
                <c:pt idx="30">
                  <c:v>179.32410848899912</c:v>
                </c:pt>
                <c:pt idx="31">
                  <c:v>12.774957002227834</c:v>
                </c:pt>
                <c:pt idx="32">
                  <c:v>23.018199114270995</c:v>
                </c:pt>
                <c:pt idx="33">
                  <c:v>104.89105004564799</c:v>
                </c:pt>
                <c:pt idx="34">
                  <c:v>100.50090063136533</c:v>
                </c:pt>
                <c:pt idx="35">
                  <c:v>1024.1543845731219</c:v>
                </c:pt>
                <c:pt idx="36">
                  <c:v>8.7603820225738964</c:v>
                </c:pt>
                <c:pt idx="37">
                  <c:v>19.229604319961169</c:v>
                </c:pt>
                <c:pt idx="38">
                  <c:v>47.507648291419052</c:v>
                </c:pt>
                <c:pt idx="39">
                  <c:v>83.618379336394838</c:v>
                </c:pt>
                <c:pt idx="40">
                  <c:v>916.45495611313015</c:v>
                </c:pt>
                <c:pt idx="41">
                  <c:v>40.889171537364277</c:v>
                </c:pt>
                <c:pt idx="42">
                  <c:v>63.587952117757517</c:v>
                </c:pt>
                <c:pt idx="43">
                  <c:v>86.121643896770422</c:v>
                </c:pt>
                <c:pt idx="44">
                  <c:v>108.55857751552853</c:v>
                </c:pt>
                <c:pt idx="45">
                  <c:v>427.34447510594021</c:v>
                </c:pt>
                <c:pt idx="46">
                  <c:v>215.13553238260496</c:v>
                </c:pt>
                <c:pt idx="47">
                  <c:v>269.28039911177666</c:v>
                </c:pt>
                <c:pt idx="48">
                  <c:v>375.17711297063107</c:v>
                </c:pt>
                <c:pt idx="49">
                  <c:v>441.38934365163573</c:v>
                </c:pt>
                <c:pt idx="50">
                  <c:v>462.89001712849512</c:v>
                </c:pt>
                <c:pt idx="51">
                  <c:v>87.793221809068541</c:v>
                </c:pt>
                <c:pt idx="52">
                  <c:v>110.13618889258029</c:v>
                </c:pt>
                <c:pt idx="53">
                  <c:v>184.35455974001053</c:v>
                </c:pt>
                <c:pt idx="54">
                  <c:v>231.58543131472408</c:v>
                </c:pt>
                <c:pt idx="55">
                  <c:v>0.77546863413614919</c:v>
                </c:pt>
                <c:pt idx="56">
                  <c:v>0.11656585493774639</c:v>
                </c:pt>
                <c:pt idx="57">
                  <c:v>6.8136397352111411E-2</c:v>
                </c:pt>
                <c:pt idx="58">
                  <c:v>0.18508827611525788</c:v>
                </c:pt>
                <c:pt idx="59">
                  <c:v>3.4126769587891022</c:v>
                </c:pt>
                <c:pt idx="60">
                  <c:v>0.87524977827941874</c:v>
                </c:pt>
                <c:pt idx="61">
                  <c:v>0.76321786627448696</c:v>
                </c:pt>
                <c:pt idx="62">
                  <c:v>1.7415950246197258</c:v>
                </c:pt>
                <c:pt idx="63">
                  <c:v>198.48616227503629</c:v>
                </c:pt>
                <c:pt idx="64">
                  <c:v>265.15948978051694</c:v>
                </c:pt>
                <c:pt idx="65">
                  <c:v>346.78004136604773</c:v>
                </c:pt>
                <c:pt idx="66">
                  <c:v>419.98307616640358</c:v>
                </c:pt>
                <c:pt idx="67">
                  <c:v>472.18012000750554</c:v>
                </c:pt>
                <c:pt idx="68">
                  <c:v>132.95153710688476</c:v>
                </c:pt>
                <c:pt idx="69">
                  <c:v>86.440452292634362</c:v>
                </c:pt>
                <c:pt idx="70">
                  <c:v>33.120946257177835</c:v>
                </c:pt>
                <c:pt idx="71">
                  <c:v>0.34161738261904695</c:v>
                </c:pt>
                <c:pt idx="72">
                  <c:v>4.3838399258248995</c:v>
                </c:pt>
                <c:pt idx="73">
                  <c:v>17.968099416014002</c:v>
                </c:pt>
                <c:pt idx="74">
                  <c:v>0.12995265046248389</c:v>
                </c:pt>
                <c:pt idx="75">
                  <c:v>0.25649164323262702</c:v>
                </c:pt>
                <c:pt idx="76">
                  <c:v>5.3734599665256955</c:v>
                </c:pt>
                <c:pt idx="77">
                  <c:v>23.953779764310813</c:v>
                </c:pt>
                <c:pt idx="78">
                  <c:v>21.180826454967576</c:v>
                </c:pt>
                <c:pt idx="79">
                  <c:v>21.857042046246789</c:v>
                </c:pt>
                <c:pt idx="80">
                  <c:v>21.031771749038661</c:v>
                </c:pt>
                <c:pt idx="81">
                  <c:v>5.1982663535137092</c:v>
                </c:pt>
                <c:pt idx="82">
                  <c:v>3.6610848181247748</c:v>
                </c:pt>
                <c:pt idx="83">
                  <c:v>3.5125099881640764</c:v>
                </c:pt>
                <c:pt idx="84">
                  <c:v>2.96294185577139</c:v>
                </c:pt>
                <c:pt idx="85">
                  <c:v>15.486934061607464</c:v>
                </c:pt>
                <c:pt idx="86">
                  <c:v>24.824461884198069</c:v>
                </c:pt>
                <c:pt idx="87">
                  <c:v>27.652797733618506</c:v>
                </c:pt>
                <c:pt idx="88">
                  <c:v>20.222160704494936</c:v>
                </c:pt>
                <c:pt idx="89">
                  <c:v>3.7029394341843398</c:v>
                </c:pt>
                <c:pt idx="90">
                  <c:v>3.8019357636781548</c:v>
                </c:pt>
                <c:pt idx="91">
                  <c:v>4.6283705631618455</c:v>
                </c:pt>
                <c:pt idx="92">
                  <c:v>4.9633600595360399</c:v>
                </c:pt>
                <c:pt idx="93">
                  <c:v>25.164710027397874</c:v>
                </c:pt>
                <c:pt idx="94">
                  <c:v>5.0743730384246328</c:v>
                </c:pt>
                <c:pt idx="95">
                  <c:v>3.2565300301433511</c:v>
                </c:pt>
                <c:pt idx="96">
                  <c:v>4.5856995496089237</c:v>
                </c:pt>
                <c:pt idx="97">
                  <c:v>2.6973271831831198</c:v>
                </c:pt>
                <c:pt idx="98">
                  <c:v>0.8647666668034788</c:v>
                </c:pt>
                <c:pt idx="99">
                  <c:v>25.991932629977548</c:v>
                </c:pt>
                <c:pt idx="100">
                  <c:v>9.322724100541258</c:v>
                </c:pt>
                <c:pt idx="101">
                  <c:v>2.6328457885378103</c:v>
                </c:pt>
                <c:pt idx="102">
                  <c:v>0.2796960971394869</c:v>
                </c:pt>
                <c:pt idx="103">
                  <c:v>5.1806304961357466</c:v>
                </c:pt>
                <c:pt idx="104">
                  <c:v>0.99661634149704492</c:v>
                </c:pt>
                <c:pt idx="105">
                  <c:v>0.39784323875530792</c:v>
                </c:pt>
                <c:pt idx="106">
                  <c:v>0.25257112972851303</c:v>
                </c:pt>
                <c:pt idx="107">
                  <c:v>37.060821398812877</c:v>
                </c:pt>
                <c:pt idx="108">
                  <c:v>91.377229808126856</c:v>
                </c:pt>
                <c:pt idx="109">
                  <c:v>83.794768415597517</c:v>
                </c:pt>
                <c:pt idx="110">
                  <c:v>27.119305959805242</c:v>
                </c:pt>
                <c:pt idx="111">
                  <c:v>24.460223596090692</c:v>
                </c:pt>
                <c:pt idx="112">
                  <c:v>25.012260924384826</c:v>
                </c:pt>
                <c:pt idx="113">
                  <c:v>49.542616300703799</c:v>
                </c:pt>
                <c:pt idx="114">
                  <c:v>45.694782935207179</c:v>
                </c:pt>
                <c:pt idx="115">
                  <c:v>55.434228824951262</c:v>
                </c:pt>
                <c:pt idx="116">
                  <c:v>45.741853537626866</c:v>
                </c:pt>
                <c:pt idx="117">
                  <c:v>57.359244072350698</c:v>
                </c:pt>
                <c:pt idx="118">
                  <c:v>87.374091236297602</c:v>
                </c:pt>
                <c:pt idx="119">
                  <c:v>28.177381295917915</c:v>
                </c:pt>
                <c:pt idx="120">
                  <c:v>29.808711082228648</c:v>
                </c:pt>
                <c:pt idx="121">
                  <c:v>49.763887611831201</c:v>
                </c:pt>
                <c:pt idx="122">
                  <c:v>46.063893111083068</c:v>
                </c:pt>
                <c:pt idx="123">
                  <c:v>53.206058953091087</c:v>
                </c:pt>
                <c:pt idx="124">
                  <c:v>69.007640228203627</c:v>
                </c:pt>
                <c:pt idx="125">
                  <c:v>32.174173027531772</c:v>
                </c:pt>
                <c:pt idx="126">
                  <c:v>15.354144323301641</c:v>
                </c:pt>
                <c:pt idx="127">
                  <c:v>29.966379607803706</c:v>
                </c:pt>
                <c:pt idx="128">
                  <c:v>33.169159700844219</c:v>
                </c:pt>
                <c:pt idx="129">
                  <c:v>14.501235975602562</c:v>
                </c:pt>
                <c:pt idx="130">
                  <c:v>35.344310673792855</c:v>
                </c:pt>
                <c:pt idx="131">
                  <c:v>35.344310673792855</c:v>
                </c:pt>
                <c:pt idx="132">
                  <c:v>162.44043273492574</c:v>
                </c:pt>
                <c:pt idx="133">
                  <c:v>125.70364570546199</c:v>
                </c:pt>
                <c:pt idx="134">
                  <c:v>76.766020843756536</c:v>
                </c:pt>
                <c:pt idx="135">
                  <c:v>0.10114301698177755</c:v>
                </c:pt>
                <c:pt idx="136">
                  <c:v>136.94394022114167</c:v>
                </c:pt>
                <c:pt idx="137">
                  <c:v>37.315209835392324</c:v>
                </c:pt>
                <c:pt idx="138">
                  <c:v>45.020702026210159</c:v>
                </c:pt>
                <c:pt idx="139">
                  <c:v>50.163951415297227</c:v>
                </c:pt>
                <c:pt idx="140">
                  <c:v>46.750815156826789</c:v>
                </c:pt>
                <c:pt idx="141">
                  <c:v>13.255712737107681</c:v>
                </c:pt>
                <c:pt idx="142">
                  <c:v>153.59668843435097</c:v>
                </c:pt>
              </c:numCache>
            </c:numRef>
          </c:xVal>
          <c:yVal>
            <c:numRef>
              <c:f>Sheet1!$B$2:$B$144</c:f>
              <c:numCache>
                <c:formatCode>General</c:formatCode>
                <c:ptCount val="143"/>
                <c:pt idx="0">
                  <c:v>9.8271575831916702E-2</c:v>
                </c:pt>
                <c:pt idx="1">
                  <c:v>3.608730589519845E-2</c:v>
                </c:pt>
                <c:pt idx="2">
                  <c:v>4.660709847554094E-2</c:v>
                </c:pt>
                <c:pt idx="3">
                  <c:v>2.5119089674125246E-2</c:v>
                </c:pt>
                <c:pt idx="4">
                  <c:v>2.2626831335330739E-2</c:v>
                </c:pt>
                <c:pt idx="5">
                  <c:v>7.2193904345513399E-2</c:v>
                </c:pt>
                <c:pt idx="6">
                  <c:v>4.5882855321072918E-2</c:v>
                </c:pt>
                <c:pt idx="7">
                  <c:v>5.8356579320883666E-2</c:v>
                </c:pt>
                <c:pt idx="8">
                  <c:v>2.0187551753820487E-2</c:v>
                </c:pt>
                <c:pt idx="9">
                  <c:v>1.6090466803472141E-2</c:v>
                </c:pt>
                <c:pt idx="10">
                  <c:v>7.1993534613016358E-2</c:v>
                </c:pt>
                <c:pt idx="11">
                  <c:v>6.1866416865527185E-2</c:v>
                </c:pt>
                <c:pt idx="12">
                  <c:v>6.6220668654497036E-2</c:v>
                </c:pt>
                <c:pt idx="13">
                  <c:v>2.3584426111140162E-2</c:v>
                </c:pt>
                <c:pt idx="14">
                  <c:v>2.2626735848580128E-2</c:v>
                </c:pt>
                <c:pt idx="15">
                  <c:v>2.4421533993351997E-2</c:v>
                </c:pt>
                <c:pt idx="16">
                  <c:v>4.8732996492700372E-3</c:v>
                </c:pt>
                <c:pt idx="17">
                  <c:v>4.8732996492700372E-3</c:v>
                </c:pt>
                <c:pt idx="18">
                  <c:v>0.10147145207366025</c:v>
                </c:pt>
                <c:pt idx="19">
                  <c:v>0.10575537674449159</c:v>
                </c:pt>
                <c:pt idx="20">
                  <c:v>0.19451499261267025</c:v>
                </c:pt>
                <c:pt idx="21">
                  <c:v>5.8063407867632928E-2</c:v>
                </c:pt>
                <c:pt idx="22">
                  <c:v>0.25289319977050367</c:v>
                </c:pt>
                <c:pt idx="23">
                  <c:v>0.3273742107019203</c:v>
                </c:pt>
                <c:pt idx="24">
                  <c:v>2.171562548399586E-2</c:v>
                </c:pt>
                <c:pt idx="25">
                  <c:v>3.1250449823409819E-2</c:v>
                </c:pt>
                <c:pt idx="26">
                  <c:v>4.2929080405712312E-2</c:v>
                </c:pt>
                <c:pt idx="27">
                  <c:v>2.5559311046701855E-2</c:v>
                </c:pt>
                <c:pt idx="28">
                  <c:v>2.1614847302885484E-2</c:v>
                </c:pt>
                <c:pt idx="29">
                  <c:v>6.8400967818993677E-3</c:v>
                </c:pt>
                <c:pt idx="30">
                  <c:v>1.0100324217524151E-2</c:v>
                </c:pt>
                <c:pt idx="31">
                  <c:v>0.43583522043439238</c:v>
                </c:pt>
                <c:pt idx="32">
                  <c:v>0.12915920122827348</c:v>
                </c:pt>
                <c:pt idx="33">
                  <c:v>4.8843331287313281E-2</c:v>
                </c:pt>
                <c:pt idx="34">
                  <c:v>3.9126783706895693E-2</c:v>
                </c:pt>
                <c:pt idx="35">
                  <c:v>5.0063341470354596E-3</c:v>
                </c:pt>
                <c:pt idx="36">
                  <c:v>0.47439055324034751</c:v>
                </c:pt>
                <c:pt idx="37">
                  <c:v>0.15209446144532143</c:v>
                </c:pt>
                <c:pt idx="38">
                  <c:v>6.7963433919552202E-2</c:v>
                </c:pt>
                <c:pt idx="39">
                  <c:v>3.6274816413564441E-2</c:v>
                </c:pt>
                <c:pt idx="40">
                  <c:v>4.2475576569471112E-3</c:v>
                </c:pt>
                <c:pt idx="41">
                  <c:v>6.9009825941917513E-2</c:v>
                </c:pt>
                <c:pt idx="42">
                  <c:v>6.9863509731703119E-2</c:v>
                </c:pt>
                <c:pt idx="43">
                  <c:v>8.6681587639059254E-2</c:v>
                </c:pt>
                <c:pt idx="44">
                  <c:v>0.12017010297544053</c:v>
                </c:pt>
                <c:pt idx="45">
                  <c:v>2.1138843474035256E-2</c:v>
                </c:pt>
                <c:pt idx="46">
                  <c:v>7.4945621989751313E-2</c:v>
                </c:pt>
                <c:pt idx="47">
                  <c:v>5.4526960627815167E-2</c:v>
                </c:pt>
                <c:pt idx="48">
                  <c:v>4.5167188851200371E-2</c:v>
                </c:pt>
                <c:pt idx="49">
                  <c:v>2.3046744481351661E-2</c:v>
                </c:pt>
                <c:pt idx="50">
                  <c:v>2.2482514798778112E-2</c:v>
                </c:pt>
                <c:pt idx="51">
                  <c:v>0.77774785947132574</c:v>
                </c:pt>
                <c:pt idx="52">
                  <c:v>0.15318322822341376</c:v>
                </c:pt>
                <c:pt idx="53">
                  <c:v>8.1409272570784258E-2</c:v>
                </c:pt>
                <c:pt idx="54">
                  <c:v>9.9568165834879291E-2</c:v>
                </c:pt>
                <c:pt idx="55">
                  <c:v>1.0160893432906717</c:v>
                </c:pt>
                <c:pt idx="56">
                  <c:v>16.806728862725333</c:v>
                </c:pt>
                <c:pt idx="57">
                  <c:v>16.806728862725333</c:v>
                </c:pt>
                <c:pt idx="58">
                  <c:v>3.1547287740146346</c:v>
                </c:pt>
                <c:pt idx="59">
                  <c:v>1.7999733867425081</c:v>
                </c:pt>
                <c:pt idx="60">
                  <c:v>1.7325414254022269</c:v>
                </c:pt>
                <c:pt idx="61">
                  <c:v>1.6334455872209166</c:v>
                </c:pt>
                <c:pt idx="62">
                  <c:v>1.408759267968573</c:v>
                </c:pt>
                <c:pt idx="63">
                  <c:v>6.6316878452913439E-2</c:v>
                </c:pt>
                <c:pt idx="64">
                  <c:v>4.9204095548696619E-2</c:v>
                </c:pt>
                <c:pt idx="65">
                  <c:v>4.8656267009197396E-2</c:v>
                </c:pt>
                <c:pt idx="66">
                  <c:v>2.341506378696312E-2</c:v>
                </c:pt>
                <c:pt idx="67">
                  <c:v>2.1036228416556717E-2</c:v>
                </c:pt>
                <c:pt idx="68">
                  <c:v>7.3115090640904989E-2</c:v>
                </c:pt>
                <c:pt idx="69">
                  <c:v>9.0633209923608807E-2</c:v>
                </c:pt>
                <c:pt idx="70">
                  <c:v>9.9202809165132161E-2</c:v>
                </c:pt>
                <c:pt idx="71">
                  <c:v>19.183530269464271</c:v>
                </c:pt>
                <c:pt idx="72">
                  <c:v>1.6180831993998714</c:v>
                </c:pt>
                <c:pt idx="73">
                  <c:v>1.4602985855422199</c:v>
                </c:pt>
                <c:pt idx="74">
                  <c:v>17.451599513817857</c:v>
                </c:pt>
                <c:pt idx="75">
                  <c:v>5.2529001087025886</c:v>
                </c:pt>
                <c:pt idx="76">
                  <c:v>0.25650069864431446</c:v>
                </c:pt>
                <c:pt idx="77">
                  <c:v>6.3003768418399136E-2</c:v>
                </c:pt>
                <c:pt idx="78">
                  <c:v>7.0906851795639103E-2</c:v>
                </c:pt>
                <c:pt idx="79">
                  <c:v>6.2193926967483534E-2</c:v>
                </c:pt>
                <c:pt idx="80">
                  <c:v>6.0128650224925112E-2</c:v>
                </c:pt>
                <c:pt idx="81">
                  <c:v>0.28725857053640752</c:v>
                </c:pt>
                <c:pt idx="82">
                  <c:v>3.6610848181247748</c:v>
                </c:pt>
                <c:pt idx="83">
                  <c:v>0.42511321092343896</c:v>
                </c:pt>
                <c:pt idx="84">
                  <c:v>0.5291855741799224</c:v>
                </c:pt>
                <c:pt idx="85">
                  <c:v>9.4499172825440694E-2</c:v>
                </c:pt>
                <c:pt idx="86">
                  <c:v>5.3750090103362652E-2</c:v>
                </c:pt>
                <c:pt idx="87">
                  <c:v>4.9770689116780759E-2</c:v>
                </c:pt>
                <c:pt idx="88">
                  <c:v>7.0155596752926569E-2</c:v>
                </c:pt>
                <c:pt idx="89">
                  <c:v>0.39034766705115898</c:v>
                </c:pt>
                <c:pt idx="90">
                  <c:v>0.3829396528279202</c:v>
                </c:pt>
                <c:pt idx="91">
                  <c:v>0.34163516760460361</c:v>
                </c:pt>
                <c:pt idx="92">
                  <c:v>0.26712332854303755</c:v>
                </c:pt>
                <c:pt idx="93">
                  <c:v>5.5618482396468362E-2</c:v>
                </c:pt>
                <c:pt idx="94">
                  <c:v>0.578431633519224</c:v>
                </c:pt>
                <c:pt idx="95">
                  <c:v>0.4988680115161887</c:v>
                </c:pt>
                <c:pt idx="96">
                  <c:v>0.36691256898431995</c:v>
                </c:pt>
                <c:pt idx="97">
                  <c:v>0.4278280841684603</c:v>
                </c:pt>
                <c:pt idx="98">
                  <c:v>1.843490427495428</c:v>
                </c:pt>
                <c:pt idx="99">
                  <c:v>5.3268790199148486E-2</c:v>
                </c:pt>
                <c:pt idx="100">
                  <c:v>0.17983639295869172</c:v>
                </c:pt>
                <c:pt idx="101">
                  <c:v>0.56750293120160056</c:v>
                </c:pt>
                <c:pt idx="102">
                  <c:v>5.5839294574755307</c:v>
                </c:pt>
                <c:pt idx="103">
                  <c:v>0.27445193816631303</c:v>
                </c:pt>
                <c:pt idx="104">
                  <c:v>1.3775011998374473</c:v>
                </c:pt>
                <c:pt idx="105">
                  <c:v>3.5001071039270699</c:v>
                </c:pt>
                <c:pt idx="106">
                  <c:v>7.5168120229113651</c:v>
                </c:pt>
                <c:pt idx="107">
                  <c:v>3.0019740486348121E-2</c:v>
                </c:pt>
                <c:pt idx="108">
                  <c:v>7.7208320107517325E-2</c:v>
                </c:pt>
                <c:pt idx="109">
                  <c:v>0.14494033917198992</c:v>
                </c:pt>
                <c:pt idx="110">
                  <c:v>0.19514964195250636</c:v>
                </c:pt>
                <c:pt idx="111">
                  <c:v>0.14068219123074224</c:v>
                </c:pt>
                <c:pt idx="112">
                  <c:v>0.14486544535774548</c:v>
                </c:pt>
                <c:pt idx="113">
                  <c:v>0.12257441564756058</c:v>
                </c:pt>
                <c:pt idx="114">
                  <c:v>7.7254186228992647E-2</c:v>
                </c:pt>
                <c:pt idx="115">
                  <c:v>6.5868650485150948E-2</c:v>
                </c:pt>
                <c:pt idx="116">
                  <c:v>0.11662263274587369</c:v>
                </c:pt>
                <c:pt idx="117">
                  <c:v>8.5103313764135352E-2</c:v>
                </c:pt>
                <c:pt idx="118">
                  <c:v>0.1086596448868922</c:v>
                </c:pt>
                <c:pt idx="119">
                  <c:v>0.48425317799462952</c:v>
                </c:pt>
                <c:pt idx="120">
                  <c:v>0.1061112738835561</c:v>
                </c:pt>
                <c:pt idx="121">
                  <c:v>0.10109827198443665</c:v>
                </c:pt>
                <c:pt idx="122">
                  <c:v>9.492285405136057E-2</c:v>
                </c:pt>
                <c:pt idx="123">
                  <c:v>6.825591102508019E-2</c:v>
                </c:pt>
                <c:pt idx="124">
                  <c:v>0.11932901102801434</c:v>
                </c:pt>
                <c:pt idx="125">
                  <c:v>0.28702726203920398</c:v>
                </c:pt>
                <c:pt idx="126">
                  <c:v>0.23219648154838304</c:v>
                </c:pt>
                <c:pt idx="127">
                  <c:v>0.12987290410079261</c:v>
                </c:pt>
                <c:pt idx="128">
                  <c:v>0.1559496243733525</c:v>
                </c:pt>
                <c:pt idx="129">
                  <c:v>0.19682970402176367</c:v>
                </c:pt>
                <c:pt idx="130">
                  <c:v>0.12153737020181696</c:v>
                </c:pt>
                <c:pt idx="131">
                  <c:v>0.12153737020181696</c:v>
                </c:pt>
                <c:pt idx="132">
                  <c:v>2.3793169709088229E-2</c:v>
                </c:pt>
                <c:pt idx="133">
                  <c:v>3.4599947909226741E-2</c:v>
                </c:pt>
                <c:pt idx="134">
                  <c:v>4.3971613974057855E-2</c:v>
                </c:pt>
                <c:pt idx="135">
                  <c:v>10.100729065097715</c:v>
                </c:pt>
                <c:pt idx="136">
                  <c:v>4.3931174974870299E-2</c:v>
                </c:pt>
                <c:pt idx="137">
                  <c:v>6.3452098303324836E-2</c:v>
                </c:pt>
                <c:pt idx="138">
                  <c:v>6.143809588423934E-2</c:v>
                </c:pt>
                <c:pt idx="139">
                  <c:v>3.1060733335607375E-2</c:v>
                </c:pt>
                <c:pt idx="140">
                  <c:v>5.4503707452969834E-2</c:v>
                </c:pt>
                <c:pt idx="141">
                  <c:v>6.5982075534463142E-2</c:v>
                </c:pt>
                <c:pt idx="142">
                  <c:v>8.7205065745317271E-3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E-49F4-88BD-26D92EBDAC8F}"/>
            </c:ext>
          </c:extLst>
        </c:ser>
        <c:ser>
          <c:idx val="1"/>
          <c:order val="1"/>
          <c:tx>
            <c:v>Fitted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Sheet1!$A$2:$A$144</c:f>
              <c:numCache>
                <c:formatCode>General</c:formatCode>
                <c:ptCount val="143"/>
                <c:pt idx="0">
                  <c:v>25.117067050711089</c:v>
                </c:pt>
                <c:pt idx="1">
                  <c:v>123.64815467233366</c:v>
                </c:pt>
                <c:pt idx="2">
                  <c:v>140.71351725828987</c:v>
                </c:pt>
                <c:pt idx="3">
                  <c:v>497.34196957027007</c:v>
                </c:pt>
                <c:pt idx="4">
                  <c:v>251.36718684855583</c:v>
                </c:pt>
                <c:pt idx="5">
                  <c:v>39.367724601090686</c:v>
                </c:pt>
                <c:pt idx="6">
                  <c:v>67.355400382125381</c:v>
                </c:pt>
                <c:pt idx="7">
                  <c:v>108.44947589465707</c:v>
                </c:pt>
                <c:pt idx="8">
                  <c:v>487.41377005840343</c:v>
                </c:pt>
                <c:pt idx="9">
                  <c:v>293.03042822643306</c:v>
                </c:pt>
                <c:pt idx="10">
                  <c:v>75.499082014565431</c:v>
                </c:pt>
                <c:pt idx="11">
                  <c:v>41.018669118892326</c:v>
                </c:pt>
                <c:pt idx="12">
                  <c:v>86.271059660498878</c:v>
                </c:pt>
                <c:pt idx="13">
                  <c:v>322.98108444035785</c:v>
                </c:pt>
                <c:pt idx="14">
                  <c:v>251.36701318109655</c:v>
                </c:pt>
                <c:pt idx="15">
                  <c:v>493.85266834447924</c:v>
                </c:pt>
                <c:pt idx="16">
                  <c:v>966.40589100791431</c:v>
                </c:pt>
                <c:pt idx="17">
                  <c:v>1023.6445141286289</c:v>
                </c:pt>
                <c:pt idx="18">
                  <c:v>20.758842864600116</c:v>
                </c:pt>
                <c:pt idx="19">
                  <c:v>23.189535414287551</c:v>
                </c:pt>
                <c:pt idx="20">
                  <c:v>13.054435725514686</c:v>
                </c:pt>
                <c:pt idx="21">
                  <c:v>116.81477388050516</c:v>
                </c:pt>
                <c:pt idx="22">
                  <c:v>36.130116343007494</c:v>
                </c:pt>
                <c:pt idx="23">
                  <c:v>42.499423175003599</c:v>
                </c:pt>
                <c:pt idx="24">
                  <c:v>187.75859690403973</c:v>
                </c:pt>
                <c:pt idx="25">
                  <c:v>195.96987880674715</c:v>
                </c:pt>
                <c:pt idx="26">
                  <c:v>58.944830603721229</c:v>
                </c:pt>
                <c:pt idx="27">
                  <c:v>107.39444055269622</c:v>
                </c:pt>
                <c:pt idx="28">
                  <c:v>129.21404625741965</c:v>
                </c:pt>
                <c:pt idx="29">
                  <c:v>311.20719075495009</c:v>
                </c:pt>
                <c:pt idx="30">
                  <c:v>179.32410848899912</c:v>
                </c:pt>
                <c:pt idx="31">
                  <c:v>12.774957002227834</c:v>
                </c:pt>
                <c:pt idx="32">
                  <c:v>23.018199114270995</c:v>
                </c:pt>
                <c:pt idx="33">
                  <c:v>104.89105004564799</c:v>
                </c:pt>
                <c:pt idx="34">
                  <c:v>100.50090063136533</c:v>
                </c:pt>
                <c:pt idx="35">
                  <c:v>1024.1543845731219</c:v>
                </c:pt>
                <c:pt idx="36">
                  <c:v>8.7603820225738964</c:v>
                </c:pt>
                <c:pt idx="37">
                  <c:v>19.229604319961169</c:v>
                </c:pt>
                <c:pt idx="38">
                  <c:v>47.507648291419052</c:v>
                </c:pt>
                <c:pt idx="39">
                  <c:v>83.618379336394838</c:v>
                </c:pt>
                <c:pt idx="40">
                  <c:v>916.45495611313015</c:v>
                </c:pt>
                <c:pt idx="41">
                  <c:v>40.889171537364277</c:v>
                </c:pt>
                <c:pt idx="42">
                  <c:v>63.587952117757517</c:v>
                </c:pt>
                <c:pt idx="43">
                  <c:v>86.121643896770422</c:v>
                </c:pt>
                <c:pt idx="44">
                  <c:v>108.55857751552853</c:v>
                </c:pt>
                <c:pt idx="45">
                  <c:v>427.34447510594021</c:v>
                </c:pt>
                <c:pt idx="46">
                  <c:v>215.13553238260496</c:v>
                </c:pt>
                <c:pt idx="47">
                  <c:v>269.28039911177666</c:v>
                </c:pt>
                <c:pt idx="48">
                  <c:v>375.17711297063107</c:v>
                </c:pt>
                <c:pt idx="49">
                  <c:v>441.38934365163573</c:v>
                </c:pt>
                <c:pt idx="50">
                  <c:v>462.89001712849512</c:v>
                </c:pt>
                <c:pt idx="51">
                  <c:v>87.793221809068541</c:v>
                </c:pt>
                <c:pt idx="52">
                  <c:v>110.13618889258029</c:v>
                </c:pt>
                <c:pt idx="53">
                  <c:v>184.35455974001053</c:v>
                </c:pt>
                <c:pt idx="54">
                  <c:v>231.58543131472408</c:v>
                </c:pt>
                <c:pt idx="55">
                  <c:v>0.77546863413614919</c:v>
                </c:pt>
                <c:pt idx="56">
                  <c:v>0.11656585493774639</c:v>
                </c:pt>
                <c:pt idx="57">
                  <c:v>6.8136397352111411E-2</c:v>
                </c:pt>
                <c:pt idx="58">
                  <c:v>0.18508827611525788</c:v>
                </c:pt>
                <c:pt idx="59">
                  <c:v>3.4126769587891022</c:v>
                </c:pt>
                <c:pt idx="60">
                  <c:v>0.87524977827941874</c:v>
                </c:pt>
                <c:pt idx="61">
                  <c:v>0.76321786627448696</c:v>
                </c:pt>
                <c:pt idx="62">
                  <c:v>1.7415950246197258</c:v>
                </c:pt>
                <c:pt idx="63">
                  <c:v>198.48616227503629</c:v>
                </c:pt>
                <c:pt idx="64">
                  <c:v>265.15948978051694</c:v>
                </c:pt>
                <c:pt idx="65">
                  <c:v>346.78004136604773</c:v>
                </c:pt>
                <c:pt idx="66">
                  <c:v>419.98307616640358</c:v>
                </c:pt>
                <c:pt idx="67">
                  <c:v>472.18012000750554</c:v>
                </c:pt>
                <c:pt idx="68">
                  <c:v>132.95153710688476</c:v>
                </c:pt>
                <c:pt idx="69">
                  <c:v>86.440452292634362</c:v>
                </c:pt>
                <c:pt idx="70">
                  <c:v>33.120946257177835</c:v>
                </c:pt>
                <c:pt idx="71">
                  <c:v>0.34161738261904695</c:v>
                </c:pt>
                <c:pt idx="72">
                  <c:v>4.3838399258248995</c:v>
                </c:pt>
                <c:pt idx="73">
                  <c:v>17.968099416014002</c:v>
                </c:pt>
                <c:pt idx="74">
                  <c:v>0.12995265046248389</c:v>
                </c:pt>
                <c:pt idx="75">
                  <c:v>0.25649164323262702</c:v>
                </c:pt>
                <c:pt idx="76">
                  <c:v>5.3734599665256955</c:v>
                </c:pt>
                <c:pt idx="77">
                  <c:v>23.953779764310813</c:v>
                </c:pt>
                <c:pt idx="78">
                  <c:v>21.180826454967576</c:v>
                </c:pt>
                <c:pt idx="79">
                  <c:v>21.857042046246789</c:v>
                </c:pt>
                <c:pt idx="80">
                  <c:v>21.031771749038661</c:v>
                </c:pt>
                <c:pt idx="81">
                  <c:v>5.1982663535137092</c:v>
                </c:pt>
                <c:pt idx="82">
                  <c:v>3.6610848181247748</c:v>
                </c:pt>
                <c:pt idx="83">
                  <c:v>3.5125099881640764</c:v>
                </c:pt>
                <c:pt idx="84">
                  <c:v>2.96294185577139</c:v>
                </c:pt>
                <c:pt idx="85">
                  <c:v>15.486934061607464</c:v>
                </c:pt>
                <c:pt idx="86">
                  <c:v>24.824461884198069</c:v>
                </c:pt>
                <c:pt idx="87">
                  <c:v>27.652797733618506</c:v>
                </c:pt>
                <c:pt idx="88">
                  <c:v>20.222160704494936</c:v>
                </c:pt>
                <c:pt idx="89">
                  <c:v>3.7029394341843398</c:v>
                </c:pt>
                <c:pt idx="90">
                  <c:v>3.8019357636781548</c:v>
                </c:pt>
                <c:pt idx="91">
                  <c:v>4.6283705631618455</c:v>
                </c:pt>
                <c:pt idx="92">
                  <c:v>4.9633600595360399</c:v>
                </c:pt>
                <c:pt idx="93">
                  <c:v>25.164710027397874</c:v>
                </c:pt>
                <c:pt idx="94">
                  <c:v>5.0743730384246328</c:v>
                </c:pt>
                <c:pt idx="95">
                  <c:v>3.2565300301433511</c:v>
                </c:pt>
                <c:pt idx="96">
                  <c:v>4.5856995496089237</c:v>
                </c:pt>
                <c:pt idx="97">
                  <c:v>2.6973271831831198</c:v>
                </c:pt>
                <c:pt idx="98">
                  <c:v>0.8647666668034788</c:v>
                </c:pt>
                <c:pt idx="99">
                  <c:v>25.991932629977548</c:v>
                </c:pt>
                <c:pt idx="100">
                  <c:v>9.322724100541258</c:v>
                </c:pt>
                <c:pt idx="101">
                  <c:v>2.6328457885378103</c:v>
                </c:pt>
                <c:pt idx="102">
                  <c:v>0.2796960971394869</c:v>
                </c:pt>
                <c:pt idx="103">
                  <c:v>5.1806304961357466</c:v>
                </c:pt>
                <c:pt idx="104">
                  <c:v>0.99661634149704492</c:v>
                </c:pt>
                <c:pt idx="105">
                  <c:v>0.39784323875530792</c:v>
                </c:pt>
                <c:pt idx="106">
                  <c:v>0.25257112972851303</c:v>
                </c:pt>
                <c:pt idx="107">
                  <c:v>37.060821398812877</c:v>
                </c:pt>
                <c:pt idx="108">
                  <c:v>91.377229808126856</c:v>
                </c:pt>
                <c:pt idx="109">
                  <c:v>83.794768415597517</c:v>
                </c:pt>
                <c:pt idx="110">
                  <c:v>27.119305959805242</c:v>
                </c:pt>
                <c:pt idx="111">
                  <c:v>24.460223596090692</c:v>
                </c:pt>
                <c:pt idx="112">
                  <c:v>25.012260924384826</c:v>
                </c:pt>
                <c:pt idx="113">
                  <c:v>49.542616300703799</c:v>
                </c:pt>
                <c:pt idx="114">
                  <c:v>45.694782935207179</c:v>
                </c:pt>
                <c:pt idx="115">
                  <c:v>55.434228824951262</c:v>
                </c:pt>
                <c:pt idx="116">
                  <c:v>45.741853537626866</c:v>
                </c:pt>
                <c:pt idx="117">
                  <c:v>57.359244072350698</c:v>
                </c:pt>
                <c:pt idx="118">
                  <c:v>87.374091236297602</c:v>
                </c:pt>
                <c:pt idx="119">
                  <c:v>28.177381295917915</c:v>
                </c:pt>
                <c:pt idx="120">
                  <c:v>29.808711082228648</c:v>
                </c:pt>
                <c:pt idx="121">
                  <c:v>49.763887611831201</c:v>
                </c:pt>
                <c:pt idx="122">
                  <c:v>46.063893111083068</c:v>
                </c:pt>
                <c:pt idx="123">
                  <c:v>53.206058953091087</c:v>
                </c:pt>
                <c:pt idx="124">
                  <c:v>69.007640228203627</c:v>
                </c:pt>
                <c:pt idx="125">
                  <c:v>32.174173027531772</c:v>
                </c:pt>
                <c:pt idx="126">
                  <c:v>15.354144323301641</c:v>
                </c:pt>
                <c:pt idx="127">
                  <c:v>29.966379607803706</c:v>
                </c:pt>
                <c:pt idx="128">
                  <c:v>33.169159700844219</c:v>
                </c:pt>
                <c:pt idx="129">
                  <c:v>14.501235975602562</c:v>
                </c:pt>
                <c:pt idx="130">
                  <c:v>35.344310673792855</c:v>
                </c:pt>
                <c:pt idx="131">
                  <c:v>35.344310673792855</c:v>
                </c:pt>
                <c:pt idx="132">
                  <c:v>162.44043273492574</c:v>
                </c:pt>
                <c:pt idx="133">
                  <c:v>125.70364570546199</c:v>
                </c:pt>
                <c:pt idx="134">
                  <c:v>76.766020843756536</c:v>
                </c:pt>
                <c:pt idx="135">
                  <c:v>0.10114301698177755</c:v>
                </c:pt>
                <c:pt idx="136">
                  <c:v>136.94394022114167</c:v>
                </c:pt>
                <c:pt idx="137">
                  <c:v>37.315209835392324</c:v>
                </c:pt>
                <c:pt idx="138">
                  <c:v>45.020702026210159</c:v>
                </c:pt>
                <c:pt idx="139">
                  <c:v>50.163951415297227</c:v>
                </c:pt>
                <c:pt idx="140">
                  <c:v>46.750815156826789</c:v>
                </c:pt>
                <c:pt idx="141">
                  <c:v>13.255712737107681</c:v>
                </c:pt>
                <c:pt idx="142">
                  <c:v>153.59668843435097</c:v>
                </c:pt>
              </c:numCache>
            </c:numRef>
          </c:xVal>
          <c:yVal>
            <c:numRef>
              <c:f>Sheet1!$D$2:$D$144</c:f>
              <c:numCache>
                <c:formatCode>General</c:formatCode>
                <c:ptCount val="143"/>
                <c:pt idx="0">
                  <c:v>0.14395716164543076</c:v>
                </c:pt>
                <c:pt idx="1">
                  <c:v>4.3281306756636245E-2</c:v>
                </c:pt>
                <c:pt idx="2">
                  <c:v>3.9261296534688787E-2</c:v>
                </c:pt>
                <c:pt idx="3">
                  <c:v>1.5154160819304208E-2</c:v>
                </c:pt>
                <c:pt idx="4">
                  <c:v>2.5349953772370187E-2</c:v>
                </c:pt>
                <c:pt idx="5">
                  <c:v>0.10258268165757153</c:v>
                </c:pt>
                <c:pt idx="6">
                  <c:v>6.8425351713025273E-2</c:v>
                </c:pt>
                <c:pt idx="7">
                  <c:v>4.7780241626243045E-2</c:v>
                </c:pt>
                <c:pt idx="8">
                  <c:v>1.53863252132435E-2</c:v>
                </c:pt>
                <c:pt idx="9">
                  <c:v>2.2581753061386694E-2</c:v>
                </c:pt>
                <c:pt idx="10">
                  <c:v>6.2782965389809084E-2</c:v>
                </c:pt>
                <c:pt idx="11">
                  <c:v>9.9453883089820852E-2</c:v>
                </c:pt>
                <c:pt idx="12">
                  <c:v>5.6776358536989771E-2</c:v>
                </c:pt>
                <c:pt idx="13">
                  <c:v>2.0984098684502541E-2</c:v>
                </c:pt>
                <c:pt idx="14">
                  <c:v>2.5349966977985642E-2</c:v>
                </c:pt>
                <c:pt idx="15">
                  <c:v>1.5234822601097367E-2</c:v>
                </c:pt>
                <c:pt idx="16">
                  <c:v>9.1833160239049114E-3</c:v>
                </c:pt>
                <c:pt idx="17">
                  <c:v>8.7934110635442889E-3</c:v>
                </c:pt>
                <c:pt idx="18">
                  <c:v>0.1662029300922552</c:v>
                </c:pt>
                <c:pt idx="19">
                  <c:v>0.1528901970843328</c:v>
                </c:pt>
                <c:pt idx="20">
                  <c:v>0.23579154818517545</c:v>
                </c:pt>
                <c:pt idx="21">
                  <c:v>4.5176910128954785E-2</c:v>
                </c:pt>
                <c:pt idx="22">
                  <c:v>0.10944006622177219</c:v>
                </c:pt>
                <c:pt idx="23">
                  <c:v>9.6829800214507183E-2</c:v>
                </c:pt>
                <c:pt idx="24">
                  <c:v>3.1587523056858698E-2</c:v>
                </c:pt>
                <c:pt idx="25">
                  <c:v>3.0584338683771872E-2</c:v>
                </c:pt>
                <c:pt idx="26">
                  <c:v>7.5664779146980221E-2</c:v>
                </c:pt>
                <c:pt idx="27">
                  <c:v>4.8133735534068849E-2</c:v>
                </c:pt>
                <c:pt idx="28">
                  <c:v>4.1868009204034107E-2</c:v>
                </c:pt>
                <c:pt idx="29">
                  <c:v>2.1579949732307719E-2</c:v>
                </c:pt>
                <c:pt idx="30">
                  <c:v>3.2701395007671268E-2</c:v>
                </c:pt>
                <c:pt idx="31">
                  <c:v>0.23967063225357799</c:v>
                </c:pt>
                <c:pt idx="32">
                  <c:v>0.15374749635014878</c:v>
                </c:pt>
                <c:pt idx="33">
                  <c:v>4.8997403483958923E-2</c:v>
                </c:pt>
                <c:pt idx="34">
                  <c:v>5.0602701111018181E-2</c:v>
                </c:pt>
                <c:pt idx="35">
                  <c:v>8.7901100315812327E-3</c:v>
                </c:pt>
                <c:pt idx="36">
                  <c:v>0.31852789274756643</c:v>
                </c:pt>
                <c:pt idx="37">
                  <c:v>0.1760743939547304</c:v>
                </c:pt>
                <c:pt idx="38">
                  <c:v>8.902872238319931E-2</c:v>
                </c:pt>
                <c:pt idx="39">
                  <c:v>5.8129197611642744E-2</c:v>
                </c:pt>
                <c:pt idx="40">
                  <c:v>9.5582427705187076E-3</c:v>
                </c:pt>
                <c:pt idx="41">
                  <c:v>9.9691281304388216E-2</c:v>
                </c:pt>
                <c:pt idx="42">
                  <c:v>7.1460362738632974E-2</c:v>
                </c:pt>
                <c:pt idx="43">
                  <c:v>5.6850614334720745E-2</c:v>
                </c:pt>
                <c:pt idx="44">
                  <c:v>4.7744030631877266E-2</c:v>
                </c:pt>
                <c:pt idx="45">
                  <c:v>1.6990382732477716E-2</c:v>
                </c:pt>
                <c:pt idx="46">
                  <c:v>2.8506564885752133E-2</c:v>
                </c:pt>
                <c:pt idx="47">
                  <c:v>2.4067748739608905E-2</c:v>
                </c:pt>
                <c:pt idx="48">
                  <c:v>1.8742850730490628E-2</c:v>
                </c:pt>
                <c:pt idx="49">
                  <c:v>1.6581131911235499E-2</c:v>
                </c:pt>
                <c:pt idx="50">
                  <c:v>1.5997037848949194E-2</c:v>
                </c:pt>
                <c:pt idx="51">
                  <c:v>5.6032533635331463E-2</c:v>
                </c:pt>
                <c:pt idx="52">
                  <c:v>4.7227460262033186E-2</c:v>
                </c:pt>
                <c:pt idx="53">
                  <c:v>3.2026303600350109E-2</c:v>
                </c:pt>
                <c:pt idx="54">
                  <c:v>2.6966064772816444E-2</c:v>
                </c:pt>
                <c:pt idx="55">
                  <c:v>1.9818848163460896</c:v>
                </c:pt>
                <c:pt idx="56">
                  <c:v>8.2720860642189873</c:v>
                </c:pt>
                <c:pt idx="57">
                  <c:v>12.400578695604372</c:v>
                </c:pt>
                <c:pt idx="58">
                  <c:v>5.8372211332405799</c:v>
                </c:pt>
                <c:pt idx="59">
                  <c:v>0.64841951755527627</c:v>
                </c:pt>
                <c:pt idx="60">
                  <c:v>1.8090155897326623</c:v>
                </c:pt>
                <c:pt idx="61">
                  <c:v>2.0058241427716763</c:v>
                </c:pt>
                <c:pt idx="62">
                  <c:v>1.0768015559681372</c:v>
                </c:pt>
                <c:pt idx="63">
                  <c:v>3.0291532643941421E-2</c:v>
                </c:pt>
                <c:pt idx="64">
                  <c:v>2.4349241377956524E-2</c:v>
                </c:pt>
                <c:pt idx="65">
                  <c:v>1.9888821851769333E-2</c:v>
                </c:pt>
                <c:pt idx="66">
                  <c:v>1.7214446956665751E-2</c:v>
                </c:pt>
                <c:pt idx="67">
                  <c:v>1.5759144589881754E-2</c:v>
                </c:pt>
                <c:pt idx="68">
                  <c:v>4.0977461330311805E-2</c:v>
                </c:pt>
                <c:pt idx="69">
                  <c:v>5.6692447107462907E-2</c:v>
                </c:pt>
                <c:pt idx="70">
                  <c:v>0.11685636740576257</c:v>
                </c:pt>
                <c:pt idx="71">
                  <c:v>3.6772293187478047</c:v>
                </c:pt>
                <c:pt idx="72">
                  <c:v>0.53684808730570954</c:v>
                </c:pt>
                <c:pt idx="73">
                  <c:v>0.18531698663236451</c:v>
                </c:pt>
                <c:pt idx="74">
                  <c:v>7.6210681958713575</c:v>
                </c:pt>
                <c:pt idx="75">
                  <c:v>4.5642417247659077</c:v>
                </c:pt>
                <c:pt idx="76">
                  <c:v>0.46046679219628972</c:v>
                </c:pt>
                <c:pt idx="77">
                  <c:v>0.14919759042713454</c:v>
                </c:pt>
                <c:pt idx="78">
                  <c:v>0.1637000818845003</c:v>
                </c:pt>
                <c:pt idx="79">
                  <c:v>0.15986667351153053</c:v>
                </c:pt>
                <c:pt idx="80">
                  <c:v>0.1645740839100395</c:v>
                </c:pt>
                <c:pt idx="81">
                  <c:v>0.47212012576765333</c:v>
                </c:pt>
                <c:pt idx="82">
                  <c:v>0.61496169146368573</c:v>
                </c:pt>
                <c:pt idx="83">
                  <c:v>0.63447453842282797</c:v>
                </c:pt>
                <c:pt idx="84">
                  <c:v>0.72132437037918862</c:v>
                </c:pt>
                <c:pt idx="85">
                  <c:v>0.20728882791534323</c:v>
                </c:pt>
                <c:pt idx="86">
                  <c:v>0.14523471703644711</c:v>
                </c:pt>
                <c:pt idx="87">
                  <c:v>0.1338870524472705</c:v>
                </c:pt>
                <c:pt idx="88">
                  <c:v>0.16951801815673748</c:v>
                </c:pt>
                <c:pt idx="89">
                  <c:v>0.60971334638864239</c:v>
                </c:pt>
                <c:pt idx="90">
                  <c:v>0.59770411301156312</c:v>
                </c:pt>
                <c:pt idx="91">
                  <c:v>0.51532004977822921</c:v>
                </c:pt>
                <c:pt idx="92">
                  <c:v>0.48887170894661569</c:v>
                </c:pt>
                <c:pt idx="93">
                  <c:v>0.143751613870303</c:v>
                </c:pt>
                <c:pt idx="94">
                  <c:v>0.48078567780807757</c:v>
                </c:pt>
                <c:pt idx="95">
                  <c:v>0.67172654168316714</c:v>
                </c:pt>
                <c:pt idx="96">
                  <c:v>0.51893148897442209</c:v>
                </c:pt>
                <c:pt idx="97">
                  <c:v>0.77425833315934389</c:v>
                </c:pt>
                <c:pt idx="98">
                  <c:v>1.8255260856211835</c:v>
                </c:pt>
                <c:pt idx="99">
                  <c:v>0.14028833499545354</c:v>
                </c:pt>
                <c:pt idx="100">
                  <c:v>0.30393068541682239</c:v>
                </c:pt>
                <c:pt idx="101">
                  <c:v>0.78851339656544617</c:v>
                </c:pt>
                <c:pt idx="102">
                  <c:v>4.275710519603547</c:v>
                </c:pt>
                <c:pt idx="103">
                  <c:v>0.4733314382514705</c:v>
                </c:pt>
                <c:pt idx="104">
                  <c:v>1.6402865720192774</c:v>
                </c:pt>
                <c:pt idx="105">
                  <c:v>3.278136326332723</c:v>
                </c:pt>
                <c:pt idx="106">
                  <c:v>4.6175598128015478</c:v>
                </c:pt>
                <c:pt idx="107">
                  <c:v>0.10736133521764576</c:v>
                </c:pt>
                <c:pt idx="108">
                  <c:v>5.4367329579781999E-2</c:v>
                </c:pt>
                <c:pt idx="109">
                  <c:v>5.8036912213113849E-2</c:v>
                </c:pt>
                <c:pt idx="110">
                  <c:v>0.13586819386472249</c:v>
                </c:pt>
                <c:pt idx="111">
                  <c:v>0.1468624219241921</c:v>
                </c:pt>
                <c:pt idx="112">
                  <c:v>0.14441174637080784</c:v>
                </c:pt>
                <c:pt idx="113">
                  <c:v>8.6257273357468578E-2</c:v>
                </c:pt>
                <c:pt idx="114">
                  <c:v>9.1679115400500916E-2</c:v>
                </c:pt>
                <c:pt idx="115">
                  <c:v>7.9250356576879788E-2</c:v>
                </c:pt>
                <c:pt idx="116">
                  <c:v>9.160797230667099E-2</c:v>
                </c:pt>
                <c:pt idx="117">
                  <c:v>7.7236550013136979E-2</c:v>
                </c:pt>
                <c:pt idx="118">
                  <c:v>5.6235079072418044E-2</c:v>
                </c:pt>
                <c:pt idx="119">
                  <c:v>0.13200329453744122</c:v>
                </c:pt>
                <c:pt idx="120">
                  <c:v>0.12651880276371763</c:v>
                </c:pt>
                <c:pt idx="121">
                  <c:v>8.5967928495469872E-2</c:v>
                </c:pt>
                <c:pt idx="122">
                  <c:v>9.1124660281067041E-2</c:v>
                </c:pt>
                <c:pt idx="123">
                  <c:v>8.1740103218421747E-2</c:v>
                </c:pt>
                <c:pt idx="124">
                  <c:v>6.7186400347970604E-2</c:v>
                </c:pt>
                <c:pt idx="125">
                  <c:v>0.11943985576893078</c:v>
                </c:pt>
                <c:pt idx="126">
                  <c:v>0.20863911327880308</c:v>
                </c:pt>
                <c:pt idx="127">
                  <c:v>0.1260165541641419</c:v>
                </c:pt>
                <c:pt idx="128">
                  <c:v>0.11672827154475605</c:v>
                </c:pt>
                <c:pt idx="129">
                  <c:v>0.21782637278361069</c:v>
                </c:pt>
                <c:pt idx="130">
                  <c:v>0.11126970319799859</c:v>
                </c:pt>
                <c:pt idx="131">
                  <c:v>0.11126970319799859</c:v>
                </c:pt>
                <c:pt idx="132">
                  <c:v>3.5232743716434166E-2</c:v>
                </c:pt>
                <c:pt idx="133">
                  <c:v>4.2746597121371938E-2</c:v>
                </c:pt>
                <c:pt idx="134">
                  <c:v>6.2000100907140858E-2</c:v>
                </c:pt>
                <c:pt idx="135">
                  <c:v>9.2063646581746816</c:v>
                </c:pt>
                <c:pt idx="136">
                  <c:v>4.0073433897314346E-2</c:v>
                </c:pt>
                <c:pt idx="137">
                  <c:v>0.10680900884965143</c:v>
                </c:pt>
                <c:pt idx="138">
                  <c:v>9.2712223851929274E-2</c:v>
                </c:pt>
                <c:pt idx="139">
                  <c:v>8.5450473536726745E-2</c:v>
                </c:pt>
                <c:pt idx="140">
                  <c:v>9.0113279874860452E-2</c:v>
                </c:pt>
                <c:pt idx="141">
                  <c:v>0.23308692867707301</c:v>
                </c:pt>
                <c:pt idx="142">
                  <c:v>3.6751741906029124E-2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E-49F4-88BD-26D92EBD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532911"/>
        <c:axId val="1287533743"/>
      </c:scatterChart>
      <c:valAx>
        <c:axId val="128753291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/>
                  <a:t>τ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33743"/>
        <c:crosses val="autoZero"/>
        <c:crossBetween val="midCat"/>
      </c:valAx>
      <c:valAx>
        <c:axId val="12875337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</a:t>
                </a:r>
              </a:p>
            </c:rich>
          </c:tx>
          <c:layout>
            <c:manualLayout>
              <c:xMode val="edge"/>
              <c:yMode val="edge"/>
              <c:x val="3.060337165034651E-2"/>
              <c:y val="0.45001043788445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3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54568367907535"/>
          <c:y val="0.39975921928677827"/>
          <c:w val="0.25423479985779118"/>
          <c:h val="0.16815398075240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BC!$BR$1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BC!$BQ$2:$BQ$30</c:f>
              <c:numCache>
                <c:formatCode>General</c:formatCode>
                <c:ptCount val="29"/>
                <c:pt idx="0">
                  <c:v>0</c:v>
                </c:pt>
                <c:pt idx="1">
                  <c:v>455.88200000000001</c:v>
                </c:pt>
                <c:pt idx="2">
                  <c:v>584.55899999999997</c:v>
                </c:pt>
                <c:pt idx="3">
                  <c:v>647.05899999999997</c:v>
                </c:pt>
                <c:pt idx="4">
                  <c:v>731.61800000000005</c:v>
                </c:pt>
                <c:pt idx="5">
                  <c:v>790.44100000000003</c:v>
                </c:pt>
                <c:pt idx="6">
                  <c:v>852.94100000000003</c:v>
                </c:pt>
                <c:pt idx="7">
                  <c:v>915.44100000000003</c:v>
                </c:pt>
                <c:pt idx="8">
                  <c:v>974.26499999999999</c:v>
                </c:pt>
                <c:pt idx="9">
                  <c:v>1036.76</c:v>
                </c:pt>
                <c:pt idx="10">
                  <c:v>1091.9100000000001</c:v>
                </c:pt>
                <c:pt idx="11">
                  <c:v>1154.4100000000001</c:v>
                </c:pt>
                <c:pt idx="12">
                  <c:v>1216.9100000000001</c:v>
                </c:pt>
                <c:pt idx="13">
                  <c:v>1272.06</c:v>
                </c:pt>
                <c:pt idx="14">
                  <c:v>1334.56</c:v>
                </c:pt>
                <c:pt idx="15">
                  <c:v>1393.38</c:v>
                </c:pt>
                <c:pt idx="16">
                  <c:v>1452.21</c:v>
                </c:pt>
                <c:pt idx="17">
                  <c:v>1511.03</c:v>
                </c:pt>
                <c:pt idx="18">
                  <c:v>1573.53</c:v>
                </c:pt>
                <c:pt idx="19">
                  <c:v>1639.71</c:v>
                </c:pt>
                <c:pt idx="20">
                  <c:v>1713.24</c:v>
                </c:pt>
                <c:pt idx="21">
                  <c:v>1816.18</c:v>
                </c:pt>
                <c:pt idx="22">
                  <c:v>1886.03</c:v>
                </c:pt>
                <c:pt idx="23">
                  <c:v>1890</c:v>
                </c:pt>
                <c:pt idx="24">
                  <c:v>2000</c:v>
                </c:pt>
                <c:pt idx="25">
                  <c:v>2200</c:v>
                </c:pt>
                <c:pt idx="26">
                  <c:v>2500</c:v>
                </c:pt>
              </c:numCache>
            </c:numRef>
          </c:xVal>
          <c:yVal>
            <c:numRef>
              <c:f>BC!$BR$2:$BR$30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3.1948900000000001E-3</c:v>
                </c:pt>
                <c:pt idx="3">
                  <c:v>6.3897800000000003E-3</c:v>
                </c:pt>
                <c:pt idx="4">
                  <c:v>2.2364200000000001E-2</c:v>
                </c:pt>
                <c:pt idx="5">
                  <c:v>5.1118200000000003E-2</c:v>
                </c:pt>
                <c:pt idx="6">
                  <c:v>0.111821</c:v>
                </c:pt>
                <c:pt idx="7">
                  <c:v>0.19488800000000001</c:v>
                </c:pt>
                <c:pt idx="8">
                  <c:v>0.28115000000000001</c:v>
                </c:pt>
                <c:pt idx="9">
                  <c:v>0.38338699999999998</c:v>
                </c:pt>
                <c:pt idx="10">
                  <c:v>0.47923300000000002</c:v>
                </c:pt>
                <c:pt idx="11">
                  <c:v>0.56869000000000003</c:v>
                </c:pt>
                <c:pt idx="12">
                  <c:v>0.66453700000000004</c:v>
                </c:pt>
                <c:pt idx="13">
                  <c:v>0.74760400000000005</c:v>
                </c:pt>
                <c:pt idx="14">
                  <c:v>0.81469599999999998</c:v>
                </c:pt>
                <c:pt idx="15">
                  <c:v>0.88178900000000004</c:v>
                </c:pt>
                <c:pt idx="16">
                  <c:v>0.93610199999999999</c:v>
                </c:pt>
                <c:pt idx="17">
                  <c:v>0.95846600000000004</c:v>
                </c:pt>
                <c:pt idx="18">
                  <c:v>0.96485600000000005</c:v>
                </c:pt>
                <c:pt idx="19">
                  <c:v>0.97763599999999995</c:v>
                </c:pt>
                <c:pt idx="20">
                  <c:v>0.98721999999999999</c:v>
                </c:pt>
                <c:pt idx="21">
                  <c:v>0.98721999999999999</c:v>
                </c:pt>
                <c:pt idx="22">
                  <c:v>0.98721999999999999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A-4FE6-B3F8-FA9170246051}"/>
            </c:ext>
          </c:extLst>
        </c:ser>
        <c:ser>
          <c:idx val="1"/>
          <c:order val="1"/>
          <c:tx>
            <c:strRef>
              <c:f>BC!$BS$1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BC!$BQ$2:$BQ$30</c:f>
              <c:numCache>
                <c:formatCode>General</c:formatCode>
                <c:ptCount val="29"/>
                <c:pt idx="0">
                  <c:v>0</c:v>
                </c:pt>
                <c:pt idx="1">
                  <c:v>455.88200000000001</c:v>
                </c:pt>
                <c:pt idx="2">
                  <c:v>584.55899999999997</c:v>
                </c:pt>
                <c:pt idx="3">
                  <c:v>647.05899999999997</c:v>
                </c:pt>
                <c:pt idx="4">
                  <c:v>731.61800000000005</c:v>
                </c:pt>
                <c:pt idx="5">
                  <c:v>790.44100000000003</c:v>
                </c:pt>
                <c:pt idx="6">
                  <c:v>852.94100000000003</c:v>
                </c:pt>
                <c:pt idx="7">
                  <c:v>915.44100000000003</c:v>
                </c:pt>
                <c:pt idx="8">
                  <c:v>974.26499999999999</c:v>
                </c:pt>
                <c:pt idx="9">
                  <c:v>1036.76</c:v>
                </c:pt>
                <c:pt idx="10">
                  <c:v>1091.9100000000001</c:v>
                </c:pt>
                <c:pt idx="11">
                  <c:v>1154.4100000000001</c:v>
                </c:pt>
                <c:pt idx="12">
                  <c:v>1216.9100000000001</c:v>
                </c:pt>
                <c:pt idx="13">
                  <c:v>1272.06</c:v>
                </c:pt>
                <c:pt idx="14">
                  <c:v>1334.56</c:v>
                </c:pt>
                <c:pt idx="15">
                  <c:v>1393.38</c:v>
                </c:pt>
                <c:pt idx="16">
                  <c:v>1452.21</c:v>
                </c:pt>
                <c:pt idx="17">
                  <c:v>1511.03</c:v>
                </c:pt>
                <c:pt idx="18">
                  <c:v>1573.53</c:v>
                </c:pt>
                <c:pt idx="19">
                  <c:v>1639.71</c:v>
                </c:pt>
                <c:pt idx="20">
                  <c:v>1713.24</c:v>
                </c:pt>
                <c:pt idx="21">
                  <c:v>1816.18</c:v>
                </c:pt>
                <c:pt idx="22">
                  <c:v>1886.03</c:v>
                </c:pt>
                <c:pt idx="23">
                  <c:v>1890</c:v>
                </c:pt>
                <c:pt idx="24">
                  <c:v>2000</c:v>
                </c:pt>
                <c:pt idx="25">
                  <c:v>2200</c:v>
                </c:pt>
                <c:pt idx="26">
                  <c:v>2500</c:v>
                </c:pt>
              </c:numCache>
            </c:numRef>
          </c:xVal>
          <c:yVal>
            <c:numRef>
              <c:f>BC!$BS$2:$BS$30</c:f>
              <c:numCache>
                <c:formatCode>0.000</c:formatCode>
                <c:ptCount val="29"/>
                <c:pt idx="0">
                  <c:v>1.9914169717441626E-84</c:v>
                </c:pt>
                <c:pt idx="1">
                  <c:v>9.1711695620706316E-9</c:v>
                </c:pt>
                <c:pt idx="2">
                  <c:v>7.1031068624163716E-5</c:v>
                </c:pt>
                <c:pt idx="3">
                  <c:v>9.8005458940967705E-4</c:v>
                </c:pt>
                <c:pt idx="4">
                  <c:v>1.1266468596862434E-2</c:v>
                </c:pt>
                <c:pt idx="5">
                  <c:v>3.6315843426478769E-2</c:v>
                </c:pt>
                <c:pt idx="6">
                  <c:v>9.0303655712520955E-2</c:v>
                </c:pt>
                <c:pt idx="7">
                  <c:v>0.17483247602031957</c:v>
                </c:pt>
                <c:pt idx="8">
                  <c:v>0.27557039624086277</c:v>
                </c:pt>
                <c:pt idx="9">
                  <c:v>0.39265987581925549</c:v>
                </c:pt>
                <c:pt idx="10">
                  <c:v>0.49456494451257466</c:v>
                </c:pt>
                <c:pt idx="11">
                  <c:v>0.60011507659390539</c:v>
                </c:pt>
                <c:pt idx="12">
                  <c:v>0.69050038059460173</c:v>
                </c:pt>
                <c:pt idx="13">
                  <c:v>0.75659289889372072</c:v>
                </c:pt>
                <c:pt idx="14">
                  <c:v>0.81685408520416347</c:v>
                </c:pt>
                <c:pt idx="15">
                  <c:v>0.86112436830744621</c:v>
                </c:pt>
                <c:pt idx="16">
                  <c:v>0.8953845095786791</c:v>
                </c:pt>
                <c:pt idx="17">
                  <c:v>0.92157400932545264</c:v>
                </c:pt>
                <c:pt idx="18">
                  <c:v>0.94248713877692258</c:v>
                </c:pt>
                <c:pt idx="19">
                  <c:v>0.95872211039213695</c:v>
                </c:pt>
                <c:pt idx="20">
                  <c:v>0.97152589961418678</c:v>
                </c:pt>
                <c:pt idx="21">
                  <c:v>0.98312522037060013</c:v>
                </c:pt>
                <c:pt idx="22">
                  <c:v>0.98818501230942957</c:v>
                </c:pt>
                <c:pt idx="23">
                  <c:v>0.98842226521386289</c:v>
                </c:pt>
                <c:pt idx="24">
                  <c:v>0.99340559513695148</c:v>
                </c:pt>
                <c:pt idx="25">
                  <c:v>0.99763590865059826</c:v>
                </c:pt>
                <c:pt idx="26">
                  <c:v>0.99949368819684548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A-4FE6-B3F8-FA9170246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87231"/>
        <c:axId val="1768868511"/>
      </c:scatterChart>
      <c:valAx>
        <c:axId val="176888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68511"/>
        <c:crosses val="autoZero"/>
        <c:crossBetween val="midCat"/>
      </c:valAx>
      <c:valAx>
        <c:axId val="176886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8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BC!$BV$1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BC!$BU$2:$BU$45</c:f>
              <c:numCache>
                <c:formatCode>General</c:formatCode>
                <c:ptCount val="44"/>
                <c:pt idx="0">
                  <c:v>0</c:v>
                </c:pt>
                <c:pt idx="1">
                  <c:v>0.55432400000000004</c:v>
                </c:pt>
                <c:pt idx="2">
                  <c:v>1.4412400000000001</c:v>
                </c:pt>
                <c:pt idx="3">
                  <c:v>2.2172900000000002</c:v>
                </c:pt>
                <c:pt idx="4">
                  <c:v>2.8824800000000002</c:v>
                </c:pt>
                <c:pt idx="5">
                  <c:v>3.1042100000000001</c:v>
                </c:pt>
                <c:pt idx="6">
                  <c:v>3.7694000000000001</c:v>
                </c:pt>
                <c:pt idx="7">
                  <c:v>4.21286</c:v>
                </c:pt>
                <c:pt idx="8">
                  <c:v>4.65632</c:v>
                </c:pt>
                <c:pt idx="9">
                  <c:v>5.2106399999999997</c:v>
                </c:pt>
                <c:pt idx="10">
                  <c:v>5.5432399999999999</c:v>
                </c:pt>
                <c:pt idx="11">
                  <c:v>5.9866999999999999</c:v>
                </c:pt>
                <c:pt idx="12">
                  <c:v>6.4301599999999999</c:v>
                </c:pt>
                <c:pt idx="13">
                  <c:v>6.7627499999999996</c:v>
                </c:pt>
                <c:pt idx="14">
                  <c:v>7.3170700000000002</c:v>
                </c:pt>
                <c:pt idx="15">
                  <c:v>7.6496700000000004</c:v>
                </c:pt>
                <c:pt idx="16">
                  <c:v>8.2039899999999992</c:v>
                </c:pt>
                <c:pt idx="17">
                  <c:v>8.4257200000000001</c:v>
                </c:pt>
                <c:pt idx="18">
                  <c:v>8.7583099999999998</c:v>
                </c:pt>
                <c:pt idx="19">
                  <c:v>8.8691800000000001</c:v>
                </c:pt>
                <c:pt idx="20">
                  <c:v>9.2017699999999998</c:v>
                </c:pt>
                <c:pt idx="21">
                  <c:v>9.4235000000000007</c:v>
                </c:pt>
                <c:pt idx="22">
                  <c:v>9.6452299999999997</c:v>
                </c:pt>
                <c:pt idx="23">
                  <c:v>9.7561</c:v>
                </c:pt>
                <c:pt idx="24">
                  <c:v>10.1996</c:v>
                </c:pt>
                <c:pt idx="25">
                  <c:v>10.4213</c:v>
                </c:pt>
                <c:pt idx="26">
                  <c:v>10.5322</c:v>
                </c:pt>
                <c:pt idx="27">
                  <c:v>10.7539</c:v>
                </c:pt>
                <c:pt idx="28">
                  <c:v>10.9756</c:v>
                </c:pt>
                <c:pt idx="29">
                  <c:v>11.086499999999999</c:v>
                </c:pt>
                <c:pt idx="30">
                  <c:v>11.308199999999999</c:v>
                </c:pt>
                <c:pt idx="31">
                  <c:v>11.5299</c:v>
                </c:pt>
                <c:pt idx="32">
                  <c:v>11.7517</c:v>
                </c:pt>
                <c:pt idx="33">
                  <c:v>11.862500000000001</c:v>
                </c:pt>
                <c:pt idx="34">
                  <c:v>12.1951</c:v>
                </c:pt>
                <c:pt idx="35">
                  <c:v>12.4169</c:v>
                </c:pt>
                <c:pt idx="36">
                  <c:v>12.527699999999999</c:v>
                </c:pt>
                <c:pt idx="37">
                  <c:v>12.7494</c:v>
                </c:pt>
                <c:pt idx="38">
                  <c:v>15</c:v>
                </c:pt>
                <c:pt idx="39">
                  <c:v>20</c:v>
                </c:pt>
                <c:pt idx="40">
                  <c:v>25</c:v>
                </c:pt>
                <c:pt idx="41">
                  <c:v>30</c:v>
                </c:pt>
                <c:pt idx="42">
                  <c:v>35</c:v>
                </c:pt>
                <c:pt idx="43">
                  <c:v>38</c:v>
                </c:pt>
              </c:numCache>
            </c:numRef>
          </c:xVal>
          <c:yVal>
            <c:numRef>
              <c:f>BC!$BV$2:$BV$45</c:f>
              <c:numCache>
                <c:formatCode>0.00E+00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1.54737E-3</c:v>
                </c:pt>
                <c:pt idx="7" formatCode="General">
                  <c:v>2.1598300000000002E-3</c:v>
                </c:pt>
                <c:pt idx="8" formatCode="General">
                  <c:v>3.0771700000000002E-3</c:v>
                </c:pt>
                <c:pt idx="9" formatCode="General">
                  <c:v>4.6049400000000001E-3</c:v>
                </c:pt>
                <c:pt idx="10" formatCode="General">
                  <c:v>6.7411199999999998E-3</c:v>
                </c:pt>
                <c:pt idx="11" formatCode="General">
                  <c:v>8.8779700000000007E-3</c:v>
                </c:pt>
                <c:pt idx="12" formatCode="General">
                  <c:v>1.13197E-2</c:v>
                </c:pt>
                <c:pt idx="13" formatCode="General">
                  <c:v>1.3760700000000001E-2</c:v>
                </c:pt>
                <c:pt idx="14" formatCode="General">
                  <c:v>1.7422699999999999E-2</c:v>
                </c:pt>
                <c:pt idx="15" formatCode="General">
                  <c:v>2.1693E-2</c:v>
                </c:pt>
                <c:pt idx="16" formatCode="General">
                  <c:v>2.7184199999999999E-2</c:v>
                </c:pt>
                <c:pt idx="17" formatCode="General">
                  <c:v>3.0539199999999999E-2</c:v>
                </c:pt>
                <c:pt idx="18" formatCode="General">
                  <c:v>3.3894899999999999E-2</c:v>
                </c:pt>
                <c:pt idx="19" formatCode="General">
                  <c:v>3.6944299999999999E-2</c:v>
                </c:pt>
                <c:pt idx="20" formatCode="General">
                  <c:v>4.0604899999999999E-2</c:v>
                </c:pt>
                <c:pt idx="21" formatCode="General">
                  <c:v>4.4874499999999998E-2</c:v>
                </c:pt>
                <c:pt idx="22" formatCode="General">
                  <c:v>4.7924700000000001E-2</c:v>
                </c:pt>
                <c:pt idx="23" formatCode="General">
                  <c:v>5.0669199999999998E-2</c:v>
                </c:pt>
                <c:pt idx="24" formatCode="General">
                  <c:v>5.5245099999999998E-2</c:v>
                </c:pt>
                <c:pt idx="25" formatCode="General">
                  <c:v>5.8295300000000001E-2</c:v>
                </c:pt>
                <c:pt idx="26" formatCode="General">
                  <c:v>6.1344700000000002E-2</c:v>
                </c:pt>
                <c:pt idx="27" formatCode="General">
                  <c:v>6.5309500000000006E-2</c:v>
                </c:pt>
                <c:pt idx="28" formatCode="General">
                  <c:v>6.9579100000000005E-2</c:v>
                </c:pt>
                <c:pt idx="29" formatCode="General">
                  <c:v>7.2323700000000005E-2</c:v>
                </c:pt>
                <c:pt idx="30" formatCode="General">
                  <c:v>7.5068999999999997E-2</c:v>
                </c:pt>
                <c:pt idx="31" formatCode="General">
                  <c:v>7.9033699999999998E-2</c:v>
                </c:pt>
                <c:pt idx="32" formatCode="General">
                  <c:v>8.1779000000000004E-2</c:v>
                </c:pt>
                <c:pt idx="33" formatCode="General">
                  <c:v>8.6352799999999993E-2</c:v>
                </c:pt>
                <c:pt idx="34" formatCode="General">
                  <c:v>9.0013399999999993E-2</c:v>
                </c:pt>
                <c:pt idx="35" formatCode="General">
                  <c:v>9.4587900000000003E-2</c:v>
                </c:pt>
                <c:pt idx="36" formatCode="General">
                  <c:v>9.7027600000000006E-2</c:v>
                </c:pt>
                <c:pt idx="37" formatCode="General">
                  <c:v>0.100383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A-40EE-97C5-47EF6D5B2B64}"/>
            </c:ext>
          </c:extLst>
        </c:ser>
        <c:ser>
          <c:idx val="1"/>
          <c:order val="1"/>
          <c:tx>
            <c:strRef>
              <c:f>BC!$BW$1</c:f>
              <c:strCache>
                <c:ptCount val="1"/>
                <c:pt idx="0">
                  <c:v>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BC!$BU$2:$BU$58</c:f>
              <c:numCache>
                <c:formatCode>General</c:formatCode>
                <c:ptCount val="57"/>
                <c:pt idx="0">
                  <c:v>0</c:v>
                </c:pt>
                <c:pt idx="1">
                  <c:v>0.55432400000000004</c:v>
                </c:pt>
                <c:pt idx="2">
                  <c:v>1.4412400000000001</c:v>
                </c:pt>
                <c:pt idx="3">
                  <c:v>2.2172900000000002</c:v>
                </c:pt>
                <c:pt idx="4">
                  <c:v>2.8824800000000002</c:v>
                </c:pt>
                <c:pt idx="5">
                  <c:v>3.1042100000000001</c:v>
                </c:pt>
                <c:pt idx="6">
                  <c:v>3.7694000000000001</c:v>
                </c:pt>
                <c:pt idx="7">
                  <c:v>4.21286</c:v>
                </c:pt>
                <c:pt idx="8">
                  <c:v>4.65632</c:v>
                </c:pt>
                <c:pt idx="9">
                  <c:v>5.2106399999999997</c:v>
                </c:pt>
                <c:pt idx="10">
                  <c:v>5.5432399999999999</c:v>
                </c:pt>
                <c:pt idx="11">
                  <c:v>5.9866999999999999</c:v>
                </c:pt>
                <c:pt idx="12">
                  <c:v>6.4301599999999999</c:v>
                </c:pt>
                <c:pt idx="13">
                  <c:v>6.7627499999999996</c:v>
                </c:pt>
                <c:pt idx="14">
                  <c:v>7.3170700000000002</c:v>
                </c:pt>
                <c:pt idx="15">
                  <c:v>7.6496700000000004</c:v>
                </c:pt>
                <c:pt idx="16">
                  <c:v>8.2039899999999992</c:v>
                </c:pt>
                <c:pt idx="17">
                  <c:v>8.4257200000000001</c:v>
                </c:pt>
                <c:pt idx="18">
                  <c:v>8.7583099999999998</c:v>
                </c:pt>
                <c:pt idx="19">
                  <c:v>8.8691800000000001</c:v>
                </c:pt>
                <c:pt idx="20">
                  <c:v>9.2017699999999998</c:v>
                </c:pt>
                <c:pt idx="21">
                  <c:v>9.4235000000000007</c:v>
                </c:pt>
                <c:pt idx="22">
                  <c:v>9.6452299999999997</c:v>
                </c:pt>
                <c:pt idx="23">
                  <c:v>9.7561</c:v>
                </c:pt>
                <c:pt idx="24">
                  <c:v>10.1996</c:v>
                </c:pt>
                <c:pt idx="25">
                  <c:v>10.4213</c:v>
                </c:pt>
                <c:pt idx="26">
                  <c:v>10.5322</c:v>
                </c:pt>
                <c:pt idx="27">
                  <c:v>10.7539</c:v>
                </c:pt>
                <c:pt idx="28">
                  <c:v>10.9756</c:v>
                </c:pt>
                <c:pt idx="29">
                  <c:v>11.086499999999999</c:v>
                </c:pt>
                <c:pt idx="30">
                  <c:v>11.308199999999999</c:v>
                </c:pt>
                <c:pt idx="31">
                  <c:v>11.5299</c:v>
                </c:pt>
                <c:pt idx="32">
                  <c:v>11.7517</c:v>
                </c:pt>
                <c:pt idx="33">
                  <c:v>11.862500000000001</c:v>
                </c:pt>
                <c:pt idx="34">
                  <c:v>12.1951</c:v>
                </c:pt>
                <c:pt idx="35">
                  <c:v>12.4169</c:v>
                </c:pt>
                <c:pt idx="36">
                  <c:v>12.527699999999999</c:v>
                </c:pt>
                <c:pt idx="37">
                  <c:v>12.7494</c:v>
                </c:pt>
                <c:pt idx="38">
                  <c:v>15</c:v>
                </c:pt>
                <c:pt idx="39">
                  <c:v>20</c:v>
                </c:pt>
                <c:pt idx="40">
                  <c:v>25</c:v>
                </c:pt>
                <c:pt idx="41">
                  <c:v>30</c:v>
                </c:pt>
                <c:pt idx="42">
                  <c:v>35</c:v>
                </c:pt>
                <c:pt idx="43">
                  <c:v>38</c:v>
                </c:pt>
                <c:pt idx="44">
                  <c:v>40</c:v>
                </c:pt>
                <c:pt idx="45">
                  <c:v>42</c:v>
                </c:pt>
                <c:pt idx="46">
                  <c:v>45</c:v>
                </c:pt>
                <c:pt idx="47">
                  <c:v>50</c:v>
                </c:pt>
                <c:pt idx="48">
                  <c:v>55</c:v>
                </c:pt>
                <c:pt idx="49">
                  <c:v>60</c:v>
                </c:pt>
                <c:pt idx="50">
                  <c:v>65</c:v>
                </c:pt>
                <c:pt idx="51">
                  <c:v>70</c:v>
                </c:pt>
                <c:pt idx="52">
                  <c:v>75</c:v>
                </c:pt>
                <c:pt idx="53">
                  <c:v>80</c:v>
                </c:pt>
                <c:pt idx="54">
                  <c:v>85</c:v>
                </c:pt>
                <c:pt idx="55">
                  <c:v>90</c:v>
                </c:pt>
                <c:pt idx="56">
                  <c:v>100</c:v>
                </c:pt>
              </c:numCache>
            </c:numRef>
          </c:xVal>
          <c:yVal>
            <c:numRef>
              <c:f>BC!$BW$2:$BW$58</c:f>
              <c:numCache>
                <c:formatCode>0.000</c:formatCode>
                <c:ptCount val="57"/>
                <c:pt idx="0">
                  <c:v>2.6952565498418598E-4</c:v>
                </c:pt>
                <c:pt idx="1">
                  <c:v>4.2250301942422451E-4</c:v>
                </c:pt>
                <c:pt idx="2">
                  <c:v>8.245753129159344E-4</c:v>
                </c:pt>
                <c:pt idx="3">
                  <c:v>1.4117326441500614E-3</c:v>
                </c:pt>
                <c:pt idx="4">
                  <c:v>2.1666498799234025E-3</c:v>
                </c:pt>
                <c:pt idx="5">
                  <c:v>2.4834889221338956E-3</c:v>
                </c:pt>
                <c:pt idx="6">
                  <c:v>3.6735595532983081E-3</c:v>
                </c:pt>
                <c:pt idx="7">
                  <c:v>4.7013865768307933E-3</c:v>
                </c:pt>
                <c:pt idx="8">
                  <c:v>5.9518312784885841E-3</c:v>
                </c:pt>
                <c:pt idx="9">
                  <c:v>7.8770953530931734E-3</c:v>
                </c:pt>
                <c:pt idx="10">
                  <c:v>9.2507685824546951E-3</c:v>
                </c:pt>
                <c:pt idx="11">
                  <c:v>1.1367586207934483E-2</c:v>
                </c:pt>
                <c:pt idx="12">
                  <c:v>1.3842706700390277E-2</c:v>
                </c:pt>
                <c:pt idx="13">
                  <c:v>1.5955304320059292E-2</c:v>
                </c:pt>
                <c:pt idx="14">
                  <c:v>2.0007701676214733E-2</c:v>
                </c:pt>
                <c:pt idx="15">
                  <c:v>2.2781068631777306E-2</c:v>
                </c:pt>
                <c:pt idx="16">
                  <c:v>2.8016029254112011E-2</c:v>
                </c:pt>
                <c:pt idx="17">
                  <c:v>3.033533178208209E-2</c:v>
                </c:pt>
                <c:pt idx="18">
                  <c:v>3.4066356247645938E-2</c:v>
                </c:pt>
                <c:pt idx="19">
                  <c:v>3.5378929989371456E-2</c:v>
                </c:pt>
                <c:pt idx="20">
                  <c:v>3.9528013311315342E-2</c:v>
                </c:pt>
                <c:pt idx="21">
                  <c:v>4.2473798954968209E-2</c:v>
                </c:pt>
                <c:pt idx="22">
                  <c:v>4.5566191320595452E-2</c:v>
                </c:pt>
                <c:pt idx="23">
                  <c:v>4.7168125656283436E-2</c:v>
                </c:pt>
                <c:pt idx="24">
                  <c:v>5.3952888712028697E-2</c:v>
                </c:pt>
                <c:pt idx="25">
                  <c:v>5.7573299751429829E-2</c:v>
                </c:pt>
                <c:pt idx="26">
                  <c:v>5.9442131703782389E-2</c:v>
                </c:pt>
                <c:pt idx="27">
                  <c:v>6.329431868292347E-2</c:v>
                </c:pt>
                <c:pt idx="28">
                  <c:v>6.7302074690829786E-2</c:v>
                </c:pt>
                <c:pt idx="29">
                  <c:v>6.9365406467725543E-2</c:v>
                </c:pt>
                <c:pt idx="30">
                  <c:v>7.3607452855511749E-2</c:v>
                </c:pt>
                <c:pt idx="31">
                  <c:v>7.8005853150590901E-2</c:v>
                </c:pt>
                <c:pt idx="32">
                  <c:v>8.2562510172058526E-2</c:v>
                </c:pt>
                <c:pt idx="33">
                  <c:v>8.4897193114077313E-2</c:v>
                </c:pt>
                <c:pt idx="34">
                  <c:v>9.213811906723117E-2</c:v>
                </c:pt>
                <c:pt idx="35">
                  <c:v>9.7159603413209505E-2</c:v>
                </c:pt>
                <c:pt idx="36">
                  <c:v>9.9725383240097873E-2</c:v>
                </c:pt>
                <c:pt idx="37">
                  <c:v>0.10497293709562613</c:v>
                </c:pt>
                <c:pt idx="38">
                  <c:v>0.16632039902814411</c:v>
                </c:pt>
                <c:pt idx="39">
                  <c:v>0.33958091153848724</c:v>
                </c:pt>
                <c:pt idx="40">
                  <c:v>0.52190102719682652</c:v>
                </c:pt>
                <c:pt idx="41">
                  <c:v>0.67602719423991187</c:v>
                </c:pt>
                <c:pt idx="42">
                  <c:v>0.78999444576133582</c:v>
                </c:pt>
                <c:pt idx="43">
                  <c:v>0.84041167608621525</c:v>
                </c:pt>
                <c:pt idx="44">
                  <c:v>0.86768283609841346</c:v>
                </c:pt>
                <c:pt idx="45">
                  <c:v>0.89059972777848229</c:v>
                </c:pt>
                <c:pt idx="46">
                  <c:v>0.9180960299552271</c:v>
                </c:pt>
                <c:pt idx="47">
                  <c:v>0.94985103665955739</c:v>
                </c:pt>
                <c:pt idx="48">
                  <c:v>0.96949756043227442</c:v>
                </c:pt>
                <c:pt idx="49">
                  <c:v>0.98152188436628196</c:v>
                </c:pt>
                <c:pt idx="50">
                  <c:v>0.98883335347491375</c:v>
                </c:pt>
                <c:pt idx="51">
                  <c:v>0.99326171848558453</c:v>
                </c:pt>
                <c:pt idx="52">
                  <c:v>0.99593752814472636</c:v>
                </c:pt>
                <c:pt idx="53">
                  <c:v>0.99755206741518321</c:v>
                </c:pt>
                <c:pt idx="54">
                  <c:v>0.99852541877010303</c:v>
                </c:pt>
                <c:pt idx="55">
                  <c:v>0.99911191665630139</c:v>
                </c:pt>
                <c:pt idx="56">
                  <c:v>0.99967797336983055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A-40EE-97C5-47EF6D5B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71423"/>
        <c:axId val="1768885983"/>
      </c:scatterChart>
      <c:valAx>
        <c:axId val="176887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85983"/>
        <c:crosses val="autoZero"/>
        <c:crossBetween val="midCat"/>
      </c:valAx>
      <c:valAx>
        <c:axId val="176888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7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BC!$BZ$1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BC!$BY$2:$BY$43</c:f>
              <c:numCache>
                <c:formatCode>General</c:formatCode>
                <c:ptCount val="42"/>
                <c:pt idx="0">
                  <c:v>0</c:v>
                </c:pt>
                <c:pt idx="1">
                  <c:v>2.4390200000000002</c:v>
                </c:pt>
                <c:pt idx="2">
                  <c:v>4.43459</c:v>
                </c:pt>
                <c:pt idx="3">
                  <c:v>5.4323699999999997</c:v>
                </c:pt>
                <c:pt idx="4">
                  <c:v>6.6518800000000002</c:v>
                </c:pt>
                <c:pt idx="5">
                  <c:v>7.6496700000000004</c:v>
                </c:pt>
                <c:pt idx="6">
                  <c:v>8.9800400000000007</c:v>
                </c:pt>
                <c:pt idx="7">
                  <c:v>9.4235000000000007</c:v>
                </c:pt>
                <c:pt idx="8">
                  <c:v>10.1996</c:v>
                </c:pt>
                <c:pt idx="9">
                  <c:v>10.7539</c:v>
                </c:pt>
                <c:pt idx="10">
                  <c:v>11.4191</c:v>
                </c:pt>
                <c:pt idx="11">
                  <c:v>11.5299</c:v>
                </c:pt>
                <c:pt idx="12">
                  <c:v>11.6408</c:v>
                </c:pt>
                <c:pt idx="13">
                  <c:v>11.9734</c:v>
                </c:pt>
                <c:pt idx="14">
                  <c:v>12.084300000000001</c:v>
                </c:pt>
                <c:pt idx="15">
                  <c:v>12.305999999999999</c:v>
                </c:pt>
                <c:pt idx="16">
                  <c:v>12.7494</c:v>
                </c:pt>
                <c:pt idx="17">
                  <c:v>13.303800000000001</c:v>
                </c:pt>
                <c:pt idx="18">
                  <c:v>13.747199999999999</c:v>
                </c:pt>
                <c:pt idx="19">
                  <c:v>14.079800000000001</c:v>
                </c:pt>
                <c:pt idx="20">
                  <c:v>14.523300000000001</c:v>
                </c:pt>
                <c:pt idx="21">
                  <c:v>14.744999999999999</c:v>
                </c:pt>
                <c:pt idx="22">
                  <c:v>15.0776</c:v>
                </c:pt>
                <c:pt idx="23">
                  <c:v>15.188499999999999</c:v>
                </c:pt>
                <c:pt idx="24">
                  <c:v>15.4102</c:v>
                </c:pt>
                <c:pt idx="25">
                  <c:v>15.521100000000001</c:v>
                </c:pt>
                <c:pt idx="26">
                  <c:v>18</c:v>
                </c:pt>
                <c:pt idx="27">
                  <c:v>20</c:v>
                </c:pt>
                <c:pt idx="28">
                  <c:v>25</c:v>
                </c:pt>
                <c:pt idx="29">
                  <c:v>30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  <c:pt idx="38">
                  <c:v>75</c:v>
                </c:pt>
                <c:pt idx="39">
                  <c:v>80</c:v>
                </c:pt>
                <c:pt idx="40">
                  <c:v>85</c:v>
                </c:pt>
                <c:pt idx="41">
                  <c:v>90</c:v>
                </c:pt>
              </c:numCache>
            </c:numRef>
          </c:xVal>
          <c:yVal>
            <c:numRef>
              <c:f>BC!$BZ$2:$BZ$43</c:f>
              <c:numCache>
                <c:formatCode>0.00E+00</c:formatCode>
                <c:ptCount val="42"/>
                <c:pt idx="0">
                  <c:v>3.0487800000000002E-4</c:v>
                </c:pt>
                <c:pt idx="1">
                  <c:v>3.1975010000000003E-4</c:v>
                </c:pt>
                <c:pt idx="2">
                  <c:v>3.3191820000000002E-4</c:v>
                </c:pt>
                <c:pt idx="3">
                  <c:v>6.4288029999999996E-4</c:v>
                </c:pt>
                <c:pt idx="4">
                  <c:v>9.5519439999999995E-4</c:v>
                </c:pt>
                <c:pt idx="5" formatCode="General">
                  <c:v>1.8759099999999999E-3</c:v>
                </c:pt>
                <c:pt idx="6" formatCode="General">
                  <c:v>4.3230500000000002E-3</c:v>
                </c:pt>
                <c:pt idx="7" formatCode="General">
                  <c:v>6.7647799999999998E-3</c:v>
                </c:pt>
                <c:pt idx="8" formatCode="General">
                  <c:v>1.31719E-2</c:v>
                </c:pt>
                <c:pt idx="9" formatCode="General">
                  <c:v>1.98826E-2</c:v>
                </c:pt>
                <c:pt idx="10" formatCode="General">
                  <c:v>2.6289099999999999E-2</c:v>
                </c:pt>
                <c:pt idx="11" formatCode="General">
                  <c:v>3.0558100000000001E-2</c:v>
                </c:pt>
                <c:pt idx="12" formatCode="General">
                  <c:v>3.3302699999999998E-2</c:v>
                </c:pt>
                <c:pt idx="13" formatCode="General">
                  <c:v>3.7268099999999998E-2</c:v>
                </c:pt>
                <c:pt idx="14" formatCode="General">
                  <c:v>4.0317600000000002E-2</c:v>
                </c:pt>
                <c:pt idx="15" formatCode="General">
                  <c:v>4.3977500000000003E-2</c:v>
                </c:pt>
                <c:pt idx="16" formatCode="General">
                  <c:v>5.7089899999999999E-2</c:v>
                </c:pt>
                <c:pt idx="17" formatCode="General">
                  <c:v>7.0507899999999998E-2</c:v>
                </c:pt>
                <c:pt idx="18" formatCode="General">
                  <c:v>7.6913099999999998E-2</c:v>
                </c:pt>
                <c:pt idx="19" formatCode="General">
                  <c:v>7.9658999999999994E-2</c:v>
                </c:pt>
                <c:pt idx="20" formatCode="General">
                  <c:v>8.3625099999999994E-2</c:v>
                </c:pt>
                <c:pt idx="21" formatCode="General">
                  <c:v>8.63704E-2</c:v>
                </c:pt>
                <c:pt idx="22" formatCode="General">
                  <c:v>9.0640700000000005E-2</c:v>
                </c:pt>
                <c:pt idx="23" formatCode="General">
                  <c:v>9.2775499999999997E-2</c:v>
                </c:pt>
                <c:pt idx="24" formatCode="General">
                  <c:v>9.7045199999999998E-2</c:v>
                </c:pt>
                <c:pt idx="25" formatCode="General">
                  <c:v>0.100095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5-4C4D-BFF8-E204A1962341}"/>
            </c:ext>
          </c:extLst>
        </c:ser>
        <c:ser>
          <c:idx val="1"/>
          <c:order val="1"/>
          <c:tx>
            <c:strRef>
              <c:f>BC!$CA$1</c:f>
              <c:strCache>
                <c:ptCount val="1"/>
                <c:pt idx="0">
                  <c:v>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BC!$BY$2:$BY$43</c:f>
              <c:numCache>
                <c:formatCode>General</c:formatCode>
                <c:ptCount val="42"/>
                <c:pt idx="0">
                  <c:v>0</c:v>
                </c:pt>
                <c:pt idx="1">
                  <c:v>2.4390200000000002</c:v>
                </c:pt>
                <c:pt idx="2">
                  <c:v>4.43459</c:v>
                </c:pt>
                <c:pt idx="3">
                  <c:v>5.4323699999999997</c:v>
                </c:pt>
                <c:pt idx="4">
                  <c:v>6.6518800000000002</c:v>
                </c:pt>
                <c:pt idx="5">
                  <c:v>7.6496700000000004</c:v>
                </c:pt>
                <c:pt idx="6">
                  <c:v>8.9800400000000007</c:v>
                </c:pt>
                <c:pt idx="7">
                  <c:v>9.4235000000000007</c:v>
                </c:pt>
                <c:pt idx="8">
                  <c:v>10.1996</c:v>
                </c:pt>
                <c:pt idx="9">
                  <c:v>10.7539</c:v>
                </c:pt>
                <c:pt idx="10">
                  <c:v>11.4191</c:v>
                </c:pt>
                <c:pt idx="11">
                  <c:v>11.5299</c:v>
                </c:pt>
                <c:pt idx="12">
                  <c:v>11.6408</c:v>
                </c:pt>
                <c:pt idx="13">
                  <c:v>11.9734</c:v>
                </c:pt>
                <c:pt idx="14">
                  <c:v>12.084300000000001</c:v>
                </c:pt>
                <c:pt idx="15">
                  <c:v>12.305999999999999</c:v>
                </c:pt>
                <c:pt idx="16">
                  <c:v>12.7494</c:v>
                </c:pt>
                <c:pt idx="17">
                  <c:v>13.303800000000001</c:v>
                </c:pt>
                <c:pt idx="18">
                  <c:v>13.747199999999999</c:v>
                </c:pt>
                <c:pt idx="19">
                  <c:v>14.079800000000001</c:v>
                </c:pt>
                <c:pt idx="20">
                  <c:v>14.523300000000001</c:v>
                </c:pt>
                <c:pt idx="21">
                  <c:v>14.744999999999999</c:v>
                </c:pt>
                <c:pt idx="22">
                  <c:v>15.0776</c:v>
                </c:pt>
                <c:pt idx="23">
                  <c:v>15.188499999999999</c:v>
                </c:pt>
                <c:pt idx="24">
                  <c:v>15.4102</c:v>
                </c:pt>
                <c:pt idx="25">
                  <c:v>15.521100000000001</c:v>
                </c:pt>
                <c:pt idx="26">
                  <c:v>18</c:v>
                </c:pt>
                <c:pt idx="27">
                  <c:v>20</c:v>
                </c:pt>
                <c:pt idx="28">
                  <c:v>25</c:v>
                </c:pt>
                <c:pt idx="29">
                  <c:v>30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  <c:pt idx="38">
                  <c:v>75</c:v>
                </c:pt>
                <c:pt idx="39">
                  <c:v>80</c:v>
                </c:pt>
                <c:pt idx="40">
                  <c:v>85</c:v>
                </c:pt>
                <c:pt idx="41">
                  <c:v>90</c:v>
                </c:pt>
              </c:numCache>
            </c:numRef>
          </c:xVal>
          <c:yVal>
            <c:numRef>
              <c:f>BC!$CA$2:$CA$43</c:f>
              <c:numCache>
                <c:formatCode>0.000</c:formatCode>
                <c:ptCount val="42"/>
                <c:pt idx="0">
                  <c:v>9.0169729238539824E-6</c:v>
                </c:pt>
                <c:pt idx="1">
                  <c:v>1.2649346858966312E-4</c:v>
                </c:pt>
                <c:pt idx="2">
                  <c:v>6.9773291949721118E-4</c:v>
                </c:pt>
                <c:pt idx="3">
                  <c:v>1.4446911214733985E-3</c:v>
                </c:pt>
                <c:pt idx="4">
                  <c:v>3.1874297808332755E-3</c:v>
                </c:pt>
                <c:pt idx="5">
                  <c:v>5.6683753936827182E-3</c:v>
                </c:pt>
                <c:pt idx="6">
                  <c:v>1.1176485370962139E-2</c:v>
                </c:pt>
                <c:pt idx="7">
                  <c:v>1.3731665531346264E-2</c:v>
                </c:pt>
                <c:pt idx="8">
                  <c:v>1.9251664676991524E-2</c:v>
                </c:pt>
                <c:pt idx="9">
                  <c:v>2.4106952151822507E-2</c:v>
                </c:pt>
                <c:pt idx="10">
                  <c:v>3.1048817390912045E-2</c:v>
                </c:pt>
                <c:pt idx="11">
                  <c:v>3.2330446241952054E-2</c:v>
                </c:pt>
                <c:pt idx="12">
                  <c:v>3.3650325822259755E-2</c:v>
                </c:pt>
                <c:pt idx="13">
                  <c:v>3.7835603901667153E-2</c:v>
                </c:pt>
                <c:pt idx="14">
                  <c:v>3.9308096326920006E-2</c:v>
                </c:pt>
                <c:pt idx="15">
                  <c:v>4.2369410895353905E-2</c:v>
                </c:pt>
                <c:pt idx="16">
                  <c:v>4.8971843978740527E-2</c:v>
                </c:pt>
                <c:pt idx="17">
                  <c:v>5.8149714763500129E-2</c:v>
                </c:pt>
                <c:pt idx="18">
                  <c:v>6.6243464339361277E-2</c:v>
                </c:pt>
                <c:pt idx="19">
                  <c:v>7.2759155773488987E-2</c:v>
                </c:pt>
                <c:pt idx="20">
                  <c:v>8.2041857588115219E-2</c:v>
                </c:pt>
                <c:pt idx="21">
                  <c:v>8.6936230960197425E-2</c:v>
                </c:pt>
                <c:pt idx="22">
                  <c:v>9.459430997661035E-2</c:v>
                </c:pt>
                <c:pt idx="23">
                  <c:v>9.7231320732578105E-2</c:v>
                </c:pt>
                <c:pt idx="24">
                  <c:v>0.10262708682006029</c:v>
                </c:pt>
                <c:pt idx="25">
                  <c:v>0.10538782754425748</c:v>
                </c:pt>
                <c:pt idx="26">
                  <c:v>0.17706981500470736</c:v>
                </c:pt>
                <c:pt idx="27">
                  <c:v>0.24630760732850299</c:v>
                </c:pt>
                <c:pt idx="28">
                  <c:v>0.43790757835440147</c:v>
                </c:pt>
                <c:pt idx="29">
                  <c:v>0.61469204967853708</c:v>
                </c:pt>
                <c:pt idx="30">
                  <c:v>0.75067260221171916</c:v>
                </c:pt>
                <c:pt idx="31">
                  <c:v>0.84450040428772977</c:v>
                </c:pt>
                <c:pt idx="32">
                  <c:v>0.90519769298732999</c:v>
                </c:pt>
                <c:pt idx="33">
                  <c:v>0.94299157372981179</c:v>
                </c:pt>
                <c:pt idx="34">
                  <c:v>0.9659992908589371</c:v>
                </c:pt>
                <c:pt idx="35">
                  <c:v>0.97982034293490672</c:v>
                </c:pt>
                <c:pt idx="36">
                  <c:v>0.98805786561007203</c:v>
                </c:pt>
                <c:pt idx="37">
                  <c:v>0.99294484208676037</c:v>
                </c:pt>
                <c:pt idx="38">
                  <c:v>0.99583617325099882</c:v>
                </c:pt>
                <c:pt idx="39">
                  <c:v>0.9975440492433636</c:v>
                </c:pt>
                <c:pt idx="40">
                  <c:v>0.99855191523684306</c:v>
                </c:pt>
                <c:pt idx="41">
                  <c:v>0.99914635302521926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5-4C4D-BFF8-E204A1962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25407"/>
        <c:axId val="1872336063"/>
      </c:scatterChart>
      <c:valAx>
        <c:axId val="187222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36063"/>
        <c:crosses val="autoZero"/>
        <c:crossBetween val="midCat"/>
      </c:valAx>
      <c:valAx>
        <c:axId val="187233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2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BC!$CD$1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BC!$CC$2:$CC$35</c:f>
              <c:numCache>
                <c:formatCode>General</c:formatCode>
                <c:ptCount val="34"/>
                <c:pt idx="0">
                  <c:v>0</c:v>
                </c:pt>
                <c:pt idx="1">
                  <c:v>1.1160699999999999</c:v>
                </c:pt>
                <c:pt idx="2">
                  <c:v>2.7901799999999999</c:v>
                </c:pt>
                <c:pt idx="3">
                  <c:v>4.4642900000000001</c:v>
                </c:pt>
                <c:pt idx="4">
                  <c:v>5.5803599999999998</c:v>
                </c:pt>
                <c:pt idx="5">
                  <c:v>6.6964300000000003</c:v>
                </c:pt>
                <c:pt idx="6">
                  <c:v>7.2544599999999999</c:v>
                </c:pt>
                <c:pt idx="7">
                  <c:v>8.9285700000000006</c:v>
                </c:pt>
                <c:pt idx="8">
                  <c:v>10.044600000000001</c:v>
                </c:pt>
                <c:pt idx="9">
                  <c:v>11.1607</c:v>
                </c:pt>
                <c:pt idx="10">
                  <c:v>12.2768</c:v>
                </c:pt>
                <c:pt idx="11">
                  <c:v>13.950900000000001</c:v>
                </c:pt>
                <c:pt idx="12">
                  <c:v>14.508900000000001</c:v>
                </c:pt>
                <c:pt idx="13">
                  <c:v>16.183</c:v>
                </c:pt>
                <c:pt idx="14">
                  <c:v>17.299099999999999</c:v>
                </c:pt>
                <c:pt idx="15">
                  <c:v>18.973199999999999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</c:numCache>
            </c:numRef>
          </c:xVal>
          <c:yVal>
            <c:numRef>
              <c:f>BC!$CD$2:$CD$35</c:f>
              <c:numCache>
                <c:formatCode>General</c:formatCode>
                <c:ptCount val="34"/>
                <c:pt idx="0">
                  <c:v>0</c:v>
                </c:pt>
                <c:pt idx="1">
                  <c:v>3.0444500000000002E-3</c:v>
                </c:pt>
                <c:pt idx="2">
                  <c:v>6.0820800000000001E-3</c:v>
                </c:pt>
                <c:pt idx="3">
                  <c:v>1.52359E-2</c:v>
                </c:pt>
                <c:pt idx="4">
                  <c:v>2.4396600000000001E-2</c:v>
                </c:pt>
                <c:pt idx="5">
                  <c:v>4.2731499999999999E-2</c:v>
                </c:pt>
                <c:pt idx="6">
                  <c:v>5.8015200000000003E-2</c:v>
                </c:pt>
                <c:pt idx="7">
                  <c:v>0.119157</c:v>
                </c:pt>
                <c:pt idx="8">
                  <c:v>0.17724699999999999</c:v>
                </c:pt>
                <c:pt idx="9">
                  <c:v>0.238396</c:v>
                </c:pt>
                <c:pt idx="10">
                  <c:v>0.29648600000000003</c:v>
                </c:pt>
                <c:pt idx="11">
                  <c:v>0.40044099999999999</c:v>
                </c:pt>
                <c:pt idx="12">
                  <c:v>0.46159600000000001</c:v>
                </c:pt>
                <c:pt idx="13">
                  <c:v>0.56860900000000003</c:v>
                </c:pt>
                <c:pt idx="14">
                  <c:v>0.66033900000000001</c:v>
                </c:pt>
                <c:pt idx="15">
                  <c:v>0.76735200000000003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8-4DB7-9F9E-CD5F730F3D93}"/>
            </c:ext>
          </c:extLst>
        </c:ser>
        <c:ser>
          <c:idx val="1"/>
          <c:order val="1"/>
          <c:tx>
            <c:strRef>
              <c:f>BC!$CE$1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BC!$CC$2:$CC$35</c:f>
              <c:numCache>
                <c:formatCode>General</c:formatCode>
                <c:ptCount val="34"/>
                <c:pt idx="0">
                  <c:v>0</c:v>
                </c:pt>
                <c:pt idx="1">
                  <c:v>1.1160699999999999</c:v>
                </c:pt>
                <c:pt idx="2">
                  <c:v>2.7901799999999999</c:v>
                </c:pt>
                <c:pt idx="3">
                  <c:v>4.4642900000000001</c:v>
                </c:pt>
                <c:pt idx="4">
                  <c:v>5.5803599999999998</c:v>
                </c:pt>
                <c:pt idx="5">
                  <c:v>6.6964300000000003</c:v>
                </c:pt>
                <c:pt idx="6">
                  <c:v>7.2544599999999999</c:v>
                </c:pt>
                <c:pt idx="7">
                  <c:v>8.9285700000000006</c:v>
                </c:pt>
                <c:pt idx="8">
                  <c:v>10.044600000000001</c:v>
                </c:pt>
                <c:pt idx="9">
                  <c:v>11.1607</c:v>
                </c:pt>
                <c:pt idx="10">
                  <c:v>12.2768</c:v>
                </c:pt>
                <c:pt idx="11">
                  <c:v>13.950900000000001</c:v>
                </c:pt>
                <c:pt idx="12">
                  <c:v>14.508900000000001</c:v>
                </c:pt>
                <c:pt idx="13">
                  <c:v>16.183</c:v>
                </c:pt>
                <c:pt idx="14">
                  <c:v>17.299099999999999</c:v>
                </c:pt>
                <c:pt idx="15">
                  <c:v>18.973199999999999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</c:numCache>
            </c:numRef>
          </c:xVal>
          <c:yVal>
            <c:numRef>
              <c:f>BC!$CE$2:$CE$35</c:f>
              <c:numCache>
                <c:formatCode>0.000</c:formatCode>
                <c:ptCount val="34"/>
                <c:pt idx="0">
                  <c:v>3.1421953570271975E-6</c:v>
                </c:pt>
                <c:pt idx="1">
                  <c:v>3.7244924279052062E-5</c:v>
                </c:pt>
                <c:pt idx="2">
                  <c:v>6.3389973874925453E-4</c:v>
                </c:pt>
                <c:pt idx="3">
                  <c:v>4.9073784137414764E-3</c:v>
                </c:pt>
                <c:pt idx="4">
                  <c:v>1.3850556942119984E-2</c:v>
                </c:pt>
                <c:pt idx="5">
                  <c:v>3.1926361372641411E-2</c:v>
                </c:pt>
                <c:pt idx="6">
                  <c:v>4.5500387495643835E-2</c:v>
                </c:pt>
                <c:pt idx="7">
                  <c:v>0.10739871048040682</c:v>
                </c:pt>
                <c:pt idx="8">
                  <c:v>0.16599234732847531</c:v>
                </c:pt>
                <c:pt idx="9">
                  <c:v>0.23566069012033741</c:v>
                </c:pt>
                <c:pt idx="10">
                  <c:v>0.31245301313495072</c:v>
                </c:pt>
                <c:pt idx="11">
                  <c:v>0.43171863001036853</c:v>
                </c:pt>
                <c:pt idx="12">
                  <c:v>0.47067673476925753</c:v>
                </c:pt>
                <c:pt idx="13">
                  <c:v>0.5803419073621735</c:v>
                </c:pt>
                <c:pt idx="14">
                  <c:v>0.64535813746290327</c:v>
                </c:pt>
                <c:pt idx="15">
                  <c:v>0.72889245585025408</c:v>
                </c:pt>
                <c:pt idx="16">
                  <c:v>0.77184084698304289</c:v>
                </c:pt>
                <c:pt idx="17">
                  <c:v>0.906720274253354</c:v>
                </c:pt>
                <c:pt idx="18">
                  <c:v>0.96365220040824495</c:v>
                </c:pt>
                <c:pt idx="19">
                  <c:v>0.98609814234498849</c:v>
                </c:pt>
                <c:pt idx="20">
                  <c:v>0.99472069970991006</c:v>
                </c:pt>
                <c:pt idx="21">
                  <c:v>0.99800056722092534</c:v>
                </c:pt>
                <c:pt idx="22">
                  <c:v>0.99924352760619095</c:v>
                </c:pt>
                <c:pt idx="23">
                  <c:v>0.99971390430061791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8-4DB7-9F9E-CD5F730F3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72255"/>
        <c:axId val="1872367263"/>
      </c:scatterChart>
      <c:valAx>
        <c:axId val="187237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67263"/>
        <c:crosses val="autoZero"/>
        <c:crossBetween val="midCat"/>
      </c:valAx>
      <c:valAx>
        <c:axId val="18723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7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BC!$CH$1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BC!$CG$2:$CG$30</c:f>
              <c:numCache>
                <c:formatCode>General</c:formatCode>
                <c:ptCount val="29"/>
                <c:pt idx="0">
                  <c:v>0</c:v>
                </c:pt>
                <c:pt idx="1">
                  <c:v>80.357100000000003</c:v>
                </c:pt>
                <c:pt idx="2">
                  <c:v>86.495500000000007</c:v>
                </c:pt>
                <c:pt idx="3">
                  <c:v>90.401799999999994</c:v>
                </c:pt>
                <c:pt idx="4">
                  <c:v>94.308000000000007</c:v>
                </c:pt>
                <c:pt idx="5">
                  <c:v>99.888400000000004</c:v>
                </c:pt>
                <c:pt idx="6">
                  <c:v>104.911</c:v>
                </c:pt>
                <c:pt idx="7">
                  <c:v>110.491</c:v>
                </c:pt>
                <c:pt idx="8">
                  <c:v>113.28100000000001</c:v>
                </c:pt>
                <c:pt idx="9">
                  <c:v>117.188</c:v>
                </c:pt>
                <c:pt idx="10">
                  <c:v>119.97799999999999</c:v>
                </c:pt>
                <c:pt idx="11">
                  <c:v>122.768</c:v>
                </c:pt>
                <c:pt idx="12">
                  <c:v>125.55800000000001</c:v>
                </c:pt>
                <c:pt idx="13">
                  <c:v>127.232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220</c:v>
                </c:pt>
                <c:pt idx="23">
                  <c:v>250</c:v>
                </c:pt>
              </c:numCache>
            </c:numRef>
          </c:xVal>
          <c:yVal>
            <c:numRef>
              <c:f>BC!$CH$2:$CH$30</c:f>
              <c:numCache>
                <c:formatCode>General</c:formatCode>
                <c:ptCount val="29"/>
                <c:pt idx="0">
                  <c:v>0</c:v>
                </c:pt>
                <c:pt idx="1">
                  <c:v>5.1332499999999998E-3</c:v>
                </c:pt>
                <c:pt idx="2">
                  <c:v>1.1174399999999999E-2</c:v>
                </c:pt>
                <c:pt idx="3">
                  <c:v>2.3359000000000001E-2</c:v>
                </c:pt>
                <c:pt idx="4">
                  <c:v>4.7775999999999999E-2</c:v>
                </c:pt>
                <c:pt idx="5">
                  <c:v>8.7463100000000002E-2</c:v>
                </c:pt>
                <c:pt idx="6">
                  <c:v>0.148564</c:v>
                </c:pt>
                <c:pt idx="7">
                  <c:v>0.218832</c:v>
                </c:pt>
                <c:pt idx="8">
                  <c:v>0.286076</c:v>
                </c:pt>
                <c:pt idx="9">
                  <c:v>0.35330699999999998</c:v>
                </c:pt>
                <c:pt idx="10">
                  <c:v>0.417493</c:v>
                </c:pt>
                <c:pt idx="11">
                  <c:v>0.48779499999999998</c:v>
                </c:pt>
                <c:pt idx="12">
                  <c:v>0.55198100000000005</c:v>
                </c:pt>
                <c:pt idx="13">
                  <c:v>0.62229699999999999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2-4EE5-BC22-C2ADFB269CF4}"/>
            </c:ext>
          </c:extLst>
        </c:ser>
        <c:ser>
          <c:idx val="1"/>
          <c:order val="1"/>
          <c:tx>
            <c:strRef>
              <c:f>BC!$CI$1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BC!$CG$2:$CG$30</c:f>
              <c:numCache>
                <c:formatCode>General</c:formatCode>
                <c:ptCount val="29"/>
                <c:pt idx="0">
                  <c:v>0</c:v>
                </c:pt>
                <c:pt idx="1">
                  <c:v>80.357100000000003</c:v>
                </c:pt>
                <c:pt idx="2">
                  <c:v>86.495500000000007</c:v>
                </c:pt>
                <c:pt idx="3">
                  <c:v>90.401799999999994</c:v>
                </c:pt>
                <c:pt idx="4">
                  <c:v>94.308000000000007</c:v>
                </c:pt>
                <c:pt idx="5">
                  <c:v>99.888400000000004</c:v>
                </c:pt>
                <c:pt idx="6">
                  <c:v>104.911</c:v>
                </c:pt>
                <c:pt idx="7">
                  <c:v>110.491</c:v>
                </c:pt>
                <c:pt idx="8">
                  <c:v>113.28100000000001</c:v>
                </c:pt>
                <c:pt idx="9">
                  <c:v>117.188</c:v>
                </c:pt>
                <c:pt idx="10">
                  <c:v>119.97799999999999</c:v>
                </c:pt>
                <c:pt idx="11">
                  <c:v>122.768</c:v>
                </c:pt>
                <c:pt idx="12">
                  <c:v>125.55800000000001</c:v>
                </c:pt>
                <c:pt idx="13">
                  <c:v>127.232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220</c:v>
                </c:pt>
                <c:pt idx="23">
                  <c:v>250</c:v>
                </c:pt>
              </c:numCache>
            </c:numRef>
          </c:xVal>
          <c:yVal>
            <c:numRef>
              <c:f>BC!$CI$2:$CI$30</c:f>
              <c:numCache>
                <c:formatCode>0.000</c:formatCode>
                <c:ptCount val="29"/>
                <c:pt idx="0">
                  <c:v>0</c:v>
                </c:pt>
                <c:pt idx="1">
                  <c:v>2.4727930474641044E-4</c:v>
                </c:pt>
                <c:pt idx="2">
                  <c:v>2.9824876184653053E-3</c:v>
                </c:pt>
                <c:pt idx="3">
                  <c:v>9.7065084979084497E-3</c:v>
                </c:pt>
                <c:pt idx="4">
                  <c:v>2.4862198337435446E-2</c:v>
                </c:pt>
                <c:pt idx="5">
                  <c:v>6.9118347881738207E-2</c:v>
                </c:pt>
                <c:pt idx="6">
                  <c:v>0.13586997904049322</c:v>
                </c:pt>
                <c:pt idx="7">
                  <c:v>0.23606276521267069</c:v>
                </c:pt>
                <c:pt idx="8">
                  <c:v>0.29295107416042621</c:v>
                </c:pt>
                <c:pt idx="9">
                  <c:v>0.37585105517487727</c:v>
                </c:pt>
                <c:pt idx="10">
                  <c:v>0.43508567566973483</c:v>
                </c:pt>
                <c:pt idx="11">
                  <c:v>0.49275172647067089</c:v>
                </c:pt>
                <c:pt idx="12">
                  <c:v>0.54776907415603737</c:v>
                </c:pt>
                <c:pt idx="13">
                  <c:v>0.57917472647272117</c:v>
                </c:pt>
                <c:pt idx="14">
                  <c:v>0.62809458847137201</c:v>
                </c:pt>
                <c:pt idx="15">
                  <c:v>0.77087904210070557</c:v>
                </c:pt>
                <c:pt idx="16">
                  <c:v>0.86449779324377918</c:v>
                </c:pt>
                <c:pt idx="17">
                  <c:v>0.92175743146097855</c:v>
                </c:pt>
                <c:pt idx="18">
                  <c:v>0.95543572620722128</c:v>
                </c:pt>
                <c:pt idx="19">
                  <c:v>0.97481424236464842</c:v>
                </c:pt>
                <c:pt idx="20">
                  <c:v>0.98582834817475273</c:v>
                </c:pt>
                <c:pt idx="21">
                  <c:v>0.99204542659814199</c:v>
                </c:pt>
                <c:pt idx="22">
                  <c:v>0.99750267678054216</c:v>
                </c:pt>
                <c:pt idx="23">
                  <c:v>0.99956205057434722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2-4EE5-BC22-C2ADFB26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988095"/>
        <c:axId val="1803982687"/>
      </c:scatterChart>
      <c:valAx>
        <c:axId val="180398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982687"/>
        <c:crosses val="autoZero"/>
        <c:crossBetween val="midCat"/>
      </c:valAx>
      <c:valAx>
        <c:axId val="18039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98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BC!$CL$1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BC!$CK$2:$CK$37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0.11086500000000001</c:v>
                </c:pt>
                <c:pt idx="3">
                  <c:v>1.2195100000000001</c:v>
                </c:pt>
                <c:pt idx="4">
                  <c:v>20.2882</c:v>
                </c:pt>
                <c:pt idx="5">
                  <c:v>23.059899999999999</c:v>
                </c:pt>
                <c:pt idx="6">
                  <c:v>25.498899999999999</c:v>
                </c:pt>
                <c:pt idx="7">
                  <c:v>28.4922</c:v>
                </c:pt>
                <c:pt idx="8">
                  <c:v>29.933499999999999</c:v>
                </c:pt>
                <c:pt idx="9">
                  <c:v>30.9313</c:v>
                </c:pt>
                <c:pt idx="10">
                  <c:v>32.039900000000003</c:v>
                </c:pt>
                <c:pt idx="11">
                  <c:v>32.9268</c:v>
                </c:pt>
                <c:pt idx="12">
                  <c:v>33.7029</c:v>
                </c:pt>
                <c:pt idx="13">
                  <c:v>34.257199999999997</c:v>
                </c:pt>
                <c:pt idx="14">
                  <c:v>34.700699999999998</c:v>
                </c:pt>
                <c:pt idx="15">
                  <c:v>35.144100000000002</c:v>
                </c:pt>
                <c:pt idx="16">
                  <c:v>35.587600000000002</c:v>
                </c:pt>
                <c:pt idx="17">
                  <c:v>35.920200000000001</c:v>
                </c:pt>
                <c:pt idx="18">
                  <c:v>36.917999999999999</c:v>
                </c:pt>
                <c:pt idx="19">
                  <c:v>37.583100000000002</c:v>
                </c:pt>
                <c:pt idx="20">
                  <c:v>37.804900000000004</c:v>
                </c:pt>
                <c:pt idx="21">
                  <c:v>38.691800000000001</c:v>
                </c:pt>
                <c:pt idx="22">
                  <c:v>40</c:v>
                </c:pt>
                <c:pt idx="23">
                  <c:v>43</c:v>
                </c:pt>
                <c:pt idx="24">
                  <c:v>45</c:v>
                </c:pt>
                <c:pt idx="25">
                  <c:v>47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  <c:pt idx="29">
                  <c:v>60</c:v>
                </c:pt>
                <c:pt idx="30">
                  <c:v>62</c:v>
                </c:pt>
                <c:pt idx="31">
                  <c:v>65</c:v>
                </c:pt>
              </c:numCache>
            </c:numRef>
          </c:xVal>
          <c:yVal>
            <c:numRef>
              <c:f>BC!$CL$2:$CL$37</c:f>
              <c:numCache>
                <c:formatCode>General</c:formatCode>
                <c:ptCount val="36"/>
                <c:pt idx="0">
                  <c:v>0</c:v>
                </c:pt>
                <c:pt idx="1">
                  <c:v>3.0487800000000001E-3</c:v>
                </c:pt>
                <c:pt idx="2">
                  <c:v>3.0555399999999998E-3</c:v>
                </c:pt>
                <c:pt idx="3">
                  <c:v>3.1231399999999999E-3</c:v>
                </c:pt>
                <c:pt idx="4">
                  <c:v>7.3346499999999999E-3</c:v>
                </c:pt>
                <c:pt idx="5">
                  <c:v>7.5036499999999997E-3</c:v>
                </c:pt>
                <c:pt idx="6">
                  <c:v>1.0701199999999999E-2</c:v>
                </c:pt>
                <c:pt idx="7">
                  <c:v>1.08837E-2</c:v>
                </c:pt>
                <c:pt idx="8">
                  <c:v>2.0117900000000001E-2</c:v>
                </c:pt>
                <c:pt idx="9">
                  <c:v>4.4568999999999998E-2</c:v>
                </c:pt>
                <c:pt idx="10">
                  <c:v>8.4270700000000004E-2</c:v>
                </c:pt>
                <c:pt idx="11">
                  <c:v>0.11786099999999999</c:v>
                </c:pt>
                <c:pt idx="12">
                  <c:v>0.16364000000000001</c:v>
                </c:pt>
                <c:pt idx="13">
                  <c:v>0.20025999999999999</c:v>
                </c:pt>
                <c:pt idx="14">
                  <c:v>0.233823</c:v>
                </c:pt>
                <c:pt idx="15">
                  <c:v>0.26433800000000002</c:v>
                </c:pt>
                <c:pt idx="16">
                  <c:v>0.297902</c:v>
                </c:pt>
                <c:pt idx="17">
                  <c:v>0.32840999999999998</c:v>
                </c:pt>
                <c:pt idx="18">
                  <c:v>0.42603200000000002</c:v>
                </c:pt>
                <c:pt idx="19">
                  <c:v>0.49924299999999999</c:v>
                </c:pt>
                <c:pt idx="20">
                  <c:v>0.52974399999999999</c:v>
                </c:pt>
                <c:pt idx="21">
                  <c:v>0.63040799999999997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4-4789-B067-80962053447B}"/>
            </c:ext>
          </c:extLst>
        </c:ser>
        <c:ser>
          <c:idx val="1"/>
          <c:order val="1"/>
          <c:tx>
            <c:strRef>
              <c:f>BC!$CM$1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BC!$CK$2:$CK$37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0.11086500000000001</c:v>
                </c:pt>
                <c:pt idx="3">
                  <c:v>1.2195100000000001</c:v>
                </c:pt>
                <c:pt idx="4">
                  <c:v>20.2882</c:v>
                </c:pt>
                <c:pt idx="5">
                  <c:v>23.059899999999999</c:v>
                </c:pt>
                <c:pt idx="6">
                  <c:v>25.498899999999999</c:v>
                </c:pt>
                <c:pt idx="7">
                  <c:v>28.4922</c:v>
                </c:pt>
                <c:pt idx="8">
                  <c:v>29.933499999999999</c:v>
                </c:pt>
                <c:pt idx="9">
                  <c:v>30.9313</c:v>
                </c:pt>
                <c:pt idx="10">
                  <c:v>32.039900000000003</c:v>
                </c:pt>
                <c:pt idx="11">
                  <c:v>32.9268</c:v>
                </c:pt>
                <c:pt idx="12">
                  <c:v>33.7029</c:v>
                </c:pt>
                <c:pt idx="13">
                  <c:v>34.257199999999997</c:v>
                </c:pt>
                <c:pt idx="14">
                  <c:v>34.700699999999998</c:v>
                </c:pt>
                <c:pt idx="15">
                  <c:v>35.144100000000002</c:v>
                </c:pt>
                <c:pt idx="16">
                  <c:v>35.587600000000002</c:v>
                </c:pt>
                <c:pt idx="17">
                  <c:v>35.920200000000001</c:v>
                </c:pt>
                <c:pt idx="18">
                  <c:v>36.917999999999999</c:v>
                </c:pt>
                <c:pt idx="19">
                  <c:v>37.583100000000002</c:v>
                </c:pt>
                <c:pt idx="20">
                  <c:v>37.804900000000004</c:v>
                </c:pt>
                <c:pt idx="21">
                  <c:v>38.691800000000001</c:v>
                </c:pt>
                <c:pt idx="22">
                  <c:v>40</c:v>
                </c:pt>
                <c:pt idx="23">
                  <c:v>43</c:v>
                </c:pt>
                <c:pt idx="24">
                  <c:v>45</c:v>
                </c:pt>
                <c:pt idx="25">
                  <c:v>47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  <c:pt idx="29">
                  <c:v>60</c:v>
                </c:pt>
                <c:pt idx="30">
                  <c:v>62</c:v>
                </c:pt>
                <c:pt idx="31">
                  <c:v>65</c:v>
                </c:pt>
              </c:numCache>
            </c:numRef>
          </c:xVal>
          <c:yVal>
            <c:numRef>
              <c:f>BC!$CM$2:$CM$37</c:f>
              <c:numCache>
                <c:formatCode>0.000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1.3745528892656525E-24</c:v>
                </c:pt>
                <c:pt idx="5">
                  <c:v>1.4512532899131918E-12</c:v>
                </c:pt>
                <c:pt idx="6">
                  <c:v>4.0860714060806087E-7</c:v>
                </c:pt>
                <c:pt idx="7">
                  <c:v>1.007398226405697E-3</c:v>
                </c:pt>
                <c:pt idx="8">
                  <c:v>8.2905125534564108E-3</c:v>
                </c:pt>
                <c:pt idx="9">
                  <c:v>2.4141995285387286E-2</c:v>
                </c:pt>
                <c:pt idx="10">
                  <c:v>6.0001625059693531E-2</c:v>
                </c:pt>
                <c:pt idx="11">
                  <c:v>0.10559694224286402</c:v>
                </c:pt>
                <c:pt idx="12">
                  <c:v>0.15763275064064666</c:v>
                </c:pt>
                <c:pt idx="13">
                  <c:v>0.20072061335279312</c:v>
                </c:pt>
                <c:pt idx="14">
                  <c:v>0.23800438108897945</c:v>
                </c:pt>
                <c:pt idx="15">
                  <c:v>0.27714904940138085</c:v>
                </c:pt>
                <c:pt idx="16">
                  <c:v>0.31757030917964346</c:v>
                </c:pt>
                <c:pt idx="17">
                  <c:v>0.34835933214563597</c:v>
                </c:pt>
                <c:pt idx="18">
                  <c:v>0.44072036919437885</c:v>
                </c:pt>
                <c:pt idx="19">
                  <c:v>0.50032461154457109</c:v>
                </c:pt>
                <c:pt idx="20">
                  <c:v>0.51958541155574856</c:v>
                </c:pt>
                <c:pt idx="21">
                  <c:v>0.59263380359517381</c:v>
                </c:pt>
                <c:pt idx="22">
                  <c:v>0.68673168452875211</c:v>
                </c:pt>
                <c:pt idx="23">
                  <c:v>0.83862913778115822</c:v>
                </c:pt>
                <c:pt idx="24">
                  <c:v>0.89931180949735645</c:v>
                </c:pt>
                <c:pt idx="25">
                  <c:v>0.93800784881310628</c:v>
                </c:pt>
                <c:pt idx="26">
                  <c:v>0.97047583576937946</c:v>
                </c:pt>
                <c:pt idx="27">
                  <c:v>0.98606410795870658</c:v>
                </c:pt>
                <c:pt idx="28">
                  <c:v>0.99344968793711375</c:v>
                </c:pt>
                <c:pt idx="29">
                  <c:v>0.99761301910477385</c:v>
                </c:pt>
                <c:pt idx="30">
                  <c:v>0.99855989340156681</c:v>
                </c:pt>
                <c:pt idx="31">
                  <c:v>0.99932536224388779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94-4789-B067-809620534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081823"/>
        <c:axId val="1883095967"/>
      </c:scatterChart>
      <c:valAx>
        <c:axId val="188308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095967"/>
        <c:crosses val="autoZero"/>
        <c:crossBetween val="midCat"/>
      </c:valAx>
      <c:valAx>
        <c:axId val="18830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08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BC!$CP$1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BC!$CO$2:$CO$38</c:f>
              <c:numCache>
                <c:formatCode>General</c:formatCode>
                <c:ptCount val="37"/>
                <c:pt idx="0">
                  <c:v>0</c:v>
                </c:pt>
                <c:pt idx="1">
                  <c:v>28.603100000000001</c:v>
                </c:pt>
                <c:pt idx="2">
                  <c:v>30.0443</c:v>
                </c:pt>
                <c:pt idx="3">
                  <c:v>31.374700000000001</c:v>
                </c:pt>
                <c:pt idx="4">
                  <c:v>33.259399999999999</c:v>
                </c:pt>
                <c:pt idx="5">
                  <c:v>35.144100000000002</c:v>
                </c:pt>
                <c:pt idx="6">
                  <c:v>36.363599999999998</c:v>
                </c:pt>
                <c:pt idx="7">
                  <c:v>36.917999999999999</c:v>
                </c:pt>
                <c:pt idx="8">
                  <c:v>38.026600000000002</c:v>
                </c:pt>
                <c:pt idx="9">
                  <c:v>38.802700000000002</c:v>
                </c:pt>
                <c:pt idx="10">
                  <c:v>39.578699999999998</c:v>
                </c:pt>
                <c:pt idx="11">
                  <c:v>40.133000000000003</c:v>
                </c:pt>
                <c:pt idx="12">
                  <c:v>40.687399999999997</c:v>
                </c:pt>
                <c:pt idx="13">
                  <c:v>41.685099999999998</c:v>
                </c:pt>
                <c:pt idx="14">
                  <c:v>42.2395</c:v>
                </c:pt>
                <c:pt idx="15">
                  <c:v>42.793799999999997</c:v>
                </c:pt>
                <c:pt idx="16">
                  <c:v>43.237299999999998</c:v>
                </c:pt>
                <c:pt idx="17">
                  <c:v>43.569800000000001</c:v>
                </c:pt>
                <c:pt idx="18">
                  <c:v>43.9024</c:v>
                </c:pt>
                <c:pt idx="19">
                  <c:v>44.6785</c:v>
                </c:pt>
                <c:pt idx="20">
                  <c:v>44.900199999999998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</c:numCache>
            </c:numRef>
          </c:xVal>
          <c:yVal>
            <c:numRef>
              <c:f>BC!$CP$2:$CP$38</c:f>
              <c:numCache>
                <c:formatCode>General</c:formatCode>
                <c:ptCount val="37"/>
                <c:pt idx="0">
                  <c:v>3.0487800000000001E-3</c:v>
                </c:pt>
                <c:pt idx="1">
                  <c:v>1.08904E-2</c:v>
                </c:pt>
                <c:pt idx="2">
                  <c:v>1.09783E-2</c:v>
                </c:pt>
                <c:pt idx="3">
                  <c:v>1.41082E-2</c:v>
                </c:pt>
                <c:pt idx="4">
                  <c:v>1.4223100000000001E-2</c:v>
                </c:pt>
                <c:pt idx="5">
                  <c:v>1.4338099999999999E-2</c:v>
                </c:pt>
                <c:pt idx="6">
                  <c:v>1.74612E-2</c:v>
                </c:pt>
                <c:pt idx="7">
                  <c:v>2.9690100000000001E-2</c:v>
                </c:pt>
                <c:pt idx="8">
                  <c:v>4.80504E-2</c:v>
                </c:pt>
                <c:pt idx="9">
                  <c:v>7.8585500000000003E-2</c:v>
                </c:pt>
                <c:pt idx="10">
                  <c:v>0.115218</c:v>
                </c:pt>
                <c:pt idx="11">
                  <c:v>0.14574000000000001</c:v>
                </c:pt>
                <c:pt idx="12">
                  <c:v>0.18235899999999999</c:v>
                </c:pt>
                <c:pt idx="13">
                  <c:v>0.24949299999999999</c:v>
                </c:pt>
                <c:pt idx="14">
                  <c:v>0.30135600000000001</c:v>
                </c:pt>
                <c:pt idx="15">
                  <c:v>0.359317</c:v>
                </c:pt>
                <c:pt idx="16">
                  <c:v>0.41422199999999998</c:v>
                </c:pt>
                <c:pt idx="17">
                  <c:v>0.47216900000000001</c:v>
                </c:pt>
                <c:pt idx="18">
                  <c:v>0.52097000000000004</c:v>
                </c:pt>
                <c:pt idx="19">
                  <c:v>0.59723599999999999</c:v>
                </c:pt>
                <c:pt idx="20">
                  <c:v>0.65822599999999998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7-49BA-BAEB-AA4427CD55D4}"/>
            </c:ext>
          </c:extLst>
        </c:ser>
        <c:ser>
          <c:idx val="1"/>
          <c:order val="1"/>
          <c:tx>
            <c:strRef>
              <c:f>BC!$CQ$1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BC!$CO$2:$CO$38</c:f>
              <c:numCache>
                <c:formatCode>General</c:formatCode>
                <c:ptCount val="37"/>
                <c:pt idx="0">
                  <c:v>0</c:v>
                </c:pt>
                <c:pt idx="1">
                  <c:v>28.603100000000001</c:v>
                </c:pt>
                <c:pt idx="2">
                  <c:v>30.0443</c:v>
                </c:pt>
                <c:pt idx="3">
                  <c:v>31.374700000000001</c:v>
                </c:pt>
                <c:pt idx="4">
                  <c:v>33.259399999999999</c:v>
                </c:pt>
                <c:pt idx="5">
                  <c:v>35.144100000000002</c:v>
                </c:pt>
                <c:pt idx="6">
                  <c:v>36.363599999999998</c:v>
                </c:pt>
                <c:pt idx="7">
                  <c:v>36.917999999999999</c:v>
                </c:pt>
                <c:pt idx="8">
                  <c:v>38.026600000000002</c:v>
                </c:pt>
                <c:pt idx="9">
                  <c:v>38.802700000000002</c:v>
                </c:pt>
                <c:pt idx="10">
                  <c:v>39.578699999999998</c:v>
                </c:pt>
                <c:pt idx="11">
                  <c:v>40.133000000000003</c:v>
                </c:pt>
                <c:pt idx="12">
                  <c:v>40.687399999999997</c:v>
                </c:pt>
                <c:pt idx="13">
                  <c:v>41.685099999999998</c:v>
                </c:pt>
                <c:pt idx="14">
                  <c:v>42.2395</c:v>
                </c:pt>
                <c:pt idx="15">
                  <c:v>42.793799999999997</c:v>
                </c:pt>
                <c:pt idx="16">
                  <c:v>43.237299999999998</c:v>
                </c:pt>
                <c:pt idx="17">
                  <c:v>43.569800000000001</c:v>
                </c:pt>
                <c:pt idx="18">
                  <c:v>43.9024</c:v>
                </c:pt>
                <c:pt idx="19">
                  <c:v>44.6785</c:v>
                </c:pt>
                <c:pt idx="20">
                  <c:v>44.900199999999998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</c:numCache>
            </c:numRef>
          </c:xVal>
          <c:yVal>
            <c:numRef>
              <c:f>BC!$CQ$2:$CQ$38</c:f>
              <c:numCache>
                <c:formatCode>0.000</c:formatCode>
                <c:ptCount val="37"/>
                <c:pt idx="0">
                  <c:v>0</c:v>
                </c:pt>
                <c:pt idx="1">
                  <c:v>8.5214814412440175E-42</c:v>
                </c:pt>
                <c:pt idx="2">
                  <c:v>2.3874850521286046E-26</c:v>
                </c:pt>
                <c:pt idx="3">
                  <c:v>2.6587468821491673E-17</c:v>
                </c:pt>
                <c:pt idx="4">
                  <c:v>1.1392700097773856E-9</c:v>
                </c:pt>
                <c:pt idx="5">
                  <c:v>1.4945751980741139E-5</c:v>
                </c:pt>
                <c:pt idx="6">
                  <c:v>5.7929548163029724E-4</c:v>
                </c:pt>
                <c:pt idx="7">
                  <c:v>1.9961334165023025E-3</c:v>
                </c:pt>
                <c:pt idx="8">
                  <c:v>1.3240716498955326E-2</c:v>
                </c:pt>
                <c:pt idx="9">
                  <c:v>3.4937479954689189E-2</c:v>
                </c:pt>
                <c:pt idx="10">
                  <c:v>7.4146578045033343E-2</c:v>
                </c:pt>
                <c:pt idx="11">
                  <c:v>0.11418288160731171</c:v>
                </c:pt>
                <c:pt idx="12">
                  <c:v>0.1636888513488938</c:v>
                </c:pt>
                <c:pt idx="13">
                  <c:v>0.27103616971900624</c:v>
                </c:pt>
                <c:pt idx="14">
                  <c:v>0.33661434178018518</c:v>
                </c:pt>
                <c:pt idx="15">
                  <c:v>0.4032789823358503</c:v>
                </c:pt>
                <c:pt idx="16">
                  <c:v>0.45593718523207333</c:v>
                </c:pt>
                <c:pt idx="17">
                  <c:v>0.49440682294204341</c:v>
                </c:pt>
                <c:pt idx="18">
                  <c:v>0.53167297350117759</c:v>
                </c:pt>
                <c:pt idx="19">
                  <c:v>0.61263349889520002</c:v>
                </c:pt>
                <c:pt idx="20">
                  <c:v>0.6340132080290829</c:v>
                </c:pt>
                <c:pt idx="21">
                  <c:v>0.64336829356509828</c:v>
                </c:pt>
                <c:pt idx="22">
                  <c:v>0.72767096368162287</c:v>
                </c:pt>
                <c:pt idx="23">
                  <c:v>0.79520820773945389</c:v>
                </c:pt>
                <c:pt idx="24">
                  <c:v>0.84774494855818106</c:v>
                </c:pt>
                <c:pt idx="25">
                  <c:v>0.88775384643578759</c:v>
                </c:pt>
                <c:pt idx="26">
                  <c:v>0.91775880015604516</c:v>
                </c:pt>
                <c:pt idx="27">
                  <c:v>0.95638944350387822</c:v>
                </c:pt>
                <c:pt idx="28">
                  <c:v>0.96836988427256332</c:v>
                </c:pt>
                <c:pt idx="29">
                  <c:v>0.97709852115512874</c:v>
                </c:pt>
                <c:pt idx="30">
                  <c:v>0.98343899900365706</c:v>
                </c:pt>
                <c:pt idx="31">
                  <c:v>0.98803480573191182</c:v>
                </c:pt>
                <c:pt idx="32">
                  <c:v>0.99136084154619475</c:v>
                </c:pt>
                <c:pt idx="33">
                  <c:v>0.99376523639105663</c:v>
                </c:pt>
                <c:pt idx="34">
                  <c:v>0.99675572009299607</c:v>
                </c:pt>
                <c:pt idx="35">
                  <c:v>0.99766041723003684</c:v>
                </c:pt>
                <c:pt idx="36">
                  <c:v>0.99831304477574079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7-49BA-BAEB-AA4427CD5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147551"/>
        <c:axId val="1883125503"/>
      </c:scatterChart>
      <c:valAx>
        <c:axId val="188314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25503"/>
        <c:crosses val="autoZero"/>
        <c:crossBetween val="midCat"/>
      </c:valAx>
      <c:valAx>
        <c:axId val="188312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4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BC!$CT$1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BC!$CS$2:$CS$34</c:f>
              <c:numCache>
                <c:formatCode>General</c:formatCode>
                <c:ptCount val="33"/>
                <c:pt idx="0">
                  <c:v>0</c:v>
                </c:pt>
                <c:pt idx="1">
                  <c:v>109.375</c:v>
                </c:pt>
                <c:pt idx="2">
                  <c:v>116.071</c:v>
                </c:pt>
                <c:pt idx="3">
                  <c:v>123.884</c:v>
                </c:pt>
                <c:pt idx="4">
                  <c:v>131.13800000000001</c:v>
                </c:pt>
                <c:pt idx="5">
                  <c:v>136.71899999999999</c:v>
                </c:pt>
                <c:pt idx="6">
                  <c:v>142.29900000000001</c:v>
                </c:pt>
                <c:pt idx="7">
                  <c:v>147.321</c:v>
                </c:pt>
                <c:pt idx="8">
                  <c:v>152.90199999999999</c:v>
                </c:pt>
                <c:pt idx="9">
                  <c:v>158.482</c:v>
                </c:pt>
                <c:pt idx="10">
                  <c:v>164.06299999999999</c:v>
                </c:pt>
                <c:pt idx="11">
                  <c:v>169.08500000000001</c:v>
                </c:pt>
                <c:pt idx="12">
                  <c:v>174.107</c:v>
                </c:pt>
                <c:pt idx="13">
                  <c:v>178.01300000000001</c:v>
                </c:pt>
                <c:pt idx="14">
                  <c:v>183.036</c:v>
                </c:pt>
                <c:pt idx="15">
                  <c:v>186.38399999999999</c:v>
                </c:pt>
                <c:pt idx="16">
                  <c:v>191.964</c:v>
                </c:pt>
                <c:pt idx="17">
                  <c:v>199.21899999999999</c:v>
                </c:pt>
                <c:pt idx="18">
                  <c:v>210</c:v>
                </c:pt>
                <c:pt idx="19">
                  <c:v>250</c:v>
                </c:pt>
                <c:pt idx="20">
                  <c:v>260</c:v>
                </c:pt>
                <c:pt idx="21">
                  <c:v>270</c:v>
                </c:pt>
                <c:pt idx="22">
                  <c:v>280</c:v>
                </c:pt>
                <c:pt idx="23">
                  <c:v>290</c:v>
                </c:pt>
                <c:pt idx="24">
                  <c:v>300</c:v>
                </c:pt>
                <c:pt idx="25">
                  <c:v>320</c:v>
                </c:pt>
                <c:pt idx="26">
                  <c:v>330</c:v>
                </c:pt>
                <c:pt idx="27">
                  <c:v>340</c:v>
                </c:pt>
                <c:pt idx="28">
                  <c:v>350</c:v>
                </c:pt>
                <c:pt idx="29">
                  <c:v>360</c:v>
                </c:pt>
                <c:pt idx="30">
                  <c:v>370</c:v>
                </c:pt>
                <c:pt idx="31">
                  <c:v>380</c:v>
                </c:pt>
                <c:pt idx="32">
                  <c:v>400</c:v>
                </c:pt>
              </c:numCache>
            </c:numRef>
          </c:xVal>
          <c:yVal>
            <c:numRef>
              <c:f>BC!$CT$2:$CT$34</c:f>
              <c:numCache>
                <c:formatCode>General</c:formatCode>
                <c:ptCount val="33"/>
                <c:pt idx="0">
                  <c:v>0</c:v>
                </c:pt>
                <c:pt idx="1">
                  <c:v>7.8363900000000004E-3</c:v>
                </c:pt>
                <c:pt idx="2">
                  <c:v>1.08126E-2</c:v>
                </c:pt>
                <c:pt idx="3">
                  <c:v>2.6007499999999999E-2</c:v>
                </c:pt>
                <c:pt idx="4">
                  <c:v>4.4267399999999998E-2</c:v>
                </c:pt>
                <c:pt idx="5">
                  <c:v>6.2547800000000001E-2</c:v>
                </c:pt>
                <c:pt idx="6">
                  <c:v>7.4711899999999998E-2</c:v>
                </c:pt>
                <c:pt idx="7">
                  <c:v>9.9115300000000003E-2</c:v>
                </c:pt>
                <c:pt idx="8">
                  <c:v>0.123512</c:v>
                </c:pt>
                <c:pt idx="9">
                  <c:v>0.15096699999999999</c:v>
                </c:pt>
                <c:pt idx="10">
                  <c:v>0.181479</c:v>
                </c:pt>
                <c:pt idx="11">
                  <c:v>0.20894099999999999</c:v>
                </c:pt>
                <c:pt idx="12">
                  <c:v>0.24557699999999999</c:v>
                </c:pt>
                <c:pt idx="13">
                  <c:v>0.27916800000000003</c:v>
                </c:pt>
                <c:pt idx="14">
                  <c:v>0.31580399999999997</c:v>
                </c:pt>
                <c:pt idx="15">
                  <c:v>0.35246</c:v>
                </c:pt>
                <c:pt idx="16">
                  <c:v>0.41661199999999998</c:v>
                </c:pt>
                <c:pt idx="17">
                  <c:v>0.48380200000000001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6-4E91-A706-480812CBB031}"/>
            </c:ext>
          </c:extLst>
        </c:ser>
        <c:ser>
          <c:idx val="1"/>
          <c:order val="1"/>
          <c:tx>
            <c:strRef>
              <c:f>BC!$CU$1</c:f>
              <c:strCache>
                <c:ptCount val="1"/>
                <c:pt idx="0">
                  <c:v>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BC!$CS$2:$CS$34</c:f>
              <c:numCache>
                <c:formatCode>General</c:formatCode>
                <c:ptCount val="33"/>
                <c:pt idx="0">
                  <c:v>0</c:v>
                </c:pt>
                <c:pt idx="1">
                  <c:v>109.375</c:v>
                </c:pt>
                <c:pt idx="2">
                  <c:v>116.071</c:v>
                </c:pt>
                <c:pt idx="3">
                  <c:v>123.884</c:v>
                </c:pt>
                <c:pt idx="4">
                  <c:v>131.13800000000001</c:v>
                </c:pt>
                <c:pt idx="5">
                  <c:v>136.71899999999999</c:v>
                </c:pt>
                <c:pt idx="6">
                  <c:v>142.29900000000001</c:v>
                </c:pt>
                <c:pt idx="7">
                  <c:v>147.321</c:v>
                </c:pt>
                <c:pt idx="8">
                  <c:v>152.90199999999999</c:v>
                </c:pt>
                <c:pt idx="9">
                  <c:v>158.482</c:v>
                </c:pt>
                <c:pt idx="10">
                  <c:v>164.06299999999999</c:v>
                </c:pt>
                <c:pt idx="11">
                  <c:v>169.08500000000001</c:v>
                </c:pt>
                <c:pt idx="12">
                  <c:v>174.107</c:v>
                </c:pt>
                <c:pt idx="13">
                  <c:v>178.01300000000001</c:v>
                </c:pt>
                <c:pt idx="14">
                  <c:v>183.036</c:v>
                </c:pt>
                <c:pt idx="15">
                  <c:v>186.38399999999999</c:v>
                </c:pt>
                <c:pt idx="16">
                  <c:v>191.964</c:v>
                </c:pt>
                <c:pt idx="17">
                  <c:v>199.21899999999999</c:v>
                </c:pt>
                <c:pt idx="18">
                  <c:v>210</c:v>
                </c:pt>
                <c:pt idx="19">
                  <c:v>250</c:v>
                </c:pt>
                <c:pt idx="20">
                  <c:v>260</c:v>
                </c:pt>
                <c:pt idx="21">
                  <c:v>270</c:v>
                </c:pt>
                <c:pt idx="22">
                  <c:v>280</c:v>
                </c:pt>
                <c:pt idx="23">
                  <c:v>290</c:v>
                </c:pt>
                <c:pt idx="24">
                  <c:v>300</c:v>
                </c:pt>
                <c:pt idx="25">
                  <c:v>320</c:v>
                </c:pt>
                <c:pt idx="26">
                  <c:v>330</c:v>
                </c:pt>
                <c:pt idx="27">
                  <c:v>340</c:v>
                </c:pt>
                <c:pt idx="28">
                  <c:v>350</c:v>
                </c:pt>
                <c:pt idx="29">
                  <c:v>360</c:v>
                </c:pt>
                <c:pt idx="30">
                  <c:v>370</c:v>
                </c:pt>
                <c:pt idx="31">
                  <c:v>380</c:v>
                </c:pt>
                <c:pt idx="32">
                  <c:v>400</c:v>
                </c:pt>
              </c:numCache>
            </c:numRef>
          </c:xVal>
          <c:yVal>
            <c:numRef>
              <c:f>BC!$CU$2:$CU$34</c:f>
              <c:numCache>
                <c:formatCode>0.000</c:formatCode>
                <c:ptCount val="33"/>
                <c:pt idx="0">
                  <c:v>2.4145017361973741E-26</c:v>
                </c:pt>
                <c:pt idx="1">
                  <c:v>4.14553824202917E-3</c:v>
                </c:pt>
                <c:pt idx="2">
                  <c:v>8.7095293892264884E-3</c:v>
                </c:pt>
                <c:pt idx="3">
                  <c:v>1.8258380888945148E-2</c:v>
                </c:pt>
                <c:pt idx="4">
                  <c:v>3.2722378925712191E-2</c:v>
                </c:pt>
                <c:pt idx="5">
                  <c:v>4.8345779869213304E-2</c:v>
                </c:pt>
                <c:pt idx="6">
                  <c:v>6.8312296485523075E-2</c:v>
                </c:pt>
                <c:pt idx="7">
                  <c:v>9.0140111418918395E-2</c:v>
                </c:pt>
                <c:pt idx="8">
                  <c:v>0.11863214926356051</c:v>
                </c:pt>
                <c:pt idx="9">
                  <c:v>0.15130522963672194</c:v>
                </c:pt>
                <c:pt idx="10">
                  <c:v>0.18770003688800971</c:v>
                </c:pt>
                <c:pt idx="11">
                  <c:v>0.22311552452099784</c:v>
                </c:pt>
                <c:pt idx="12">
                  <c:v>0.26051904956127497</c:v>
                </c:pt>
                <c:pt idx="13">
                  <c:v>0.29063336048805288</c:v>
                </c:pt>
                <c:pt idx="14">
                  <c:v>0.3302196322757659</c:v>
                </c:pt>
                <c:pt idx="15">
                  <c:v>0.35689979747526068</c:v>
                </c:pt>
                <c:pt idx="16">
                  <c:v>0.401429685057131</c:v>
                </c:pt>
                <c:pt idx="17">
                  <c:v>0.45855205314228331</c:v>
                </c:pt>
                <c:pt idx="18">
                  <c:v>0.5395938927221402</c:v>
                </c:pt>
                <c:pt idx="19">
                  <c:v>0.77195967790805586</c:v>
                </c:pt>
                <c:pt idx="20">
                  <c:v>0.81196194364341812</c:v>
                </c:pt>
                <c:pt idx="21">
                  <c:v>0.84565638139236388</c:v>
                </c:pt>
                <c:pt idx="22">
                  <c:v>0.87378657745346822</c:v>
                </c:pt>
                <c:pt idx="23">
                  <c:v>0.89710400317046413</c:v>
                </c:pt>
                <c:pt idx="24">
                  <c:v>0.91632109096332393</c:v>
                </c:pt>
                <c:pt idx="25">
                  <c:v>0.94496976231339391</c:v>
                </c:pt>
                <c:pt idx="26">
                  <c:v>0.95546818846930581</c:v>
                </c:pt>
                <c:pt idx="27">
                  <c:v>0.96400201225137627</c:v>
                </c:pt>
                <c:pt idx="28">
                  <c:v>0.97092539301674796</c:v>
                </c:pt>
                <c:pt idx="29">
                  <c:v>0.97653345390479429</c:v>
                </c:pt>
                <c:pt idx="30">
                  <c:v>0.98107036107849954</c:v>
                </c:pt>
                <c:pt idx="31">
                  <c:v>0.98473698658832287</c:v>
                </c:pt>
                <c:pt idx="32">
                  <c:v>0.99008723342103155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6-4E91-A706-480812CBB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150879"/>
        <c:axId val="1883156287"/>
      </c:scatterChart>
      <c:valAx>
        <c:axId val="188315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56287"/>
        <c:crosses val="autoZero"/>
        <c:crossBetween val="midCat"/>
      </c:valAx>
      <c:valAx>
        <c:axId val="18831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5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BC!$CX$1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BC!$CW$2:$CW$53</c:f>
              <c:numCache>
                <c:formatCode>General</c:formatCode>
                <c:ptCount val="52"/>
                <c:pt idx="0">
                  <c:v>0</c:v>
                </c:pt>
                <c:pt idx="1">
                  <c:v>111.607</c:v>
                </c:pt>
                <c:pt idx="2">
                  <c:v>128.34800000000001</c:v>
                </c:pt>
                <c:pt idx="3">
                  <c:v>142.29900000000001</c:v>
                </c:pt>
                <c:pt idx="4">
                  <c:v>150.11199999999999</c:v>
                </c:pt>
                <c:pt idx="5">
                  <c:v>154.018</c:v>
                </c:pt>
                <c:pt idx="6">
                  <c:v>159.59800000000001</c:v>
                </c:pt>
                <c:pt idx="7">
                  <c:v>163.50399999999999</c:v>
                </c:pt>
                <c:pt idx="8">
                  <c:v>167.96899999999999</c:v>
                </c:pt>
                <c:pt idx="9">
                  <c:v>172.43299999999999</c:v>
                </c:pt>
                <c:pt idx="10">
                  <c:v>175.78100000000001</c:v>
                </c:pt>
                <c:pt idx="11">
                  <c:v>179.68799999999999</c:v>
                </c:pt>
                <c:pt idx="12">
                  <c:v>183.036</c:v>
                </c:pt>
                <c:pt idx="13">
                  <c:v>184.15199999999999</c:v>
                </c:pt>
                <c:pt idx="14">
                  <c:v>186.94200000000001</c:v>
                </c:pt>
                <c:pt idx="15">
                  <c:v>189.732</c:v>
                </c:pt>
                <c:pt idx="16">
                  <c:v>191.964</c:v>
                </c:pt>
                <c:pt idx="17">
                  <c:v>195.31299999999999</c:v>
                </c:pt>
                <c:pt idx="18">
                  <c:v>199.21899999999999</c:v>
                </c:pt>
                <c:pt idx="19">
                  <c:v>203.125</c:v>
                </c:pt>
                <c:pt idx="20">
                  <c:v>206.47300000000001</c:v>
                </c:pt>
                <c:pt idx="21">
                  <c:v>210.93799999999999</c:v>
                </c:pt>
                <c:pt idx="22">
                  <c:v>213.17</c:v>
                </c:pt>
                <c:pt idx="23">
                  <c:v>215.96</c:v>
                </c:pt>
                <c:pt idx="24">
                  <c:v>217.07599999999999</c:v>
                </c:pt>
                <c:pt idx="25">
                  <c:v>219.30799999999999</c:v>
                </c:pt>
                <c:pt idx="26">
                  <c:v>221.54</c:v>
                </c:pt>
                <c:pt idx="27">
                  <c:v>223.214</c:v>
                </c:pt>
                <c:pt idx="28">
                  <c:v>224.88800000000001</c:v>
                </c:pt>
                <c:pt idx="29">
                  <c:v>226.00399999999999</c:v>
                </c:pt>
                <c:pt idx="30">
                  <c:v>230</c:v>
                </c:pt>
                <c:pt idx="31">
                  <c:v>235</c:v>
                </c:pt>
                <c:pt idx="32">
                  <c:v>240</c:v>
                </c:pt>
                <c:pt idx="33">
                  <c:v>245</c:v>
                </c:pt>
                <c:pt idx="34">
                  <c:v>250</c:v>
                </c:pt>
                <c:pt idx="35">
                  <c:v>255</c:v>
                </c:pt>
                <c:pt idx="36">
                  <c:v>260</c:v>
                </c:pt>
                <c:pt idx="37">
                  <c:v>265</c:v>
                </c:pt>
                <c:pt idx="38">
                  <c:v>270</c:v>
                </c:pt>
                <c:pt idx="39">
                  <c:v>275</c:v>
                </c:pt>
                <c:pt idx="40">
                  <c:v>280</c:v>
                </c:pt>
                <c:pt idx="41">
                  <c:v>285</c:v>
                </c:pt>
                <c:pt idx="42">
                  <c:v>290</c:v>
                </c:pt>
                <c:pt idx="43">
                  <c:v>300</c:v>
                </c:pt>
                <c:pt idx="44">
                  <c:v>310</c:v>
                </c:pt>
                <c:pt idx="45">
                  <c:v>320</c:v>
                </c:pt>
                <c:pt idx="46">
                  <c:v>330</c:v>
                </c:pt>
                <c:pt idx="47">
                  <c:v>340</c:v>
                </c:pt>
                <c:pt idx="48">
                  <c:v>350</c:v>
                </c:pt>
                <c:pt idx="49">
                  <c:v>360</c:v>
                </c:pt>
              </c:numCache>
            </c:numRef>
          </c:xVal>
          <c:yVal>
            <c:numRef>
              <c:f>BC!$CX$2:$CX$53</c:f>
              <c:numCache>
                <c:formatCode>General</c:formatCode>
                <c:ptCount val="52"/>
                <c:pt idx="0">
                  <c:v>0</c:v>
                </c:pt>
                <c:pt idx="1">
                  <c:v>1.6928799999999999E-3</c:v>
                </c:pt>
                <c:pt idx="2">
                  <c:v>1.0662400000000001E-2</c:v>
                </c:pt>
                <c:pt idx="3">
                  <c:v>2.27242E-2</c:v>
                </c:pt>
                <c:pt idx="4">
                  <c:v>4.4035299999999999E-2</c:v>
                </c:pt>
                <c:pt idx="5">
                  <c:v>5.92781E-2</c:v>
                </c:pt>
                <c:pt idx="6">
                  <c:v>7.75584E-2</c:v>
                </c:pt>
                <c:pt idx="7">
                  <c:v>8.9743100000000006E-2</c:v>
                </c:pt>
                <c:pt idx="8">
                  <c:v>0.10803699999999999</c:v>
                </c:pt>
                <c:pt idx="9">
                  <c:v>0.126331</c:v>
                </c:pt>
                <c:pt idx="10">
                  <c:v>0.15381300000000001</c:v>
                </c:pt>
                <c:pt idx="11">
                  <c:v>0.18434600000000001</c:v>
                </c:pt>
                <c:pt idx="12">
                  <c:v>0.217945</c:v>
                </c:pt>
                <c:pt idx="13">
                  <c:v>0.23627899999999999</c:v>
                </c:pt>
                <c:pt idx="14">
                  <c:v>0.26682600000000001</c:v>
                </c:pt>
                <c:pt idx="15">
                  <c:v>0.28819899999999998</c:v>
                </c:pt>
                <c:pt idx="16">
                  <c:v>0.31875300000000001</c:v>
                </c:pt>
                <c:pt idx="17">
                  <c:v>0.35235100000000003</c:v>
                </c:pt>
                <c:pt idx="18">
                  <c:v>0.382884</c:v>
                </c:pt>
                <c:pt idx="19">
                  <c:v>0.41647600000000001</c:v>
                </c:pt>
                <c:pt idx="20">
                  <c:v>0.45618999999999998</c:v>
                </c:pt>
                <c:pt idx="21">
                  <c:v>0.50200699999999998</c:v>
                </c:pt>
                <c:pt idx="22">
                  <c:v>0.53561899999999996</c:v>
                </c:pt>
                <c:pt idx="23">
                  <c:v>0.58145599999999997</c:v>
                </c:pt>
                <c:pt idx="24">
                  <c:v>0.59979099999999996</c:v>
                </c:pt>
                <c:pt idx="25">
                  <c:v>0.61505399999999999</c:v>
                </c:pt>
                <c:pt idx="26">
                  <c:v>0.65478199999999998</c:v>
                </c:pt>
                <c:pt idx="27">
                  <c:v>0.68840100000000004</c:v>
                </c:pt>
                <c:pt idx="28">
                  <c:v>0.70978699999999995</c:v>
                </c:pt>
                <c:pt idx="29">
                  <c:v>0.72812200000000005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9-44E7-9AB8-AF9BE500E29A}"/>
            </c:ext>
          </c:extLst>
        </c:ser>
        <c:ser>
          <c:idx val="1"/>
          <c:order val="1"/>
          <c:tx>
            <c:strRef>
              <c:f>BC!$CY$1</c:f>
              <c:strCache>
                <c:ptCount val="1"/>
                <c:pt idx="0">
                  <c:v>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BC!$CW$2:$CW$53</c:f>
              <c:numCache>
                <c:formatCode>General</c:formatCode>
                <c:ptCount val="52"/>
                <c:pt idx="0">
                  <c:v>0</c:v>
                </c:pt>
                <c:pt idx="1">
                  <c:v>111.607</c:v>
                </c:pt>
                <c:pt idx="2">
                  <c:v>128.34800000000001</c:v>
                </c:pt>
                <c:pt idx="3">
                  <c:v>142.29900000000001</c:v>
                </c:pt>
                <c:pt idx="4">
                  <c:v>150.11199999999999</c:v>
                </c:pt>
                <c:pt idx="5">
                  <c:v>154.018</c:v>
                </c:pt>
                <c:pt idx="6">
                  <c:v>159.59800000000001</c:v>
                </c:pt>
                <c:pt idx="7">
                  <c:v>163.50399999999999</c:v>
                </c:pt>
                <c:pt idx="8">
                  <c:v>167.96899999999999</c:v>
                </c:pt>
                <c:pt idx="9">
                  <c:v>172.43299999999999</c:v>
                </c:pt>
                <c:pt idx="10">
                  <c:v>175.78100000000001</c:v>
                </c:pt>
                <c:pt idx="11">
                  <c:v>179.68799999999999</c:v>
                </c:pt>
                <c:pt idx="12">
                  <c:v>183.036</c:v>
                </c:pt>
                <c:pt idx="13">
                  <c:v>184.15199999999999</c:v>
                </c:pt>
                <c:pt idx="14">
                  <c:v>186.94200000000001</c:v>
                </c:pt>
                <c:pt idx="15">
                  <c:v>189.732</c:v>
                </c:pt>
                <c:pt idx="16">
                  <c:v>191.964</c:v>
                </c:pt>
                <c:pt idx="17">
                  <c:v>195.31299999999999</c:v>
                </c:pt>
                <c:pt idx="18">
                  <c:v>199.21899999999999</c:v>
                </c:pt>
                <c:pt idx="19">
                  <c:v>203.125</c:v>
                </c:pt>
                <c:pt idx="20">
                  <c:v>206.47300000000001</c:v>
                </c:pt>
                <c:pt idx="21">
                  <c:v>210.93799999999999</c:v>
                </c:pt>
                <c:pt idx="22">
                  <c:v>213.17</c:v>
                </c:pt>
                <c:pt idx="23">
                  <c:v>215.96</c:v>
                </c:pt>
                <c:pt idx="24">
                  <c:v>217.07599999999999</c:v>
                </c:pt>
                <c:pt idx="25">
                  <c:v>219.30799999999999</c:v>
                </c:pt>
                <c:pt idx="26">
                  <c:v>221.54</c:v>
                </c:pt>
                <c:pt idx="27">
                  <c:v>223.214</c:v>
                </c:pt>
                <c:pt idx="28">
                  <c:v>224.88800000000001</c:v>
                </c:pt>
                <c:pt idx="29">
                  <c:v>226.00399999999999</c:v>
                </c:pt>
                <c:pt idx="30">
                  <c:v>230</c:v>
                </c:pt>
                <c:pt idx="31">
                  <c:v>235</c:v>
                </c:pt>
                <c:pt idx="32">
                  <c:v>240</c:v>
                </c:pt>
                <c:pt idx="33">
                  <c:v>245</c:v>
                </c:pt>
                <c:pt idx="34">
                  <c:v>250</c:v>
                </c:pt>
                <c:pt idx="35">
                  <c:v>255</c:v>
                </c:pt>
                <c:pt idx="36">
                  <c:v>260</c:v>
                </c:pt>
                <c:pt idx="37">
                  <c:v>265</c:v>
                </c:pt>
                <c:pt idx="38">
                  <c:v>270</c:v>
                </c:pt>
                <c:pt idx="39">
                  <c:v>275</c:v>
                </c:pt>
                <c:pt idx="40">
                  <c:v>280</c:v>
                </c:pt>
                <c:pt idx="41">
                  <c:v>285</c:v>
                </c:pt>
                <c:pt idx="42">
                  <c:v>290</c:v>
                </c:pt>
                <c:pt idx="43">
                  <c:v>300</c:v>
                </c:pt>
                <c:pt idx="44">
                  <c:v>310</c:v>
                </c:pt>
                <c:pt idx="45">
                  <c:v>320</c:v>
                </c:pt>
                <c:pt idx="46">
                  <c:v>330</c:v>
                </c:pt>
                <c:pt idx="47">
                  <c:v>340</c:v>
                </c:pt>
                <c:pt idx="48">
                  <c:v>350</c:v>
                </c:pt>
                <c:pt idx="49">
                  <c:v>360</c:v>
                </c:pt>
              </c:numCache>
            </c:numRef>
          </c:xVal>
          <c:yVal>
            <c:numRef>
              <c:f>BC!$CY$2:$CY$53</c:f>
              <c:numCache>
                <c:formatCode>0.000</c:formatCode>
                <c:ptCount val="52"/>
                <c:pt idx="0">
                  <c:v>4.304066531364885E-199</c:v>
                </c:pt>
                <c:pt idx="1">
                  <c:v>8.6326998415690716E-7</c:v>
                </c:pt>
                <c:pt idx="2">
                  <c:v>2.5486033724397432E-4</c:v>
                </c:pt>
                <c:pt idx="3">
                  <c:v>4.744531126937541E-3</c:v>
                </c:pt>
                <c:pt idx="4">
                  <c:v>1.5122271885872509E-2</c:v>
                </c:pt>
                <c:pt idx="5">
                  <c:v>2.4479048303138361E-2</c:v>
                </c:pt>
                <c:pt idx="6">
                  <c:v>4.4322071745247472E-2</c:v>
                </c:pt>
                <c:pt idx="7">
                  <c:v>6.3406666448846793E-2</c:v>
                </c:pt>
                <c:pt idx="8">
                  <c:v>9.0811314652657904E-2</c:v>
                </c:pt>
                <c:pt idx="9">
                  <c:v>0.1241078431745202</c:v>
                </c:pt>
                <c:pt idx="10">
                  <c:v>0.1526934618722951</c:v>
                </c:pt>
                <c:pt idx="11">
                  <c:v>0.18950862936085097</c:v>
                </c:pt>
                <c:pt idx="12">
                  <c:v>0.22355722584547263</c:v>
                </c:pt>
                <c:pt idx="13">
                  <c:v>0.23533579949626005</c:v>
                </c:pt>
                <c:pt idx="14">
                  <c:v>0.26555194292176643</c:v>
                </c:pt>
                <c:pt idx="15">
                  <c:v>0.29664063992510292</c:v>
                </c:pt>
                <c:pt idx="16">
                  <c:v>0.32195010843066491</c:v>
                </c:pt>
                <c:pt idx="17">
                  <c:v>0.36032823402888092</c:v>
                </c:pt>
                <c:pt idx="18">
                  <c:v>0.40517013893837794</c:v>
                </c:pt>
                <c:pt idx="19">
                  <c:v>0.44949330478403249</c:v>
                </c:pt>
                <c:pt idx="20">
                  <c:v>0.48665524262482512</c:v>
                </c:pt>
                <c:pt idx="21">
                  <c:v>0.53451070715479054</c:v>
                </c:pt>
                <c:pt idx="22">
                  <c:v>0.55755160602510445</c:v>
                </c:pt>
                <c:pt idx="23">
                  <c:v>0.58542225922687186</c:v>
                </c:pt>
                <c:pt idx="24">
                  <c:v>0.59626466660789157</c:v>
                </c:pt>
                <c:pt idx="25">
                  <c:v>0.61740286436544822</c:v>
                </c:pt>
                <c:pt idx="26">
                  <c:v>0.63779170431270549</c:v>
                </c:pt>
                <c:pt idx="27">
                  <c:v>0.65258048873035601</c:v>
                </c:pt>
                <c:pt idx="28">
                  <c:v>0.66693253064455127</c:v>
                </c:pt>
                <c:pt idx="29">
                  <c:v>0.67625638967440493</c:v>
                </c:pt>
                <c:pt idx="30">
                  <c:v>0.70803601331469401</c:v>
                </c:pt>
                <c:pt idx="31">
                  <c:v>0.74429625032176006</c:v>
                </c:pt>
                <c:pt idx="32">
                  <c:v>0.77678108658474687</c:v>
                </c:pt>
                <c:pt idx="33">
                  <c:v>0.80568943283817918</c:v>
                </c:pt>
                <c:pt idx="34">
                  <c:v>0.83126813585186754</c:v>
                </c:pt>
                <c:pt idx="35">
                  <c:v>0.85379008668758971</c:v>
                </c:pt>
                <c:pt idx="36">
                  <c:v>0.87353763979837651</c:v>
                </c:pt>
                <c:pt idx="37">
                  <c:v>0.89079059598790089</c:v>
                </c:pt>
                <c:pt idx="38">
                  <c:v>0.90581792572918352</c:v>
                </c:pt>
                <c:pt idx="39">
                  <c:v>0.91887244154950165</c:v>
                </c:pt>
                <c:pt idx="40">
                  <c:v>0.93018771697688596</c:v>
                </c:pt>
                <c:pt idx="41">
                  <c:v>0.93997666076235886</c:v>
                </c:pt>
                <c:pt idx="42">
                  <c:v>0.9484312681392999</c:v>
                </c:pt>
                <c:pt idx="43">
                  <c:v>0.96200472697017547</c:v>
                </c:pt>
                <c:pt idx="44">
                  <c:v>0.97205812874718045</c:v>
                </c:pt>
                <c:pt idx="45">
                  <c:v>0.97947980989591865</c:v>
                </c:pt>
                <c:pt idx="46">
                  <c:v>0.98494547228932849</c:v>
                </c:pt>
                <c:pt idx="47">
                  <c:v>0.98896352802304899</c:v>
                </c:pt>
                <c:pt idx="48">
                  <c:v>0.9919135663537938</c:v>
                </c:pt>
                <c:pt idx="49">
                  <c:v>0.99407742343339978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9-44E7-9AB8-AF9BE500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83423"/>
        <c:axId val="1902575935"/>
      </c:scatterChart>
      <c:valAx>
        <c:axId val="190258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75935"/>
        <c:crosses val="autoZero"/>
        <c:crossBetween val="midCat"/>
      </c:valAx>
      <c:valAx>
        <c:axId val="19025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8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BC!$DB$1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BC!$DA$2:$DA$25</c:f>
              <c:numCache>
                <c:formatCode>General</c:formatCode>
                <c:ptCount val="24"/>
                <c:pt idx="0">
                  <c:v>0</c:v>
                </c:pt>
                <c:pt idx="1">
                  <c:v>12.013500000000001</c:v>
                </c:pt>
                <c:pt idx="2">
                  <c:v>18.840599999999998</c:v>
                </c:pt>
                <c:pt idx="3">
                  <c:v>23.6554</c:v>
                </c:pt>
                <c:pt idx="4">
                  <c:v>27.666599999999999</c:v>
                </c:pt>
                <c:pt idx="5">
                  <c:v>31.272600000000001</c:v>
                </c:pt>
                <c:pt idx="6">
                  <c:v>36.480800000000002</c:v>
                </c:pt>
                <c:pt idx="7">
                  <c:v>44.4848</c:v>
                </c:pt>
                <c:pt idx="8">
                  <c:v>57.6785</c:v>
                </c:pt>
                <c:pt idx="9">
                  <c:v>71.669200000000004</c:v>
                </c:pt>
                <c:pt idx="10">
                  <c:v>82.862399999999994</c:v>
                </c:pt>
                <c:pt idx="11">
                  <c:v>93.658799999999999</c:v>
                </c:pt>
                <c:pt idx="12">
                  <c:v>103.66500000000001</c:v>
                </c:pt>
                <c:pt idx="13">
                  <c:v>112.479</c:v>
                </c:pt>
                <c:pt idx="14">
                  <c:v>119.69499999999999</c:v>
                </c:pt>
                <c:pt idx="15">
                  <c:v>125.316</c:v>
                </c:pt>
                <c:pt idx="16">
                  <c:v>178.75399999999999</c:v>
                </c:pt>
              </c:numCache>
            </c:numRef>
          </c:xVal>
          <c:yVal>
            <c:numRef>
              <c:f>BC!$DB$2:$DB$25</c:f>
              <c:numCache>
                <c:formatCode>General</c:formatCode>
                <c:ptCount val="24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3.6142399999999998E-2</c:v>
                </c:pt>
                <c:pt idx="5">
                  <c:v>6.1059000000000002E-2</c:v>
                </c:pt>
                <c:pt idx="6">
                  <c:v>9.8438399999999995E-2</c:v>
                </c:pt>
                <c:pt idx="7">
                  <c:v>0.17741999999999999</c:v>
                </c:pt>
                <c:pt idx="8">
                  <c:v>0.33961400000000003</c:v>
                </c:pt>
                <c:pt idx="9">
                  <c:v>0.51845699999999995</c:v>
                </c:pt>
                <c:pt idx="10">
                  <c:v>0.65986500000000003</c:v>
                </c:pt>
                <c:pt idx="11">
                  <c:v>0.78878199999999998</c:v>
                </c:pt>
                <c:pt idx="12">
                  <c:v>0.88438300000000003</c:v>
                </c:pt>
                <c:pt idx="13">
                  <c:v>0.94667900000000005</c:v>
                </c:pt>
                <c:pt idx="14">
                  <c:v>0.98817900000000003</c:v>
                </c:pt>
                <c:pt idx="15">
                  <c:v>0.99638199999999999</c:v>
                </c:pt>
                <c:pt idx="16">
                  <c:v>0.99514499999999995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6-4DFF-BEFE-7FA09C61161C}"/>
            </c:ext>
          </c:extLst>
        </c:ser>
        <c:ser>
          <c:idx val="1"/>
          <c:order val="1"/>
          <c:tx>
            <c:strRef>
              <c:f>BC!$DC$1</c:f>
              <c:strCache>
                <c:ptCount val="1"/>
                <c:pt idx="0">
                  <c:v>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BC!$DA$2:$DA$25</c:f>
              <c:numCache>
                <c:formatCode>General</c:formatCode>
                <c:ptCount val="24"/>
                <c:pt idx="0">
                  <c:v>0</c:v>
                </c:pt>
                <c:pt idx="1">
                  <c:v>12.013500000000001</c:v>
                </c:pt>
                <c:pt idx="2">
                  <c:v>18.840599999999998</c:v>
                </c:pt>
                <c:pt idx="3">
                  <c:v>23.6554</c:v>
                </c:pt>
                <c:pt idx="4">
                  <c:v>27.666599999999999</c:v>
                </c:pt>
                <c:pt idx="5">
                  <c:v>31.272600000000001</c:v>
                </c:pt>
                <c:pt idx="6">
                  <c:v>36.480800000000002</c:v>
                </c:pt>
                <c:pt idx="7">
                  <c:v>44.4848</c:v>
                </c:pt>
                <c:pt idx="8">
                  <c:v>57.6785</c:v>
                </c:pt>
                <c:pt idx="9">
                  <c:v>71.669200000000004</c:v>
                </c:pt>
                <c:pt idx="10">
                  <c:v>82.862399999999994</c:v>
                </c:pt>
                <c:pt idx="11">
                  <c:v>93.658799999999999</c:v>
                </c:pt>
                <c:pt idx="12">
                  <c:v>103.66500000000001</c:v>
                </c:pt>
                <c:pt idx="13">
                  <c:v>112.479</c:v>
                </c:pt>
                <c:pt idx="14">
                  <c:v>119.69499999999999</c:v>
                </c:pt>
                <c:pt idx="15">
                  <c:v>125.316</c:v>
                </c:pt>
                <c:pt idx="16">
                  <c:v>178.75399999999999</c:v>
                </c:pt>
              </c:numCache>
            </c:numRef>
          </c:xVal>
          <c:yVal>
            <c:numRef>
              <c:f>BC!$DC$2:$DC$25</c:f>
              <c:numCache>
                <c:formatCode>0.000</c:formatCode>
                <c:ptCount val="24"/>
                <c:pt idx="0">
                  <c:v>3.512707373336177E-6</c:v>
                </c:pt>
                <c:pt idx="1">
                  <c:v>5.5384872899591454E-4</c:v>
                </c:pt>
                <c:pt idx="2">
                  <c:v>3.7213009112636976E-3</c:v>
                </c:pt>
                <c:pt idx="3">
                  <c:v>1.0576074782296004E-2</c:v>
                </c:pt>
                <c:pt idx="4">
                  <c:v>2.1719522422365332E-2</c:v>
                </c:pt>
                <c:pt idx="5">
                  <c:v>3.7615917355577441E-2</c:v>
                </c:pt>
                <c:pt idx="6">
                  <c:v>7.2576885343461586E-2</c:v>
                </c:pt>
                <c:pt idx="7">
                  <c:v>0.15562070954229934</c:v>
                </c:pt>
                <c:pt idx="8">
                  <c:v>0.34789060994359988</c:v>
                </c:pt>
                <c:pt idx="9">
                  <c:v>0.56039126410362194</c:v>
                </c:pt>
                <c:pt idx="10">
                  <c:v>0.69895717540016056</c:v>
                </c:pt>
                <c:pt idx="11">
                  <c:v>0.79826165507422409</c:v>
                </c:pt>
                <c:pt idx="12">
                  <c:v>0.8636074877500205</c:v>
                </c:pt>
                <c:pt idx="13">
                  <c:v>0.9044373711362691</c:v>
                </c:pt>
                <c:pt idx="14">
                  <c:v>0.92896378402009439</c:v>
                </c:pt>
                <c:pt idx="15">
                  <c:v>0.94375608455158966</c:v>
                </c:pt>
                <c:pt idx="16">
                  <c:v>0.99417860438188632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6-4DFF-BEFE-7FA09C611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063759"/>
        <c:axId val="1898057935"/>
      </c:scatterChart>
      <c:valAx>
        <c:axId val="189806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57935"/>
        <c:crosses val="autoZero"/>
        <c:crossBetween val="midCat"/>
      </c:valAx>
      <c:valAx>
        <c:axId val="18980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6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BC!$B$1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BC!$A$2:$A$20</c:f>
              <c:numCache>
                <c:formatCode>0.000</c:formatCode>
                <c:ptCount val="19"/>
                <c:pt idx="0">
                  <c:v>0</c:v>
                </c:pt>
                <c:pt idx="1">
                  <c:v>2.9223699999999999</c:v>
                </c:pt>
                <c:pt idx="2">
                  <c:v>5.8447500000000003</c:v>
                </c:pt>
                <c:pt idx="3">
                  <c:v>9.4977199999999993</c:v>
                </c:pt>
                <c:pt idx="4">
                  <c:v>13.8813</c:v>
                </c:pt>
                <c:pt idx="5">
                  <c:v>17.534199999999998</c:v>
                </c:pt>
                <c:pt idx="6">
                  <c:v>20.0913</c:v>
                </c:pt>
                <c:pt idx="7">
                  <c:v>27.762599999999999</c:v>
                </c:pt>
                <c:pt idx="8">
                  <c:v>31.780799999999999</c:v>
                </c:pt>
                <c:pt idx="9">
                  <c:v>35.799100000000003</c:v>
                </c:pt>
                <c:pt idx="10">
                  <c:v>40.182600000000001</c:v>
                </c:pt>
                <c:pt idx="11">
                  <c:v>42.374400000000001</c:v>
                </c:pt>
                <c:pt idx="12">
                  <c:v>45.296799999999998</c:v>
                </c:pt>
                <c:pt idx="13">
                  <c:v>48.949800000000003</c:v>
                </c:pt>
                <c:pt idx="14">
                  <c:v>51.506799999999998</c:v>
                </c:pt>
                <c:pt idx="15">
                  <c:v>55.8904</c:v>
                </c:pt>
                <c:pt idx="16">
                  <c:v>61.735199999999999</c:v>
                </c:pt>
                <c:pt idx="17">
                  <c:v>71.232900000000001</c:v>
                </c:pt>
                <c:pt idx="18">
                  <c:v>80</c:v>
                </c:pt>
              </c:numCache>
            </c:numRef>
          </c:xVal>
          <c:yVal>
            <c:numRef>
              <c:f>BC!$B$2:$B$20</c:f>
              <c:numCache>
                <c:formatCode>0.000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3.9613599999999997E-3</c:v>
                </c:pt>
                <c:pt idx="4">
                  <c:v>4.88397E-2</c:v>
                </c:pt>
                <c:pt idx="5">
                  <c:v>0.157134</c:v>
                </c:pt>
                <c:pt idx="6">
                  <c:v>0.28405900000000001</c:v>
                </c:pt>
                <c:pt idx="7">
                  <c:v>0.40737200000000001</c:v>
                </c:pt>
                <c:pt idx="8">
                  <c:v>0.508212</c:v>
                </c:pt>
                <c:pt idx="9">
                  <c:v>0.605321</c:v>
                </c:pt>
                <c:pt idx="10">
                  <c:v>0.79572200000000004</c:v>
                </c:pt>
                <c:pt idx="11">
                  <c:v>0.90771299999999999</c:v>
                </c:pt>
                <c:pt idx="12">
                  <c:v>0.96748299999999998</c:v>
                </c:pt>
                <c:pt idx="13">
                  <c:v>0.97503099999999998</c:v>
                </c:pt>
                <c:pt idx="14">
                  <c:v>0.97882199999999997</c:v>
                </c:pt>
                <c:pt idx="15">
                  <c:v>0.97892400000000002</c:v>
                </c:pt>
                <c:pt idx="16">
                  <c:v>0.97906000000000004</c:v>
                </c:pt>
                <c:pt idx="17">
                  <c:v>0.97928199999999999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7-446C-A07E-CE2E866139E7}"/>
            </c:ext>
          </c:extLst>
        </c:ser>
        <c:ser>
          <c:idx val="1"/>
          <c:order val="1"/>
          <c:tx>
            <c:strRef>
              <c:f>BC!$C$1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BC!$A$2:$A$20</c:f>
              <c:numCache>
                <c:formatCode>0.000</c:formatCode>
                <c:ptCount val="19"/>
                <c:pt idx="0">
                  <c:v>0</c:v>
                </c:pt>
                <c:pt idx="1">
                  <c:v>2.9223699999999999</c:v>
                </c:pt>
                <c:pt idx="2">
                  <c:v>5.8447500000000003</c:v>
                </c:pt>
                <c:pt idx="3">
                  <c:v>9.4977199999999993</c:v>
                </c:pt>
                <c:pt idx="4">
                  <c:v>13.8813</c:v>
                </c:pt>
                <c:pt idx="5">
                  <c:v>17.534199999999998</c:v>
                </c:pt>
                <c:pt idx="6">
                  <c:v>20.0913</c:v>
                </c:pt>
                <c:pt idx="7">
                  <c:v>27.762599999999999</c:v>
                </c:pt>
                <c:pt idx="8">
                  <c:v>31.780799999999999</c:v>
                </c:pt>
                <c:pt idx="9">
                  <c:v>35.799100000000003</c:v>
                </c:pt>
                <c:pt idx="10">
                  <c:v>40.182600000000001</c:v>
                </c:pt>
                <c:pt idx="11">
                  <c:v>42.374400000000001</c:v>
                </c:pt>
                <c:pt idx="12">
                  <c:v>45.296799999999998</c:v>
                </c:pt>
                <c:pt idx="13">
                  <c:v>48.949800000000003</c:v>
                </c:pt>
                <c:pt idx="14">
                  <c:v>51.506799999999998</c:v>
                </c:pt>
                <c:pt idx="15">
                  <c:v>55.8904</c:v>
                </c:pt>
                <c:pt idx="16">
                  <c:v>61.735199999999999</c:v>
                </c:pt>
                <c:pt idx="17">
                  <c:v>71.232900000000001</c:v>
                </c:pt>
                <c:pt idx="18">
                  <c:v>80</c:v>
                </c:pt>
              </c:numCache>
            </c:numRef>
          </c:xVal>
          <c:yVal>
            <c:numRef>
              <c:f>BC!$C$2:$C$20</c:f>
              <c:numCache>
                <c:formatCode>0.000</c:formatCode>
                <c:ptCount val="19"/>
                <c:pt idx="0">
                  <c:v>7.4873763298146336E-6</c:v>
                </c:pt>
                <c:pt idx="1">
                  <c:v>1.4250804442519059E-4</c:v>
                </c:pt>
                <c:pt idx="2">
                  <c:v>1.3000221794894785E-3</c:v>
                </c:pt>
                <c:pt idx="3">
                  <c:v>9.6476870924400385E-3</c:v>
                </c:pt>
                <c:pt idx="4">
                  <c:v>4.8963560119299213E-2</c:v>
                </c:pt>
                <c:pt idx="5">
                  <c:v>0.1216239649352937</c:v>
                </c:pt>
                <c:pt idx="6">
                  <c:v>0.1942365807173056</c:v>
                </c:pt>
                <c:pt idx="7">
                  <c:v>0.46251954034236925</c:v>
                </c:pt>
                <c:pt idx="8">
                  <c:v>0.59480770667801797</c:v>
                </c:pt>
                <c:pt idx="9">
                  <c:v>0.70466788597116636</c:v>
                </c:pt>
                <c:pt idx="10">
                  <c:v>0.79650586260696932</c:v>
                </c:pt>
                <c:pt idx="11">
                  <c:v>0.83240756926472492</c:v>
                </c:pt>
                <c:pt idx="12">
                  <c:v>0.87140999990709367</c:v>
                </c:pt>
                <c:pt idx="13">
                  <c:v>0.90834822743744081</c:v>
                </c:pt>
                <c:pt idx="14">
                  <c:v>0.92795842513973403</c:v>
                </c:pt>
                <c:pt idx="15">
                  <c:v>0.95256264194210527</c:v>
                </c:pt>
                <c:pt idx="16">
                  <c:v>0.97300685955231236</c:v>
                </c:pt>
                <c:pt idx="17">
                  <c:v>0.98929721175451069</c:v>
                </c:pt>
                <c:pt idx="18">
                  <c:v>0.99546397688662214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7-446C-A07E-CE2E8661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55024"/>
        <c:axId val="193640880"/>
      </c:scatterChart>
      <c:valAx>
        <c:axId val="19365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0880"/>
        <c:crosses val="autoZero"/>
        <c:crossBetween val="midCat"/>
      </c:valAx>
      <c:valAx>
        <c:axId val="1936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BC!$DF$1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BC!$DE$2:$DE$29</c:f>
              <c:numCache>
                <c:formatCode>General</c:formatCode>
                <c:ptCount val="28"/>
                <c:pt idx="0">
                  <c:v>0</c:v>
                </c:pt>
                <c:pt idx="1">
                  <c:v>23.376799999999999</c:v>
                </c:pt>
                <c:pt idx="2">
                  <c:v>33.821599999999997</c:v>
                </c:pt>
                <c:pt idx="3">
                  <c:v>51.0276</c:v>
                </c:pt>
                <c:pt idx="4">
                  <c:v>74.412099999999995</c:v>
                </c:pt>
                <c:pt idx="5">
                  <c:v>102.114</c:v>
                </c:pt>
                <c:pt idx="6">
                  <c:v>133.499</c:v>
                </c:pt>
                <c:pt idx="7">
                  <c:v>145.82300000000001</c:v>
                </c:pt>
                <c:pt idx="8">
                  <c:v>157.53800000000001</c:v>
                </c:pt>
                <c:pt idx="9">
                  <c:v>167.40299999999999</c:v>
                </c:pt>
                <c:pt idx="10">
                  <c:v>180.34</c:v>
                </c:pt>
                <c:pt idx="11">
                  <c:v>191.42599999999999</c:v>
                </c:pt>
                <c:pt idx="12">
                  <c:v>194.50399999999999</c:v>
                </c:pt>
                <c:pt idx="13">
                  <c:v>198.19499999999999</c:v>
                </c:pt>
                <c:pt idx="14">
                  <c:v>200.041</c:v>
                </c:pt>
                <c:pt idx="15">
                  <c:v>201.27</c:v>
                </c:pt>
                <c:pt idx="16">
                  <c:v>203.73</c:v>
                </c:pt>
                <c:pt idx="17">
                  <c:v>206.8</c:v>
                </c:pt>
                <c:pt idx="18">
                  <c:v>210.483</c:v>
                </c:pt>
                <c:pt idx="19">
                  <c:v>215.39400000000001</c:v>
                </c:pt>
                <c:pt idx="20">
                  <c:v>225.82300000000001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</c:numCache>
            </c:numRef>
          </c:xVal>
          <c:yVal>
            <c:numRef>
              <c:f>BC!$DF$2:$DF$29</c:f>
              <c:numCache>
                <c:formatCode>General</c:formatCode>
                <c:ptCount val="28"/>
                <c:pt idx="0">
                  <c:v>0</c:v>
                </c:pt>
                <c:pt idx="1">
                  <c:v>4.1666699999999999E-3</c:v>
                </c:pt>
                <c:pt idx="2">
                  <c:v>2.91667E-2</c:v>
                </c:pt>
                <c:pt idx="3">
                  <c:v>7.4999999999999997E-2</c:v>
                </c:pt>
                <c:pt idx="4">
                  <c:v>0.191667</c:v>
                </c:pt>
                <c:pt idx="5">
                  <c:v>0.345833</c:v>
                </c:pt>
                <c:pt idx="6">
                  <c:v>0.50416700000000003</c:v>
                </c:pt>
                <c:pt idx="7">
                  <c:v>0.59166700000000005</c:v>
                </c:pt>
                <c:pt idx="8">
                  <c:v>0.6875</c:v>
                </c:pt>
                <c:pt idx="9">
                  <c:v>0.76666699999999999</c:v>
                </c:pt>
                <c:pt idx="10">
                  <c:v>0.85416700000000001</c:v>
                </c:pt>
                <c:pt idx="11">
                  <c:v>0.92500000000000004</c:v>
                </c:pt>
                <c:pt idx="12">
                  <c:v>0.94166700000000003</c:v>
                </c:pt>
                <c:pt idx="13">
                  <c:v>0.95833299999999999</c:v>
                </c:pt>
                <c:pt idx="14">
                  <c:v>0.96666700000000005</c:v>
                </c:pt>
                <c:pt idx="15">
                  <c:v>0.97083299999999995</c:v>
                </c:pt>
                <c:pt idx="16">
                  <c:v>0.97916700000000001</c:v>
                </c:pt>
                <c:pt idx="17">
                  <c:v>0.98333300000000001</c:v>
                </c:pt>
                <c:pt idx="18">
                  <c:v>0.98750000000000004</c:v>
                </c:pt>
                <c:pt idx="19">
                  <c:v>0.99166699999999997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1-4DC7-B373-3DAFE4CEB13F}"/>
            </c:ext>
          </c:extLst>
        </c:ser>
        <c:ser>
          <c:idx val="1"/>
          <c:order val="1"/>
          <c:tx>
            <c:strRef>
              <c:f>BC!$DG$1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BC!$DE$2:$DE$29</c:f>
              <c:numCache>
                <c:formatCode>General</c:formatCode>
                <c:ptCount val="28"/>
                <c:pt idx="0">
                  <c:v>0</c:v>
                </c:pt>
                <c:pt idx="1">
                  <c:v>23.376799999999999</c:v>
                </c:pt>
                <c:pt idx="2">
                  <c:v>33.821599999999997</c:v>
                </c:pt>
                <c:pt idx="3">
                  <c:v>51.0276</c:v>
                </c:pt>
                <c:pt idx="4">
                  <c:v>74.412099999999995</c:v>
                </c:pt>
                <c:pt idx="5">
                  <c:v>102.114</c:v>
                </c:pt>
                <c:pt idx="6">
                  <c:v>133.499</c:v>
                </c:pt>
                <c:pt idx="7">
                  <c:v>145.82300000000001</c:v>
                </c:pt>
                <c:pt idx="8">
                  <c:v>157.53800000000001</c:v>
                </c:pt>
                <c:pt idx="9">
                  <c:v>167.40299999999999</c:v>
                </c:pt>
                <c:pt idx="10">
                  <c:v>180.34</c:v>
                </c:pt>
                <c:pt idx="11">
                  <c:v>191.42599999999999</c:v>
                </c:pt>
                <c:pt idx="12">
                  <c:v>194.50399999999999</c:v>
                </c:pt>
                <c:pt idx="13">
                  <c:v>198.19499999999999</c:v>
                </c:pt>
                <c:pt idx="14">
                  <c:v>200.041</c:v>
                </c:pt>
                <c:pt idx="15">
                  <c:v>201.27</c:v>
                </c:pt>
                <c:pt idx="16">
                  <c:v>203.73</c:v>
                </c:pt>
                <c:pt idx="17">
                  <c:v>206.8</c:v>
                </c:pt>
                <c:pt idx="18">
                  <c:v>210.483</c:v>
                </c:pt>
                <c:pt idx="19">
                  <c:v>215.39400000000001</c:v>
                </c:pt>
                <c:pt idx="20">
                  <c:v>225.82300000000001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</c:numCache>
            </c:numRef>
          </c:xVal>
          <c:yVal>
            <c:numRef>
              <c:f>BC!$DG$2:$DG$29</c:f>
              <c:numCache>
                <c:formatCode>0.000</c:formatCode>
                <c:ptCount val="28"/>
                <c:pt idx="0">
                  <c:v>1.7412508239734169E-7</c:v>
                </c:pt>
                <c:pt idx="1">
                  <c:v>1.9107407126206212E-4</c:v>
                </c:pt>
                <c:pt idx="2">
                  <c:v>1.4207177854284319E-3</c:v>
                </c:pt>
                <c:pt idx="3">
                  <c:v>1.4645220454618309E-2</c:v>
                </c:pt>
                <c:pt idx="4">
                  <c:v>9.794587759281527E-2</c:v>
                </c:pt>
                <c:pt idx="5">
                  <c:v>0.31838432225425112</c:v>
                </c:pt>
                <c:pt idx="6">
                  <c:v>0.59861543363713998</c:v>
                </c:pt>
                <c:pt idx="7">
                  <c:v>0.68764434721807632</c:v>
                </c:pt>
                <c:pt idx="8">
                  <c:v>0.75761258371487705</c:v>
                </c:pt>
                <c:pt idx="9">
                  <c:v>0.80596153532008019</c:v>
                </c:pt>
                <c:pt idx="10">
                  <c:v>0.85642952401416916</c:v>
                </c:pt>
                <c:pt idx="11">
                  <c:v>0.88981472104251147</c:v>
                </c:pt>
                <c:pt idx="12">
                  <c:v>0.89770863768422993</c:v>
                </c:pt>
                <c:pt idx="13">
                  <c:v>0.90647210315506654</c:v>
                </c:pt>
                <c:pt idx="14">
                  <c:v>0.91058362464693399</c:v>
                </c:pt>
                <c:pt idx="15">
                  <c:v>0.91322509133866003</c:v>
                </c:pt>
                <c:pt idx="16">
                  <c:v>0.91829077650774338</c:v>
                </c:pt>
                <c:pt idx="17">
                  <c:v>0.92421712765654995</c:v>
                </c:pt>
                <c:pt idx="18">
                  <c:v>0.93078393213852051</c:v>
                </c:pt>
                <c:pt idx="19">
                  <c:v>0.93869298266252321</c:v>
                </c:pt>
                <c:pt idx="20">
                  <c:v>0.95269248342393698</c:v>
                </c:pt>
                <c:pt idx="21">
                  <c:v>0.95737918195465299</c:v>
                </c:pt>
                <c:pt idx="22">
                  <c:v>0.96683052843756667</c:v>
                </c:pt>
                <c:pt idx="23">
                  <c:v>0.97421425419843521</c:v>
                </c:pt>
                <c:pt idx="24">
                  <c:v>0.97997135687374004</c:v>
                </c:pt>
                <c:pt idx="25">
                  <c:v>0.98445335197221107</c:v>
                </c:pt>
                <c:pt idx="26">
                  <c:v>0.98793854489052635</c:v>
                </c:pt>
                <c:pt idx="27">
                  <c:v>0.99064615272818546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1-4DC7-B373-3DAFE4CEB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070415"/>
        <c:axId val="1898080815"/>
      </c:scatterChart>
      <c:valAx>
        <c:axId val="189807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80815"/>
        <c:crosses val="autoZero"/>
        <c:crossBetween val="midCat"/>
      </c:valAx>
      <c:valAx>
        <c:axId val="189808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7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BC!$DJ$1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BC!$DI$2:$DI$35</c:f>
              <c:numCache>
                <c:formatCode>General</c:formatCode>
                <c:ptCount val="34"/>
                <c:pt idx="0">
                  <c:v>0</c:v>
                </c:pt>
                <c:pt idx="1">
                  <c:v>43.4604</c:v>
                </c:pt>
                <c:pt idx="2">
                  <c:v>70.909099999999995</c:v>
                </c:pt>
                <c:pt idx="3">
                  <c:v>87.683300000000003</c:v>
                </c:pt>
                <c:pt idx="4">
                  <c:v>101.408</c:v>
                </c:pt>
                <c:pt idx="5">
                  <c:v>120.46899999999999</c:v>
                </c:pt>
                <c:pt idx="6">
                  <c:v>131.14400000000001</c:v>
                </c:pt>
                <c:pt idx="7">
                  <c:v>147.91800000000001</c:v>
                </c:pt>
                <c:pt idx="8">
                  <c:v>173.07900000000001</c:v>
                </c:pt>
                <c:pt idx="9">
                  <c:v>217.30199999999999</c:v>
                </c:pt>
                <c:pt idx="10">
                  <c:v>241.70099999999999</c:v>
                </c:pt>
                <c:pt idx="11">
                  <c:v>247.80099999999999</c:v>
                </c:pt>
                <c:pt idx="12">
                  <c:v>250.08799999999999</c:v>
                </c:pt>
                <c:pt idx="13">
                  <c:v>252.375</c:v>
                </c:pt>
                <c:pt idx="14">
                  <c:v>254.66300000000001</c:v>
                </c:pt>
                <c:pt idx="15">
                  <c:v>256.18799999999999</c:v>
                </c:pt>
                <c:pt idx="16">
                  <c:v>257.71300000000002</c:v>
                </c:pt>
                <c:pt idx="17">
                  <c:v>259.238</c:v>
                </c:pt>
                <c:pt idx="18">
                  <c:v>261.52499999999998</c:v>
                </c:pt>
                <c:pt idx="19">
                  <c:v>266.86200000000002</c:v>
                </c:pt>
                <c:pt idx="20">
                  <c:v>296.59800000000001</c:v>
                </c:pt>
                <c:pt idx="21">
                  <c:v>433.84199999999998</c:v>
                </c:pt>
              </c:numCache>
            </c:numRef>
          </c:xVal>
          <c:yVal>
            <c:numRef>
              <c:f>BC!$DJ$2:$DJ$35</c:f>
              <c:numCache>
                <c:formatCode>General</c:formatCode>
                <c:ptCount val="34"/>
                <c:pt idx="0">
                  <c:v>0</c:v>
                </c:pt>
                <c:pt idx="1">
                  <c:v>1.66667E-2</c:v>
                </c:pt>
                <c:pt idx="2">
                  <c:v>4.1666700000000001E-2</c:v>
                </c:pt>
                <c:pt idx="3">
                  <c:v>8.7499999999999994E-2</c:v>
                </c:pt>
                <c:pt idx="4">
                  <c:v>0.16666700000000001</c:v>
                </c:pt>
                <c:pt idx="5">
                  <c:v>0.31666699999999998</c:v>
                </c:pt>
                <c:pt idx="6">
                  <c:v>0.39583299999999999</c:v>
                </c:pt>
                <c:pt idx="7">
                  <c:v>0.49583300000000002</c:v>
                </c:pt>
                <c:pt idx="8">
                  <c:v>0.62916700000000003</c:v>
                </c:pt>
                <c:pt idx="9">
                  <c:v>0.80833299999999997</c:v>
                </c:pt>
                <c:pt idx="10">
                  <c:v>0.90833299999999995</c:v>
                </c:pt>
                <c:pt idx="11">
                  <c:v>0.93333299999999997</c:v>
                </c:pt>
                <c:pt idx="12">
                  <c:v>0.94166700000000003</c:v>
                </c:pt>
                <c:pt idx="13">
                  <c:v>0.95</c:v>
                </c:pt>
                <c:pt idx="14">
                  <c:v>0.95833299999999999</c:v>
                </c:pt>
                <c:pt idx="15">
                  <c:v>0.96250000000000002</c:v>
                </c:pt>
                <c:pt idx="16">
                  <c:v>0.96666700000000005</c:v>
                </c:pt>
                <c:pt idx="17">
                  <c:v>0.97083299999999995</c:v>
                </c:pt>
                <c:pt idx="18">
                  <c:v>0.97499999999999998</c:v>
                </c:pt>
                <c:pt idx="19">
                  <c:v>0.97916700000000001</c:v>
                </c:pt>
                <c:pt idx="20">
                  <c:v>0.98333300000000001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7-4870-A931-C7CE697546DC}"/>
            </c:ext>
          </c:extLst>
        </c:ser>
        <c:ser>
          <c:idx val="1"/>
          <c:order val="1"/>
          <c:tx>
            <c:strRef>
              <c:f>BC!$DK$1</c:f>
              <c:strCache>
                <c:ptCount val="1"/>
                <c:pt idx="0">
                  <c:v>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BC!$DI$2:$DI$35</c:f>
              <c:numCache>
                <c:formatCode>General</c:formatCode>
                <c:ptCount val="34"/>
                <c:pt idx="0">
                  <c:v>0</c:v>
                </c:pt>
                <c:pt idx="1">
                  <c:v>43.4604</c:v>
                </c:pt>
                <c:pt idx="2">
                  <c:v>70.909099999999995</c:v>
                </c:pt>
                <c:pt idx="3">
                  <c:v>87.683300000000003</c:v>
                </c:pt>
                <c:pt idx="4">
                  <c:v>101.408</c:v>
                </c:pt>
                <c:pt idx="5">
                  <c:v>120.46899999999999</c:v>
                </c:pt>
                <c:pt idx="6">
                  <c:v>131.14400000000001</c:v>
                </c:pt>
                <c:pt idx="7">
                  <c:v>147.91800000000001</c:v>
                </c:pt>
                <c:pt idx="8">
                  <c:v>173.07900000000001</c:v>
                </c:pt>
                <c:pt idx="9">
                  <c:v>217.30199999999999</c:v>
                </c:pt>
                <c:pt idx="10">
                  <c:v>241.70099999999999</c:v>
                </c:pt>
                <c:pt idx="11">
                  <c:v>247.80099999999999</c:v>
                </c:pt>
                <c:pt idx="12">
                  <c:v>250.08799999999999</c:v>
                </c:pt>
                <c:pt idx="13">
                  <c:v>252.375</c:v>
                </c:pt>
                <c:pt idx="14">
                  <c:v>254.66300000000001</c:v>
                </c:pt>
                <c:pt idx="15">
                  <c:v>256.18799999999999</c:v>
                </c:pt>
                <c:pt idx="16">
                  <c:v>257.71300000000002</c:v>
                </c:pt>
                <c:pt idx="17">
                  <c:v>259.238</c:v>
                </c:pt>
                <c:pt idx="18">
                  <c:v>261.52499999999998</c:v>
                </c:pt>
                <c:pt idx="19">
                  <c:v>266.86200000000002</c:v>
                </c:pt>
                <c:pt idx="20">
                  <c:v>296.59800000000001</c:v>
                </c:pt>
                <c:pt idx="21">
                  <c:v>433.84199999999998</c:v>
                </c:pt>
              </c:numCache>
            </c:numRef>
          </c:xVal>
          <c:yVal>
            <c:numRef>
              <c:f>BC!$DK$2:$DK$35</c:f>
              <c:numCache>
                <c:formatCode>0.000</c:formatCode>
                <c:ptCount val="34"/>
                <c:pt idx="0">
                  <c:v>8.0986195848960914E-8</c:v>
                </c:pt>
                <c:pt idx="1">
                  <c:v>1.6909757081707256E-3</c:v>
                </c:pt>
                <c:pt idx="2">
                  <c:v>2.9413197664602458E-2</c:v>
                </c:pt>
                <c:pt idx="3">
                  <c:v>8.5957244882641767E-2</c:v>
                </c:pt>
                <c:pt idx="4">
                  <c:v>0.16138142904291328</c:v>
                </c:pt>
                <c:pt idx="5">
                  <c:v>0.29877379096962048</c:v>
                </c:pt>
                <c:pt idx="6">
                  <c:v>0.38322136941711366</c:v>
                </c:pt>
                <c:pt idx="7">
                  <c:v>0.51301246532399203</c:v>
                </c:pt>
                <c:pt idx="8">
                  <c:v>0.67877657980493666</c:v>
                </c:pt>
                <c:pt idx="9">
                  <c:v>0.86159462014544264</c:v>
                </c:pt>
                <c:pt idx="10">
                  <c:v>0.91583900057167955</c:v>
                </c:pt>
                <c:pt idx="11">
                  <c:v>0.92583915014175178</c:v>
                </c:pt>
                <c:pt idx="12">
                  <c:v>0.92928638267409891</c:v>
                </c:pt>
                <c:pt idx="13">
                  <c:v>0.93257927187449585</c:v>
                </c:pt>
                <c:pt idx="14">
                  <c:v>0.93572552167671275</c:v>
                </c:pt>
                <c:pt idx="15">
                  <c:v>0.93774335231560746</c:v>
                </c:pt>
                <c:pt idx="16">
                  <c:v>0.93969989607270987</c:v>
                </c:pt>
                <c:pt idx="17">
                  <c:v>0.94159688403846176</c:v>
                </c:pt>
                <c:pt idx="18">
                  <c:v>0.94433380143668511</c:v>
                </c:pt>
                <c:pt idx="19">
                  <c:v>0.95024521226478798</c:v>
                </c:pt>
                <c:pt idx="20">
                  <c:v>0.97352003916813457</c:v>
                </c:pt>
                <c:pt idx="21">
                  <c:v>0.99861931764653478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7-4870-A931-C7CE69754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637951"/>
        <c:axId val="1846624223"/>
      </c:scatterChart>
      <c:valAx>
        <c:axId val="184663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624223"/>
        <c:crosses val="autoZero"/>
        <c:crossBetween val="midCat"/>
      </c:valAx>
      <c:valAx>
        <c:axId val="184662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63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BC!$DN$1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BC!$DM$2:$DM$27</c:f>
              <c:numCache>
                <c:formatCode>General</c:formatCode>
                <c:ptCount val="26"/>
                <c:pt idx="0">
                  <c:v>0</c:v>
                </c:pt>
                <c:pt idx="1">
                  <c:v>47.623600000000003</c:v>
                </c:pt>
                <c:pt idx="2">
                  <c:v>95.350300000000004</c:v>
                </c:pt>
                <c:pt idx="3">
                  <c:v>144.62899999999999</c:v>
                </c:pt>
                <c:pt idx="4">
                  <c:v>192.411</c:v>
                </c:pt>
                <c:pt idx="5">
                  <c:v>241.72399999999999</c:v>
                </c:pt>
                <c:pt idx="6">
                  <c:v>289.45100000000002</c:v>
                </c:pt>
                <c:pt idx="7">
                  <c:v>335.48099999999999</c:v>
                </c:pt>
                <c:pt idx="8">
                  <c:v>383.14600000000002</c:v>
                </c:pt>
                <c:pt idx="9">
                  <c:v>432.404</c:v>
                </c:pt>
                <c:pt idx="10">
                  <c:v>480</c:v>
                </c:pt>
                <c:pt idx="11">
                  <c:v>527.67899999999997</c:v>
                </c:pt>
                <c:pt idx="12">
                  <c:v>575.24699999999996</c:v>
                </c:pt>
                <c:pt idx="13">
                  <c:v>598.23500000000001</c:v>
                </c:pt>
                <c:pt idx="14">
                  <c:v>624.55999999999995</c:v>
                </c:pt>
                <c:pt idx="15">
                  <c:v>669.06600000000003</c:v>
                </c:pt>
                <c:pt idx="16">
                  <c:v>700</c:v>
                </c:pt>
              </c:numCache>
            </c:numRef>
          </c:xVal>
          <c:yVal>
            <c:numRef>
              <c:f>BC!$DN$2:$DN$27</c:f>
              <c:numCache>
                <c:formatCode>General</c:formatCode>
                <c:ptCount val="26"/>
                <c:pt idx="0">
                  <c:v>0</c:v>
                </c:pt>
                <c:pt idx="1">
                  <c:v>4.1666699999999999E-3</c:v>
                </c:pt>
                <c:pt idx="2">
                  <c:v>0.05</c:v>
                </c:pt>
                <c:pt idx="3">
                  <c:v>0.154167</c:v>
                </c:pt>
                <c:pt idx="4">
                  <c:v>0.16666700000000001</c:v>
                </c:pt>
                <c:pt idx="5">
                  <c:v>0.25</c:v>
                </c:pt>
                <c:pt idx="6">
                  <c:v>0.29583300000000001</c:v>
                </c:pt>
                <c:pt idx="7">
                  <c:v>0.37083300000000002</c:v>
                </c:pt>
                <c:pt idx="8">
                  <c:v>0.45416699999999999</c:v>
                </c:pt>
                <c:pt idx="9">
                  <c:v>0.57083300000000003</c:v>
                </c:pt>
                <c:pt idx="10">
                  <c:v>0.69583300000000003</c:v>
                </c:pt>
                <c:pt idx="11">
                  <c:v>0.77083299999999999</c:v>
                </c:pt>
                <c:pt idx="12">
                  <c:v>0.91249999999999998</c:v>
                </c:pt>
                <c:pt idx="13">
                  <c:v>0.96666700000000005</c:v>
                </c:pt>
                <c:pt idx="14">
                  <c:v>0.99583299999999997</c:v>
                </c:pt>
                <c:pt idx="15">
                  <c:v>0.99583299999999997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C-433C-AFB8-9521807E16DA}"/>
            </c:ext>
          </c:extLst>
        </c:ser>
        <c:ser>
          <c:idx val="1"/>
          <c:order val="1"/>
          <c:tx>
            <c:strRef>
              <c:f>BC!$DO$1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BC!$DM$2:$DM$27</c:f>
              <c:numCache>
                <c:formatCode>General</c:formatCode>
                <c:ptCount val="26"/>
                <c:pt idx="0">
                  <c:v>0</c:v>
                </c:pt>
                <c:pt idx="1">
                  <c:v>47.623600000000003</c:v>
                </c:pt>
                <c:pt idx="2">
                  <c:v>95.350300000000004</c:v>
                </c:pt>
                <c:pt idx="3">
                  <c:v>144.62899999999999</c:v>
                </c:pt>
                <c:pt idx="4">
                  <c:v>192.411</c:v>
                </c:pt>
                <c:pt idx="5">
                  <c:v>241.72399999999999</c:v>
                </c:pt>
                <c:pt idx="6">
                  <c:v>289.45100000000002</c:v>
                </c:pt>
                <c:pt idx="7">
                  <c:v>335.48099999999999</c:v>
                </c:pt>
                <c:pt idx="8">
                  <c:v>383.14600000000002</c:v>
                </c:pt>
                <c:pt idx="9">
                  <c:v>432.404</c:v>
                </c:pt>
                <c:pt idx="10">
                  <c:v>480</c:v>
                </c:pt>
                <c:pt idx="11">
                  <c:v>527.67899999999997</c:v>
                </c:pt>
                <c:pt idx="12">
                  <c:v>575.24699999999996</c:v>
                </c:pt>
                <c:pt idx="13">
                  <c:v>598.23500000000001</c:v>
                </c:pt>
                <c:pt idx="14">
                  <c:v>624.55999999999995</c:v>
                </c:pt>
                <c:pt idx="15">
                  <c:v>669.06600000000003</c:v>
                </c:pt>
                <c:pt idx="16">
                  <c:v>700</c:v>
                </c:pt>
              </c:numCache>
            </c:numRef>
          </c:xVal>
          <c:yVal>
            <c:numRef>
              <c:f>BC!$DO$2:$DO$27</c:f>
              <c:numCache>
                <c:formatCode>0.000</c:formatCode>
                <c:ptCount val="26"/>
                <c:pt idx="0">
                  <c:v>2.2400820075165766E-4</c:v>
                </c:pt>
                <c:pt idx="1">
                  <c:v>2.3170903493345135E-3</c:v>
                </c:pt>
                <c:pt idx="2">
                  <c:v>1.2556478209117157E-2</c:v>
                </c:pt>
                <c:pt idx="3">
                  <c:v>4.394013789584534E-2</c:v>
                </c:pt>
                <c:pt idx="4">
                  <c:v>0.10500899010910454</c:v>
                </c:pt>
                <c:pt idx="5">
                  <c:v>0.20019743309515334</c:v>
                </c:pt>
                <c:pt idx="6">
                  <c:v>0.3133427477761187</c:v>
                </c:pt>
                <c:pt idx="7">
                  <c:v>0.42869206505264768</c:v>
                </c:pt>
                <c:pt idx="8">
                  <c:v>0.54261212300393435</c:v>
                </c:pt>
                <c:pt idx="9">
                  <c:v>0.64630324347983259</c:v>
                </c:pt>
                <c:pt idx="10">
                  <c:v>0.72964551386830867</c:v>
                </c:pt>
                <c:pt idx="11">
                  <c:v>0.79653747678756515</c:v>
                </c:pt>
                <c:pt idx="12">
                  <c:v>0.84848696286312186</c:v>
                </c:pt>
                <c:pt idx="13">
                  <c:v>0.8690152231614684</c:v>
                </c:pt>
                <c:pt idx="14">
                  <c:v>0.88935413492241544</c:v>
                </c:pt>
                <c:pt idx="15">
                  <c:v>0.91714967071186415</c:v>
                </c:pt>
                <c:pt idx="16">
                  <c:v>0.9324016780994393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5C-433C-AFB8-9521807E1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652095"/>
        <c:axId val="1846646687"/>
      </c:scatterChart>
      <c:valAx>
        <c:axId val="184665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646687"/>
        <c:crosses val="autoZero"/>
        <c:crossBetween val="midCat"/>
      </c:valAx>
      <c:valAx>
        <c:axId val="184664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65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BC!$DR$1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BC!$DQ$2:$DQ$37</c:f>
              <c:numCache>
                <c:formatCode>General</c:formatCode>
                <c:ptCount val="36"/>
                <c:pt idx="0">
                  <c:v>0</c:v>
                </c:pt>
                <c:pt idx="1">
                  <c:v>20.584900000000001</c:v>
                </c:pt>
                <c:pt idx="2">
                  <c:v>38.902999999999999</c:v>
                </c:pt>
                <c:pt idx="3">
                  <c:v>56.152799999999999</c:v>
                </c:pt>
                <c:pt idx="4">
                  <c:v>74.493399999999994</c:v>
                </c:pt>
                <c:pt idx="5">
                  <c:v>91.761200000000002</c:v>
                </c:pt>
                <c:pt idx="6">
                  <c:v>111.23699999999999</c:v>
                </c:pt>
                <c:pt idx="7">
                  <c:v>129.60900000000001</c:v>
                </c:pt>
                <c:pt idx="8">
                  <c:v>146.91300000000001</c:v>
                </c:pt>
                <c:pt idx="9">
                  <c:v>166.36699999999999</c:v>
                </c:pt>
                <c:pt idx="10">
                  <c:v>185.834</c:v>
                </c:pt>
                <c:pt idx="11">
                  <c:v>203.13300000000001</c:v>
                </c:pt>
                <c:pt idx="12">
                  <c:v>221.51400000000001</c:v>
                </c:pt>
                <c:pt idx="13">
                  <c:v>240.95</c:v>
                </c:pt>
                <c:pt idx="14">
                  <c:v>258.24900000000002</c:v>
                </c:pt>
                <c:pt idx="15">
                  <c:v>276.61700000000002</c:v>
                </c:pt>
                <c:pt idx="16">
                  <c:v>296.06599999999997</c:v>
                </c:pt>
                <c:pt idx="17">
                  <c:v>314.43400000000003</c:v>
                </c:pt>
                <c:pt idx="18">
                  <c:v>331.70100000000002</c:v>
                </c:pt>
                <c:pt idx="19">
                  <c:v>351.14600000000002</c:v>
                </c:pt>
                <c:pt idx="20">
                  <c:v>370.55500000000001</c:v>
                </c:pt>
                <c:pt idx="21">
                  <c:v>387.81799999999998</c:v>
                </c:pt>
                <c:pt idx="22">
                  <c:v>406.14499999999998</c:v>
                </c:pt>
                <c:pt idx="23">
                  <c:v>424.47199999999998</c:v>
                </c:pt>
                <c:pt idx="24">
                  <c:v>442.82600000000002</c:v>
                </c:pt>
                <c:pt idx="25">
                  <c:v>461.154</c:v>
                </c:pt>
                <c:pt idx="26">
                  <c:v>479.48099999999999</c:v>
                </c:pt>
                <c:pt idx="27">
                  <c:v>518.27599999999995</c:v>
                </c:pt>
                <c:pt idx="28">
                  <c:v>550</c:v>
                </c:pt>
              </c:numCache>
            </c:numRef>
          </c:xVal>
          <c:yVal>
            <c:numRef>
              <c:f>BC!$DR$2:$DR$37</c:f>
              <c:numCache>
                <c:formatCode>General</c:formatCode>
                <c:ptCount val="36"/>
                <c:pt idx="0">
                  <c:v>0</c:v>
                </c:pt>
                <c:pt idx="1">
                  <c:v>3.9909799999999999E-3</c:v>
                </c:pt>
                <c:pt idx="2">
                  <c:v>7.9917300000000007E-3</c:v>
                </c:pt>
                <c:pt idx="3">
                  <c:v>2.0335499999999999E-2</c:v>
                </c:pt>
                <c:pt idx="4">
                  <c:v>4.5169300000000003E-2</c:v>
                </c:pt>
                <c:pt idx="5">
                  <c:v>7.4179599999999998E-2</c:v>
                </c:pt>
                <c:pt idx="6">
                  <c:v>0.15317</c:v>
                </c:pt>
                <c:pt idx="7">
                  <c:v>0.20716999999999999</c:v>
                </c:pt>
                <c:pt idx="8">
                  <c:v>0.269513</c:v>
                </c:pt>
                <c:pt idx="9">
                  <c:v>0.32767000000000002</c:v>
                </c:pt>
                <c:pt idx="10">
                  <c:v>0.39832699999999999</c:v>
                </c:pt>
                <c:pt idx="11">
                  <c:v>0.45650400000000002</c:v>
                </c:pt>
                <c:pt idx="12">
                  <c:v>0.51883800000000002</c:v>
                </c:pt>
                <c:pt idx="13">
                  <c:v>0.56032800000000005</c:v>
                </c:pt>
                <c:pt idx="14">
                  <c:v>0.61850499999999997</c:v>
                </c:pt>
                <c:pt idx="15">
                  <c:v>0.66833900000000002</c:v>
                </c:pt>
                <c:pt idx="16">
                  <c:v>0.722329</c:v>
                </c:pt>
                <c:pt idx="17">
                  <c:v>0.77216300000000004</c:v>
                </c:pt>
                <c:pt idx="18">
                  <c:v>0.80117300000000002</c:v>
                </c:pt>
                <c:pt idx="19">
                  <c:v>0.850997</c:v>
                </c:pt>
                <c:pt idx="20">
                  <c:v>0.86748800000000004</c:v>
                </c:pt>
                <c:pt idx="21">
                  <c:v>0.89233099999999999</c:v>
                </c:pt>
                <c:pt idx="22">
                  <c:v>0.90466500000000005</c:v>
                </c:pt>
                <c:pt idx="23">
                  <c:v>0.91699900000000001</c:v>
                </c:pt>
                <c:pt idx="24">
                  <c:v>0.95433299999999999</c:v>
                </c:pt>
                <c:pt idx="25">
                  <c:v>0.96666700000000005</c:v>
                </c:pt>
                <c:pt idx="26">
                  <c:v>0.97900100000000001</c:v>
                </c:pt>
                <c:pt idx="27">
                  <c:v>0.99114999999999998</c:v>
                </c:pt>
                <c:pt idx="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C-4F48-ADC1-2476EF8F56E4}"/>
            </c:ext>
          </c:extLst>
        </c:ser>
        <c:ser>
          <c:idx val="1"/>
          <c:order val="1"/>
          <c:tx>
            <c:strRef>
              <c:f>BC!$DS$1</c:f>
              <c:strCache>
                <c:ptCount val="1"/>
                <c:pt idx="0">
                  <c:v>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BC!$DQ$2:$DQ$37</c:f>
              <c:numCache>
                <c:formatCode>General</c:formatCode>
                <c:ptCount val="36"/>
                <c:pt idx="0">
                  <c:v>0</c:v>
                </c:pt>
                <c:pt idx="1">
                  <c:v>20.584900000000001</c:v>
                </c:pt>
                <c:pt idx="2">
                  <c:v>38.902999999999999</c:v>
                </c:pt>
                <c:pt idx="3">
                  <c:v>56.152799999999999</c:v>
                </c:pt>
                <c:pt idx="4">
                  <c:v>74.493399999999994</c:v>
                </c:pt>
                <c:pt idx="5">
                  <c:v>91.761200000000002</c:v>
                </c:pt>
                <c:pt idx="6">
                  <c:v>111.23699999999999</c:v>
                </c:pt>
                <c:pt idx="7">
                  <c:v>129.60900000000001</c:v>
                </c:pt>
                <c:pt idx="8">
                  <c:v>146.91300000000001</c:v>
                </c:pt>
                <c:pt idx="9">
                  <c:v>166.36699999999999</c:v>
                </c:pt>
                <c:pt idx="10">
                  <c:v>185.834</c:v>
                </c:pt>
                <c:pt idx="11">
                  <c:v>203.13300000000001</c:v>
                </c:pt>
                <c:pt idx="12">
                  <c:v>221.51400000000001</c:v>
                </c:pt>
                <c:pt idx="13">
                  <c:v>240.95</c:v>
                </c:pt>
                <c:pt idx="14">
                  <c:v>258.24900000000002</c:v>
                </c:pt>
                <c:pt idx="15">
                  <c:v>276.61700000000002</c:v>
                </c:pt>
                <c:pt idx="16">
                  <c:v>296.06599999999997</c:v>
                </c:pt>
                <c:pt idx="17">
                  <c:v>314.43400000000003</c:v>
                </c:pt>
                <c:pt idx="18">
                  <c:v>331.70100000000002</c:v>
                </c:pt>
                <c:pt idx="19">
                  <c:v>351.14600000000002</c:v>
                </c:pt>
                <c:pt idx="20">
                  <c:v>370.55500000000001</c:v>
                </c:pt>
                <c:pt idx="21">
                  <c:v>387.81799999999998</c:v>
                </c:pt>
                <c:pt idx="22">
                  <c:v>406.14499999999998</c:v>
                </c:pt>
                <c:pt idx="23">
                  <c:v>424.47199999999998</c:v>
                </c:pt>
                <c:pt idx="24">
                  <c:v>442.82600000000002</c:v>
                </c:pt>
                <c:pt idx="25">
                  <c:v>461.154</c:v>
                </c:pt>
                <c:pt idx="26">
                  <c:v>479.48099999999999</c:v>
                </c:pt>
                <c:pt idx="27">
                  <c:v>518.27599999999995</c:v>
                </c:pt>
                <c:pt idx="28">
                  <c:v>550</c:v>
                </c:pt>
              </c:numCache>
            </c:numRef>
          </c:xVal>
          <c:yVal>
            <c:numRef>
              <c:f>BC!$DS$2:$DS$37</c:f>
              <c:numCache>
                <c:formatCode>0.000</c:formatCode>
                <c:ptCount val="36"/>
                <c:pt idx="0">
                  <c:v>2.202905927138267E-3</c:v>
                </c:pt>
                <c:pt idx="1">
                  <c:v>6.9466812224305945E-3</c:v>
                </c:pt>
                <c:pt idx="2">
                  <c:v>1.6081463028895383E-2</c:v>
                </c:pt>
                <c:pt idx="3">
                  <c:v>3.112614953717225E-2</c:v>
                </c:pt>
                <c:pt idx="4">
                  <c:v>5.5967784735880051E-2</c:v>
                </c:pt>
                <c:pt idx="5">
                  <c:v>8.8782619906622173E-2</c:v>
                </c:pt>
                <c:pt idx="6">
                  <c:v>0.13681317388834213</c:v>
                </c:pt>
                <c:pt idx="7">
                  <c:v>0.19161805449005145</c:v>
                </c:pt>
                <c:pt idx="8">
                  <c:v>0.24974757609203457</c:v>
                </c:pt>
                <c:pt idx="9">
                  <c:v>0.31987636054504515</c:v>
                </c:pt>
                <c:pt idx="10">
                  <c:v>0.39205111997237846</c:v>
                </c:pt>
                <c:pt idx="11">
                  <c:v>0.45554885264821682</c:v>
                </c:pt>
                <c:pt idx="12">
                  <c:v>0.5204661593020784</c:v>
                </c:pt>
                <c:pt idx="13">
                  <c:v>0.58471387345250536</c:v>
                </c:pt>
                <c:pt idx="14">
                  <c:v>0.63724331828100178</c:v>
                </c:pt>
                <c:pt idx="15">
                  <c:v>0.68776851193474298</c:v>
                </c:pt>
                <c:pt idx="16">
                  <c:v>0.73524912323587099</c:v>
                </c:pt>
                <c:pt idx="17">
                  <c:v>0.77455304876124886</c:v>
                </c:pt>
                <c:pt idx="18">
                  <c:v>0.80687737726435049</c:v>
                </c:pt>
                <c:pt idx="19">
                  <c:v>0.83834997285864721</c:v>
                </c:pt>
                <c:pt idx="20">
                  <c:v>0.86508154198193732</c:v>
                </c:pt>
                <c:pt idx="21">
                  <c:v>0.88537727004567124</c:v>
                </c:pt>
                <c:pt idx="22">
                  <c:v>0.90378043201490876</c:v>
                </c:pt>
                <c:pt idx="23">
                  <c:v>0.91936440097390437</c:v>
                </c:pt>
                <c:pt idx="24">
                  <c:v>0.93253690346804152</c:v>
                </c:pt>
                <c:pt idx="25">
                  <c:v>0.94360948717996929</c:v>
                </c:pt>
                <c:pt idx="26">
                  <c:v>0.95291035737216312</c:v>
                </c:pt>
                <c:pt idx="27">
                  <c:v>0.96792820847655237</c:v>
                </c:pt>
                <c:pt idx="28">
                  <c:v>0.97661717796074099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C-4F48-ADC1-2476EF8F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845535"/>
        <c:axId val="1846854687"/>
      </c:scatterChart>
      <c:valAx>
        <c:axId val="184684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54687"/>
        <c:crosses val="autoZero"/>
        <c:crossBetween val="midCat"/>
      </c:valAx>
      <c:valAx>
        <c:axId val="18468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4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BC!$DV$1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BC!$DU$2:$DU$41</c:f>
              <c:numCache>
                <c:formatCode>General</c:formatCode>
                <c:ptCount val="40"/>
                <c:pt idx="0">
                  <c:v>0</c:v>
                </c:pt>
                <c:pt idx="1">
                  <c:v>2.00787</c:v>
                </c:pt>
                <c:pt idx="2">
                  <c:v>4.0157499999999997</c:v>
                </c:pt>
                <c:pt idx="3">
                  <c:v>4.9606300000000001</c:v>
                </c:pt>
                <c:pt idx="4">
                  <c:v>6.9094499999999996</c:v>
                </c:pt>
                <c:pt idx="5">
                  <c:v>8.3858300000000003</c:v>
                </c:pt>
                <c:pt idx="6">
                  <c:v>8.7992100000000004</c:v>
                </c:pt>
                <c:pt idx="7">
                  <c:v>9.3897600000000008</c:v>
                </c:pt>
                <c:pt idx="8">
                  <c:v>9.8031500000000005</c:v>
                </c:pt>
                <c:pt idx="9">
                  <c:v>10.039400000000001</c:v>
                </c:pt>
                <c:pt idx="10">
                  <c:v>10.275600000000001</c:v>
                </c:pt>
                <c:pt idx="11">
                  <c:v>10.9252</c:v>
                </c:pt>
                <c:pt idx="12">
                  <c:v>11.515700000000001</c:v>
                </c:pt>
                <c:pt idx="13">
                  <c:v>11.9291</c:v>
                </c:pt>
                <c:pt idx="14">
                  <c:v>13.9961</c:v>
                </c:pt>
                <c:pt idx="15">
                  <c:v>15.944900000000001</c:v>
                </c:pt>
                <c:pt idx="16">
                  <c:v>17.893699999999999</c:v>
                </c:pt>
                <c:pt idx="17">
                  <c:v>18.070900000000002</c:v>
                </c:pt>
                <c:pt idx="18">
                  <c:v>18.307099999999998</c:v>
                </c:pt>
                <c:pt idx="19">
                  <c:v>18.4252</c:v>
                </c:pt>
                <c:pt idx="20">
                  <c:v>18.543299999999999</c:v>
                </c:pt>
                <c:pt idx="21">
                  <c:v>18.720500000000001</c:v>
                </c:pt>
                <c:pt idx="22">
                  <c:v>19.133900000000001</c:v>
                </c:pt>
                <c:pt idx="23">
                  <c:v>20.0197</c:v>
                </c:pt>
                <c:pt idx="24">
                  <c:v>23</c:v>
                </c:pt>
              </c:numCache>
            </c:numRef>
          </c:xVal>
          <c:yVal>
            <c:numRef>
              <c:f>BC!$DV$2:$DV$41</c:f>
              <c:numCache>
                <c:formatCode>General</c:formatCode>
                <c:ptCount val="40"/>
                <c:pt idx="0">
                  <c:v>0</c:v>
                </c:pt>
                <c:pt idx="1">
                  <c:v>3.9158500000000002E-3</c:v>
                </c:pt>
                <c:pt idx="2">
                  <c:v>3.6062300000000002E-3</c:v>
                </c:pt>
                <c:pt idx="3">
                  <c:v>3.4605199999999999E-3</c:v>
                </c:pt>
                <c:pt idx="4">
                  <c:v>1.2412299999999999E-2</c:v>
                </c:pt>
                <c:pt idx="5">
                  <c:v>1.6810800000000001E-2</c:v>
                </c:pt>
                <c:pt idx="6">
                  <c:v>1.6747100000000001E-2</c:v>
                </c:pt>
                <c:pt idx="7">
                  <c:v>2.1282200000000001E-2</c:v>
                </c:pt>
                <c:pt idx="8">
                  <c:v>2.5844599999999999E-2</c:v>
                </c:pt>
                <c:pt idx="9">
                  <c:v>3.9686699999999998E-2</c:v>
                </c:pt>
                <c:pt idx="10">
                  <c:v>6.2781100000000006E-2</c:v>
                </c:pt>
                <c:pt idx="11">
                  <c:v>0.132073</c:v>
                </c:pt>
                <c:pt idx="12">
                  <c:v>0.201375</c:v>
                </c:pt>
                <c:pt idx="13">
                  <c:v>0.25219900000000001</c:v>
                </c:pt>
                <c:pt idx="14">
                  <c:v>0.47856300000000002</c:v>
                </c:pt>
                <c:pt idx="15">
                  <c:v>0.681813</c:v>
                </c:pt>
                <c:pt idx="16">
                  <c:v>0.93132599999999999</c:v>
                </c:pt>
                <c:pt idx="17">
                  <c:v>0.94517700000000004</c:v>
                </c:pt>
                <c:pt idx="18">
                  <c:v>0.95439300000000005</c:v>
                </c:pt>
                <c:pt idx="19">
                  <c:v>0.95900099999999999</c:v>
                </c:pt>
                <c:pt idx="20">
                  <c:v>0.96360900000000005</c:v>
                </c:pt>
                <c:pt idx="21">
                  <c:v>0.96820799999999996</c:v>
                </c:pt>
                <c:pt idx="22">
                  <c:v>0.97277000000000002</c:v>
                </c:pt>
                <c:pt idx="23">
                  <c:v>0.972634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7-401C-B625-FA1A27F43E31}"/>
            </c:ext>
          </c:extLst>
        </c:ser>
        <c:ser>
          <c:idx val="1"/>
          <c:order val="1"/>
          <c:tx>
            <c:strRef>
              <c:f>BC!$DW$1</c:f>
              <c:strCache>
                <c:ptCount val="1"/>
                <c:pt idx="0">
                  <c:v>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BC!$DU$2:$DU$41</c:f>
              <c:numCache>
                <c:formatCode>General</c:formatCode>
                <c:ptCount val="40"/>
                <c:pt idx="0">
                  <c:v>0</c:v>
                </c:pt>
                <c:pt idx="1">
                  <c:v>2.00787</c:v>
                </c:pt>
                <c:pt idx="2">
                  <c:v>4.0157499999999997</c:v>
                </c:pt>
                <c:pt idx="3">
                  <c:v>4.9606300000000001</c:v>
                </c:pt>
                <c:pt idx="4">
                  <c:v>6.9094499999999996</c:v>
                </c:pt>
                <c:pt idx="5">
                  <c:v>8.3858300000000003</c:v>
                </c:pt>
                <c:pt idx="6">
                  <c:v>8.7992100000000004</c:v>
                </c:pt>
                <c:pt idx="7">
                  <c:v>9.3897600000000008</c:v>
                </c:pt>
                <c:pt idx="8">
                  <c:v>9.8031500000000005</c:v>
                </c:pt>
                <c:pt idx="9">
                  <c:v>10.039400000000001</c:v>
                </c:pt>
                <c:pt idx="10">
                  <c:v>10.275600000000001</c:v>
                </c:pt>
                <c:pt idx="11">
                  <c:v>10.9252</c:v>
                </c:pt>
                <c:pt idx="12">
                  <c:v>11.515700000000001</c:v>
                </c:pt>
                <c:pt idx="13">
                  <c:v>11.9291</c:v>
                </c:pt>
                <c:pt idx="14">
                  <c:v>13.9961</c:v>
                </c:pt>
                <c:pt idx="15">
                  <c:v>15.944900000000001</c:v>
                </c:pt>
                <c:pt idx="16">
                  <c:v>17.893699999999999</c:v>
                </c:pt>
                <c:pt idx="17">
                  <c:v>18.070900000000002</c:v>
                </c:pt>
                <c:pt idx="18">
                  <c:v>18.307099999999998</c:v>
                </c:pt>
                <c:pt idx="19">
                  <c:v>18.4252</c:v>
                </c:pt>
                <c:pt idx="20">
                  <c:v>18.543299999999999</c:v>
                </c:pt>
                <c:pt idx="21">
                  <c:v>18.720500000000001</c:v>
                </c:pt>
                <c:pt idx="22">
                  <c:v>19.133900000000001</c:v>
                </c:pt>
                <c:pt idx="23">
                  <c:v>20.0197</c:v>
                </c:pt>
                <c:pt idx="24">
                  <c:v>23</c:v>
                </c:pt>
              </c:numCache>
            </c:numRef>
          </c:xVal>
          <c:yVal>
            <c:numRef>
              <c:f>BC!$DW$2:$DW$41</c:f>
              <c:numCache>
                <c:formatCode>0.000</c:formatCode>
                <c:ptCount val="40"/>
                <c:pt idx="0">
                  <c:v>1.9032321951962109E-114</c:v>
                </c:pt>
                <c:pt idx="1">
                  <c:v>3.9719301130805024E-48</c:v>
                </c:pt>
                <c:pt idx="2">
                  <c:v>1.7474116214913867E-20</c:v>
                </c:pt>
                <c:pt idx="3">
                  <c:v>8.1582706284555315E-14</c:v>
                </c:pt>
                <c:pt idx="4">
                  <c:v>2.5250197180816528E-6</c:v>
                </c:pt>
                <c:pt idx="5">
                  <c:v>1.1443186174387254E-3</c:v>
                </c:pt>
                <c:pt idx="6">
                  <c:v>3.4954141579377459E-3</c:v>
                </c:pt>
                <c:pt idx="7">
                  <c:v>1.2616719237070468E-2</c:v>
                </c:pt>
                <c:pt idx="8">
                  <c:v>2.5944579803364846E-2</c:v>
                </c:pt>
                <c:pt idx="9">
                  <c:v>3.7086867446814907E-2</c:v>
                </c:pt>
                <c:pt idx="10">
                  <c:v>5.1189746933973587E-2</c:v>
                </c:pt>
                <c:pt idx="11">
                  <c:v>0.1065268647697933</c:v>
                </c:pt>
                <c:pt idx="12">
                  <c:v>0.17706758327461636</c:v>
                </c:pt>
                <c:pt idx="13">
                  <c:v>0.23556045968360889</c:v>
                </c:pt>
                <c:pt idx="14">
                  <c:v>0.55582521094148485</c:v>
                </c:pt>
                <c:pt idx="15">
                  <c:v>0.77787986646748219</c:v>
                </c:pt>
                <c:pt idx="16">
                  <c:v>0.89814061311751681</c:v>
                </c:pt>
                <c:pt idx="17">
                  <c:v>0.90534045634618776</c:v>
                </c:pt>
                <c:pt idx="18">
                  <c:v>0.91419050050229056</c:v>
                </c:pt>
                <c:pt idx="19">
                  <c:v>0.91831459840464025</c:v>
                </c:pt>
                <c:pt idx="20">
                  <c:v>0.92224901744359045</c:v>
                </c:pt>
                <c:pt idx="21">
                  <c:v>0.92781372156962327</c:v>
                </c:pt>
                <c:pt idx="22">
                  <c:v>0.93934624672546874</c:v>
                </c:pt>
                <c:pt idx="23">
                  <c:v>0.95836043404454274</c:v>
                </c:pt>
                <c:pt idx="24">
                  <c:v>0.98846339313433762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07-401C-B625-FA1A27F43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262143"/>
        <c:axId val="1850280863"/>
      </c:scatterChart>
      <c:valAx>
        <c:axId val="185026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80863"/>
        <c:crosses val="autoZero"/>
        <c:crossBetween val="midCat"/>
      </c:valAx>
      <c:valAx>
        <c:axId val="18502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6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BC!$DZ$1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BC!$DY$2:$DY$49</c:f>
              <c:numCache>
                <c:formatCode>General</c:formatCode>
                <c:ptCount val="48"/>
                <c:pt idx="0">
                  <c:v>0</c:v>
                </c:pt>
                <c:pt idx="1">
                  <c:v>1.8008599999999999</c:v>
                </c:pt>
                <c:pt idx="2">
                  <c:v>3.82437</c:v>
                </c:pt>
                <c:pt idx="3">
                  <c:v>5.8480800000000004</c:v>
                </c:pt>
                <c:pt idx="4">
                  <c:v>7.8716900000000001</c:v>
                </c:pt>
                <c:pt idx="5">
                  <c:v>9.8940400000000004</c:v>
                </c:pt>
                <c:pt idx="6">
                  <c:v>11.915100000000001</c:v>
                </c:pt>
                <c:pt idx="7">
                  <c:v>13.9336</c:v>
                </c:pt>
                <c:pt idx="8">
                  <c:v>15.947100000000001</c:v>
                </c:pt>
                <c:pt idx="9">
                  <c:v>16.954799999999999</c:v>
                </c:pt>
                <c:pt idx="10">
                  <c:v>17.959900000000001</c:v>
                </c:pt>
                <c:pt idx="11">
                  <c:v>18.962299999999999</c:v>
                </c:pt>
                <c:pt idx="12">
                  <c:v>19.9648</c:v>
                </c:pt>
                <c:pt idx="13">
                  <c:v>20.968</c:v>
                </c:pt>
                <c:pt idx="14">
                  <c:v>21.9709</c:v>
                </c:pt>
                <c:pt idx="15">
                  <c:v>23.972200000000001</c:v>
                </c:pt>
                <c:pt idx="16">
                  <c:v>24.9755</c:v>
                </c:pt>
                <c:pt idx="17">
                  <c:v>25.980799999999999</c:v>
                </c:pt>
                <c:pt idx="18">
                  <c:v>27.992000000000001</c:v>
                </c:pt>
                <c:pt idx="19">
                  <c:v>28.994299999999999</c:v>
                </c:pt>
                <c:pt idx="20">
                  <c:v>29.998799999999999</c:v>
                </c:pt>
                <c:pt idx="21">
                  <c:v>33.019100000000002</c:v>
                </c:pt>
                <c:pt idx="22">
                  <c:v>34.023099999999999</c:v>
                </c:pt>
                <c:pt idx="23">
                  <c:v>35.028799999999997</c:v>
                </c:pt>
                <c:pt idx="24">
                  <c:v>36.031599999999997</c:v>
                </c:pt>
                <c:pt idx="25">
                  <c:v>37.037500000000001</c:v>
                </c:pt>
                <c:pt idx="26">
                  <c:v>38.044800000000002</c:v>
                </c:pt>
                <c:pt idx="27">
                  <c:v>39.0535</c:v>
                </c:pt>
                <c:pt idx="28">
                  <c:v>40.058900000000001</c:v>
                </c:pt>
                <c:pt idx="29">
                  <c:v>41.067599999999999</c:v>
                </c:pt>
                <c:pt idx="30">
                  <c:v>43.090200000000003</c:v>
                </c:pt>
                <c:pt idx="31">
                  <c:v>45.108600000000003</c:v>
                </c:pt>
                <c:pt idx="32">
                  <c:v>47.132199999999997</c:v>
                </c:pt>
                <c:pt idx="33">
                  <c:v>49.156700000000001</c:v>
                </c:pt>
                <c:pt idx="34">
                  <c:v>50.169400000000003</c:v>
                </c:pt>
                <c:pt idx="35">
                  <c:v>51.179499999999997</c:v>
                </c:pt>
                <c:pt idx="36">
                  <c:v>55</c:v>
                </c:pt>
              </c:numCache>
            </c:numRef>
          </c:xVal>
          <c:yVal>
            <c:numRef>
              <c:f>BC!$DZ$2:$DZ$49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4.1121500000000002E-3</c:v>
                </c:pt>
                <c:pt idx="6">
                  <c:v>1.6448600000000001E-2</c:v>
                </c:pt>
                <c:pt idx="7">
                  <c:v>4.1635499999999999E-2</c:v>
                </c:pt>
                <c:pt idx="8">
                  <c:v>9.0981300000000001E-2</c:v>
                </c:pt>
                <c:pt idx="9">
                  <c:v>0.111028</c:v>
                </c:pt>
                <c:pt idx="10">
                  <c:v>0.143925</c:v>
                </c:pt>
                <c:pt idx="11">
                  <c:v>0.18967300000000001</c:v>
                </c:pt>
                <c:pt idx="12">
                  <c:v>0.23542099999999999</c:v>
                </c:pt>
                <c:pt idx="13">
                  <c:v>0.27756999999999998</c:v>
                </c:pt>
                <c:pt idx="14">
                  <c:v>0.32126199999999999</c:v>
                </c:pt>
                <c:pt idx="15">
                  <c:v>0.43023400000000001</c:v>
                </c:pt>
                <c:pt idx="16">
                  <c:v>0.47186899999999998</c:v>
                </c:pt>
                <c:pt idx="17">
                  <c:v>0.50373800000000002</c:v>
                </c:pt>
                <c:pt idx="18">
                  <c:v>0.56439300000000003</c:v>
                </c:pt>
                <c:pt idx="19">
                  <c:v>0.61065400000000003</c:v>
                </c:pt>
                <c:pt idx="20">
                  <c:v>0.64663599999999999</c:v>
                </c:pt>
                <c:pt idx="21">
                  <c:v>0.72065400000000002</c:v>
                </c:pt>
                <c:pt idx="22">
                  <c:v>0.75869200000000003</c:v>
                </c:pt>
                <c:pt idx="23">
                  <c:v>0.78850500000000001</c:v>
                </c:pt>
                <c:pt idx="24">
                  <c:v>0.83270999999999995</c:v>
                </c:pt>
                <c:pt idx="25">
                  <c:v>0.86149500000000001</c:v>
                </c:pt>
                <c:pt idx="26">
                  <c:v>0.88359799999999999</c:v>
                </c:pt>
                <c:pt idx="27">
                  <c:v>0.898505</c:v>
                </c:pt>
                <c:pt idx="28">
                  <c:v>0.92986000000000002</c:v>
                </c:pt>
                <c:pt idx="29">
                  <c:v>0.94528000000000001</c:v>
                </c:pt>
                <c:pt idx="30">
                  <c:v>0.95042099999999996</c:v>
                </c:pt>
                <c:pt idx="31">
                  <c:v>0.975607</c:v>
                </c:pt>
                <c:pt idx="32">
                  <c:v>0.975607</c:v>
                </c:pt>
                <c:pt idx="33">
                  <c:v>0.971495</c:v>
                </c:pt>
                <c:pt idx="34">
                  <c:v>0.96686899999999998</c:v>
                </c:pt>
                <c:pt idx="35">
                  <c:v>0.97509299999999999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E-4A90-ACC4-E28B43BB3979}"/>
            </c:ext>
          </c:extLst>
        </c:ser>
        <c:ser>
          <c:idx val="1"/>
          <c:order val="1"/>
          <c:tx>
            <c:strRef>
              <c:f>BC!$EA$1</c:f>
              <c:strCache>
                <c:ptCount val="1"/>
                <c:pt idx="0">
                  <c:v>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BC!$DY$2:$DY$49</c:f>
              <c:numCache>
                <c:formatCode>General</c:formatCode>
                <c:ptCount val="48"/>
                <c:pt idx="0">
                  <c:v>0</c:v>
                </c:pt>
                <c:pt idx="1">
                  <c:v>1.8008599999999999</c:v>
                </c:pt>
                <c:pt idx="2">
                  <c:v>3.82437</c:v>
                </c:pt>
                <c:pt idx="3">
                  <c:v>5.8480800000000004</c:v>
                </c:pt>
                <c:pt idx="4">
                  <c:v>7.8716900000000001</c:v>
                </c:pt>
                <c:pt idx="5">
                  <c:v>9.8940400000000004</c:v>
                </c:pt>
                <c:pt idx="6">
                  <c:v>11.915100000000001</c:v>
                </c:pt>
                <c:pt idx="7">
                  <c:v>13.9336</c:v>
                </c:pt>
                <c:pt idx="8">
                  <c:v>15.947100000000001</c:v>
                </c:pt>
                <c:pt idx="9">
                  <c:v>16.954799999999999</c:v>
                </c:pt>
                <c:pt idx="10">
                  <c:v>17.959900000000001</c:v>
                </c:pt>
                <c:pt idx="11">
                  <c:v>18.962299999999999</c:v>
                </c:pt>
                <c:pt idx="12">
                  <c:v>19.9648</c:v>
                </c:pt>
                <c:pt idx="13">
                  <c:v>20.968</c:v>
                </c:pt>
                <c:pt idx="14">
                  <c:v>21.9709</c:v>
                </c:pt>
                <c:pt idx="15">
                  <c:v>23.972200000000001</c:v>
                </c:pt>
                <c:pt idx="16">
                  <c:v>24.9755</c:v>
                </c:pt>
                <c:pt idx="17">
                  <c:v>25.980799999999999</c:v>
                </c:pt>
                <c:pt idx="18">
                  <c:v>27.992000000000001</c:v>
                </c:pt>
                <c:pt idx="19">
                  <c:v>28.994299999999999</c:v>
                </c:pt>
                <c:pt idx="20">
                  <c:v>29.998799999999999</c:v>
                </c:pt>
                <c:pt idx="21">
                  <c:v>33.019100000000002</c:v>
                </c:pt>
                <c:pt idx="22">
                  <c:v>34.023099999999999</c:v>
                </c:pt>
                <c:pt idx="23">
                  <c:v>35.028799999999997</c:v>
                </c:pt>
                <c:pt idx="24">
                  <c:v>36.031599999999997</c:v>
                </c:pt>
                <c:pt idx="25">
                  <c:v>37.037500000000001</c:v>
                </c:pt>
                <c:pt idx="26">
                  <c:v>38.044800000000002</c:v>
                </c:pt>
                <c:pt idx="27">
                  <c:v>39.0535</c:v>
                </c:pt>
                <c:pt idx="28">
                  <c:v>40.058900000000001</c:v>
                </c:pt>
                <c:pt idx="29">
                  <c:v>41.067599999999999</c:v>
                </c:pt>
                <c:pt idx="30">
                  <c:v>43.090200000000003</c:v>
                </c:pt>
                <c:pt idx="31">
                  <c:v>45.108600000000003</c:v>
                </c:pt>
                <c:pt idx="32">
                  <c:v>47.132199999999997</c:v>
                </c:pt>
                <c:pt idx="33">
                  <c:v>49.156700000000001</c:v>
                </c:pt>
                <c:pt idx="34">
                  <c:v>50.169400000000003</c:v>
                </c:pt>
                <c:pt idx="35">
                  <c:v>51.179499999999997</c:v>
                </c:pt>
                <c:pt idx="36">
                  <c:v>55</c:v>
                </c:pt>
              </c:numCache>
            </c:numRef>
          </c:xVal>
          <c:yVal>
            <c:numRef>
              <c:f>BC!$EA$2:$EA$49</c:f>
              <c:numCache>
                <c:formatCode>0.000</c:formatCode>
                <c:ptCount val="48"/>
                <c:pt idx="0">
                  <c:v>3.2301996361775751E-9</c:v>
                </c:pt>
                <c:pt idx="1">
                  <c:v>1.867664556835184E-7</c:v>
                </c:pt>
                <c:pt idx="2">
                  <c:v>6.5894506661322876E-6</c:v>
                </c:pt>
                <c:pt idx="3">
                  <c:v>1.0246551696650718E-4</c:v>
                </c:pt>
                <c:pt idx="4">
                  <c:v>8.4752855489914601E-4</c:v>
                </c:pt>
                <c:pt idx="5">
                  <c:v>4.3082528034016033E-3</c:v>
                </c:pt>
                <c:pt idx="6">
                  <c:v>1.5059740330074664E-2</c:v>
                </c:pt>
                <c:pt idx="7">
                  <c:v>3.9445498855408448E-2</c:v>
                </c:pt>
                <c:pt idx="8">
                  <c:v>8.2700623154655845E-2</c:v>
                </c:pt>
                <c:pt idx="9">
                  <c:v>0.11210255694550149</c:v>
                </c:pt>
                <c:pt idx="10">
                  <c:v>0.14632541305682392</c:v>
                </c:pt>
                <c:pt idx="11">
                  <c:v>0.18479147827526418</c:v>
                </c:pt>
                <c:pt idx="12">
                  <c:v>0.22685230015592209</c:v>
                </c:pt>
                <c:pt idx="13">
                  <c:v>0.27166841300449507</c:v>
                </c:pt>
                <c:pt idx="14">
                  <c:v>0.31827358869225314</c:v>
                </c:pt>
                <c:pt idx="15">
                  <c:v>0.41309779559804899</c:v>
                </c:pt>
                <c:pt idx="16">
                  <c:v>0.4599577986889069</c:v>
                </c:pt>
                <c:pt idx="17">
                  <c:v>0.50557771680498464</c:v>
                </c:pt>
                <c:pt idx="18">
                  <c:v>0.59095107484331488</c:v>
                </c:pt>
                <c:pt idx="19">
                  <c:v>0.62992861561141011</c:v>
                </c:pt>
                <c:pt idx="20">
                  <c:v>0.66636608496273964</c:v>
                </c:pt>
                <c:pt idx="21">
                  <c:v>0.75972335373210753</c:v>
                </c:pt>
                <c:pt idx="22">
                  <c:v>0.78554332576588037</c:v>
                </c:pt>
                <c:pt idx="23">
                  <c:v>0.80898366681696077</c:v>
                </c:pt>
                <c:pt idx="24">
                  <c:v>0.83008692883746005</c:v>
                </c:pt>
                <c:pt idx="25">
                  <c:v>0.84913587051056671</c:v>
                </c:pt>
                <c:pt idx="26">
                  <c:v>0.86624662908992522</c:v>
                </c:pt>
                <c:pt idx="27">
                  <c:v>0.88157410392696722</c:v>
                </c:pt>
                <c:pt idx="28">
                  <c:v>0.89521042962987663</c:v>
                </c:pt>
                <c:pt idx="29">
                  <c:v>0.90739758559808947</c:v>
                </c:pt>
                <c:pt idx="30">
                  <c:v>0.92789754963977811</c:v>
                </c:pt>
                <c:pt idx="31">
                  <c:v>0.94397013246687178</c:v>
                </c:pt>
                <c:pt idx="32">
                  <c:v>0.95657249613108608</c:v>
                </c:pt>
                <c:pt idx="33">
                  <c:v>0.96639467329138118</c:v>
                </c:pt>
                <c:pt idx="34">
                  <c:v>0.97045337920007191</c:v>
                </c:pt>
                <c:pt idx="35">
                  <c:v>0.97401988999057032</c:v>
                </c:pt>
                <c:pt idx="36">
                  <c:v>0.98405752829815507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E-4A90-ACC4-E28B43BB3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860095"/>
        <c:axId val="1846864671"/>
      </c:scatterChart>
      <c:valAx>
        <c:axId val="184686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64671"/>
        <c:crosses val="autoZero"/>
        <c:crossBetween val="midCat"/>
      </c:valAx>
      <c:valAx>
        <c:axId val="18468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6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BC!$ED$1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BC!$EC$2:$EC$59</c:f>
              <c:numCache>
                <c:formatCode>General</c:formatCode>
                <c:ptCount val="58"/>
                <c:pt idx="0">
                  <c:v>0</c:v>
                </c:pt>
                <c:pt idx="1">
                  <c:v>1.3465</c:v>
                </c:pt>
                <c:pt idx="2">
                  <c:v>4.0395000000000003</c:v>
                </c:pt>
                <c:pt idx="3">
                  <c:v>6.7324999999999999</c:v>
                </c:pt>
                <c:pt idx="4">
                  <c:v>9.4254899999999999</c:v>
                </c:pt>
                <c:pt idx="5">
                  <c:v>12.118499999999999</c:v>
                </c:pt>
                <c:pt idx="6">
                  <c:v>14.811500000000001</c:v>
                </c:pt>
                <c:pt idx="7">
                  <c:v>17.5045</c:v>
                </c:pt>
                <c:pt idx="8">
                  <c:v>20.197500000000002</c:v>
                </c:pt>
                <c:pt idx="9">
                  <c:v>22.890499999999999</c:v>
                </c:pt>
                <c:pt idx="10">
                  <c:v>25.583500000000001</c:v>
                </c:pt>
                <c:pt idx="11">
                  <c:v>28.276499999999999</c:v>
                </c:pt>
                <c:pt idx="12">
                  <c:v>30.9695</c:v>
                </c:pt>
                <c:pt idx="13">
                  <c:v>33.662500000000001</c:v>
                </c:pt>
                <c:pt idx="14">
                  <c:v>36.355499999999999</c:v>
                </c:pt>
                <c:pt idx="15">
                  <c:v>39.048499999999997</c:v>
                </c:pt>
                <c:pt idx="16">
                  <c:v>41.741500000000002</c:v>
                </c:pt>
                <c:pt idx="17">
                  <c:v>44.4345</c:v>
                </c:pt>
                <c:pt idx="18">
                  <c:v>47.127499999999998</c:v>
                </c:pt>
                <c:pt idx="19">
                  <c:v>49.820500000000003</c:v>
                </c:pt>
                <c:pt idx="20">
                  <c:v>52.513500000000001</c:v>
                </c:pt>
                <c:pt idx="21">
                  <c:v>55.206499999999998</c:v>
                </c:pt>
                <c:pt idx="22">
                  <c:v>57.899500000000003</c:v>
                </c:pt>
                <c:pt idx="23">
                  <c:v>60.592500000000001</c:v>
                </c:pt>
                <c:pt idx="24">
                  <c:v>63.285499999999999</c:v>
                </c:pt>
                <c:pt idx="25">
                  <c:v>65.978499999999997</c:v>
                </c:pt>
                <c:pt idx="26">
                  <c:v>68.671499999999995</c:v>
                </c:pt>
                <c:pt idx="27">
                  <c:v>71.364500000000007</c:v>
                </c:pt>
                <c:pt idx="28">
                  <c:v>74.057500000000005</c:v>
                </c:pt>
                <c:pt idx="29">
                  <c:v>76.750399999999999</c:v>
                </c:pt>
                <c:pt idx="30">
                  <c:v>79.443399999999997</c:v>
                </c:pt>
                <c:pt idx="31">
                  <c:v>82.136399999999995</c:v>
                </c:pt>
                <c:pt idx="32">
                  <c:v>84.829400000000007</c:v>
                </c:pt>
                <c:pt idx="33">
                  <c:v>88.868899999999996</c:v>
                </c:pt>
                <c:pt idx="34">
                  <c:v>92.100499999999997</c:v>
                </c:pt>
                <c:pt idx="35">
                  <c:v>95.062799999999996</c:v>
                </c:pt>
                <c:pt idx="36">
                  <c:v>98.025099999999995</c:v>
                </c:pt>
                <c:pt idx="37">
                  <c:v>100.98699999999999</c:v>
                </c:pt>
                <c:pt idx="38">
                  <c:v>104.21899999999999</c:v>
                </c:pt>
                <c:pt idx="39">
                  <c:v>106.643</c:v>
                </c:pt>
                <c:pt idx="40">
                  <c:v>109.605</c:v>
                </c:pt>
                <c:pt idx="41">
                  <c:v>112.837</c:v>
                </c:pt>
                <c:pt idx="42">
                  <c:v>115.79900000000001</c:v>
                </c:pt>
                <c:pt idx="43">
                  <c:v>118.761</c:v>
                </c:pt>
                <c:pt idx="44">
                  <c:v>121.724</c:v>
                </c:pt>
                <c:pt idx="45">
                  <c:v>124.955</c:v>
                </c:pt>
                <c:pt idx="46">
                  <c:v>127.648</c:v>
                </c:pt>
                <c:pt idx="47">
                  <c:v>130.88</c:v>
                </c:pt>
                <c:pt idx="48">
                  <c:v>133.84200000000001</c:v>
                </c:pt>
                <c:pt idx="49">
                  <c:v>136.26599999999999</c:v>
                </c:pt>
                <c:pt idx="50">
                  <c:v>139.49700000000001</c:v>
                </c:pt>
                <c:pt idx="51">
                  <c:v>142.46</c:v>
                </c:pt>
                <c:pt idx="52">
                  <c:v>145.691</c:v>
                </c:pt>
                <c:pt idx="53">
                  <c:v>148.654</c:v>
                </c:pt>
                <c:pt idx="54">
                  <c:v>151.88499999999999</c:v>
                </c:pt>
                <c:pt idx="55">
                  <c:v>154.578</c:v>
                </c:pt>
                <c:pt idx="56">
                  <c:v>157.81</c:v>
                </c:pt>
                <c:pt idx="57">
                  <c:v>165</c:v>
                </c:pt>
              </c:numCache>
            </c:numRef>
          </c:xVal>
          <c:yVal>
            <c:numRef>
              <c:f>BC!$ED$2:$ED$59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2.8326200000000001E-3</c:v>
                </c:pt>
                <c:pt idx="19">
                  <c:v>3.7768200000000002E-3</c:v>
                </c:pt>
                <c:pt idx="20">
                  <c:v>6.6094400000000003E-3</c:v>
                </c:pt>
                <c:pt idx="21">
                  <c:v>7.5536500000000003E-3</c:v>
                </c:pt>
                <c:pt idx="22">
                  <c:v>9.91416E-3</c:v>
                </c:pt>
                <c:pt idx="23">
                  <c:v>8.4978499999999995E-3</c:v>
                </c:pt>
                <c:pt idx="24">
                  <c:v>9.4420600000000004E-3</c:v>
                </c:pt>
                <c:pt idx="25">
                  <c:v>9.4420600000000004E-3</c:v>
                </c:pt>
                <c:pt idx="26">
                  <c:v>1.22747E-2</c:v>
                </c:pt>
                <c:pt idx="27">
                  <c:v>1.41631E-2</c:v>
                </c:pt>
                <c:pt idx="28">
                  <c:v>1.8884100000000001E-2</c:v>
                </c:pt>
                <c:pt idx="29">
                  <c:v>2.3133000000000001E-2</c:v>
                </c:pt>
                <c:pt idx="30">
                  <c:v>5.0042900000000001E-2</c:v>
                </c:pt>
                <c:pt idx="31">
                  <c:v>5.8540799999999997E-2</c:v>
                </c:pt>
                <c:pt idx="32">
                  <c:v>0.10102999999999999</c:v>
                </c:pt>
                <c:pt idx="33">
                  <c:v>0.15720999999999999</c:v>
                </c:pt>
                <c:pt idx="34">
                  <c:v>0.18695300000000001</c:v>
                </c:pt>
                <c:pt idx="35">
                  <c:v>0.22944200000000001</c:v>
                </c:pt>
                <c:pt idx="36">
                  <c:v>0.26768199999999998</c:v>
                </c:pt>
                <c:pt idx="37">
                  <c:v>0.301674</c:v>
                </c:pt>
                <c:pt idx="38">
                  <c:v>0.35691000000000001</c:v>
                </c:pt>
                <c:pt idx="39">
                  <c:v>0.37815500000000002</c:v>
                </c:pt>
                <c:pt idx="40">
                  <c:v>0.42914200000000002</c:v>
                </c:pt>
                <c:pt idx="41">
                  <c:v>0.47588000000000003</c:v>
                </c:pt>
                <c:pt idx="42">
                  <c:v>0.51412000000000002</c:v>
                </c:pt>
                <c:pt idx="43">
                  <c:v>0.55660900000000002</c:v>
                </c:pt>
                <c:pt idx="44">
                  <c:v>0.59060100000000004</c:v>
                </c:pt>
                <c:pt idx="45">
                  <c:v>0.62884099999999998</c:v>
                </c:pt>
                <c:pt idx="46">
                  <c:v>0.696824</c:v>
                </c:pt>
                <c:pt idx="47">
                  <c:v>0.73506400000000005</c:v>
                </c:pt>
                <c:pt idx="48">
                  <c:v>0.77755399999999997</c:v>
                </c:pt>
                <c:pt idx="49">
                  <c:v>0.82004299999999997</c:v>
                </c:pt>
                <c:pt idx="50">
                  <c:v>0.85403399999999996</c:v>
                </c:pt>
                <c:pt idx="51">
                  <c:v>0.90077300000000005</c:v>
                </c:pt>
                <c:pt idx="52">
                  <c:v>0.93476400000000004</c:v>
                </c:pt>
                <c:pt idx="53">
                  <c:v>0.96875500000000003</c:v>
                </c:pt>
                <c:pt idx="54">
                  <c:v>0.97300399999999998</c:v>
                </c:pt>
                <c:pt idx="55">
                  <c:v>0.97725300000000004</c:v>
                </c:pt>
                <c:pt idx="56">
                  <c:v>0.97725300000000004</c:v>
                </c:pt>
                <c:pt idx="5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2-4928-972B-907261CE6A8B}"/>
            </c:ext>
          </c:extLst>
        </c:ser>
        <c:ser>
          <c:idx val="1"/>
          <c:order val="1"/>
          <c:tx>
            <c:strRef>
              <c:f>BC!$EE$1</c:f>
              <c:strCache>
                <c:ptCount val="1"/>
                <c:pt idx="0">
                  <c:v>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BC!$EC$2:$EC$64</c:f>
              <c:numCache>
                <c:formatCode>General</c:formatCode>
                <c:ptCount val="63"/>
                <c:pt idx="0">
                  <c:v>0</c:v>
                </c:pt>
                <c:pt idx="1">
                  <c:v>1.3465</c:v>
                </c:pt>
                <c:pt idx="2">
                  <c:v>4.0395000000000003</c:v>
                </c:pt>
                <c:pt idx="3">
                  <c:v>6.7324999999999999</c:v>
                </c:pt>
                <c:pt idx="4">
                  <c:v>9.4254899999999999</c:v>
                </c:pt>
                <c:pt idx="5">
                  <c:v>12.118499999999999</c:v>
                </c:pt>
                <c:pt idx="6">
                  <c:v>14.811500000000001</c:v>
                </c:pt>
                <c:pt idx="7">
                  <c:v>17.5045</c:v>
                </c:pt>
                <c:pt idx="8">
                  <c:v>20.197500000000002</c:v>
                </c:pt>
                <c:pt idx="9">
                  <c:v>22.890499999999999</c:v>
                </c:pt>
                <c:pt idx="10">
                  <c:v>25.583500000000001</c:v>
                </c:pt>
                <c:pt idx="11">
                  <c:v>28.276499999999999</c:v>
                </c:pt>
                <c:pt idx="12">
                  <c:v>30.9695</c:v>
                </c:pt>
                <c:pt idx="13">
                  <c:v>33.662500000000001</c:v>
                </c:pt>
                <c:pt idx="14">
                  <c:v>36.355499999999999</c:v>
                </c:pt>
                <c:pt idx="15">
                  <c:v>39.048499999999997</c:v>
                </c:pt>
                <c:pt idx="16">
                  <c:v>41.741500000000002</c:v>
                </c:pt>
                <c:pt idx="17">
                  <c:v>44.4345</c:v>
                </c:pt>
                <c:pt idx="18">
                  <c:v>47.127499999999998</c:v>
                </c:pt>
                <c:pt idx="19">
                  <c:v>49.820500000000003</c:v>
                </c:pt>
                <c:pt idx="20">
                  <c:v>52.513500000000001</c:v>
                </c:pt>
                <c:pt idx="21">
                  <c:v>55.206499999999998</c:v>
                </c:pt>
                <c:pt idx="22">
                  <c:v>57.899500000000003</c:v>
                </c:pt>
                <c:pt idx="23">
                  <c:v>60.592500000000001</c:v>
                </c:pt>
                <c:pt idx="24">
                  <c:v>63.285499999999999</c:v>
                </c:pt>
                <c:pt idx="25">
                  <c:v>65.978499999999997</c:v>
                </c:pt>
                <c:pt idx="26">
                  <c:v>68.671499999999995</c:v>
                </c:pt>
                <c:pt idx="27">
                  <c:v>71.364500000000007</c:v>
                </c:pt>
                <c:pt idx="28">
                  <c:v>74.057500000000005</c:v>
                </c:pt>
                <c:pt idx="29">
                  <c:v>76.750399999999999</c:v>
                </c:pt>
                <c:pt idx="30">
                  <c:v>79.443399999999997</c:v>
                </c:pt>
                <c:pt idx="31">
                  <c:v>82.136399999999995</c:v>
                </c:pt>
                <c:pt idx="32">
                  <c:v>84.829400000000007</c:v>
                </c:pt>
                <c:pt idx="33">
                  <c:v>88.868899999999996</c:v>
                </c:pt>
                <c:pt idx="34">
                  <c:v>92.100499999999997</c:v>
                </c:pt>
                <c:pt idx="35">
                  <c:v>95.062799999999996</c:v>
                </c:pt>
                <c:pt idx="36">
                  <c:v>98.025099999999995</c:v>
                </c:pt>
                <c:pt idx="37">
                  <c:v>100.98699999999999</c:v>
                </c:pt>
                <c:pt idx="38">
                  <c:v>104.21899999999999</c:v>
                </c:pt>
                <c:pt idx="39">
                  <c:v>106.643</c:v>
                </c:pt>
                <c:pt idx="40">
                  <c:v>109.605</c:v>
                </c:pt>
                <c:pt idx="41">
                  <c:v>112.837</c:v>
                </c:pt>
                <c:pt idx="42">
                  <c:v>115.79900000000001</c:v>
                </c:pt>
                <c:pt idx="43">
                  <c:v>118.761</c:v>
                </c:pt>
                <c:pt idx="44">
                  <c:v>121.724</c:v>
                </c:pt>
                <c:pt idx="45">
                  <c:v>124.955</c:v>
                </c:pt>
                <c:pt idx="46">
                  <c:v>127.648</c:v>
                </c:pt>
                <c:pt idx="47">
                  <c:v>130.88</c:v>
                </c:pt>
                <c:pt idx="48">
                  <c:v>133.84200000000001</c:v>
                </c:pt>
                <c:pt idx="49">
                  <c:v>136.26599999999999</c:v>
                </c:pt>
                <c:pt idx="50">
                  <c:v>139.49700000000001</c:v>
                </c:pt>
                <c:pt idx="51">
                  <c:v>142.46</c:v>
                </c:pt>
                <c:pt idx="52">
                  <c:v>145.691</c:v>
                </c:pt>
                <c:pt idx="53">
                  <c:v>148.654</c:v>
                </c:pt>
                <c:pt idx="54">
                  <c:v>151.88499999999999</c:v>
                </c:pt>
                <c:pt idx="55">
                  <c:v>154.578</c:v>
                </c:pt>
                <c:pt idx="56">
                  <c:v>157.81</c:v>
                </c:pt>
                <c:pt idx="57">
                  <c:v>165</c:v>
                </c:pt>
                <c:pt idx="58">
                  <c:v>170</c:v>
                </c:pt>
                <c:pt idx="59">
                  <c:v>175</c:v>
                </c:pt>
                <c:pt idx="60">
                  <c:v>180</c:v>
                </c:pt>
                <c:pt idx="61">
                  <c:v>185</c:v>
                </c:pt>
                <c:pt idx="62">
                  <c:v>200</c:v>
                </c:pt>
              </c:numCache>
            </c:numRef>
          </c:xVal>
          <c:yVal>
            <c:numRef>
              <c:f>BC!$EE$2:$EE$64</c:f>
              <c:numCache>
                <c:formatCode>0.000</c:formatCode>
                <c:ptCount val="63"/>
                <c:pt idx="0">
                  <c:v>1.2364685750206448E-73</c:v>
                </c:pt>
                <c:pt idx="1">
                  <c:v>5.4059893440509877E-69</c:v>
                </c:pt>
                <c:pt idx="2">
                  <c:v>1.402491185982282E-60</c:v>
                </c:pt>
                <c:pt idx="3">
                  <c:v>3.3410576575486454E-53</c:v>
                </c:pt>
                <c:pt idx="4">
                  <c:v>9.8089171948648286E-47</c:v>
                </c:pt>
                <c:pt idx="5">
                  <c:v>4.5945406304393823E-41</c:v>
                </c:pt>
                <c:pt idx="6">
                  <c:v>4.3045813791524747E-36</c:v>
                </c:pt>
                <c:pt idx="7">
                  <c:v>9.836751171499591E-32</c:v>
                </c:pt>
                <c:pt idx="8">
                  <c:v>6.5242254985232963E-28</c:v>
                </c:pt>
                <c:pt idx="9">
                  <c:v>1.4627793347075482E-24</c:v>
                </c:pt>
                <c:pt idx="10">
                  <c:v>1.2672318428789147E-21</c:v>
                </c:pt>
                <c:pt idx="11">
                  <c:v>4.7693614198518903E-19</c:v>
                </c:pt>
                <c:pt idx="12">
                  <c:v>8.6420611977536863E-17</c:v>
                </c:pt>
                <c:pt idx="13">
                  <c:v>8.2499859595747682E-15</c:v>
                </c:pt>
                <c:pt idx="14">
                  <c:v>4.4902586409479644E-13</c:v>
                </c:pt>
                <c:pt idx="15">
                  <c:v>1.4933009087923566E-11</c:v>
                </c:pt>
                <c:pt idx="16">
                  <c:v>3.2244067233032853E-10</c:v>
                </c:pt>
                <c:pt idx="17">
                  <c:v>4.7675750114506118E-9</c:v>
                </c:pt>
                <c:pt idx="18">
                  <c:v>5.0577781469621871E-8</c:v>
                </c:pt>
                <c:pt idx="19">
                  <c:v>4.0105839871845587E-7</c:v>
                </c:pt>
                <c:pt idx="20">
                  <c:v>2.463892853273623E-6</c:v>
                </c:pt>
                <c:pt idx="21">
                  <c:v>1.210215730984693E-5</c:v>
                </c:pt>
                <c:pt idx="22">
                  <c:v>4.8854805485270284E-5</c:v>
                </c:pt>
                <c:pt idx="23">
                  <c:v>1.6605650584225389E-4</c:v>
                </c:pt>
                <c:pt idx="24">
                  <c:v>4.8541701326324009E-4</c:v>
                </c:pt>
                <c:pt idx="25">
                  <c:v>1.2432436894806056E-3</c:v>
                </c:pt>
                <c:pt idx="26">
                  <c:v>2.835675543129548E-3</c:v>
                </c:pt>
                <c:pt idx="27">
                  <c:v>5.8427919026107214E-3</c:v>
                </c:pt>
                <c:pt idx="28">
                  <c:v>1.1012547210725037E-2</c:v>
                </c:pt>
                <c:pt idx="29">
                  <c:v>1.9196393739488699E-2</c:v>
                </c:pt>
                <c:pt idx="30">
                  <c:v>3.1247508010467034E-2</c:v>
                </c:pt>
                <c:pt idx="31">
                  <c:v>4.7899572402320727E-2</c:v>
                </c:pt>
                <c:pt idx="32">
                  <c:v>6.9659881384744715E-2</c:v>
                </c:pt>
                <c:pt idx="33">
                  <c:v>0.11224209315366965</c:v>
                </c:pt>
                <c:pt idx="34">
                  <c:v>0.15447124150184166</c:v>
                </c:pt>
                <c:pt idx="35">
                  <c:v>0.19866281757524082</c:v>
                </c:pt>
                <c:pt idx="36">
                  <c:v>0.24698245863500212</c:v>
                </c:pt>
                <c:pt idx="37">
                  <c:v>0.29817330314598817</c:v>
                </c:pt>
                <c:pt idx="38">
                  <c:v>0.35580592467683925</c:v>
                </c:pt>
                <c:pt idx="39">
                  <c:v>0.3993217095052683</c:v>
                </c:pt>
                <c:pt idx="40">
                  <c:v>0.45187985125616092</c:v>
                </c:pt>
                <c:pt idx="41">
                  <c:v>0.50745868330683785</c:v>
                </c:pt>
                <c:pt idx="42">
                  <c:v>0.55600913207956848</c:v>
                </c:pt>
                <c:pt idx="43">
                  <c:v>0.6017530114256322</c:v>
                </c:pt>
                <c:pt idx="44">
                  <c:v>0.64437545159457854</c:v>
                </c:pt>
                <c:pt idx="45">
                  <c:v>0.68707295831668869</c:v>
                </c:pt>
                <c:pt idx="46">
                  <c:v>0.71960222434311616</c:v>
                </c:pt>
                <c:pt idx="47">
                  <c:v>0.75502542518013027</c:v>
                </c:pt>
                <c:pt idx="48">
                  <c:v>0.78415084978007177</c:v>
                </c:pt>
                <c:pt idx="49">
                  <c:v>0.80573185647762269</c:v>
                </c:pt>
                <c:pt idx="50">
                  <c:v>0.83154510795460002</c:v>
                </c:pt>
                <c:pt idx="51">
                  <c:v>0.85247220714872496</c:v>
                </c:pt>
                <c:pt idx="52">
                  <c:v>0.8725699399827912</c:v>
                </c:pt>
                <c:pt idx="53">
                  <c:v>0.8887440305359634</c:v>
                </c:pt>
                <c:pt idx="54">
                  <c:v>0.90417981060657648</c:v>
                </c:pt>
                <c:pt idx="55">
                  <c:v>0.9154749514109799</c:v>
                </c:pt>
                <c:pt idx="56">
                  <c:v>0.92735776371690204</c:v>
                </c:pt>
                <c:pt idx="57">
                  <c:v>0.94830244808346853</c:v>
                </c:pt>
                <c:pt idx="58">
                  <c:v>0.9592726708692052</c:v>
                </c:pt>
                <c:pt idx="59">
                  <c:v>0.96795440718152714</c:v>
                </c:pt>
                <c:pt idx="60">
                  <c:v>0.97480981012740597</c:v>
                </c:pt>
                <c:pt idx="61">
                  <c:v>0.98021366426135925</c:v>
                </c:pt>
                <c:pt idx="62">
                  <c:v>0.99044066168084754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F2-4928-972B-907261CE6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344095"/>
        <c:axId val="1850337439"/>
      </c:scatterChart>
      <c:valAx>
        <c:axId val="185034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37439"/>
        <c:crosses val="autoZero"/>
        <c:crossBetween val="midCat"/>
      </c:valAx>
      <c:valAx>
        <c:axId val="185033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4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BC!$EH$1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BC!$EG$2:$EG$52</c:f>
              <c:numCache>
                <c:formatCode>General</c:formatCode>
                <c:ptCount val="51"/>
                <c:pt idx="0">
                  <c:v>0</c:v>
                </c:pt>
                <c:pt idx="1">
                  <c:v>4.4526899999999996</c:v>
                </c:pt>
                <c:pt idx="2">
                  <c:v>10.018599999999999</c:v>
                </c:pt>
                <c:pt idx="3">
                  <c:v>15.2134</c:v>
                </c:pt>
                <c:pt idx="4">
                  <c:v>19.666</c:v>
                </c:pt>
                <c:pt idx="5">
                  <c:v>24.489799999999999</c:v>
                </c:pt>
                <c:pt idx="6">
                  <c:v>29.6846</c:v>
                </c:pt>
                <c:pt idx="7">
                  <c:v>34.508299999999998</c:v>
                </c:pt>
                <c:pt idx="8">
                  <c:v>39.332099999999997</c:v>
                </c:pt>
                <c:pt idx="9">
                  <c:v>43.042700000000004</c:v>
                </c:pt>
                <c:pt idx="10">
                  <c:v>48.237499999999997</c:v>
                </c:pt>
                <c:pt idx="11">
                  <c:v>51.576999999999998</c:v>
                </c:pt>
                <c:pt idx="12">
                  <c:v>56.400700000000001</c:v>
                </c:pt>
                <c:pt idx="13">
                  <c:v>59.740299999999998</c:v>
                </c:pt>
                <c:pt idx="14">
                  <c:v>63.079799999999999</c:v>
                </c:pt>
                <c:pt idx="15">
                  <c:v>66.419300000000007</c:v>
                </c:pt>
                <c:pt idx="16">
                  <c:v>68.645600000000002</c:v>
                </c:pt>
                <c:pt idx="17">
                  <c:v>72.7273</c:v>
                </c:pt>
                <c:pt idx="18">
                  <c:v>76.437799999999996</c:v>
                </c:pt>
                <c:pt idx="19">
                  <c:v>80.148399999999995</c:v>
                </c:pt>
                <c:pt idx="20">
                  <c:v>83.858999999999995</c:v>
                </c:pt>
                <c:pt idx="21">
                  <c:v>90.167000000000002</c:v>
                </c:pt>
                <c:pt idx="22">
                  <c:v>94.990700000000004</c:v>
                </c:pt>
                <c:pt idx="23">
                  <c:v>99.072400000000002</c:v>
                </c:pt>
                <c:pt idx="24">
                  <c:v>101.67</c:v>
                </c:pt>
                <c:pt idx="25">
                  <c:v>104.63800000000001</c:v>
                </c:pt>
                <c:pt idx="26">
                  <c:v>110.575</c:v>
                </c:pt>
                <c:pt idx="27">
                  <c:v>115.02800000000001</c:v>
                </c:pt>
                <c:pt idx="28">
                  <c:v>119.852</c:v>
                </c:pt>
                <c:pt idx="29">
                  <c:v>125.04600000000001</c:v>
                </c:pt>
                <c:pt idx="30">
                  <c:v>129.87</c:v>
                </c:pt>
                <c:pt idx="31">
                  <c:v>135.43600000000001</c:v>
                </c:pt>
                <c:pt idx="32">
                  <c:v>139.88900000000001</c:v>
                </c:pt>
                <c:pt idx="33">
                  <c:v>145.083</c:v>
                </c:pt>
                <c:pt idx="34">
                  <c:v>150.649</c:v>
                </c:pt>
                <c:pt idx="35">
                  <c:v>154.73099999999999</c:v>
                </c:pt>
                <c:pt idx="36">
                  <c:v>160.297</c:v>
                </c:pt>
                <c:pt idx="37">
                  <c:v>165.12100000000001</c:v>
                </c:pt>
                <c:pt idx="38">
                  <c:v>169.94399999999999</c:v>
                </c:pt>
                <c:pt idx="39">
                  <c:v>175.13900000000001</c:v>
                </c:pt>
                <c:pt idx="40">
                  <c:v>180.334</c:v>
                </c:pt>
                <c:pt idx="41">
                  <c:v>185.15799999999999</c:v>
                </c:pt>
                <c:pt idx="42">
                  <c:v>190.35300000000001</c:v>
                </c:pt>
                <c:pt idx="43">
                  <c:v>195.547</c:v>
                </c:pt>
                <c:pt idx="44">
                  <c:v>200.37100000000001</c:v>
                </c:pt>
                <c:pt idx="45">
                  <c:v>205.19499999999999</c:v>
                </c:pt>
                <c:pt idx="46">
                  <c:v>210.01900000000001</c:v>
                </c:pt>
                <c:pt idx="47">
                  <c:v>215</c:v>
                </c:pt>
                <c:pt idx="48">
                  <c:v>220</c:v>
                </c:pt>
                <c:pt idx="49">
                  <c:v>230</c:v>
                </c:pt>
                <c:pt idx="50">
                  <c:v>250</c:v>
                </c:pt>
              </c:numCache>
            </c:numRef>
          </c:xVal>
          <c:yVal>
            <c:numRef>
              <c:f>BC!$EH$2:$EH$52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4.2127700000000002E-3</c:v>
                </c:pt>
                <c:pt idx="13">
                  <c:v>8.4255300000000005E-3</c:v>
                </c:pt>
                <c:pt idx="14">
                  <c:v>2.1063800000000001E-2</c:v>
                </c:pt>
                <c:pt idx="15">
                  <c:v>2.9489399999999999E-2</c:v>
                </c:pt>
                <c:pt idx="16">
                  <c:v>3.7914900000000001E-2</c:v>
                </c:pt>
                <c:pt idx="17">
                  <c:v>6.3191499999999998E-2</c:v>
                </c:pt>
                <c:pt idx="18">
                  <c:v>0.101106</c:v>
                </c:pt>
                <c:pt idx="19">
                  <c:v>0.126383</c:v>
                </c:pt>
                <c:pt idx="20">
                  <c:v>0.164298</c:v>
                </c:pt>
                <c:pt idx="21">
                  <c:v>0.23170199999999999</c:v>
                </c:pt>
                <c:pt idx="22">
                  <c:v>0.29068100000000002</c:v>
                </c:pt>
                <c:pt idx="23">
                  <c:v>0.345447</c:v>
                </c:pt>
                <c:pt idx="24">
                  <c:v>0.37493599999999999</c:v>
                </c:pt>
                <c:pt idx="25">
                  <c:v>0.42127700000000001</c:v>
                </c:pt>
                <c:pt idx="26">
                  <c:v>0.48868099999999998</c:v>
                </c:pt>
                <c:pt idx="27">
                  <c:v>0.54766000000000004</c:v>
                </c:pt>
                <c:pt idx="28">
                  <c:v>0.59399999999999997</c:v>
                </c:pt>
                <c:pt idx="29">
                  <c:v>0.65719099999999997</c:v>
                </c:pt>
                <c:pt idx="30">
                  <c:v>0.71195699999999995</c:v>
                </c:pt>
                <c:pt idx="31">
                  <c:v>0.77093599999999995</c:v>
                </c:pt>
                <c:pt idx="32">
                  <c:v>0.81306400000000001</c:v>
                </c:pt>
                <c:pt idx="33">
                  <c:v>0.85519100000000003</c:v>
                </c:pt>
                <c:pt idx="34">
                  <c:v>0.901532</c:v>
                </c:pt>
                <c:pt idx="35">
                  <c:v>0.93523400000000001</c:v>
                </c:pt>
                <c:pt idx="36">
                  <c:v>0.94366000000000005</c:v>
                </c:pt>
                <c:pt idx="37">
                  <c:v>0.94787200000000005</c:v>
                </c:pt>
                <c:pt idx="38">
                  <c:v>0.95629799999999998</c:v>
                </c:pt>
                <c:pt idx="39">
                  <c:v>0.960511</c:v>
                </c:pt>
                <c:pt idx="40">
                  <c:v>0.964723</c:v>
                </c:pt>
                <c:pt idx="41">
                  <c:v>0.97314900000000004</c:v>
                </c:pt>
                <c:pt idx="42">
                  <c:v>0.97314900000000004</c:v>
                </c:pt>
                <c:pt idx="43">
                  <c:v>0.97314900000000004</c:v>
                </c:pt>
                <c:pt idx="44">
                  <c:v>0.97314900000000004</c:v>
                </c:pt>
                <c:pt idx="45">
                  <c:v>0.97314900000000004</c:v>
                </c:pt>
                <c:pt idx="46">
                  <c:v>0.97736199999999995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5-4E52-93F8-5C3DBE50053A}"/>
            </c:ext>
          </c:extLst>
        </c:ser>
        <c:ser>
          <c:idx val="1"/>
          <c:order val="1"/>
          <c:tx>
            <c:strRef>
              <c:f>BC!$EI$1</c:f>
              <c:strCache>
                <c:ptCount val="1"/>
                <c:pt idx="0">
                  <c:v>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BC!$EG$2:$EG$52</c:f>
              <c:numCache>
                <c:formatCode>General</c:formatCode>
                <c:ptCount val="51"/>
                <c:pt idx="0">
                  <c:v>0</c:v>
                </c:pt>
                <c:pt idx="1">
                  <c:v>4.4526899999999996</c:v>
                </c:pt>
                <c:pt idx="2">
                  <c:v>10.018599999999999</c:v>
                </c:pt>
                <c:pt idx="3">
                  <c:v>15.2134</c:v>
                </c:pt>
                <c:pt idx="4">
                  <c:v>19.666</c:v>
                </c:pt>
                <c:pt idx="5">
                  <c:v>24.489799999999999</c:v>
                </c:pt>
                <c:pt idx="6">
                  <c:v>29.6846</c:v>
                </c:pt>
                <c:pt idx="7">
                  <c:v>34.508299999999998</c:v>
                </c:pt>
                <c:pt idx="8">
                  <c:v>39.332099999999997</c:v>
                </c:pt>
                <c:pt idx="9">
                  <c:v>43.042700000000004</c:v>
                </c:pt>
                <c:pt idx="10">
                  <c:v>48.237499999999997</c:v>
                </c:pt>
                <c:pt idx="11">
                  <c:v>51.576999999999998</c:v>
                </c:pt>
                <c:pt idx="12">
                  <c:v>56.400700000000001</c:v>
                </c:pt>
                <c:pt idx="13">
                  <c:v>59.740299999999998</c:v>
                </c:pt>
                <c:pt idx="14">
                  <c:v>63.079799999999999</c:v>
                </c:pt>
                <c:pt idx="15">
                  <c:v>66.419300000000007</c:v>
                </c:pt>
                <c:pt idx="16">
                  <c:v>68.645600000000002</c:v>
                </c:pt>
                <c:pt idx="17">
                  <c:v>72.7273</c:v>
                </c:pt>
                <c:pt idx="18">
                  <c:v>76.437799999999996</c:v>
                </c:pt>
                <c:pt idx="19">
                  <c:v>80.148399999999995</c:v>
                </c:pt>
                <c:pt idx="20">
                  <c:v>83.858999999999995</c:v>
                </c:pt>
                <c:pt idx="21">
                  <c:v>90.167000000000002</c:v>
                </c:pt>
                <c:pt idx="22">
                  <c:v>94.990700000000004</c:v>
                </c:pt>
                <c:pt idx="23">
                  <c:v>99.072400000000002</c:v>
                </c:pt>
                <c:pt idx="24">
                  <c:v>101.67</c:v>
                </c:pt>
                <c:pt idx="25">
                  <c:v>104.63800000000001</c:v>
                </c:pt>
                <c:pt idx="26">
                  <c:v>110.575</c:v>
                </c:pt>
                <c:pt idx="27">
                  <c:v>115.02800000000001</c:v>
                </c:pt>
                <c:pt idx="28">
                  <c:v>119.852</c:v>
                </c:pt>
                <c:pt idx="29">
                  <c:v>125.04600000000001</c:v>
                </c:pt>
                <c:pt idx="30">
                  <c:v>129.87</c:v>
                </c:pt>
                <c:pt idx="31">
                  <c:v>135.43600000000001</c:v>
                </c:pt>
                <c:pt idx="32">
                  <c:v>139.88900000000001</c:v>
                </c:pt>
                <c:pt idx="33">
                  <c:v>145.083</c:v>
                </c:pt>
                <c:pt idx="34">
                  <c:v>150.649</c:v>
                </c:pt>
                <c:pt idx="35">
                  <c:v>154.73099999999999</c:v>
                </c:pt>
                <c:pt idx="36">
                  <c:v>160.297</c:v>
                </c:pt>
                <c:pt idx="37">
                  <c:v>165.12100000000001</c:v>
                </c:pt>
                <c:pt idx="38">
                  <c:v>169.94399999999999</c:v>
                </c:pt>
                <c:pt idx="39">
                  <c:v>175.13900000000001</c:v>
                </c:pt>
                <c:pt idx="40">
                  <c:v>180.334</c:v>
                </c:pt>
                <c:pt idx="41">
                  <c:v>185.15799999999999</c:v>
                </c:pt>
                <c:pt idx="42">
                  <c:v>190.35300000000001</c:v>
                </c:pt>
                <c:pt idx="43">
                  <c:v>195.547</c:v>
                </c:pt>
                <c:pt idx="44">
                  <c:v>200.37100000000001</c:v>
                </c:pt>
                <c:pt idx="45">
                  <c:v>205.19499999999999</c:v>
                </c:pt>
                <c:pt idx="46">
                  <c:v>210.01900000000001</c:v>
                </c:pt>
                <c:pt idx="47">
                  <c:v>215</c:v>
                </c:pt>
                <c:pt idx="48">
                  <c:v>220</c:v>
                </c:pt>
                <c:pt idx="49">
                  <c:v>230</c:v>
                </c:pt>
                <c:pt idx="50">
                  <c:v>250</c:v>
                </c:pt>
              </c:numCache>
            </c:numRef>
          </c:xVal>
          <c:yVal>
            <c:numRef>
              <c:f>BC!$EI$2:$EI$52</c:f>
              <c:numCache>
                <c:formatCode>0.000</c:formatCode>
                <c:ptCount val="51"/>
                <c:pt idx="0">
                  <c:v>6.9339673798870645E-23</c:v>
                </c:pt>
                <c:pt idx="1">
                  <c:v>2.4206459764967476E-19</c:v>
                </c:pt>
                <c:pt idx="2">
                  <c:v>1.0641290144079445E-15</c:v>
                </c:pt>
                <c:pt idx="3">
                  <c:v>6.0393116967647298E-13</c:v>
                </c:pt>
                <c:pt idx="4">
                  <c:v>5.427731658007174E-11</c:v>
                </c:pt>
                <c:pt idx="5">
                  <c:v>3.1640553644169281E-9</c:v>
                </c:pt>
                <c:pt idx="6">
                  <c:v>1.1577341583759057E-7</c:v>
                </c:pt>
                <c:pt idx="7">
                  <c:v>1.8056442255999945E-6</c:v>
                </c:pt>
                <c:pt idx="8">
                  <c:v>1.7558212243694215E-5</c:v>
                </c:pt>
                <c:pt idx="9">
                  <c:v>7.7112651168121055E-5</c:v>
                </c:pt>
                <c:pt idx="10">
                  <c:v>4.4015827822768477E-4</c:v>
                </c:pt>
                <c:pt idx="11">
                  <c:v>1.1342904842050656E-3</c:v>
                </c:pt>
                <c:pt idx="12">
                  <c:v>3.6416352950663735E-3</c:v>
                </c:pt>
                <c:pt idx="13">
                  <c:v>7.2446119669931129E-3</c:v>
                </c:pt>
                <c:pt idx="14">
                  <c:v>1.3247568666333797E-2</c:v>
                </c:pt>
                <c:pt idx="15">
                  <c:v>2.2498352654589202E-2</c:v>
                </c:pt>
                <c:pt idx="16">
                  <c:v>3.0875740021319872E-2</c:v>
                </c:pt>
                <c:pt idx="17">
                  <c:v>5.1588812838479395E-2</c:v>
                </c:pt>
                <c:pt idx="18">
                  <c:v>7.7007353995733399E-2</c:v>
                </c:pt>
                <c:pt idx="19">
                  <c:v>0.10889365836587604</c:v>
                </c:pt>
                <c:pt idx="20">
                  <c:v>0.1469396161923614</c:v>
                </c:pt>
                <c:pt idx="21">
                  <c:v>0.22350941462770127</c:v>
                </c:pt>
                <c:pt idx="22">
                  <c:v>0.28921017494547896</c:v>
                </c:pt>
                <c:pt idx="23">
                  <c:v>0.3473285416385678</c:v>
                </c:pt>
                <c:pt idx="24">
                  <c:v>0.38470158629343282</c:v>
                </c:pt>
                <c:pt idx="25">
                  <c:v>0.4271796684829785</c:v>
                </c:pt>
                <c:pt idx="26">
                  <c:v>0.50954282526094052</c:v>
                </c:pt>
                <c:pt idx="27">
                  <c:v>0.56754697697222689</c:v>
                </c:pt>
                <c:pt idx="28">
                  <c:v>0.62562575484312755</c:v>
                </c:pt>
                <c:pt idx="29">
                  <c:v>0.68198273419726507</c:v>
                </c:pt>
                <c:pt idx="30">
                  <c:v>0.72839190844298285</c:v>
                </c:pt>
                <c:pt idx="31">
                  <c:v>0.77499678068166544</c:v>
                </c:pt>
                <c:pt idx="32">
                  <c:v>0.80723611997308753</c:v>
                </c:pt>
                <c:pt idx="33">
                  <c:v>0.83966034655283839</c:v>
                </c:pt>
                <c:pt idx="34">
                  <c:v>0.86887311900892705</c:v>
                </c:pt>
                <c:pt idx="35">
                  <c:v>0.88708909983236583</c:v>
                </c:pt>
                <c:pt idx="36">
                  <c:v>0.90813396026410764</c:v>
                </c:pt>
                <c:pt idx="37">
                  <c:v>0.92331166183079827</c:v>
                </c:pt>
                <c:pt idx="38">
                  <c:v>0.93606809791736822</c:v>
                </c:pt>
                <c:pt idx="39">
                  <c:v>0.94751275524851197</c:v>
                </c:pt>
                <c:pt idx="40">
                  <c:v>0.95695592658159578</c:v>
                </c:pt>
                <c:pt idx="41">
                  <c:v>0.96422549417902992</c:v>
                </c:pt>
                <c:pt idx="42">
                  <c:v>0.97070831113935496</c:v>
                </c:pt>
                <c:pt idx="43">
                  <c:v>0.97603005665915477</c:v>
                </c:pt>
                <c:pt idx="44">
                  <c:v>0.98011169348700966</c:v>
                </c:pt>
                <c:pt idx="45">
                  <c:v>0.98350418467084944</c:v>
                </c:pt>
                <c:pt idx="46">
                  <c:v>0.9863220368022998</c:v>
                </c:pt>
                <c:pt idx="47">
                  <c:v>0.98873036067951148</c:v>
                </c:pt>
                <c:pt idx="48">
                  <c:v>0.99072350677639087</c:v>
                </c:pt>
                <c:pt idx="49">
                  <c:v>0.9937177847389238</c:v>
                </c:pt>
                <c:pt idx="50">
                  <c:v>0.99712257466603216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5-4E52-93F8-5C3DBE500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287247"/>
        <c:axId val="1833297647"/>
      </c:scatterChart>
      <c:valAx>
        <c:axId val="183328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97647"/>
        <c:crosses val="autoZero"/>
        <c:crossBetween val="midCat"/>
      </c:valAx>
      <c:valAx>
        <c:axId val="18332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8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BC!$EL$1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BC!$EK$2:$EK$31</c:f>
              <c:numCache>
                <c:formatCode>General</c:formatCode>
                <c:ptCount val="30"/>
                <c:pt idx="0">
                  <c:v>0</c:v>
                </c:pt>
                <c:pt idx="1">
                  <c:v>101.053</c:v>
                </c:pt>
                <c:pt idx="2">
                  <c:v>202.10499999999999</c:v>
                </c:pt>
                <c:pt idx="3">
                  <c:v>307.36799999999999</c:v>
                </c:pt>
                <c:pt idx="4">
                  <c:v>395.78899999999999</c:v>
                </c:pt>
                <c:pt idx="5">
                  <c:v>492.63200000000001</c:v>
                </c:pt>
                <c:pt idx="6">
                  <c:v>589.47400000000005</c:v>
                </c:pt>
                <c:pt idx="7">
                  <c:v>623.15800000000002</c:v>
                </c:pt>
                <c:pt idx="8">
                  <c:v>682.10500000000002</c:v>
                </c:pt>
                <c:pt idx="9">
                  <c:v>736.84199999999998</c:v>
                </c:pt>
                <c:pt idx="10">
                  <c:v>795.78899999999999</c:v>
                </c:pt>
                <c:pt idx="11">
                  <c:v>863.15800000000002</c:v>
                </c:pt>
                <c:pt idx="12">
                  <c:v>922.10500000000002</c:v>
                </c:pt>
                <c:pt idx="13">
                  <c:v>976.84199999999998</c:v>
                </c:pt>
                <c:pt idx="14">
                  <c:v>1040</c:v>
                </c:pt>
                <c:pt idx="15">
                  <c:v>1098.95</c:v>
                </c:pt>
                <c:pt idx="16">
                  <c:v>1157.8900000000001</c:v>
                </c:pt>
                <c:pt idx="17">
                  <c:v>1221.05</c:v>
                </c:pt>
                <c:pt idx="18">
                  <c:v>1280</c:v>
                </c:pt>
                <c:pt idx="19">
                  <c:v>1343.16</c:v>
                </c:pt>
                <c:pt idx="20">
                  <c:v>1402.11</c:v>
                </c:pt>
                <c:pt idx="21">
                  <c:v>1461.05</c:v>
                </c:pt>
                <c:pt idx="22">
                  <c:v>1520</c:v>
                </c:pt>
                <c:pt idx="23">
                  <c:v>1574.74</c:v>
                </c:pt>
                <c:pt idx="24">
                  <c:v>1637.89</c:v>
                </c:pt>
                <c:pt idx="25">
                  <c:v>1701.05</c:v>
                </c:pt>
                <c:pt idx="26">
                  <c:v>1755.79</c:v>
                </c:pt>
                <c:pt idx="27">
                  <c:v>1814.74</c:v>
                </c:pt>
                <c:pt idx="28">
                  <c:v>1877.89</c:v>
                </c:pt>
                <c:pt idx="29">
                  <c:v>1900</c:v>
                </c:pt>
              </c:numCache>
            </c:numRef>
          </c:xVal>
          <c:yVal>
            <c:numRef>
              <c:f>BC!$EL$2:$EL$31</c:f>
              <c:numCache>
                <c:formatCode>General</c:formatCode>
                <c:ptCount val="30"/>
                <c:pt idx="0">
                  <c:v>0</c:v>
                </c:pt>
                <c:pt idx="1">
                  <c:v>4.23077E-3</c:v>
                </c:pt>
                <c:pt idx="2">
                  <c:v>4.23077E-3</c:v>
                </c:pt>
                <c:pt idx="3">
                  <c:v>4.23077E-3</c:v>
                </c:pt>
                <c:pt idx="4">
                  <c:v>4.23077E-3</c:v>
                </c:pt>
                <c:pt idx="5">
                  <c:v>4.23077E-3</c:v>
                </c:pt>
                <c:pt idx="6">
                  <c:v>4.23077E-3</c:v>
                </c:pt>
                <c:pt idx="7">
                  <c:v>8.46154E-3</c:v>
                </c:pt>
                <c:pt idx="8">
                  <c:v>1.26923E-2</c:v>
                </c:pt>
                <c:pt idx="9">
                  <c:v>2.96154E-2</c:v>
                </c:pt>
                <c:pt idx="10">
                  <c:v>5.92308E-2</c:v>
                </c:pt>
                <c:pt idx="11">
                  <c:v>0.118462</c:v>
                </c:pt>
                <c:pt idx="12">
                  <c:v>0.20307700000000001</c:v>
                </c:pt>
                <c:pt idx="13">
                  <c:v>0.29192299999999999</c:v>
                </c:pt>
                <c:pt idx="14">
                  <c:v>0.38923099999999999</c:v>
                </c:pt>
                <c:pt idx="15">
                  <c:v>0.48230800000000001</c:v>
                </c:pt>
                <c:pt idx="16">
                  <c:v>0.57538500000000004</c:v>
                </c:pt>
                <c:pt idx="17">
                  <c:v>0.66423100000000002</c:v>
                </c:pt>
                <c:pt idx="18">
                  <c:v>0.74461500000000003</c:v>
                </c:pt>
                <c:pt idx="19">
                  <c:v>0.82076899999999997</c:v>
                </c:pt>
                <c:pt idx="20">
                  <c:v>0.88423099999999999</c:v>
                </c:pt>
                <c:pt idx="21">
                  <c:v>0.93076899999999996</c:v>
                </c:pt>
                <c:pt idx="22">
                  <c:v>0.95192299999999996</c:v>
                </c:pt>
                <c:pt idx="23">
                  <c:v>0.95615399999999995</c:v>
                </c:pt>
                <c:pt idx="24">
                  <c:v>0.964615</c:v>
                </c:pt>
                <c:pt idx="25">
                  <c:v>0.97730799999999995</c:v>
                </c:pt>
                <c:pt idx="26">
                  <c:v>0.97730799999999995</c:v>
                </c:pt>
                <c:pt idx="27">
                  <c:v>0.98153800000000002</c:v>
                </c:pt>
                <c:pt idx="28">
                  <c:v>0.97730799999999995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B-4C69-B885-AAB014B86437}"/>
            </c:ext>
          </c:extLst>
        </c:ser>
        <c:ser>
          <c:idx val="1"/>
          <c:order val="1"/>
          <c:tx>
            <c:strRef>
              <c:f>BC!$EM$1</c:f>
              <c:strCache>
                <c:ptCount val="1"/>
                <c:pt idx="0">
                  <c:v>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BC!$EK$2:$EK$38</c:f>
              <c:numCache>
                <c:formatCode>General</c:formatCode>
                <c:ptCount val="37"/>
                <c:pt idx="0">
                  <c:v>0</c:v>
                </c:pt>
                <c:pt idx="1">
                  <c:v>101.053</c:v>
                </c:pt>
                <c:pt idx="2">
                  <c:v>202.10499999999999</c:v>
                </c:pt>
                <c:pt idx="3">
                  <c:v>307.36799999999999</c:v>
                </c:pt>
                <c:pt idx="4">
                  <c:v>395.78899999999999</c:v>
                </c:pt>
                <c:pt idx="5">
                  <c:v>492.63200000000001</c:v>
                </c:pt>
                <c:pt idx="6">
                  <c:v>589.47400000000005</c:v>
                </c:pt>
                <c:pt idx="7">
                  <c:v>623.15800000000002</c:v>
                </c:pt>
                <c:pt idx="8">
                  <c:v>682.10500000000002</c:v>
                </c:pt>
                <c:pt idx="9">
                  <c:v>736.84199999999998</c:v>
                </c:pt>
                <c:pt idx="10">
                  <c:v>795.78899999999999</c:v>
                </c:pt>
                <c:pt idx="11">
                  <c:v>863.15800000000002</c:v>
                </c:pt>
                <c:pt idx="12">
                  <c:v>922.10500000000002</c:v>
                </c:pt>
                <c:pt idx="13">
                  <c:v>976.84199999999998</c:v>
                </c:pt>
                <c:pt idx="14">
                  <c:v>1040</c:v>
                </c:pt>
                <c:pt idx="15">
                  <c:v>1098.95</c:v>
                </c:pt>
                <c:pt idx="16">
                  <c:v>1157.8900000000001</c:v>
                </c:pt>
                <c:pt idx="17">
                  <c:v>1221.05</c:v>
                </c:pt>
                <c:pt idx="18">
                  <c:v>1280</c:v>
                </c:pt>
                <c:pt idx="19">
                  <c:v>1343.16</c:v>
                </c:pt>
                <c:pt idx="20">
                  <c:v>1402.11</c:v>
                </c:pt>
                <c:pt idx="21">
                  <c:v>1461.05</c:v>
                </c:pt>
                <c:pt idx="22">
                  <c:v>1520</c:v>
                </c:pt>
                <c:pt idx="23">
                  <c:v>1574.74</c:v>
                </c:pt>
                <c:pt idx="24">
                  <c:v>1637.89</c:v>
                </c:pt>
                <c:pt idx="25">
                  <c:v>1701.05</c:v>
                </c:pt>
                <c:pt idx="26">
                  <c:v>1755.79</c:v>
                </c:pt>
                <c:pt idx="27">
                  <c:v>1814.74</c:v>
                </c:pt>
                <c:pt idx="28">
                  <c:v>1877.89</c:v>
                </c:pt>
                <c:pt idx="29">
                  <c:v>1900</c:v>
                </c:pt>
                <c:pt idx="30">
                  <c:v>2000</c:v>
                </c:pt>
                <c:pt idx="31">
                  <c:v>2100</c:v>
                </c:pt>
                <c:pt idx="32">
                  <c:v>2200</c:v>
                </c:pt>
                <c:pt idx="33">
                  <c:v>2300</c:v>
                </c:pt>
                <c:pt idx="34">
                  <c:v>2400</c:v>
                </c:pt>
                <c:pt idx="35">
                  <c:v>2500</c:v>
                </c:pt>
                <c:pt idx="36">
                  <c:v>2600</c:v>
                </c:pt>
              </c:numCache>
            </c:numRef>
          </c:xVal>
          <c:yVal>
            <c:numRef>
              <c:f>BC!$EM$2:$EM$38</c:f>
              <c:numCache>
                <c:formatCode>0.000</c:formatCode>
                <c:ptCount val="37"/>
                <c:pt idx="0">
                  <c:v>6.276478466421583E-74</c:v>
                </c:pt>
                <c:pt idx="1">
                  <c:v>7.2774666213325378E-45</c:v>
                </c:pt>
                <c:pt idx="2">
                  <c:v>2.4345800540179486E-27</c:v>
                </c:pt>
                <c:pt idx="3">
                  <c:v>1.9398359513787471E-16</c:v>
                </c:pt>
                <c:pt idx="4">
                  <c:v>8.0850187511442537E-11</c:v>
                </c:pt>
                <c:pt idx="5">
                  <c:v>6.0970707018632256E-7</c:v>
                </c:pt>
                <c:pt idx="6">
                  <c:v>1.4888151896073209E-4</c:v>
                </c:pt>
                <c:pt idx="7">
                  <c:v>5.8444648095007802E-4</c:v>
                </c:pt>
                <c:pt idx="8">
                  <c:v>3.9174207270327695E-3</c:v>
                </c:pt>
                <c:pt idx="9">
                  <c:v>1.4789002961668671E-2</c:v>
                </c:pt>
                <c:pt idx="10">
                  <c:v>4.3411956933987833E-2</c:v>
                </c:pt>
                <c:pt idx="11">
                  <c:v>0.1065716111168569</c:v>
                </c:pt>
                <c:pt idx="12">
                  <c:v>0.18885429345801788</c:v>
                </c:pt>
                <c:pt idx="13">
                  <c:v>0.28160054361280284</c:v>
                </c:pt>
                <c:pt idx="14">
                  <c:v>0.39703276213102756</c:v>
                </c:pt>
                <c:pt idx="15">
                  <c:v>0.5027480524601281</c:v>
                </c:pt>
                <c:pt idx="16">
                  <c:v>0.59932479094292501</c:v>
                </c:pt>
                <c:pt idx="17">
                  <c:v>0.6885492087453926</c:v>
                </c:pt>
                <c:pt idx="18">
                  <c:v>0.75744720020673961</c:v>
                </c:pt>
                <c:pt idx="19">
                  <c:v>0.8166919918244403</c:v>
                </c:pt>
                <c:pt idx="20">
                  <c:v>0.86006782949124716</c:v>
                </c:pt>
                <c:pt idx="21">
                  <c:v>0.89384271329557807</c:v>
                </c:pt>
                <c:pt idx="22">
                  <c:v>0.91984961304453505</c:v>
                </c:pt>
                <c:pt idx="23">
                  <c:v>0.93845625043894321</c:v>
                </c:pt>
                <c:pt idx="24">
                  <c:v>0.95475338176788682</c:v>
                </c:pt>
                <c:pt idx="25">
                  <c:v>0.96681287660541093</c:v>
                </c:pt>
                <c:pt idx="26">
                  <c:v>0.97466618088868018</c:v>
                </c:pt>
                <c:pt idx="27">
                  <c:v>0.98107879089413907</c:v>
                </c:pt>
                <c:pt idx="28">
                  <c:v>0.98617172778925477</c:v>
                </c:pt>
                <c:pt idx="29">
                  <c:v>0.98761169229932122</c:v>
                </c:pt>
                <c:pt idx="30">
                  <c:v>0.99247244403838941</c:v>
                </c:pt>
                <c:pt idx="31">
                  <c:v>0.99543041002288102</c:v>
                </c:pt>
                <c:pt idx="32">
                  <c:v>0.99722766077515457</c:v>
                </c:pt>
                <c:pt idx="33">
                  <c:v>0.9983186373980294</c:v>
                </c:pt>
                <c:pt idx="34">
                  <c:v>0.99898051007183619</c:v>
                </c:pt>
                <c:pt idx="35">
                  <c:v>0.99938191552698408</c:v>
                </c:pt>
                <c:pt idx="36">
                  <c:v>0.99962530458621224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5B-4C69-B885-AAB014B86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224847"/>
        <c:axId val="1833233999"/>
      </c:scatterChart>
      <c:valAx>
        <c:axId val="183322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33999"/>
        <c:crosses val="autoZero"/>
        <c:crossBetween val="midCat"/>
      </c:valAx>
      <c:valAx>
        <c:axId val="18332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2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BC!$EP$1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BC!$EO$2:$EO$23</c:f>
              <c:numCache>
                <c:formatCode>General</c:formatCode>
                <c:ptCount val="22"/>
                <c:pt idx="0">
                  <c:v>0</c:v>
                </c:pt>
                <c:pt idx="1">
                  <c:v>1.9665299999999999</c:v>
                </c:pt>
                <c:pt idx="2">
                  <c:v>4.0167400000000004</c:v>
                </c:pt>
                <c:pt idx="3">
                  <c:v>4.9372400000000001</c:v>
                </c:pt>
                <c:pt idx="4">
                  <c:v>5.5230100000000002</c:v>
                </c:pt>
                <c:pt idx="5">
                  <c:v>5.9414199999999999</c:v>
                </c:pt>
                <c:pt idx="6">
                  <c:v>6.4016700000000002</c:v>
                </c:pt>
                <c:pt idx="7">
                  <c:v>6.9037699999999997</c:v>
                </c:pt>
                <c:pt idx="8">
                  <c:v>7.4058599999999997</c:v>
                </c:pt>
                <c:pt idx="9">
                  <c:v>7.9079499999999996</c:v>
                </c:pt>
                <c:pt idx="10">
                  <c:v>8.4518799999999992</c:v>
                </c:pt>
                <c:pt idx="11">
                  <c:v>9.3723799999999997</c:v>
                </c:pt>
                <c:pt idx="12">
                  <c:v>9.8326399999999996</c:v>
                </c:pt>
                <c:pt idx="13">
                  <c:v>10.125500000000001</c:v>
                </c:pt>
                <c:pt idx="14">
                  <c:v>10.7113</c:v>
                </c:pt>
                <c:pt idx="15">
                  <c:v>11.338900000000001</c:v>
                </c:pt>
                <c:pt idx="16">
                  <c:v>11.799200000000001</c:v>
                </c:pt>
                <c:pt idx="17">
                  <c:v>12.4268</c:v>
                </c:pt>
                <c:pt idx="18">
                  <c:v>13.2218</c:v>
                </c:pt>
                <c:pt idx="19">
                  <c:v>13.9331</c:v>
                </c:pt>
                <c:pt idx="20">
                  <c:v>14.3933</c:v>
                </c:pt>
                <c:pt idx="21">
                  <c:v>15.1464</c:v>
                </c:pt>
              </c:numCache>
            </c:numRef>
          </c:xVal>
          <c:yVal>
            <c:numRef>
              <c:f>BC!$EP$2:$EP$23</c:f>
              <c:numCache>
                <c:formatCode>General</c:formatCode>
                <c:ptCount val="22"/>
                <c:pt idx="0">
                  <c:v>0</c:v>
                </c:pt>
                <c:pt idx="1">
                  <c:v>6.3775300000000002E-3</c:v>
                </c:pt>
                <c:pt idx="2">
                  <c:v>1.1686E-2</c:v>
                </c:pt>
                <c:pt idx="3">
                  <c:v>2.5307400000000001E-2</c:v>
                </c:pt>
                <c:pt idx="4">
                  <c:v>3.8781299999999998E-2</c:v>
                </c:pt>
                <c:pt idx="5">
                  <c:v>5.6586699999999997E-2</c:v>
                </c:pt>
                <c:pt idx="6">
                  <c:v>7.4410599999999993E-2</c:v>
                </c:pt>
                <c:pt idx="7">
                  <c:v>0.101064</c:v>
                </c:pt>
                <c:pt idx="8">
                  <c:v>0.14533799999999999</c:v>
                </c:pt>
                <c:pt idx="9">
                  <c:v>0.21604300000000001</c:v>
                </c:pt>
                <c:pt idx="10">
                  <c:v>0.299983</c:v>
                </c:pt>
                <c:pt idx="11">
                  <c:v>0.46778999999999998</c:v>
                </c:pt>
                <c:pt idx="12">
                  <c:v>0.56931399999999999</c:v>
                </c:pt>
                <c:pt idx="13">
                  <c:v>0.60468500000000003</c:v>
                </c:pt>
                <c:pt idx="14">
                  <c:v>0.65780700000000003</c:v>
                </c:pt>
                <c:pt idx="15">
                  <c:v>0.70213599999999998</c:v>
                </c:pt>
                <c:pt idx="16">
                  <c:v>0.74198699999999995</c:v>
                </c:pt>
                <c:pt idx="17">
                  <c:v>0.80393700000000001</c:v>
                </c:pt>
                <c:pt idx="18">
                  <c:v>0.91441899999999998</c:v>
                </c:pt>
                <c:pt idx="19">
                  <c:v>0.98962300000000003</c:v>
                </c:pt>
                <c:pt idx="20">
                  <c:v>1.0118499999999999</c:v>
                </c:pt>
                <c:pt idx="21">
                  <c:v>1.0121800000000001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A-467B-A499-CC06DDF8C061}"/>
            </c:ext>
          </c:extLst>
        </c:ser>
        <c:ser>
          <c:idx val="1"/>
          <c:order val="1"/>
          <c:tx>
            <c:strRef>
              <c:f>BC!$EQ$1</c:f>
              <c:strCache>
                <c:ptCount val="1"/>
                <c:pt idx="0">
                  <c:v>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BC!$EO$2:$EO$33</c:f>
              <c:numCache>
                <c:formatCode>General</c:formatCode>
                <c:ptCount val="32"/>
                <c:pt idx="0">
                  <c:v>0</c:v>
                </c:pt>
                <c:pt idx="1">
                  <c:v>1.9665299999999999</c:v>
                </c:pt>
                <c:pt idx="2">
                  <c:v>4.0167400000000004</c:v>
                </c:pt>
                <c:pt idx="3">
                  <c:v>4.9372400000000001</c:v>
                </c:pt>
                <c:pt idx="4">
                  <c:v>5.5230100000000002</c:v>
                </c:pt>
                <c:pt idx="5">
                  <c:v>5.9414199999999999</c:v>
                </c:pt>
                <c:pt idx="6">
                  <c:v>6.4016700000000002</c:v>
                </c:pt>
                <c:pt idx="7">
                  <c:v>6.9037699999999997</c:v>
                </c:pt>
                <c:pt idx="8">
                  <c:v>7.4058599999999997</c:v>
                </c:pt>
                <c:pt idx="9">
                  <c:v>7.9079499999999996</c:v>
                </c:pt>
                <c:pt idx="10">
                  <c:v>8.4518799999999992</c:v>
                </c:pt>
                <c:pt idx="11">
                  <c:v>9.3723799999999997</c:v>
                </c:pt>
                <c:pt idx="12">
                  <c:v>9.8326399999999996</c:v>
                </c:pt>
                <c:pt idx="13">
                  <c:v>10.125500000000001</c:v>
                </c:pt>
                <c:pt idx="14">
                  <c:v>10.7113</c:v>
                </c:pt>
                <c:pt idx="15">
                  <c:v>11.338900000000001</c:v>
                </c:pt>
                <c:pt idx="16">
                  <c:v>11.799200000000001</c:v>
                </c:pt>
                <c:pt idx="17">
                  <c:v>12.4268</c:v>
                </c:pt>
                <c:pt idx="18">
                  <c:v>13.2218</c:v>
                </c:pt>
                <c:pt idx="19">
                  <c:v>13.9331</c:v>
                </c:pt>
                <c:pt idx="20">
                  <c:v>14.3933</c:v>
                </c:pt>
                <c:pt idx="21">
                  <c:v>15.1464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</c:numCache>
            </c:numRef>
          </c:xVal>
          <c:yVal>
            <c:numRef>
              <c:f>BC!$EQ$2:$EQ$33</c:f>
              <c:numCache>
                <c:formatCode>0.000</c:formatCode>
                <c:ptCount val="32"/>
                <c:pt idx="0">
                  <c:v>1.9477717647802628E-28</c:v>
                </c:pt>
                <c:pt idx="1">
                  <c:v>1.2543838358242167E-11</c:v>
                </c:pt>
                <c:pt idx="2">
                  <c:v>7.5532133931742644E-5</c:v>
                </c:pt>
                <c:pt idx="3">
                  <c:v>2.1703480592469623E-3</c:v>
                </c:pt>
                <c:pt idx="4">
                  <c:v>9.6100950995850996E-3</c:v>
                </c:pt>
                <c:pt idx="5">
                  <c:v>2.2176903323181899E-2</c:v>
                </c:pt>
                <c:pt idx="6">
                  <c:v>4.6810865112107081E-2</c:v>
                </c:pt>
                <c:pt idx="7">
                  <c:v>8.9570364468651159E-2</c:v>
                </c:pt>
                <c:pt idx="8">
                  <c:v>0.14936448305921643</c:v>
                </c:pt>
                <c:pt idx="9">
                  <c:v>0.2234915307126327</c:v>
                </c:pt>
                <c:pt idx="10">
                  <c:v>0.3142388878719361</c:v>
                </c:pt>
                <c:pt idx="11">
                  <c:v>0.47330294055592553</c:v>
                </c:pt>
                <c:pt idx="12">
                  <c:v>0.54810120007009822</c:v>
                </c:pt>
                <c:pt idx="13">
                  <c:v>0.59256146280802313</c:v>
                </c:pt>
                <c:pt idx="14">
                  <c:v>0.67278170119124869</c:v>
                </c:pt>
                <c:pt idx="15">
                  <c:v>0.74506805941203691</c:v>
                </c:pt>
                <c:pt idx="16">
                  <c:v>0.78934470822824176</c:v>
                </c:pt>
                <c:pt idx="17">
                  <c:v>0.83891923575214022</c:v>
                </c:pt>
                <c:pt idx="18">
                  <c:v>0.88651436373661296</c:v>
                </c:pt>
                <c:pt idx="19">
                  <c:v>0.91763214540079352</c:v>
                </c:pt>
                <c:pt idx="20">
                  <c:v>0.93323351506334906</c:v>
                </c:pt>
                <c:pt idx="21">
                  <c:v>0.95280842702219848</c:v>
                </c:pt>
                <c:pt idx="22">
                  <c:v>0.96826976697678191</c:v>
                </c:pt>
                <c:pt idx="23">
                  <c:v>0.98013532934766467</c:v>
                </c:pt>
                <c:pt idx="24">
                  <c:v>0.98759212264655749</c:v>
                </c:pt>
                <c:pt idx="25">
                  <c:v>0.99226082480664102</c:v>
                </c:pt>
                <c:pt idx="26">
                  <c:v>0.99517712419287019</c:v>
                </c:pt>
                <c:pt idx="27">
                  <c:v>0.99699615741501413</c:v>
                </c:pt>
                <c:pt idx="28">
                  <c:v>0.99812975445510532</c:v>
                </c:pt>
                <c:pt idx="29">
                  <c:v>0.99883580175654485</c:v>
                </c:pt>
                <c:pt idx="30">
                  <c:v>0.99927540176260876</c:v>
                </c:pt>
                <c:pt idx="31">
                  <c:v>0.99954904674700407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9A-467B-A499-CC06DDF8C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318447"/>
        <c:axId val="1833318863"/>
      </c:scatterChart>
      <c:valAx>
        <c:axId val="183331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18863"/>
        <c:crosses val="autoZero"/>
        <c:crossBetween val="midCat"/>
      </c:valAx>
      <c:valAx>
        <c:axId val="183331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BC!$F$1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BC!$E$2:$E$34</c:f>
              <c:numCache>
                <c:formatCode>0.000</c:formatCode>
                <c:ptCount val="33"/>
                <c:pt idx="0">
                  <c:v>0</c:v>
                </c:pt>
                <c:pt idx="1">
                  <c:v>18.0822</c:v>
                </c:pt>
                <c:pt idx="2">
                  <c:v>32.328800000000001</c:v>
                </c:pt>
                <c:pt idx="3">
                  <c:v>47.671199999999999</c:v>
                </c:pt>
                <c:pt idx="4">
                  <c:v>70.684899999999999</c:v>
                </c:pt>
                <c:pt idx="5">
                  <c:v>75.616399999999999</c:v>
                </c:pt>
                <c:pt idx="6">
                  <c:v>80</c:v>
                </c:pt>
                <c:pt idx="7">
                  <c:v>83.835599999999999</c:v>
                </c:pt>
                <c:pt idx="8">
                  <c:v>90.411000000000001</c:v>
                </c:pt>
                <c:pt idx="9">
                  <c:v>98.0822</c:v>
                </c:pt>
                <c:pt idx="10">
                  <c:v>104.11</c:v>
                </c:pt>
                <c:pt idx="11">
                  <c:v>107.94499999999999</c:v>
                </c:pt>
                <c:pt idx="12">
                  <c:v>111.233</c:v>
                </c:pt>
                <c:pt idx="13">
                  <c:v>115.616</c:v>
                </c:pt>
                <c:pt idx="14">
                  <c:v>120.548</c:v>
                </c:pt>
                <c:pt idx="15">
                  <c:v>125.479</c:v>
                </c:pt>
                <c:pt idx="16">
                  <c:v>130.411</c:v>
                </c:pt>
                <c:pt idx="17">
                  <c:v>133.15100000000001</c:v>
                </c:pt>
                <c:pt idx="18">
                  <c:v>136.43799999999999</c:v>
                </c:pt>
                <c:pt idx="19">
                  <c:v>141.91800000000001</c:v>
                </c:pt>
                <c:pt idx="20">
                  <c:v>147.39699999999999</c:v>
                </c:pt>
                <c:pt idx="21">
                  <c:v>151.233</c:v>
                </c:pt>
                <c:pt idx="22">
                  <c:v>156.16399999999999</c:v>
                </c:pt>
                <c:pt idx="23">
                  <c:v>161.64400000000001</c:v>
                </c:pt>
                <c:pt idx="24">
                  <c:v>165.47900000000001</c:v>
                </c:pt>
                <c:pt idx="25">
                  <c:v>167.67099999999999</c:v>
                </c:pt>
                <c:pt idx="26">
                  <c:v>173.69900000000001</c:v>
                </c:pt>
                <c:pt idx="27">
                  <c:v>180.822</c:v>
                </c:pt>
                <c:pt idx="28">
                  <c:v>184.65799999999999</c:v>
                </c:pt>
                <c:pt idx="29">
                  <c:v>189.041</c:v>
                </c:pt>
                <c:pt idx="30">
                  <c:v>193.97300000000001</c:v>
                </c:pt>
                <c:pt idx="31">
                  <c:v>196.71199999999999</c:v>
                </c:pt>
                <c:pt idx="32">
                  <c:v>220</c:v>
                </c:pt>
              </c:numCache>
            </c:numRef>
          </c:xVal>
          <c:yVal>
            <c:numRef>
              <c:f>BC!$F$2:$F$34</c:f>
              <c:numCache>
                <c:formatCode>0.000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7.9147599999999999E-3</c:v>
                </c:pt>
                <c:pt idx="3">
                  <c:v>1.18552E-2</c:v>
                </c:pt>
                <c:pt idx="4">
                  <c:v>1.59141E-2</c:v>
                </c:pt>
                <c:pt idx="5">
                  <c:v>3.0804999999999999E-2</c:v>
                </c:pt>
                <c:pt idx="6">
                  <c:v>4.5687499999999999E-2</c:v>
                </c:pt>
                <c:pt idx="7">
                  <c:v>6.0561499999999997E-2</c:v>
                </c:pt>
                <c:pt idx="8">
                  <c:v>8.6588899999999996E-2</c:v>
                </c:pt>
                <c:pt idx="9">
                  <c:v>0.112633</c:v>
                </c:pt>
                <c:pt idx="10">
                  <c:v>0.16087399999999999</c:v>
                </c:pt>
                <c:pt idx="11">
                  <c:v>0.20167399999999999</c:v>
                </c:pt>
                <c:pt idx="12">
                  <c:v>0.24246599999999999</c:v>
                </c:pt>
                <c:pt idx="13">
                  <c:v>0.27956999999999999</c:v>
                </c:pt>
                <c:pt idx="14">
                  <c:v>0.327795</c:v>
                </c:pt>
                <c:pt idx="15">
                  <c:v>0.36490800000000001</c:v>
                </c:pt>
                <c:pt idx="16">
                  <c:v>0.413132</c:v>
                </c:pt>
                <c:pt idx="17">
                  <c:v>0.45391500000000001</c:v>
                </c:pt>
                <c:pt idx="18">
                  <c:v>0.48729899999999998</c:v>
                </c:pt>
                <c:pt idx="19">
                  <c:v>0.55034700000000003</c:v>
                </c:pt>
                <c:pt idx="20">
                  <c:v>0.61339399999999999</c:v>
                </c:pt>
                <c:pt idx="21">
                  <c:v>0.66530500000000004</c:v>
                </c:pt>
                <c:pt idx="22">
                  <c:v>0.70612200000000003</c:v>
                </c:pt>
                <c:pt idx="23">
                  <c:v>0.76917000000000002</c:v>
                </c:pt>
                <c:pt idx="24">
                  <c:v>0.81367299999999998</c:v>
                </c:pt>
                <c:pt idx="25">
                  <c:v>0.85074399999999994</c:v>
                </c:pt>
                <c:pt idx="26">
                  <c:v>0.89157799999999998</c:v>
                </c:pt>
                <c:pt idx="27">
                  <c:v>0.939836</c:v>
                </c:pt>
                <c:pt idx="28">
                  <c:v>0.96582100000000004</c:v>
                </c:pt>
                <c:pt idx="29">
                  <c:v>0.98070400000000002</c:v>
                </c:pt>
                <c:pt idx="30">
                  <c:v>0.98818700000000004</c:v>
                </c:pt>
                <c:pt idx="31">
                  <c:v>0.98822900000000002</c:v>
                </c:pt>
                <c:pt idx="32">
                  <c:v>0.98822900000000002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9-40A0-9C4B-9ACD3A0ABEE1}"/>
            </c:ext>
          </c:extLst>
        </c:ser>
        <c:ser>
          <c:idx val="1"/>
          <c:order val="1"/>
          <c:tx>
            <c:strRef>
              <c:f>BC!$G$1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BC!$E$2:$E$41</c:f>
              <c:numCache>
                <c:formatCode>0.000</c:formatCode>
                <c:ptCount val="40"/>
                <c:pt idx="0">
                  <c:v>0</c:v>
                </c:pt>
                <c:pt idx="1">
                  <c:v>18.0822</c:v>
                </c:pt>
                <c:pt idx="2">
                  <c:v>32.328800000000001</c:v>
                </c:pt>
                <c:pt idx="3">
                  <c:v>47.671199999999999</c:v>
                </c:pt>
                <c:pt idx="4">
                  <c:v>70.684899999999999</c:v>
                </c:pt>
                <c:pt idx="5">
                  <c:v>75.616399999999999</c:v>
                </c:pt>
                <c:pt idx="6">
                  <c:v>80</c:v>
                </c:pt>
                <c:pt idx="7">
                  <c:v>83.835599999999999</c:v>
                </c:pt>
                <c:pt idx="8">
                  <c:v>90.411000000000001</c:v>
                </c:pt>
                <c:pt idx="9">
                  <c:v>98.0822</c:v>
                </c:pt>
                <c:pt idx="10">
                  <c:v>104.11</c:v>
                </c:pt>
                <c:pt idx="11">
                  <c:v>107.94499999999999</c:v>
                </c:pt>
                <c:pt idx="12">
                  <c:v>111.233</c:v>
                </c:pt>
                <c:pt idx="13">
                  <c:v>115.616</c:v>
                </c:pt>
                <c:pt idx="14">
                  <c:v>120.548</c:v>
                </c:pt>
                <c:pt idx="15">
                  <c:v>125.479</c:v>
                </c:pt>
                <c:pt idx="16">
                  <c:v>130.411</c:v>
                </c:pt>
                <c:pt idx="17">
                  <c:v>133.15100000000001</c:v>
                </c:pt>
                <c:pt idx="18">
                  <c:v>136.43799999999999</c:v>
                </c:pt>
                <c:pt idx="19">
                  <c:v>141.91800000000001</c:v>
                </c:pt>
                <c:pt idx="20">
                  <c:v>147.39699999999999</c:v>
                </c:pt>
                <c:pt idx="21">
                  <c:v>151.233</c:v>
                </c:pt>
                <c:pt idx="22">
                  <c:v>156.16399999999999</c:v>
                </c:pt>
                <c:pt idx="23">
                  <c:v>161.64400000000001</c:v>
                </c:pt>
                <c:pt idx="24">
                  <c:v>165.47900000000001</c:v>
                </c:pt>
                <c:pt idx="25">
                  <c:v>167.67099999999999</c:v>
                </c:pt>
                <c:pt idx="26">
                  <c:v>173.69900000000001</c:v>
                </c:pt>
                <c:pt idx="27">
                  <c:v>180.822</c:v>
                </c:pt>
                <c:pt idx="28">
                  <c:v>184.65799999999999</c:v>
                </c:pt>
                <c:pt idx="29">
                  <c:v>189.041</c:v>
                </c:pt>
                <c:pt idx="30">
                  <c:v>193.97300000000001</c:v>
                </c:pt>
                <c:pt idx="31">
                  <c:v>196.71199999999999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</c:numCache>
            </c:numRef>
          </c:xVal>
          <c:yVal>
            <c:numRef>
              <c:f>BC!$G$2:$G$41</c:f>
              <c:numCache>
                <c:formatCode>0.000</c:formatCode>
                <c:ptCount val="40"/>
                <c:pt idx="0">
                  <c:v>2.2851127367714534E-38</c:v>
                </c:pt>
                <c:pt idx="1">
                  <c:v>2.5086138096520436E-20</c:v>
                </c:pt>
                <c:pt idx="2">
                  <c:v>1.8982616540562819E-12</c:v>
                </c:pt>
                <c:pt idx="3">
                  <c:v>1.8278729307510237E-7</c:v>
                </c:pt>
                <c:pt idx="4">
                  <c:v>1.157050190847677E-3</c:v>
                </c:pt>
                <c:pt idx="5">
                  <c:v>3.4842374047829409E-3</c:v>
                </c:pt>
                <c:pt idx="6">
                  <c:v>7.9750386020433061E-3</c:v>
                </c:pt>
                <c:pt idx="7">
                  <c:v>1.4892350436211231E-2</c:v>
                </c:pt>
                <c:pt idx="8">
                  <c:v>3.6215934415457694E-2</c:v>
                </c:pt>
                <c:pt idx="9">
                  <c:v>8.0795080326420229E-2</c:v>
                </c:pt>
                <c:pt idx="10">
                  <c:v>0.13212493688969507</c:v>
                </c:pt>
                <c:pt idx="11">
                  <c:v>0.17163002239412911</c:v>
                </c:pt>
                <c:pt idx="12">
                  <c:v>0.2090410061299906</c:v>
                </c:pt>
                <c:pt idx="13">
                  <c:v>0.26283236957378003</c:v>
                </c:pt>
                <c:pt idx="14">
                  <c:v>0.32681061631624936</c:v>
                </c:pt>
                <c:pt idx="15">
                  <c:v>0.39216795291182105</c:v>
                </c:pt>
                <c:pt idx="16">
                  <c:v>0.45682896512392918</c:v>
                </c:pt>
                <c:pt idx="17">
                  <c:v>0.49179839761287453</c:v>
                </c:pt>
                <c:pt idx="18">
                  <c:v>0.53242925470732849</c:v>
                </c:pt>
                <c:pt idx="19">
                  <c:v>0.59618256295741479</c:v>
                </c:pt>
                <c:pt idx="20">
                  <c:v>0.65414910879813903</c:v>
                </c:pt>
                <c:pt idx="21">
                  <c:v>0.69104357661906879</c:v>
                </c:pt>
                <c:pt idx="22">
                  <c:v>0.733952752506984</c:v>
                </c:pt>
                <c:pt idx="23">
                  <c:v>0.77583887646128069</c:v>
                </c:pt>
                <c:pt idx="24">
                  <c:v>0.80171135310451425</c:v>
                </c:pt>
                <c:pt idx="25">
                  <c:v>0.81530104517232616</c:v>
                </c:pt>
                <c:pt idx="26">
                  <c:v>0.84850680153309743</c:v>
                </c:pt>
                <c:pt idx="27">
                  <c:v>0.88069808190473964</c:v>
                </c:pt>
                <c:pt idx="28">
                  <c:v>0.89528152227313551</c:v>
                </c:pt>
                <c:pt idx="29">
                  <c:v>0.90988757141624976</c:v>
                </c:pt>
                <c:pt idx="30">
                  <c:v>0.9240053721730459</c:v>
                </c:pt>
                <c:pt idx="31">
                  <c:v>0.93090432445326043</c:v>
                </c:pt>
                <c:pt idx="32">
                  <c:v>0.96957490482071484</c:v>
                </c:pt>
                <c:pt idx="33">
                  <c:v>0.97869260501675781</c:v>
                </c:pt>
                <c:pt idx="34">
                  <c:v>0.98509892392058329</c:v>
                </c:pt>
                <c:pt idx="35">
                  <c:v>0.98958934773196183</c:v>
                </c:pt>
                <c:pt idx="36">
                  <c:v>0.99273157763649789</c:v>
                </c:pt>
                <c:pt idx="37">
                  <c:v>0.99492782355825882</c:v>
                </c:pt>
                <c:pt idx="38">
                  <c:v>0.9964616284411465</c:v>
                </c:pt>
                <c:pt idx="39">
                  <c:v>0.9975321923240339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9-40A0-9C4B-9ACD3A0AB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937200"/>
        <c:axId val="1409942192"/>
      </c:scatterChart>
      <c:valAx>
        <c:axId val="140993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42192"/>
        <c:crosses val="autoZero"/>
        <c:crossBetween val="midCat"/>
      </c:valAx>
      <c:valAx>
        <c:axId val="14099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3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BC!$ET$1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BC!$ES$2:$ES$37</c:f>
              <c:numCache>
                <c:formatCode>General</c:formatCode>
                <c:ptCount val="3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6.1421799999999998</c:v>
                </c:pt>
                <c:pt idx="7">
                  <c:v>7</c:v>
                </c:pt>
                <c:pt idx="8">
                  <c:v>7.2</c:v>
                </c:pt>
                <c:pt idx="9">
                  <c:v>7.8231599999999997</c:v>
                </c:pt>
                <c:pt idx="10">
                  <c:v>9.7565500000000007</c:v>
                </c:pt>
                <c:pt idx="11">
                  <c:v>11.8583</c:v>
                </c:pt>
                <c:pt idx="12">
                  <c:v>13.2044</c:v>
                </c:pt>
                <c:pt idx="13">
                  <c:v>13.8788</c:v>
                </c:pt>
                <c:pt idx="14">
                  <c:v>15.564399999999999</c:v>
                </c:pt>
                <c:pt idx="15">
                  <c:v>17.669599999999999</c:v>
                </c:pt>
                <c:pt idx="16">
                  <c:v>19.608599999999999</c:v>
                </c:pt>
                <c:pt idx="17">
                  <c:v>21.716200000000001</c:v>
                </c:pt>
                <c:pt idx="18">
                  <c:v>23.7407</c:v>
                </c:pt>
                <c:pt idx="19">
                  <c:v>25.680900000000001</c:v>
                </c:pt>
                <c:pt idx="20">
                  <c:v>27.708500000000001</c:v>
                </c:pt>
                <c:pt idx="21">
                  <c:v>29.734000000000002</c:v>
                </c:pt>
                <c:pt idx="22">
                  <c:v>31.675699999999999</c:v>
                </c:pt>
                <c:pt idx="23">
                  <c:v>32.686900000000001</c:v>
                </c:pt>
                <c:pt idx="24">
                  <c:v>33.863700000000001</c:v>
                </c:pt>
                <c:pt idx="25">
                  <c:v>35.040500000000002</c:v>
                </c:pt>
                <c:pt idx="26">
                  <c:v>36.217599999999997</c:v>
                </c:pt>
                <c:pt idx="27">
                  <c:v>38.402700000000003</c:v>
                </c:pt>
                <c:pt idx="28">
                  <c:v>37.562399999999997</c:v>
                </c:pt>
                <c:pt idx="29">
                  <c:v>39.999699999999997</c:v>
                </c:pt>
                <c:pt idx="30">
                  <c:v>42.268599999999999</c:v>
                </c:pt>
                <c:pt idx="31">
                  <c:v>43</c:v>
                </c:pt>
                <c:pt idx="32">
                  <c:v>45</c:v>
                </c:pt>
                <c:pt idx="33">
                  <c:v>46</c:v>
                </c:pt>
                <c:pt idx="34">
                  <c:v>48</c:v>
                </c:pt>
                <c:pt idx="35">
                  <c:v>50</c:v>
                </c:pt>
              </c:numCache>
            </c:numRef>
          </c:xVal>
          <c:yVal>
            <c:numRef>
              <c:f>BC!$ET$2:$ET$37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0.03</c:v>
                </c:pt>
                <c:pt idx="6">
                  <c:v>9.1911800000000002E-2</c:v>
                </c:pt>
                <c:pt idx="7">
                  <c:v>9.1911800000000002E-2</c:v>
                </c:pt>
                <c:pt idx="8">
                  <c:v>9.1911800000000002E-2</c:v>
                </c:pt>
                <c:pt idx="9">
                  <c:v>9.5588199999999998E-2</c:v>
                </c:pt>
                <c:pt idx="10">
                  <c:v>0.102941</c:v>
                </c:pt>
                <c:pt idx="11">
                  <c:v>0.113971</c:v>
                </c:pt>
                <c:pt idx="12">
                  <c:v>0.132353</c:v>
                </c:pt>
                <c:pt idx="13">
                  <c:v>0.15808800000000001</c:v>
                </c:pt>
                <c:pt idx="14">
                  <c:v>0.21691199999999999</c:v>
                </c:pt>
                <c:pt idx="15">
                  <c:v>0.26838200000000001</c:v>
                </c:pt>
                <c:pt idx="16">
                  <c:v>0.34191199999999999</c:v>
                </c:pt>
                <c:pt idx="17">
                  <c:v>0.422794</c:v>
                </c:pt>
                <c:pt idx="18">
                  <c:v>0.514706</c:v>
                </c:pt>
                <c:pt idx="19">
                  <c:v>0.60294099999999995</c:v>
                </c:pt>
                <c:pt idx="20">
                  <c:v>0.73161799999999999</c:v>
                </c:pt>
                <c:pt idx="21">
                  <c:v>0.83455900000000005</c:v>
                </c:pt>
                <c:pt idx="22">
                  <c:v>0.94117600000000001</c:v>
                </c:pt>
                <c:pt idx="23">
                  <c:v>0.97426500000000005</c:v>
                </c:pt>
                <c:pt idx="24">
                  <c:v>0.97794099999999995</c:v>
                </c:pt>
                <c:pt idx="25">
                  <c:v>0.98161799999999999</c:v>
                </c:pt>
                <c:pt idx="26">
                  <c:v>0.98897100000000004</c:v>
                </c:pt>
                <c:pt idx="27">
                  <c:v>0.99264699999999995</c:v>
                </c:pt>
                <c:pt idx="28">
                  <c:v>0.99264699999999995</c:v>
                </c:pt>
                <c:pt idx="29">
                  <c:v>0.99632399999999999</c:v>
                </c:pt>
                <c:pt idx="30">
                  <c:v>0.99632399999999999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E-4CB4-BFEA-079AAF0CCA2A}"/>
            </c:ext>
          </c:extLst>
        </c:ser>
        <c:ser>
          <c:idx val="1"/>
          <c:order val="1"/>
          <c:tx>
            <c:strRef>
              <c:f>BC!$EU$1</c:f>
              <c:strCache>
                <c:ptCount val="1"/>
                <c:pt idx="0">
                  <c:v>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BC!$ES$2:$ES$37</c:f>
              <c:numCache>
                <c:formatCode>General</c:formatCode>
                <c:ptCount val="3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6.1421799999999998</c:v>
                </c:pt>
                <c:pt idx="7">
                  <c:v>7</c:v>
                </c:pt>
                <c:pt idx="8">
                  <c:v>7.2</c:v>
                </c:pt>
                <c:pt idx="9">
                  <c:v>7.8231599999999997</c:v>
                </c:pt>
                <c:pt idx="10">
                  <c:v>9.7565500000000007</c:v>
                </c:pt>
                <c:pt idx="11">
                  <c:v>11.8583</c:v>
                </c:pt>
                <c:pt idx="12">
                  <c:v>13.2044</c:v>
                </c:pt>
                <c:pt idx="13">
                  <c:v>13.8788</c:v>
                </c:pt>
                <c:pt idx="14">
                  <c:v>15.564399999999999</c:v>
                </c:pt>
                <c:pt idx="15">
                  <c:v>17.669599999999999</c:v>
                </c:pt>
                <c:pt idx="16">
                  <c:v>19.608599999999999</c:v>
                </c:pt>
                <c:pt idx="17">
                  <c:v>21.716200000000001</c:v>
                </c:pt>
                <c:pt idx="18">
                  <c:v>23.7407</c:v>
                </c:pt>
                <c:pt idx="19">
                  <c:v>25.680900000000001</c:v>
                </c:pt>
                <c:pt idx="20">
                  <c:v>27.708500000000001</c:v>
                </c:pt>
                <c:pt idx="21">
                  <c:v>29.734000000000002</c:v>
                </c:pt>
                <c:pt idx="22">
                  <c:v>31.675699999999999</c:v>
                </c:pt>
                <c:pt idx="23">
                  <c:v>32.686900000000001</c:v>
                </c:pt>
                <c:pt idx="24">
                  <c:v>33.863700000000001</c:v>
                </c:pt>
                <c:pt idx="25">
                  <c:v>35.040500000000002</c:v>
                </c:pt>
                <c:pt idx="26">
                  <c:v>36.217599999999997</c:v>
                </c:pt>
                <c:pt idx="27">
                  <c:v>38.402700000000003</c:v>
                </c:pt>
                <c:pt idx="28">
                  <c:v>37.562399999999997</c:v>
                </c:pt>
                <c:pt idx="29">
                  <c:v>39.999699999999997</c:v>
                </c:pt>
                <c:pt idx="30">
                  <c:v>42.268599999999999</c:v>
                </c:pt>
                <c:pt idx="31">
                  <c:v>43</c:v>
                </c:pt>
                <c:pt idx="32">
                  <c:v>45</c:v>
                </c:pt>
                <c:pt idx="33">
                  <c:v>46</c:v>
                </c:pt>
                <c:pt idx="34">
                  <c:v>48</c:v>
                </c:pt>
                <c:pt idx="35">
                  <c:v>50</c:v>
                </c:pt>
              </c:numCache>
            </c:numRef>
          </c:xVal>
          <c:yVal>
            <c:numRef>
              <c:f>BC!$EU$2:$EU$37</c:f>
              <c:numCache>
                <c:formatCode>0.000</c:formatCode>
                <c:ptCount val="36"/>
                <c:pt idx="0">
                  <c:v>8.1199608095484072E-9</c:v>
                </c:pt>
                <c:pt idx="1">
                  <c:v>3.1768565979308546E-8</c:v>
                </c:pt>
                <c:pt idx="2">
                  <c:v>1.124755383946455E-7</c:v>
                </c:pt>
                <c:pt idx="3">
                  <c:v>1.0752368679679309E-6</c:v>
                </c:pt>
                <c:pt idx="4">
                  <c:v>7.4750874407794922E-6</c:v>
                </c:pt>
                <c:pt idx="5">
                  <c:v>3.9528688123194553E-5</c:v>
                </c:pt>
                <c:pt idx="6">
                  <c:v>6.6257710447561026E-4</c:v>
                </c:pt>
                <c:pt idx="7">
                  <c:v>1.622007631741108E-3</c:v>
                </c:pt>
                <c:pt idx="8">
                  <c:v>1.966265690932206E-3</c:v>
                </c:pt>
                <c:pt idx="9">
                  <c:v>3.4543628997841937E-3</c:v>
                </c:pt>
                <c:pt idx="10">
                  <c:v>1.4638944032128291E-2</c:v>
                </c:pt>
                <c:pt idx="11">
                  <c:v>4.6498583011023907E-2</c:v>
                </c:pt>
                <c:pt idx="12">
                  <c:v>8.2062534980534799E-2</c:v>
                </c:pt>
                <c:pt idx="13">
                  <c:v>0.10471333602679904</c:v>
                </c:pt>
                <c:pt idx="14">
                  <c:v>0.1744308868074696</c:v>
                </c:pt>
                <c:pt idx="15">
                  <c:v>0.2814555187637906</c:v>
                </c:pt>
                <c:pt idx="16">
                  <c:v>0.38907359819277365</c:v>
                </c:pt>
                <c:pt idx="17">
                  <c:v>0.50404222814319688</c:v>
                </c:pt>
                <c:pt idx="18">
                  <c:v>0.60439358864608583</c:v>
                </c:pt>
                <c:pt idx="19">
                  <c:v>0.68738645581595992</c:v>
                </c:pt>
                <c:pt idx="20">
                  <c:v>0.75928139853133148</c:v>
                </c:pt>
                <c:pt idx="21">
                  <c:v>0.81679312650234304</c:v>
                </c:pt>
                <c:pt idx="22">
                  <c:v>0.86017282497101299</c:v>
                </c:pt>
                <c:pt idx="23">
                  <c:v>0.87884205891333156</c:v>
                </c:pt>
                <c:pt idx="24">
                  <c:v>0.89764125003989592</c:v>
                </c:pt>
                <c:pt idx="25">
                  <c:v>0.91366792401348884</c:v>
                </c:pt>
                <c:pt idx="26">
                  <c:v>0.9272907514348564</c:v>
                </c:pt>
                <c:pt idx="27">
                  <c:v>0.94729638091170698</c:v>
                </c:pt>
                <c:pt idx="28">
                  <c:v>0.94032972665354342</c:v>
                </c:pt>
                <c:pt idx="29">
                  <c:v>0.95842162654449414</c:v>
                </c:pt>
                <c:pt idx="30">
                  <c:v>0.97037399674723468</c:v>
                </c:pt>
                <c:pt idx="31">
                  <c:v>0.97345115871733223</c:v>
                </c:pt>
                <c:pt idx="32">
                  <c:v>0.98034538682455863</c:v>
                </c:pt>
                <c:pt idx="33">
                  <c:v>0.98309492824816858</c:v>
                </c:pt>
                <c:pt idx="34">
                  <c:v>0.98750091916369143</c:v>
                </c:pt>
                <c:pt idx="35">
                  <c:v>0.99076396545780621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CE-4CB4-BFEA-079AAF0CC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59791"/>
        <c:axId val="1880561455"/>
      </c:scatterChart>
      <c:valAx>
        <c:axId val="18805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61455"/>
        <c:crosses val="autoZero"/>
        <c:crossBetween val="midCat"/>
      </c:valAx>
      <c:valAx>
        <c:axId val="18805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5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BC!$EX$1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BC!$EW$2:$EW$43</c:f>
              <c:numCache>
                <c:formatCode>General</c:formatCode>
                <c:ptCount val="42"/>
                <c:pt idx="0">
                  <c:v>0</c:v>
                </c:pt>
                <c:pt idx="1">
                  <c:v>1.8564799999999999E-2</c:v>
                </c:pt>
                <c:pt idx="2">
                  <c:v>21</c:v>
                </c:pt>
                <c:pt idx="3">
                  <c:v>24</c:v>
                </c:pt>
                <c:pt idx="4">
                  <c:v>25</c:v>
                </c:pt>
                <c:pt idx="5">
                  <c:v>27.180299999999999</c:v>
                </c:pt>
                <c:pt idx="6">
                  <c:v>30.0029</c:v>
                </c:pt>
                <c:pt idx="7">
                  <c:v>32.122100000000003</c:v>
                </c:pt>
                <c:pt idx="8">
                  <c:v>34.951799999999999</c:v>
                </c:pt>
                <c:pt idx="9">
                  <c:v>37.970700000000001</c:v>
                </c:pt>
                <c:pt idx="10">
                  <c:v>41.160299999999999</c:v>
                </c:pt>
                <c:pt idx="11">
                  <c:v>44.164200000000001</c:v>
                </c:pt>
                <c:pt idx="12">
                  <c:v>47.001100000000001</c:v>
                </c:pt>
                <c:pt idx="13">
                  <c:v>50.185600000000001</c:v>
                </c:pt>
                <c:pt idx="14">
                  <c:v>53.187399999999997</c:v>
                </c:pt>
                <c:pt idx="15">
                  <c:v>56.197099999999999</c:v>
                </c:pt>
                <c:pt idx="16">
                  <c:v>59.205300000000001</c:v>
                </c:pt>
                <c:pt idx="17">
                  <c:v>62.212800000000001</c:v>
                </c:pt>
                <c:pt idx="18">
                  <c:v>65.223799999999997</c:v>
                </c:pt>
                <c:pt idx="19">
                  <c:v>68.231300000000005</c:v>
                </c:pt>
                <c:pt idx="20">
                  <c:v>71.239599999999996</c:v>
                </c:pt>
                <c:pt idx="21">
                  <c:v>74.247100000000003</c:v>
                </c:pt>
                <c:pt idx="22">
                  <c:v>77.253100000000003</c:v>
                </c:pt>
                <c:pt idx="23">
                  <c:v>80.254199999999997</c:v>
                </c:pt>
                <c:pt idx="24">
                  <c:v>83.256</c:v>
                </c:pt>
                <c:pt idx="25">
                  <c:v>86.431299999999993</c:v>
                </c:pt>
                <c:pt idx="26">
                  <c:v>89.430899999999994</c:v>
                </c:pt>
                <c:pt idx="27">
                  <c:v>92.4298</c:v>
                </c:pt>
                <c:pt idx="28">
                  <c:v>95.253100000000003</c:v>
                </c:pt>
                <c:pt idx="29">
                  <c:v>98.252099999999999</c:v>
                </c:pt>
                <c:pt idx="30">
                  <c:v>104.249</c:v>
                </c:pt>
                <c:pt idx="31">
                  <c:v>105</c:v>
                </c:pt>
                <c:pt idx="32">
                  <c:v>107</c:v>
                </c:pt>
                <c:pt idx="33">
                  <c:v>110</c:v>
                </c:pt>
                <c:pt idx="34">
                  <c:v>112</c:v>
                </c:pt>
                <c:pt idx="35">
                  <c:v>115</c:v>
                </c:pt>
                <c:pt idx="36">
                  <c:v>120</c:v>
                </c:pt>
                <c:pt idx="37">
                  <c:v>125</c:v>
                </c:pt>
                <c:pt idx="38">
                  <c:v>130</c:v>
                </c:pt>
                <c:pt idx="39">
                  <c:v>135</c:v>
                </c:pt>
                <c:pt idx="40">
                  <c:v>140</c:v>
                </c:pt>
                <c:pt idx="41">
                  <c:v>145</c:v>
                </c:pt>
              </c:numCache>
            </c:numRef>
          </c:xVal>
          <c:yVal>
            <c:numRef>
              <c:f>BC!$EX$2:$EX$43</c:f>
              <c:numCache>
                <c:formatCode>General</c:formatCode>
                <c:ptCount val="42"/>
                <c:pt idx="0" formatCode="0.00E+00">
                  <c:v>0</c:v>
                </c:pt>
                <c:pt idx="1">
                  <c:v>0</c:v>
                </c:pt>
                <c:pt idx="2">
                  <c:v>3.0774700000000001E-3</c:v>
                </c:pt>
                <c:pt idx="3">
                  <c:v>3.1917199999999999E-3</c:v>
                </c:pt>
                <c:pt idx="4">
                  <c:v>3.3202399999999999E-3</c:v>
                </c:pt>
                <c:pt idx="5">
                  <c:v>6.9975000000000002E-3</c:v>
                </c:pt>
                <c:pt idx="6">
                  <c:v>1.09318E-2</c:v>
                </c:pt>
                <c:pt idx="7">
                  <c:v>2.70403E-2</c:v>
                </c:pt>
                <c:pt idx="8">
                  <c:v>7.1460200000000001E-2</c:v>
                </c:pt>
                <c:pt idx="9">
                  <c:v>0.188747</c:v>
                </c:pt>
                <c:pt idx="10">
                  <c:v>0.27363799999999999</c:v>
                </c:pt>
                <c:pt idx="11">
                  <c:v>0.30590499999999998</c:v>
                </c:pt>
                <c:pt idx="12">
                  <c:v>0.39080999999999999</c:v>
                </c:pt>
                <c:pt idx="13">
                  <c:v>0.44736199999999998</c:v>
                </c:pt>
                <c:pt idx="14">
                  <c:v>0.46748299999999998</c:v>
                </c:pt>
                <c:pt idx="15">
                  <c:v>0.53213900000000003</c:v>
                </c:pt>
                <c:pt idx="16">
                  <c:v>0.58869700000000003</c:v>
                </c:pt>
                <c:pt idx="17">
                  <c:v>0.64120699999999997</c:v>
                </c:pt>
                <c:pt idx="18">
                  <c:v>0.71395900000000001</c:v>
                </c:pt>
                <c:pt idx="19">
                  <c:v>0.76646899999999996</c:v>
                </c:pt>
                <c:pt idx="20">
                  <c:v>0.82302699999999995</c:v>
                </c:pt>
                <c:pt idx="21">
                  <c:v>0.87553700000000001</c:v>
                </c:pt>
                <c:pt idx="22">
                  <c:v>0.91995000000000005</c:v>
                </c:pt>
                <c:pt idx="23">
                  <c:v>0.93602300000000005</c:v>
                </c:pt>
                <c:pt idx="24">
                  <c:v>0.95614399999999999</c:v>
                </c:pt>
                <c:pt idx="25">
                  <c:v>0.96006400000000003</c:v>
                </c:pt>
                <c:pt idx="26">
                  <c:v>0.96804000000000001</c:v>
                </c:pt>
                <c:pt idx="27">
                  <c:v>0.97196700000000003</c:v>
                </c:pt>
                <c:pt idx="28">
                  <c:v>0.97994999999999999</c:v>
                </c:pt>
                <c:pt idx="29">
                  <c:v>0.983877</c:v>
                </c:pt>
                <c:pt idx="30">
                  <c:v>0.98768299999999998</c:v>
                </c:pt>
                <c:pt idx="31">
                  <c:v>0.98779700000000004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A-44E7-8569-857F4703DA7B}"/>
            </c:ext>
          </c:extLst>
        </c:ser>
        <c:ser>
          <c:idx val="1"/>
          <c:order val="1"/>
          <c:tx>
            <c:strRef>
              <c:f>BC!$EY$1</c:f>
              <c:strCache>
                <c:ptCount val="1"/>
                <c:pt idx="0">
                  <c:v>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BC!$EW$2:$EW$43</c:f>
              <c:numCache>
                <c:formatCode>General</c:formatCode>
                <c:ptCount val="42"/>
                <c:pt idx="0">
                  <c:v>0</c:v>
                </c:pt>
                <c:pt idx="1">
                  <c:v>1.8564799999999999E-2</c:v>
                </c:pt>
                <c:pt idx="2">
                  <c:v>21</c:v>
                </c:pt>
                <c:pt idx="3">
                  <c:v>24</c:v>
                </c:pt>
                <c:pt idx="4">
                  <c:v>25</c:v>
                </c:pt>
                <c:pt idx="5">
                  <c:v>27.180299999999999</c:v>
                </c:pt>
                <c:pt idx="6">
                  <c:v>30.0029</c:v>
                </c:pt>
                <c:pt idx="7">
                  <c:v>32.122100000000003</c:v>
                </c:pt>
                <c:pt idx="8">
                  <c:v>34.951799999999999</c:v>
                </c:pt>
                <c:pt idx="9">
                  <c:v>37.970700000000001</c:v>
                </c:pt>
                <c:pt idx="10">
                  <c:v>41.160299999999999</c:v>
                </c:pt>
                <c:pt idx="11">
                  <c:v>44.164200000000001</c:v>
                </c:pt>
                <c:pt idx="12">
                  <c:v>47.001100000000001</c:v>
                </c:pt>
                <c:pt idx="13">
                  <c:v>50.185600000000001</c:v>
                </c:pt>
                <c:pt idx="14">
                  <c:v>53.187399999999997</c:v>
                </c:pt>
                <c:pt idx="15">
                  <c:v>56.197099999999999</c:v>
                </c:pt>
                <c:pt idx="16">
                  <c:v>59.205300000000001</c:v>
                </c:pt>
                <c:pt idx="17">
                  <c:v>62.212800000000001</c:v>
                </c:pt>
                <c:pt idx="18">
                  <c:v>65.223799999999997</c:v>
                </c:pt>
                <c:pt idx="19">
                  <c:v>68.231300000000005</c:v>
                </c:pt>
                <c:pt idx="20">
                  <c:v>71.239599999999996</c:v>
                </c:pt>
                <c:pt idx="21">
                  <c:v>74.247100000000003</c:v>
                </c:pt>
                <c:pt idx="22">
                  <c:v>77.253100000000003</c:v>
                </c:pt>
                <c:pt idx="23">
                  <c:v>80.254199999999997</c:v>
                </c:pt>
                <c:pt idx="24">
                  <c:v>83.256</c:v>
                </c:pt>
                <c:pt idx="25">
                  <c:v>86.431299999999993</c:v>
                </c:pt>
                <c:pt idx="26">
                  <c:v>89.430899999999994</c:v>
                </c:pt>
                <c:pt idx="27">
                  <c:v>92.4298</c:v>
                </c:pt>
                <c:pt idx="28">
                  <c:v>95.253100000000003</c:v>
                </c:pt>
                <c:pt idx="29">
                  <c:v>98.252099999999999</c:v>
                </c:pt>
                <c:pt idx="30">
                  <c:v>104.249</c:v>
                </c:pt>
                <c:pt idx="31">
                  <c:v>105</c:v>
                </c:pt>
                <c:pt idx="32">
                  <c:v>107</c:v>
                </c:pt>
                <c:pt idx="33">
                  <c:v>110</c:v>
                </c:pt>
                <c:pt idx="34">
                  <c:v>112</c:v>
                </c:pt>
                <c:pt idx="35">
                  <c:v>115</c:v>
                </c:pt>
                <c:pt idx="36">
                  <c:v>120</c:v>
                </c:pt>
                <c:pt idx="37">
                  <c:v>125</c:v>
                </c:pt>
                <c:pt idx="38">
                  <c:v>130</c:v>
                </c:pt>
                <c:pt idx="39">
                  <c:v>135</c:v>
                </c:pt>
                <c:pt idx="40">
                  <c:v>140</c:v>
                </c:pt>
                <c:pt idx="41">
                  <c:v>145</c:v>
                </c:pt>
              </c:numCache>
            </c:numRef>
          </c:xVal>
          <c:yVal>
            <c:numRef>
              <c:f>BC!$EY$2:$EY$43</c:f>
              <c:numCache>
                <c:formatCode>0.000</c:formatCode>
                <c:ptCount val="42"/>
                <c:pt idx="0">
                  <c:v>1.0827756811531242E-11</c:v>
                </c:pt>
                <c:pt idx="1">
                  <c:v>1.1178028007507266E-11</c:v>
                </c:pt>
                <c:pt idx="2">
                  <c:v>2.3366510396083877E-3</c:v>
                </c:pt>
                <c:pt idx="3">
                  <c:v>7.1441720303063155E-3</c:v>
                </c:pt>
                <c:pt idx="4">
                  <c:v>9.8845925959153199E-3</c:v>
                </c:pt>
                <c:pt idx="5">
                  <c:v>1.8668200506216901E-2</c:v>
                </c:pt>
                <c:pt idx="6">
                  <c:v>3.740171488766441E-2</c:v>
                </c:pt>
                <c:pt idx="7">
                  <c:v>5.8119113642095661E-2</c:v>
                </c:pt>
                <c:pt idx="8">
                  <c:v>9.5610658939607213E-2</c:v>
                </c:pt>
                <c:pt idx="9">
                  <c:v>0.14778058276428435</c:v>
                </c:pt>
                <c:pt idx="10">
                  <c:v>0.21451146730278592</c:v>
                </c:pt>
                <c:pt idx="11">
                  <c:v>0.28504126857565343</c:v>
                </c:pt>
                <c:pt idx="12">
                  <c:v>0.35521706642267664</c:v>
                </c:pt>
                <c:pt idx="13">
                  <c:v>0.43448276065425945</c:v>
                </c:pt>
                <c:pt idx="14">
                  <c:v>0.50673857631018482</c:v>
                </c:pt>
                <c:pt idx="15">
                  <c:v>0.57463846582243383</c:v>
                </c:pt>
                <c:pt idx="16">
                  <c:v>0.63662432468052466</c:v>
                </c:pt>
                <c:pt idx="17">
                  <c:v>0.69205102213770797</c:v>
                </c:pt>
                <c:pt idx="18">
                  <c:v>0.74083548904683993</c:v>
                </c:pt>
                <c:pt idx="19">
                  <c:v>0.78307886363223267</c:v>
                </c:pt>
                <c:pt idx="20">
                  <c:v>0.8192976773359999</c:v>
                </c:pt>
                <c:pt idx="21">
                  <c:v>0.85004753640266895</c:v>
                </c:pt>
                <c:pt idx="22">
                  <c:v>0.87595287670815725</c:v>
                </c:pt>
                <c:pt idx="23">
                  <c:v>0.89762217241480191</c:v>
                </c:pt>
                <c:pt idx="24">
                  <c:v>0.91569334118562229</c:v>
                </c:pt>
                <c:pt idx="25">
                  <c:v>0.9314823661143522</c:v>
                </c:pt>
                <c:pt idx="26">
                  <c:v>0.94375580481224364</c:v>
                </c:pt>
                <c:pt idx="27">
                  <c:v>0.95388319379455455</c:v>
                </c:pt>
                <c:pt idx="28">
                  <c:v>0.96177887592012812</c:v>
                </c:pt>
                <c:pt idx="29">
                  <c:v>0.96871503018996841</c:v>
                </c:pt>
                <c:pt idx="30">
                  <c:v>0.9790766837683752</c:v>
                </c:pt>
                <c:pt idx="31">
                  <c:v>0.98010739820966575</c:v>
                </c:pt>
                <c:pt idx="32">
                  <c:v>0.98261350293506866</c:v>
                </c:pt>
                <c:pt idx="33">
                  <c:v>0.98579751659849135</c:v>
                </c:pt>
                <c:pt idx="34">
                  <c:v>0.98759131126341948</c:v>
                </c:pt>
                <c:pt idx="35">
                  <c:v>0.98986843301349581</c:v>
                </c:pt>
                <c:pt idx="36">
                  <c:v>0.99277676013620408</c:v>
                </c:pt>
                <c:pt idx="37">
                  <c:v>0.99485240497904093</c:v>
                </c:pt>
                <c:pt idx="38">
                  <c:v>0.99633270135365726</c:v>
                </c:pt>
                <c:pt idx="39">
                  <c:v>0.9973878670104982</c:v>
                </c:pt>
                <c:pt idx="40">
                  <c:v>0.99813972079960434</c:v>
                </c:pt>
                <c:pt idx="41">
                  <c:v>0.99867531119765407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A-44E7-8569-857F4703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12191"/>
        <c:axId val="1714596799"/>
      </c:scatterChart>
      <c:valAx>
        <c:axId val="171461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96799"/>
        <c:crosses val="autoZero"/>
        <c:crossBetween val="midCat"/>
      </c:valAx>
      <c:valAx>
        <c:axId val="17145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1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BC!$FB$1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BC!$FA$2:$FA$40</c:f>
              <c:numCache>
                <c:formatCode>General</c:formatCode>
                <c:ptCount val="39"/>
                <c:pt idx="0">
                  <c:v>0</c:v>
                </c:pt>
                <c:pt idx="1">
                  <c:v>15.738</c:v>
                </c:pt>
                <c:pt idx="2">
                  <c:v>20.7715</c:v>
                </c:pt>
                <c:pt idx="3">
                  <c:v>25</c:v>
                </c:pt>
                <c:pt idx="4">
                  <c:v>35.201099999999997</c:v>
                </c:pt>
                <c:pt idx="5">
                  <c:v>36</c:v>
                </c:pt>
                <c:pt idx="6">
                  <c:v>37</c:v>
                </c:pt>
                <c:pt idx="7">
                  <c:v>39.8977</c:v>
                </c:pt>
                <c:pt idx="8">
                  <c:v>43.923200000000001</c:v>
                </c:pt>
                <c:pt idx="9">
                  <c:v>45.935299999999998</c:v>
                </c:pt>
                <c:pt idx="10">
                  <c:v>49.958100000000002</c:v>
                </c:pt>
                <c:pt idx="11">
                  <c:v>54.982100000000003</c:v>
                </c:pt>
                <c:pt idx="12">
                  <c:v>58.661200000000001</c:v>
                </c:pt>
                <c:pt idx="13">
                  <c:v>63.340299999999999</c:v>
                </c:pt>
                <c:pt idx="14">
                  <c:v>68.352199999999996</c:v>
                </c:pt>
                <c:pt idx="15">
                  <c:v>73.369500000000002</c:v>
                </c:pt>
                <c:pt idx="16">
                  <c:v>78.382800000000003</c:v>
                </c:pt>
                <c:pt idx="17">
                  <c:v>83.733000000000004</c:v>
                </c:pt>
                <c:pt idx="18">
                  <c:v>88.077799999999996</c:v>
                </c:pt>
                <c:pt idx="19">
                  <c:v>93.430700000000002</c:v>
                </c:pt>
                <c:pt idx="20">
                  <c:v>98.112399999999994</c:v>
                </c:pt>
                <c:pt idx="21">
                  <c:v>103.46299999999999</c:v>
                </c:pt>
                <c:pt idx="22">
                  <c:v>108.146</c:v>
                </c:pt>
                <c:pt idx="23">
                  <c:v>113.16200000000001</c:v>
                </c:pt>
                <c:pt idx="24">
                  <c:v>118.182</c:v>
                </c:pt>
                <c:pt idx="25">
                  <c:v>123.535</c:v>
                </c:pt>
                <c:pt idx="26">
                  <c:v>128.54900000000001</c:v>
                </c:pt>
                <c:pt idx="27">
                  <c:v>133.232</c:v>
                </c:pt>
                <c:pt idx="28">
                  <c:v>138.24700000000001</c:v>
                </c:pt>
                <c:pt idx="29">
                  <c:v>143.27199999999999</c:v>
                </c:pt>
                <c:pt idx="30">
                  <c:v>147.964</c:v>
                </c:pt>
                <c:pt idx="31">
                  <c:v>152.994</c:v>
                </c:pt>
                <c:pt idx="32">
                  <c:v>158.69900000000001</c:v>
                </c:pt>
                <c:pt idx="33">
                  <c:v>160</c:v>
                </c:pt>
                <c:pt idx="34">
                  <c:v>165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</c:numCache>
            </c:numRef>
          </c:xVal>
          <c:yVal>
            <c:numRef>
              <c:f>BC!$FB$2:$FB$40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4.0322600000000002E-3</c:v>
                </c:pt>
                <c:pt idx="8">
                  <c:v>8.0645200000000004E-3</c:v>
                </c:pt>
                <c:pt idx="9">
                  <c:v>1.20968E-2</c:v>
                </c:pt>
                <c:pt idx="10">
                  <c:v>2.41935E-2</c:v>
                </c:pt>
                <c:pt idx="11">
                  <c:v>5.2419399999999998E-2</c:v>
                </c:pt>
                <c:pt idx="12">
                  <c:v>8.8709700000000002E-2</c:v>
                </c:pt>
                <c:pt idx="13">
                  <c:v>0.14516100000000001</c:v>
                </c:pt>
                <c:pt idx="14">
                  <c:v>0.209677</c:v>
                </c:pt>
                <c:pt idx="15">
                  <c:v>0.25806499999999999</c:v>
                </c:pt>
                <c:pt idx="16">
                  <c:v>0.318548</c:v>
                </c:pt>
                <c:pt idx="17">
                  <c:v>0.375</c:v>
                </c:pt>
                <c:pt idx="18">
                  <c:v>0.42741899999999999</c:v>
                </c:pt>
                <c:pt idx="19">
                  <c:v>0.47580600000000001</c:v>
                </c:pt>
                <c:pt idx="20">
                  <c:v>0.52419400000000005</c:v>
                </c:pt>
                <c:pt idx="21">
                  <c:v>0.58064499999999997</c:v>
                </c:pt>
                <c:pt idx="22">
                  <c:v>0.625</c:v>
                </c:pt>
                <c:pt idx="23">
                  <c:v>0.67741899999999999</c:v>
                </c:pt>
                <c:pt idx="24">
                  <c:v>0.71774199999999999</c:v>
                </c:pt>
                <c:pt idx="25">
                  <c:v>0.76612899999999995</c:v>
                </c:pt>
                <c:pt idx="26">
                  <c:v>0.82258100000000001</c:v>
                </c:pt>
                <c:pt idx="27">
                  <c:v>0.86693500000000001</c:v>
                </c:pt>
                <c:pt idx="28">
                  <c:v>0.92338699999999996</c:v>
                </c:pt>
                <c:pt idx="29">
                  <c:v>0.94758100000000001</c:v>
                </c:pt>
                <c:pt idx="30">
                  <c:v>0.96774199999999999</c:v>
                </c:pt>
                <c:pt idx="31">
                  <c:v>0.97580599999999995</c:v>
                </c:pt>
                <c:pt idx="32">
                  <c:v>0.97580599999999995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3-439F-9508-41154FD30B45}"/>
            </c:ext>
          </c:extLst>
        </c:ser>
        <c:ser>
          <c:idx val="1"/>
          <c:order val="1"/>
          <c:tx>
            <c:strRef>
              <c:f>BC!$FC$1</c:f>
              <c:strCache>
                <c:ptCount val="1"/>
                <c:pt idx="0">
                  <c:v>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BC!$FA$2:$FA$40</c:f>
              <c:numCache>
                <c:formatCode>General</c:formatCode>
                <c:ptCount val="39"/>
                <c:pt idx="0">
                  <c:v>0</c:v>
                </c:pt>
                <c:pt idx="1">
                  <c:v>15.738</c:v>
                </c:pt>
                <c:pt idx="2">
                  <c:v>20.7715</c:v>
                </c:pt>
                <c:pt idx="3">
                  <c:v>25</c:v>
                </c:pt>
                <c:pt idx="4">
                  <c:v>35.201099999999997</c:v>
                </c:pt>
                <c:pt idx="5">
                  <c:v>36</c:v>
                </c:pt>
                <c:pt idx="6">
                  <c:v>37</c:v>
                </c:pt>
                <c:pt idx="7">
                  <c:v>39.8977</c:v>
                </c:pt>
                <c:pt idx="8">
                  <c:v>43.923200000000001</c:v>
                </c:pt>
                <c:pt idx="9">
                  <c:v>45.935299999999998</c:v>
                </c:pt>
                <c:pt idx="10">
                  <c:v>49.958100000000002</c:v>
                </c:pt>
                <c:pt idx="11">
                  <c:v>54.982100000000003</c:v>
                </c:pt>
                <c:pt idx="12">
                  <c:v>58.661200000000001</c:v>
                </c:pt>
                <c:pt idx="13">
                  <c:v>63.340299999999999</c:v>
                </c:pt>
                <c:pt idx="14">
                  <c:v>68.352199999999996</c:v>
                </c:pt>
                <c:pt idx="15">
                  <c:v>73.369500000000002</c:v>
                </c:pt>
                <c:pt idx="16">
                  <c:v>78.382800000000003</c:v>
                </c:pt>
                <c:pt idx="17">
                  <c:v>83.733000000000004</c:v>
                </c:pt>
                <c:pt idx="18">
                  <c:v>88.077799999999996</c:v>
                </c:pt>
                <c:pt idx="19">
                  <c:v>93.430700000000002</c:v>
                </c:pt>
                <c:pt idx="20">
                  <c:v>98.112399999999994</c:v>
                </c:pt>
                <c:pt idx="21">
                  <c:v>103.46299999999999</c:v>
                </c:pt>
                <c:pt idx="22">
                  <c:v>108.146</c:v>
                </c:pt>
                <c:pt idx="23">
                  <c:v>113.16200000000001</c:v>
                </c:pt>
                <c:pt idx="24">
                  <c:v>118.182</c:v>
                </c:pt>
                <c:pt idx="25">
                  <c:v>123.535</c:v>
                </c:pt>
                <c:pt idx="26">
                  <c:v>128.54900000000001</c:v>
                </c:pt>
                <c:pt idx="27">
                  <c:v>133.232</c:v>
                </c:pt>
                <c:pt idx="28">
                  <c:v>138.24700000000001</c:v>
                </c:pt>
                <c:pt idx="29">
                  <c:v>143.27199999999999</c:v>
                </c:pt>
                <c:pt idx="30">
                  <c:v>147.964</c:v>
                </c:pt>
                <c:pt idx="31">
                  <c:v>152.994</c:v>
                </c:pt>
                <c:pt idx="32">
                  <c:v>158.69900000000001</c:v>
                </c:pt>
                <c:pt idx="33">
                  <c:v>160</c:v>
                </c:pt>
                <c:pt idx="34">
                  <c:v>165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</c:numCache>
            </c:numRef>
          </c:xVal>
          <c:yVal>
            <c:numRef>
              <c:f>BC!$FC$2:$FC$40</c:f>
              <c:numCache>
                <c:formatCode>0.000</c:formatCode>
                <c:ptCount val="39"/>
                <c:pt idx="0">
                  <c:v>9.5967291832602222E-10</c:v>
                </c:pt>
                <c:pt idx="1">
                  <c:v>8.0299662749743738E-6</c:v>
                </c:pt>
                <c:pt idx="2">
                  <c:v>5.6893775749656846E-5</c:v>
                </c:pt>
                <c:pt idx="3">
                  <c:v>2.2840637370972935E-4</c:v>
                </c:pt>
                <c:pt idx="4">
                  <c:v>3.0545200722420212E-3</c:v>
                </c:pt>
                <c:pt idx="5">
                  <c:v>3.6039870434913979E-3</c:v>
                </c:pt>
                <c:pt idx="6">
                  <c:v>4.4037459275028459E-3</c:v>
                </c:pt>
                <c:pt idx="7">
                  <c:v>7.56686922377371E-3</c:v>
                </c:pt>
                <c:pt idx="8">
                  <c:v>1.4692429350965909E-2</c:v>
                </c:pt>
                <c:pt idx="9">
                  <c:v>1.9774668139939566E-2</c:v>
                </c:pt>
                <c:pt idx="10">
                  <c:v>3.3686909308886862E-2</c:v>
                </c:pt>
                <c:pt idx="11">
                  <c:v>5.9263863846730908E-2</c:v>
                </c:pt>
                <c:pt idx="12">
                  <c:v>8.4355447196875502E-2</c:v>
                </c:pt>
                <c:pt idx="13">
                  <c:v>0.1240960463634922</c:v>
                </c:pt>
                <c:pt idx="14">
                  <c:v>0.17555315985172898</c:v>
                </c:pt>
                <c:pt idx="15">
                  <c:v>0.23449796018550154</c:v>
                </c:pt>
                <c:pt idx="16">
                  <c:v>0.29845011658911119</c:v>
                </c:pt>
                <c:pt idx="17">
                  <c:v>0.36940902192297503</c:v>
                </c:pt>
                <c:pt idx="18">
                  <c:v>0.42714089046685022</c:v>
                </c:pt>
                <c:pt idx="19">
                  <c:v>0.49632984742010178</c:v>
                </c:pt>
                <c:pt idx="20">
                  <c:v>0.55371716199808352</c:v>
                </c:pt>
                <c:pt idx="21">
                  <c:v>0.61457738885261215</c:v>
                </c:pt>
                <c:pt idx="22">
                  <c:v>0.66314300583756525</c:v>
                </c:pt>
                <c:pt idx="23">
                  <c:v>0.71004315958865583</c:v>
                </c:pt>
                <c:pt idx="24">
                  <c:v>0.75169750807055014</c:v>
                </c:pt>
                <c:pt idx="25">
                  <c:v>0.7905333780852537</c:v>
                </c:pt>
                <c:pt idx="26">
                  <c:v>0.82204596857600787</c:v>
                </c:pt>
                <c:pt idx="27">
                  <c:v>0.8476017781057672</c:v>
                </c:pt>
                <c:pt idx="28">
                  <c:v>0.8712358568256775</c:v>
                </c:pt>
                <c:pt idx="29">
                  <c:v>0.89147894796702076</c:v>
                </c:pt>
                <c:pt idx="30">
                  <c:v>0.90765114758316678</c:v>
                </c:pt>
                <c:pt idx="31">
                  <c:v>0.92243846340805669</c:v>
                </c:pt>
                <c:pt idx="32">
                  <c:v>0.93646582473318229</c:v>
                </c:pt>
                <c:pt idx="33">
                  <c:v>0.9393037928159722</c:v>
                </c:pt>
                <c:pt idx="34">
                  <c:v>0.94911079974664381</c:v>
                </c:pt>
                <c:pt idx="35">
                  <c:v>0.97014321316983265</c:v>
                </c:pt>
                <c:pt idx="36">
                  <c:v>0.97503336229170734</c:v>
                </c:pt>
                <c:pt idx="37">
                  <c:v>0.97913119967882078</c:v>
                </c:pt>
                <c:pt idx="38">
                  <c:v>0.98256247217389292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3-439F-9508-41154FD30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19263"/>
        <c:axId val="1714604287"/>
      </c:scatterChart>
      <c:valAx>
        <c:axId val="171461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4287"/>
        <c:crosses val="autoZero"/>
        <c:crossBetween val="midCat"/>
      </c:valAx>
      <c:valAx>
        <c:axId val="171460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1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BC!$FF$1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BC!$FE$2:$FE$36</c:f>
              <c:numCache>
                <c:formatCode>General</c:formatCode>
                <c:ptCount val="35"/>
                <c:pt idx="0">
                  <c:v>0</c:v>
                </c:pt>
                <c:pt idx="1">
                  <c:v>104.202</c:v>
                </c:pt>
                <c:pt idx="2">
                  <c:v>205.042</c:v>
                </c:pt>
                <c:pt idx="3">
                  <c:v>305.88200000000001</c:v>
                </c:pt>
                <c:pt idx="4">
                  <c:v>406.72300000000001</c:v>
                </c:pt>
                <c:pt idx="5">
                  <c:v>504.202</c:v>
                </c:pt>
                <c:pt idx="6">
                  <c:v>588.23500000000001</c:v>
                </c:pt>
                <c:pt idx="7">
                  <c:v>655.46199999999999</c:v>
                </c:pt>
                <c:pt idx="8">
                  <c:v>705.88199999999995</c:v>
                </c:pt>
                <c:pt idx="9">
                  <c:v>752.94100000000003</c:v>
                </c:pt>
                <c:pt idx="10">
                  <c:v>806.72299999999996</c:v>
                </c:pt>
                <c:pt idx="11">
                  <c:v>853.78200000000004</c:v>
                </c:pt>
                <c:pt idx="12">
                  <c:v>900.84</c:v>
                </c:pt>
                <c:pt idx="13">
                  <c:v>954.62199999999996</c:v>
                </c:pt>
                <c:pt idx="14">
                  <c:v>1005.04</c:v>
                </c:pt>
                <c:pt idx="15">
                  <c:v>1052.0999999999999</c:v>
                </c:pt>
                <c:pt idx="16">
                  <c:v>1105.8800000000001</c:v>
                </c:pt>
                <c:pt idx="17">
                  <c:v>1149.58</c:v>
                </c:pt>
                <c:pt idx="18">
                  <c:v>1200</c:v>
                </c:pt>
                <c:pt idx="19">
                  <c:v>1253.78</c:v>
                </c:pt>
                <c:pt idx="20">
                  <c:v>1304.2</c:v>
                </c:pt>
                <c:pt idx="21">
                  <c:v>1351.26</c:v>
                </c:pt>
                <c:pt idx="22">
                  <c:v>1405.04</c:v>
                </c:pt>
                <c:pt idx="23">
                  <c:v>1452.1</c:v>
                </c:pt>
                <c:pt idx="24">
                  <c:v>1502.52</c:v>
                </c:pt>
                <c:pt idx="25">
                  <c:v>1552.94</c:v>
                </c:pt>
                <c:pt idx="26">
                  <c:v>1603.36</c:v>
                </c:pt>
                <c:pt idx="27">
                  <c:v>1650</c:v>
                </c:pt>
                <c:pt idx="28">
                  <c:v>1700</c:v>
                </c:pt>
                <c:pt idx="29">
                  <c:v>1750</c:v>
                </c:pt>
                <c:pt idx="30">
                  <c:v>1800</c:v>
                </c:pt>
                <c:pt idx="31">
                  <c:v>1850</c:v>
                </c:pt>
                <c:pt idx="32">
                  <c:v>1900</c:v>
                </c:pt>
                <c:pt idx="33">
                  <c:v>1950</c:v>
                </c:pt>
                <c:pt idx="34">
                  <c:v>2000</c:v>
                </c:pt>
              </c:numCache>
            </c:numRef>
          </c:xVal>
          <c:yVal>
            <c:numRef>
              <c:f>BC!$FF$2:$FF$36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9.2498499999999997E-2</c:v>
                </c:pt>
                <c:pt idx="6">
                  <c:v>9.2652399999999996E-2</c:v>
                </c:pt>
                <c:pt idx="7">
                  <c:v>0.100102</c:v>
                </c:pt>
                <c:pt idx="8">
                  <c:v>0.114846</c:v>
                </c:pt>
                <c:pt idx="9">
                  <c:v>0.158888</c:v>
                </c:pt>
                <c:pt idx="10">
                  <c:v>0.21759500000000001</c:v>
                </c:pt>
                <c:pt idx="11">
                  <c:v>0.28361500000000001</c:v>
                </c:pt>
                <c:pt idx="12">
                  <c:v>0.34963499999999997</c:v>
                </c:pt>
                <c:pt idx="13">
                  <c:v>0.40101599999999998</c:v>
                </c:pt>
                <c:pt idx="14">
                  <c:v>0.45971600000000001</c:v>
                </c:pt>
                <c:pt idx="15">
                  <c:v>0.51841000000000004</c:v>
                </c:pt>
                <c:pt idx="16">
                  <c:v>0.58810600000000002</c:v>
                </c:pt>
                <c:pt idx="17">
                  <c:v>0.64679399999999998</c:v>
                </c:pt>
                <c:pt idx="18">
                  <c:v>0.72014699999999998</c:v>
                </c:pt>
                <c:pt idx="19">
                  <c:v>0.78617899999999996</c:v>
                </c:pt>
                <c:pt idx="20">
                  <c:v>0.83389000000000002</c:v>
                </c:pt>
                <c:pt idx="21">
                  <c:v>0.88525900000000002</c:v>
                </c:pt>
                <c:pt idx="22">
                  <c:v>0.94396500000000005</c:v>
                </c:pt>
                <c:pt idx="23">
                  <c:v>0.988008</c:v>
                </c:pt>
                <c:pt idx="24">
                  <c:v>0.99176299999999995</c:v>
                </c:pt>
                <c:pt idx="25">
                  <c:v>0.99185500000000004</c:v>
                </c:pt>
                <c:pt idx="26">
                  <c:v>0.98828499999999997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C-46A0-BD1E-D7B89D1423DA}"/>
            </c:ext>
          </c:extLst>
        </c:ser>
        <c:ser>
          <c:idx val="1"/>
          <c:order val="1"/>
          <c:tx>
            <c:strRef>
              <c:f>BC!$FG$1</c:f>
              <c:strCache>
                <c:ptCount val="1"/>
                <c:pt idx="0">
                  <c:v>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BC!$FE$2:$FE$38</c:f>
              <c:numCache>
                <c:formatCode>General</c:formatCode>
                <c:ptCount val="37"/>
                <c:pt idx="0">
                  <c:v>0</c:v>
                </c:pt>
                <c:pt idx="1">
                  <c:v>104.202</c:v>
                </c:pt>
                <c:pt idx="2">
                  <c:v>205.042</c:v>
                </c:pt>
                <c:pt idx="3">
                  <c:v>305.88200000000001</c:v>
                </c:pt>
                <c:pt idx="4">
                  <c:v>406.72300000000001</c:v>
                </c:pt>
                <c:pt idx="5">
                  <c:v>504.202</c:v>
                </c:pt>
                <c:pt idx="6">
                  <c:v>588.23500000000001</c:v>
                </c:pt>
                <c:pt idx="7">
                  <c:v>655.46199999999999</c:v>
                </c:pt>
                <c:pt idx="8">
                  <c:v>705.88199999999995</c:v>
                </c:pt>
                <c:pt idx="9">
                  <c:v>752.94100000000003</c:v>
                </c:pt>
                <c:pt idx="10">
                  <c:v>806.72299999999996</c:v>
                </c:pt>
                <c:pt idx="11">
                  <c:v>853.78200000000004</c:v>
                </c:pt>
                <c:pt idx="12">
                  <c:v>900.84</c:v>
                </c:pt>
                <c:pt idx="13">
                  <c:v>954.62199999999996</c:v>
                </c:pt>
                <c:pt idx="14">
                  <c:v>1005.04</c:v>
                </c:pt>
                <c:pt idx="15">
                  <c:v>1052.0999999999999</c:v>
                </c:pt>
                <c:pt idx="16">
                  <c:v>1105.8800000000001</c:v>
                </c:pt>
                <c:pt idx="17">
                  <c:v>1149.58</c:v>
                </c:pt>
                <c:pt idx="18">
                  <c:v>1200</c:v>
                </c:pt>
                <c:pt idx="19">
                  <c:v>1253.78</c:v>
                </c:pt>
                <c:pt idx="20">
                  <c:v>1304.2</c:v>
                </c:pt>
                <c:pt idx="21">
                  <c:v>1351.26</c:v>
                </c:pt>
                <c:pt idx="22">
                  <c:v>1405.04</c:v>
                </c:pt>
                <c:pt idx="23">
                  <c:v>1452.1</c:v>
                </c:pt>
                <c:pt idx="24">
                  <c:v>1502.52</c:v>
                </c:pt>
                <c:pt idx="25">
                  <c:v>1552.94</c:v>
                </c:pt>
                <c:pt idx="26">
                  <c:v>1603.36</c:v>
                </c:pt>
                <c:pt idx="27">
                  <c:v>1650</c:v>
                </c:pt>
                <c:pt idx="28">
                  <c:v>1700</c:v>
                </c:pt>
                <c:pt idx="29">
                  <c:v>1750</c:v>
                </c:pt>
                <c:pt idx="30">
                  <c:v>1800</c:v>
                </c:pt>
                <c:pt idx="31">
                  <c:v>1850</c:v>
                </c:pt>
                <c:pt idx="32">
                  <c:v>1900</c:v>
                </c:pt>
                <c:pt idx="33">
                  <c:v>1950</c:v>
                </c:pt>
                <c:pt idx="34">
                  <c:v>2000</c:v>
                </c:pt>
                <c:pt idx="35">
                  <c:v>2100</c:v>
                </c:pt>
                <c:pt idx="36">
                  <c:v>2500</c:v>
                </c:pt>
              </c:numCache>
            </c:numRef>
          </c:xVal>
          <c:yVal>
            <c:numRef>
              <c:f>BC!$FG$2:$FG$38</c:f>
              <c:numCache>
                <c:formatCode>0.000</c:formatCode>
                <c:ptCount val="37"/>
                <c:pt idx="0">
                  <c:v>5.0227613550201944E-22</c:v>
                </c:pt>
                <c:pt idx="1">
                  <c:v>2.0811571018793437E-14</c:v>
                </c:pt>
                <c:pt idx="2">
                  <c:v>1.2161896848668409E-9</c:v>
                </c:pt>
                <c:pt idx="3">
                  <c:v>1.5523257438656817E-6</c:v>
                </c:pt>
                <c:pt idx="4">
                  <c:v>1.6400530813539296E-4</c:v>
                </c:pt>
                <c:pt idx="5">
                  <c:v>3.148739613713807E-3</c:v>
                </c:pt>
                <c:pt idx="6">
                  <c:v>1.7748069621781201E-2</c:v>
                </c:pt>
                <c:pt idx="7">
                  <c:v>4.8312708848634388E-2</c:v>
                </c:pt>
                <c:pt idx="8">
                  <c:v>8.6646501845401847E-2</c:v>
                </c:pt>
                <c:pt idx="9">
                  <c:v>0.13495991395486087</c:v>
                </c:pt>
                <c:pt idx="10">
                  <c:v>0.2031613253254263</c:v>
                </c:pt>
                <c:pt idx="11">
                  <c:v>0.2711711358583781</c:v>
                </c:pt>
                <c:pt idx="12">
                  <c:v>0.34349785808065231</c:v>
                </c:pt>
                <c:pt idx="13">
                  <c:v>0.42726880357075558</c:v>
                </c:pt>
                <c:pt idx="14">
                  <c:v>0.50337648006774982</c:v>
                </c:pt>
                <c:pt idx="15">
                  <c:v>0.57003790052105718</c:v>
                </c:pt>
                <c:pt idx="16">
                  <c:v>0.63937152803338426</c:v>
                </c:pt>
                <c:pt idx="17">
                  <c:v>0.68970045358066079</c:v>
                </c:pt>
                <c:pt idx="18">
                  <c:v>0.74090735480703818</c:v>
                </c:pt>
                <c:pt idx="19">
                  <c:v>0.78769998819837983</c:v>
                </c:pt>
                <c:pt idx="20">
                  <c:v>0.82478476952277713</c:v>
                </c:pt>
                <c:pt idx="21">
                  <c:v>0.85407886056405069</c:v>
                </c:pt>
                <c:pt idx="22">
                  <c:v>0.88203845271337744</c:v>
                </c:pt>
                <c:pt idx="23">
                  <c:v>0.90232719843236442</c:v>
                </c:pt>
                <c:pt idx="24">
                  <c:v>0.92038401812040693</c:v>
                </c:pt>
                <c:pt idx="25">
                  <c:v>0.93522303217813152</c:v>
                </c:pt>
                <c:pt idx="26">
                  <c:v>0.94737567408057255</c:v>
                </c:pt>
                <c:pt idx="27">
                  <c:v>0.95662469470729705</c:v>
                </c:pt>
                <c:pt idx="28">
                  <c:v>0.96477604242978221</c:v>
                </c:pt>
                <c:pt idx="29">
                  <c:v>0.97141846974351576</c:v>
                </c:pt>
                <c:pt idx="30">
                  <c:v>0.9768233582067527</c:v>
                </c:pt>
                <c:pt idx="31">
                  <c:v>0.98121605417181845</c:v>
                </c:pt>
                <c:pt idx="32">
                  <c:v>0.98478268912483902</c:v>
                </c:pt>
                <c:pt idx="33">
                  <c:v>0.98767635939981302</c:v>
                </c:pt>
                <c:pt idx="34">
                  <c:v>0.99002256891175699</c:v>
                </c:pt>
                <c:pt idx="35">
                  <c:v>0.99346414870690358</c:v>
                </c:pt>
                <c:pt idx="36">
                  <c:v>0.99880163644549325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C-46A0-BD1E-D7B89D142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113775"/>
        <c:axId val="1833114191"/>
      </c:scatterChart>
      <c:valAx>
        <c:axId val="183311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14191"/>
        <c:crosses val="autoZero"/>
        <c:crossBetween val="midCat"/>
      </c:valAx>
      <c:valAx>
        <c:axId val="183311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1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BC!$FJ$1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BC!$FI$2:$FI$45</c:f>
              <c:numCache>
                <c:formatCode>General</c:formatCode>
                <c:ptCount val="44"/>
                <c:pt idx="0">
                  <c:v>0</c:v>
                </c:pt>
                <c:pt idx="1">
                  <c:v>18.320599999999999</c:v>
                </c:pt>
                <c:pt idx="2">
                  <c:v>24.904599999999999</c:v>
                </c:pt>
                <c:pt idx="3">
                  <c:v>27.194700000000001</c:v>
                </c:pt>
                <c:pt idx="4">
                  <c:v>28.912199999999999</c:v>
                </c:pt>
                <c:pt idx="5">
                  <c:v>31.202300000000001</c:v>
                </c:pt>
                <c:pt idx="6">
                  <c:v>33.778599999999997</c:v>
                </c:pt>
                <c:pt idx="7">
                  <c:v>35.782400000000003</c:v>
                </c:pt>
                <c:pt idx="8">
                  <c:v>40.076300000000003</c:v>
                </c:pt>
                <c:pt idx="9">
                  <c:v>43.225200000000001</c:v>
                </c:pt>
                <c:pt idx="10">
                  <c:v>49.5229</c:v>
                </c:pt>
                <c:pt idx="11">
                  <c:v>53.816800000000001</c:v>
                </c:pt>
                <c:pt idx="12">
                  <c:v>55.534399999999998</c:v>
                </c:pt>
                <c:pt idx="13">
                  <c:v>57.538200000000003</c:v>
                </c:pt>
                <c:pt idx="14">
                  <c:v>60.686999999999998</c:v>
                </c:pt>
                <c:pt idx="15">
                  <c:v>64.694699999999997</c:v>
                </c:pt>
                <c:pt idx="16">
                  <c:v>68.988500000000002</c:v>
                </c:pt>
                <c:pt idx="17">
                  <c:v>73.855000000000004</c:v>
                </c:pt>
                <c:pt idx="18">
                  <c:v>78.435100000000006</c:v>
                </c:pt>
                <c:pt idx="19">
                  <c:v>85.305300000000003</c:v>
                </c:pt>
                <c:pt idx="20">
                  <c:v>91.030500000000004</c:v>
                </c:pt>
                <c:pt idx="21">
                  <c:v>96.183199999999999</c:v>
                </c:pt>
                <c:pt idx="22">
                  <c:v>102.48099999999999</c:v>
                </c:pt>
                <c:pt idx="23">
                  <c:v>107.06100000000001</c:v>
                </c:pt>
                <c:pt idx="24">
                  <c:v>111.92700000000001</c:v>
                </c:pt>
                <c:pt idx="25">
                  <c:v>114.79</c:v>
                </c:pt>
                <c:pt idx="26">
                  <c:v>117.93899999999999</c:v>
                </c:pt>
                <c:pt idx="27">
                  <c:v>120.229</c:v>
                </c:pt>
                <c:pt idx="28">
                  <c:v>122.51900000000001</c:v>
                </c:pt>
                <c:pt idx="29">
                  <c:v>126.813</c:v>
                </c:pt>
                <c:pt idx="30">
                  <c:v>129.67599999999999</c:v>
                </c:pt>
                <c:pt idx="31">
                  <c:v>135</c:v>
                </c:pt>
                <c:pt idx="32">
                  <c:v>140</c:v>
                </c:pt>
                <c:pt idx="33">
                  <c:v>150</c:v>
                </c:pt>
                <c:pt idx="34">
                  <c:v>160</c:v>
                </c:pt>
              </c:numCache>
            </c:numRef>
          </c:xVal>
          <c:yVal>
            <c:numRef>
              <c:f>BC!$FJ$2:$FJ$45</c:f>
              <c:numCache>
                <c:formatCode>General</c:formatCode>
                <c:ptCount val="44"/>
                <c:pt idx="0">
                  <c:v>0</c:v>
                </c:pt>
                <c:pt idx="1">
                  <c:v>7.17703E-3</c:v>
                </c:pt>
                <c:pt idx="2">
                  <c:v>1.43541E-2</c:v>
                </c:pt>
                <c:pt idx="3">
                  <c:v>2.1531100000000001E-2</c:v>
                </c:pt>
                <c:pt idx="4">
                  <c:v>3.8277499999999999E-2</c:v>
                </c:pt>
                <c:pt idx="5">
                  <c:v>8.6124400000000004E-2</c:v>
                </c:pt>
                <c:pt idx="6">
                  <c:v>0.15311</c:v>
                </c:pt>
                <c:pt idx="7">
                  <c:v>0.227273</c:v>
                </c:pt>
                <c:pt idx="8">
                  <c:v>0.41387600000000002</c:v>
                </c:pt>
                <c:pt idx="9">
                  <c:v>0.50956900000000005</c:v>
                </c:pt>
                <c:pt idx="10">
                  <c:v>0.63636400000000004</c:v>
                </c:pt>
                <c:pt idx="11">
                  <c:v>0.70813400000000004</c:v>
                </c:pt>
                <c:pt idx="12">
                  <c:v>0.73205699999999996</c:v>
                </c:pt>
                <c:pt idx="13">
                  <c:v>0.74401899999999999</c:v>
                </c:pt>
                <c:pt idx="14">
                  <c:v>0.76554999999999995</c:v>
                </c:pt>
                <c:pt idx="15">
                  <c:v>0.79186599999999996</c:v>
                </c:pt>
                <c:pt idx="16">
                  <c:v>0.81339700000000004</c:v>
                </c:pt>
                <c:pt idx="17">
                  <c:v>0.83732099999999998</c:v>
                </c:pt>
                <c:pt idx="18">
                  <c:v>0.85406700000000002</c:v>
                </c:pt>
                <c:pt idx="19">
                  <c:v>0.87799000000000005</c:v>
                </c:pt>
                <c:pt idx="20">
                  <c:v>0.894737</c:v>
                </c:pt>
                <c:pt idx="21">
                  <c:v>0.90909099999999998</c:v>
                </c:pt>
                <c:pt idx="22">
                  <c:v>0.92823</c:v>
                </c:pt>
                <c:pt idx="23">
                  <c:v>0.94258399999999998</c:v>
                </c:pt>
                <c:pt idx="24">
                  <c:v>0.95454499999999998</c:v>
                </c:pt>
                <c:pt idx="25">
                  <c:v>0.95933000000000002</c:v>
                </c:pt>
                <c:pt idx="26">
                  <c:v>0.96172199999999997</c:v>
                </c:pt>
                <c:pt idx="27">
                  <c:v>0.96172199999999997</c:v>
                </c:pt>
                <c:pt idx="28">
                  <c:v>0.96172199999999997</c:v>
                </c:pt>
                <c:pt idx="29">
                  <c:v>0.96411500000000006</c:v>
                </c:pt>
                <c:pt idx="30">
                  <c:v>0.96411500000000006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4-4779-B7CA-40DD32670F72}"/>
            </c:ext>
          </c:extLst>
        </c:ser>
        <c:ser>
          <c:idx val="1"/>
          <c:order val="1"/>
          <c:tx>
            <c:strRef>
              <c:f>BC!$FK$1</c:f>
              <c:strCache>
                <c:ptCount val="1"/>
                <c:pt idx="0">
                  <c:v>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BC!$FI$2:$FI$45</c:f>
              <c:numCache>
                <c:formatCode>General</c:formatCode>
                <c:ptCount val="44"/>
                <c:pt idx="0">
                  <c:v>0</c:v>
                </c:pt>
                <c:pt idx="1">
                  <c:v>18.320599999999999</c:v>
                </c:pt>
                <c:pt idx="2">
                  <c:v>24.904599999999999</c:v>
                </c:pt>
                <c:pt idx="3">
                  <c:v>27.194700000000001</c:v>
                </c:pt>
                <c:pt idx="4">
                  <c:v>28.912199999999999</c:v>
                </c:pt>
                <c:pt idx="5">
                  <c:v>31.202300000000001</c:v>
                </c:pt>
                <c:pt idx="6">
                  <c:v>33.778599999999997</c:v>
                </c:pt>
                <c:pt idx="7">
                  <c:v>35.782400000000003</c:v>
                </c:pt>
                <c:pt idx="8">
                  <c:v>40.076300000000003</c:v>
                </c:pt>
                <c:pt idx="9">
                  <c:v>43.225200000000001</c:v>
                </c:pt>
                <c:pt idx="10">
                  <c:v>49.5229</c:v>
                </c:pt>
                <c:pt idx="11">
                  <c:v>53.816800000000001</c:v>
                </c:pt>
                <c:pt idx="12">
                  <c:v>55.534399999999998</c:v>
                </c:pt>
                <c:pt idx="13">
                  <c:v>57.538200000000003</c:v>
                </c:pt>
                <c:pt idx="14">
                  <c:v>60.686999999999998</c:v>
                </c:pt>
                <c:pt idx="15">
                  <c:v>64.694699999999997</c:v>
                </c:pt>
                <c:pt idx="16">
                  <c:v>68.988500000000002</c:v>
                </c:pt>
                <c:pt idx="17">
                  <c:v>73.855000000000004</c:v>
                </c:pt>
                <c:pt idx="18">
                  <c:v>78.435100000000006</c:v>
                </c:pt>
                <c:pt idx="19">
                  <c:v>85.305300000000003</c:v>
                </c:pt>
                <c:pt idx="20">
                  <c:v>91.030500000000004</c:v>
                </c:pt>
                <c:pt idx="21">
                  <c:v>96.183199999999999</c:v>
                </c:pt>
                <c:pt idx="22">
                  <c:v>102.48099999999999</c:v>
                </c:pt>
                <c:pt idx="23">
                  <c:v>107.06100000000001</c:v>
                </c:pt>
                <c:pt idx="24">
                  <c:v>111.92700000000001</c:v>
                </c:pt>
                <c:pt idx="25">
                  <c:v>114.79</c:v>
                </c:pt>
                <c:pt idx="26">
                  <c:v>117.93899999999999</c:v>
                </c:pt>
                <c:pt idx="27">
                  <c:v>120.229</c:v>
                </c:pt>
                <c:pt idx="28">
                  <c:v>122.51900000000001</c:v>
                </c:pt>
                <c:pt idx="29">
                  <c:v>126.813</c:v>
                </c:pt>
                <c:pt idx="30">
                  <c:v>129.67599999999999</c:v>
                </c:pt>
                <c:pt idx="31">
                  <c:v>135</c:v>
                </c:pt>
                <c:pt idx="32">
                  <c:v>140</c:v>
                </c:pt>
                <c:pt idx="33">
                  <c:v>150</c:v>
                </c:pt>
                <c:pt idx="34">
                  <c:v>160</c:v>
                </c:pt>
              </c:numCache>
            </c:numRef>
          </c:xVal>
          <c:yVal>
            <c:numRef>
              <c:f>BC!$FK$2:$FK$45</c:f>
              <c:numCache>
                <c:formatCode>0.000</c:formatCode>
                <c:ptCount val="44"/>
                <c:pt idx="0">
                  <c:v>5.0247082364203004E-8</c:v>
                </c:pt>
                <c:pt idx="1">
                  <c:v>8.6801465327715818E-3</c:v>
                </c:pt>
                <c:pt idx="2">
                  <c:v>4.9120894436674473E-2</c:v>
                </c:pt>
                <c:pt idx="3">
                  <c:v>7.6310098926950148E-2</c:v>
                </c:pt>
                <c:pt idx="4">
                  <c:v>0.10173623032306804</c:v>
                </c:pt>
                <c:pt idx="5">
                  <c:v>0.1420910372076272</c:v>
                </c:pt>
                <c:pt idx="6">
                  <c:v>0.19525319931441751</c:v>
                </c:pt>
                <c:pt idx="7">
                  <c:v>0.24110996254345973</c:v>
                </c:pt>
                <c:pt idx="8">
                  <c:v>0.34725380203971357</c:v>
                </c:pt>
                <c:pt idx="9">
                  <c:v>0.42693895445225166</c:v>
                </c:pt>
                <c:pt idx="10">
                  <c:v>0.57630697093199823</c:v>
                </c:pt>
                <c:pt idx="11">
                  <c:v>0.6637958724942421</c:v>
                </c:pt>
                <c:pt idx="12">
                  <c:v>0.69490719435310144</c:v>
                </c:pt>
                <c:pt idx="13">
                  <c:v>0.72835223818395545</c:v>
                </c:pt>
                <c:pt idx="14">
                  <c:v>0.77486767792544731</c:v>
                </c:pt>
                <c:pt idx="15">
                  <c:v>0.82412366318198294</c:v>
                </c:pt>
                <c:pt idx="16">
                  <c:v>0.86603577536439047</c:v>
                </c:pt>
                <c:pt idx="17">
                  <c:v>0.90230706057181931</c:v>
                </c:pt>
                <c:pt idx="18">
                  <c:v>0.92779710163439399</c:v>
                </c:pt>
                <c:pt idx="19">
                  <c:v>0.95442436706214673</c:v>
                </c:pt>
                <c:pt idx="20">
                  <c:v>0.96906646016321274</c:v>
                </c:pt>
                <c:pt idx="21">
                  <c:v>0.97822125487220646</c:v>
                </c:pt>
                <c:pt idx="22">
                  <c:v>0.98584322344571673</c:v>
                </c:pt>
                <c:pt idx="23">
                  <c:v>0.98965962318168366</c:v>
                </c:pt>
                <c:pt idx="24">
                  <c:v>0.99259811502668693</c:v>
                </c:pt>
                <c:pt idx="25">
                  <c:v>0.99392109373047188</c:v>
                </c:pt>
                <c:pt idx="26">
                  <c:v>0.99510552125527185</c:v>
                </c:pt>
                <c:pt idx="27">
                  <c:v>0.99581948844510337</c:v>
                </c:pt>
                <c:pt idx="28">
                  <c:v>0.99642949475552201</c:v>
                </c:pt>
                <c:pt idx="29">
                  <c:v>0.9973439572182411</c:v>
                </c:pt>
                <c:pt idx="30">
                  <c:v>0.99781961706932853</c:v>
                </c:pt>
                <c:pt idx="31">
                  <c:v>0.99848951971222388</c:v>
                </c:pt>
                <c:pt idx="32">
                  <c:v>0.99893006376733851</c:v>
                </c:pt>
                <c:pt idx="33">
                  <c:v>0.99946325514839784</c:v>
                </c:pt>
                <c:pt idx="34">
                  <c:v>0.99973077205798166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4-4779-B7CA-40DD32670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786463"/>
        <c:axId val="1846798527"/>
      </c:scatterChart>
      <c:valAx>
        <c:axId val="184678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98527"/>
        <c:crosses val="autoZero"/>
        <c:crossBetween val="midCat"/>
      </c:valAx>
      <c:valAx>
        <c:axId val="184679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8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BC!$FN$1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BC!$FM$2:$FM$38</c:f>
              <c:numCache>
                <c:formatCode>General</c:formatCode>
                <c:ptCount val="37"/>
                <c:pt idx="0">
                  <c:v>0</c:v>
                </c:pt>
                <c:pt idx="1">
                  <c:v>22.042000000000002</c:v>
                </c:pt>
                <c:pt idx="2">
                  <c:v>36.927500000000002</c:v>
                </c:pt>
                <c:pt idx="3">
                  <c:v>46.946599999999997</c:v>
                </c:pt>
                <c:pt idx="4">
                  <c:v>49.236600000000003</c:v>
                </c:pt>
                <c:pt idx="5">
                  <c:v>50.9542</c:v>
                </c:pt>
                <c:pt idx="6">
                  <c:v>54.103099999999998</c:v>
                </c:pt>
                <c:pt idx="7">
                  <c:v>57.251899999999999</c:v>
                </c:pt>
                <c:pt idx="8">
                  <c:v>59.255699999999997</c:v>
                </c:pt>
                <c:pt idx="9">
                  <c:v>62.690800000000003</c:v>
                </c:pt>
                <c:pt idx="10">
                  <c:v>65.839699999999993</c:v>
                </c:pt>
                <c:pt idx="11">
                  <c:v>71.564899999999994</c:v>
                </c:pt>
                <c:pt idx="12">
                  <c:v>76.431299999999993</c:v>
                </c:pt>
                <c:pt idx="13">
                  <c:v>79.007599999999996</c:v>
                </c:pt>
                <c:pt idx="14">
                  <c:v>81.870199999999997</c:v>
                </c:pt>
                <c:pt idx="15">
                  <c:v>86.736599999999996</c:v>
                </c:pt>
                <c:pt idx="16">
                  <c:v>90.457999999999998</c:v>
                </c:pt>
                <c:pt idx="17">
                  <c:v>96.755700000000004</c:v>
                </c:pt>
                <c:pt idx="18">
                  <c:v>100.477</c:v>
                </c:pt>
                <c:pt idx="19">
                  <c:v>105.63</c:v>
                </c:pt>
                <c:pt idx="20">
                  <c:v>111.92700000000001</c:v>
                </c:pt>
                <c:pt idx="21">
                  <c:v>116.221</c:v>
                </c:pt>
                <c:pt idx="22">
                  <c:v>122.51900000000001</c:v>
                </c:pt>
                <c:pt idx="23">
                  <c:v>127.38500000000001</c:v>
                </c:pt>
                <c:pt idx="24">
                  <c:v>131.107</c:v>
                </c:pt>
                <c:pt idx="25">
                  <c:v>134.828</c:v>
                </c:pt>
                <c:pt idx="26">
                  <c:v>138.26300000000001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160</c:v>
                </c:pt>
                <c:pt idx="31">
                  <c:v>170</c:v>
                </c:pt>
                <c:pt idx="32">
                  <c:v>180</c:v>
                </c:pt>
              </c:numCache>
            </c:numRef>
          </c:xVal>
          <c:yVal>
            <c:numRef>
              <c:f>BC!$FN$2:$FN$38</c:f>
              <c:numCache>
                <c:formatCode>General</c:formatCode>
                <c:ptCount val="37"/>
                <c:pt idx="0">
                  <c:v>0</c:v>
                </c:pt>
                <c:pt idx="1">
                  <c:v>9.5693800000000006E-3</c:v>
                </c:pt>
                <c:pt idx="2">
                  <c:v>9.5693800000000006E-3</c:v>
                </c:pt>
                <c:pt idx="3">
                  <c:v>1.43541E-2</c:v>
                </c:pt>
                <c:pt idx="4">
                  <c:v>1.6746400000000002E-2</c:v>
                </c:pt>
                <c:pt idx="5">
                  <c:v>2.87081E-2</c:v>
                </c:pt>
                <c:pt idx="6">
                  <c:v>9.8086099999999996E-2</c:v>
                </c:pt>
                <c:pt idx="7">
                  <c:v>0.20574200000000001</c:v>
                </c:pt>
                <c:pt idx="8">
                  <c:v>0.27511999999999998</c:v>
                </c:pt>
                <c:pt idx="9">
                  <c:v>0.37320599999999998</c:v>
                </c:pt>
                <c:pt idx="10">
                  <c:v>0.47129199999999999</c:v>
                </c:pt>
                <c:pt idx="11">
                  <c:v>0.61483299999999996</c:v>
                </c:pt>
                <c:pt idx="12">
                  <c:v>0.68899500000000002</c:v>
                </c:pt>
                <c:pt idx="13">
                  <c:v>0.72727299999999995</c:v>
                </c:pt>
                <c:pt idx="14">
                  <c:v>0.75837299999999996</c:v>
                </c:pt>
                <c:pt idx="15">
                  <c:v>0.79904299999999995</c:v>
                </c:pt>
                <c:pt idx="16">
                  <c:v>0.83253600000000005</c:v>
                </c:pt>
                <c:pt idx="17">
                  <c:v>0.86363599999999996</c:v>
                </c:pt>
                <c:pt idx="18">
                  <c:v>0.88277499999999998</c:v>
                </c:pt>
                <c:pt idx="19">
                  <c:v>0.90191399999999999</c:v>
                </c:pt>
                <c:pt idx="20">
                  <c:v>0.91626799999999997</c:v>
                </c:pt>
                <c:pt idx="21">
                  <c:v>0.92823</c:v>
                </c:pt>
                <c:pt idx="22">
                  <c:v>0.94497600000000004</c:v>
                </c:pt>
                <c:pt idx="23">
                  <c:v>0.95454499999999998</c:v>
                </c:pt>
                <c:pt idx="24">
                  <c:v>0.95933000000000002</c:v>
                </c:pt>
                <c:pt idx="25">
                  <c:v>0.96172199999999997</c:v>
                </c:pt>
                <c:pt idx="26">
                  <c:v>0.96172199999999997</c:v>
                </c:pt>
                <c:pt idx="27">
                  <c:v>0.99</c:v>
                </c:pt>
                <c:pt idx="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6-4A04-A4DA-F0D729E3320E}"/>
            </c:ext>
          </c:extLst>
        </c:ser>
        <c:ser>
          <c:idx val="1"/>
          <c:order val="1"/>
          <c:tx>
            <c:strRef>
              <c:f>BC!$FO$1</c:f>
              <c:strCache>
                <c:ptCount val="1"/>
                <c:pt idx="0">
                  <c:v>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BC!$FM$2:$FM$38</c:f>
              <c:numCache>
                <c:formatCode>General</c:formatCode>
                <c:ptCount val="37"/>
                <c:pt idx="0">
                  <c:v>0</c:v>
                </c:pt>
                <c:pt idx="1">
                  <c:v>22.042000000000002</c:v>
                </c:pt>
                <c:pt idx="2">
                  <c:v>36.927500000000002</c:v>
                </c:pt>
                <c:pt idx="3">
                  <c:v>46.946599999999997</c:v>
                </c:pt>
                <c:pt idx="4">
                  <c:v>49.236600000000003</c:v>
                </c:pt>
                <c:pt idx="5">
                  <c:v>50.9542</c:v>
                </c:pt>
                <c:pt idx="6">
                  <c:v>54.103099999999998</c:v>
                </c:pt>
                <c:pt idx="7">
                  <c:v>57.251899999999999</c:v>
                </c:pt>
                <c:pt idx="8">
                  <c:v>59.255699999999997</c:v>
                </c:pt>
                <c:pt idx="9">
                  <c:v>62.690800000000003</c:v>
                </c:pt>
                <c:pt idx="10">
                  <c:v>65.839699999999993</c:v>
                </c:pt>
                <c:pt idx="11">
                  <c:v>71.564899999999994</c:v>
                </c:pt>
                <c:pt idx="12">
                  <c:v>76.431299999999993</c:v>
                </c:pt>
                <c:pt idx="13">
                  <c:v>79.007599999999996</c:v>
                </c:pt>
                <c:pt idx="14">
                  <c:v>81.870199999999997</c:v>
                </c:pt>
                <c:pt idx="15">
                  <c:v>86.736599999999996</c:v>
                </c:pt>
                <c:pt idx="16">
                  <c:v>90.457999999999998</c:v>
                </c:pt>
                <c:pt idx="17">
                  <c:v>96.755700000000004</c:v>
                </c:pt>
                <c:pt idx="18">
                  <c:v>100.477</c:v>
                </c:pt>
                <c:pt idx="19">
                  <c:v>105.63</c:v>
                </c:pt>
                <c:pt idx="20">
                  <c:v>111.92700000000001</c:v>
                </c:pt>
                <c:pt idx="21">
                  <c:v>116.221</c:v>
                </c:pt>
                <c:pt idx="22">
                  <c:v>122.51900000000001</c:v>
                </c:pt>
                <c:pt idx="23">
                  <c:v>127.38500000000001</c:v>
                </c:pt>
                <c:pt idx="24">
                  <c:v>131.107</c:v>
                </c:pt>
                <c:pt idx="25">
                  <c:v>134.828</c:v>
                </c:pt>
                <c:pt idx="26">
                  <c:v>138.26300000000001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160</c:v>
                </c:pt>
                <c:pt idx="31">
                  <c:v>170</c:v>
                </c:pt>
                <c:pt idx="32">
                  <c:v>180</c:v>
                </c:pt>
              </c:numCache>
            </c:numRef>
          </c:xVal>
          <c:yVal>
            <c:numRef>
              <c:f>BC!$FO$2:$FO$38</c:f>
              <c:numCache>
                <c:formatCode>0.000</c:formatCode>
                <c:ptCount val="37"/>
                <c:pt idx="0">
                  <c:v>1.2341907272856584E-37</c:v>
                </c:pt>
                <c:pt idx="1">
                  <c:v>1.221652558893037E-8</c:v>
                </c:pt>
                <c:pt idx="2">
                  <c:v>1.5957466016681249E-3</c:v>
                </c:pt>
                <c:pt idx="3">
                  <c:v>4.0831056278171067E-2</c:v>
                </c:pt>
                <c:pt idx="4">
                  <c:v>6.5516307110940905E-2</c:v>
                </c:pt>
                <c:pt idx="5">
                  <c:v>8.916482156773986E-2</c:v>
                </c:pt>
                <c:pt idx="6">
                  <c:v>0.1437159140618193</c:v>
                </c:pt>
                <c:pt idx="7">
                  <c:v>0.21080091748415439</c:v>
                </c:pt>
                <c:pt idx="8">
                  <c:v>0.25834411854109152</c:v>
                </c:pt>
                <c:pt idx="9">
                  <c:v>0.34483674937246472</c:v>
                </c:pt>
                <c:pt idx="10">
                  <c:v>0.42552360320194554</c:v>
                </c:pt>
                <c:pt idx="11">
                  <c:v>0.56396967277287702</c:v>
                </c:pt>
                <c:pt idx="12">
                  <c:v>0.66519404744669197</c:v>
                </c:pt>
                <c:pt idx="13">
                  <c:v>0.71139770683149184</c:v>
                </c:pt>
                <c:pt idx="14">
                  <c:v>0.75669152225767955</c:v>
                </c:pt>
                <c:pt idx="15">
                  <c:v>0.820005275160542</c:v>
                </c:pt>
                <c:pt idx="16">
                  <c:v>0.85811902022178244</c:v>
                </c:pt>
                <c:pt idx="17">
                  <c:v>0.90615252998491624</c:v>
                </c:pt>
                <c:pt idx="18">
                  <c:v>0.92682863201415888</c:v>
                </c:pt>
                <c:pt idx="19">
                  <c:v>0.94836702545113505</c:v>
                </c:pt>
                <c:pt idx="20">
                  <c:v>0.96643124397793234</c:v>
                </c:pt>
                <c:pt idx="21">
                  <c:v>0.97502176750202163</c:v>
                </c:pt>
                <c:pt idx="22">
                  <c:v>0.98384077817882276</c:v>
                </c:pt>
                <c:pt idx="23">
                  <c:v>0.98847086682084717</c:v>
                </c:pt>
                <c:pt idx="24">
                  <c:v>0.991098938895008</c:v>
                </c:pt>
                <c:pt idx="25">
                  <c:v>0.99312954456027169</c:v>
                </c:pt>
                <c:pt idx="26">
                  <c:v>0.99459143424608287</c:v>
                </c:pt>
                <c:pt idx="27">
                  <c:v>0.99520803456521323</c:v>
                </c:pt>
                <c:pt idx="28">
                  <c:v>0.99661846170359547</c:v>
                </c:pt>
                <c:pt idx="29">
                  <c:v>0.99761425303100881</c:v>
                </c:pt>
                <c:pt idx="30">
                  <c:v>0.99881294267192455</c:v>
                </c:pt>
                <c:pt idx="31">
                  <c:v>0.99940954341280086</c:v>
                </c:pt>
                <c:pt idx="32">
                  <c:v>0.99970634386563106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6-4A04-A4DA-F0D729E33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637535"/>
        <c:axId val="1846637951"/>
      </c:scatterChart>
      <c:valAx>
        <c:axId val="184663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637951"/>
        <c:crosses val="autoZero"/>
        <c:crossBetween val="midCat"/>
      </c:valAx>
      <c:valAx>
        <c:axId val="18466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63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BC!$FR$1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BC!$FQ$2:$FQ$49</c:f>
              <c:numCache>
                <c:formatCode>General</c:formatCode>
                <c:ptCount val="48"/>
                <c:pt idx="0">
                  <c:v>0</c:v>
                </c:pt>
                <c:pt idx="1">
                  <c:v>42.652700000000003</c:v>
                </c:pt>
                <c:pt idx="2">
                  <c:v>66.126000000000005</c:v>
                </c:pt>
                <c:pt idx="3">
                  <c:v>69.847300000000004</c:v>
                </c:pt>
                <c:pt idx="4">
                  <c:v>71.564899999999994</c:v>
                </c:pt>
                <c:pt idx="5">
                  <c:v>73.282399999999996</c:v>
                </c:pt>
                <c:pt idx="6">
                  <c:v>74.713700000000003</c:v>
                </c:pt>
                <c:pt idx="7">
                  <c:v>75.572500000000005</c:v>
                </c:pt>
                <c:pt idx="8">
                  <c:v>77.8626</c:v>
                </c:pt>
                <c:pt idx="9">
                  <c:v>78.721400000000003</c:v>
                </c:pt>
                <c:pt idx="10">
                  <c:v>81.011499999999998</c:v>
                </c:pt>
                <c:pt idx="11">
                  <c:v>82.728999999999999</c:v>
                </c:pt>
                <c:pt idx="12">
                  <c:v>84.732799999999997</c:v>
                </c:pt>
                <c:pt idx="13">
                  <c:v>86.164100000000005</c:v>
                </c:pt>
                <c:pt idx="14">
                  <c:v>87.595399999999998</c:v>
                </c:pt>
                <c:pt idx="15">
                  <c:v>89.313000000000002</c:v>
                </c:pt>
                <c:pt idx="16">
                  <c:v>90.171800000000005</c:v>
                </c:pt>
                <c:pt idx="17">
                  <c:v>91.316800000000001</c:v>
                </c:pt>
                <c:pt idx="18">
                  <c:v>92.461799999999997</c:v>
                </c:pt>
                <c:pt idx="19">
                  <c:v>93.606899999999996</c:v>
                </c:pt>
                <c:pt idx="20">
                  <c:v>95.610699999999994</c:v>
                </c:pt>
                <c:pt idx="21">
                  <c:v>98.759500000000003</c:v>
                </c:pt>
                <c:pt idx="22">
                  <c:v>101.336</c:v>
                </c:pt>
                <c:pt idx="23">
                  <c:v>103.626</c:v>
                </c:pt>
                <c:pt idx="24">
                  <c:v>105.63</c:v>
                </c:pt>
                <c:pt idx="25">
                  <c:v>107.34699999999999</c:v>
                </c:pt>
                <c:pt idx="26">
                  <c:v>110.782</c:v>
                </c:pt>
                <c:pt idx="27">
                  <c:v>114.218</c:v>
                </c:pt>
                <c:pt idx="28">
                  <c:v>118.511</c:v>
                </c:pt>
                <c:pt idx="29">
                  <c:v>120.515</c:v>
                </c:pt>
                <c:pt idx="30">
                  <c:v>123.378</c:v>
                </c:pt>
                <c:pt idx="31">
                  <c:v>126.24</c:v>
                </c:pt>
                <c:pt idx="32">
                  <c:v>130.821</c:v>
                </c:pt>
                <c:pt idx="33">
                  <c:v>134.256</c:v>
                </c:pt>
                <c:pt idx="34">
                  <c:v>136.83199999999999</c:v>
                </c:pt>
                <c:pt idx="35">
                  <c:v>140.267</c:v>
                </c:pt>
                <c:pt idx="36">
                  <c:v>141.69800000000001</c:v>
                </c:pt>
                <c:pt idx="37">
                  <c:v>145</c:v>
                </c:pt>
              </c:numCache>
            </c:numRef>
          </c:xVal>
          <c:yVal>
            <c:numRef>
              <c:f>BC!$FR$2:$FR$49</c:f>
              <c:numCache>
                <c:formatCode>General</c:formatCode>
                <c:ptCount val="48"/>
                <c:pt idx="0">
                  <c:v>0</c:v>
                </c:pt>
                <c:pt idx="1">
                  <c:v>9.5693800000000006E-3</c:v>
                </c:pt>
                <c:pt idx="2">
                  <c:v>1.43541E-2</c:v>
                </c:pt>
                <c:pt idx="3">
                  <c:v>1.9138800000000001E-2</c:v>
                </c:pt>
                <c:pt idx="4">
                  <c:v>2.1531100000000001E-2</c:v>
                </c:pt>
                <c:pt idx="5">
                  <c:v>3.3492800000000003E-2</c:v>
                </c:pt>
                <c:pt idx="6">
                  <c:v>4.5454500000000002E-2</c:v>
                </c:pt>
                <c:pt idx="7">
                  <c:v>5.5023900000000001E-2</c:v>
                </c:pt>
                <c:pt idx="8">
                  <c:v>9.5693799999999996E-2</c:v>
                </c:pt>
                <c:pt idx="9">
                  <c:v>0.124402</c:v>
                </c:pt>
                <c:pt idx="10">
                  <c:v>0.18660299999999999</c:v>
                </c:pt>
                <c:pt idx="11">
                  <c:v>0.236842</c:v>
                </c:pt>
                <c:pt idx="12">
                  <c:v>0.308612</c:v>
                </c:pt>
                <c:pt idx="13">
                  <c:v>0.368421</c:v>
                </c:pt>
                <c:pt idx="14">
                  <c:v>0.430622</c:v>
                </c:pt>
                <c:pt idx="15">
                  <c:v>0.5</c:v>
                </c:pt>
                <c:pt idx="16">
                  <c:v>0.53827800000000003</c:v>
                </c:pt>
                <c:pt idx="17">
                  <c:v>0.56698599999999999</c:v>
                </c:pt>
                <c:pt idx="18">
                  <c:v>0.605263</c:v>
                </c:pt>
                <c:pt idx="19">
                  <c:v>0.62918700000000005</c:v>
                </c:pt>
                <c:pt idx="20">
                  <c:v>0.67224899999999999</c:v>
                </c:pt>
                <c:pt idx="21">
                  <c:v>0.72248800000000002</c:v>
                </c:pt>
                <c:pt idx="22">
                  <c:v>0.75837299999999996</c:v>
                </c:pt>
                <c:pt idx="23">
                  <c:v>0.77990400000000004</c:v>
                </c:pt>
                <c:pt idx="24">
                  <c:v>0.80622000000000005</c:v>
                </c:pt>
                <c:pt idx="25">
                  <c:v>0.822967</c:v>
                </c:pt>
                <c:pt idx="26">
                  <c:v>0.85406700000000002</c:v>
                </c:pt>
                <c:pt idx="27">
                  <c:v>0.87799000000000005</c:v>
                </c:pt>
                <c:pt idx="28">
                  <c:v>0.90191399999999999</c:v>
                </c:pt>
                <c:pt idx="29">
                  <c:v>0.90430600000000005</c:v>
                </c:pt>
                <c:pt idx="30">
                  <c:v>0.91866000000000003</c:v>
                </c:pt>
                <c:pt idx="31">
                  <c:v>0.92823</c:v>
                </c:pt>
                <c:pt idx="32">
                  <c:v>0.94497600000000004</c:v>
                </c:pt>
                <c:pt idx="33">
                  <c:v>0.95693799999999996</c:v>
                </c:pt>
                <c:pt idx="34">
                  <c:v>0.96172199999999997</c:v>
                </c:pt>
                <c:pt idx="35">
                  <c:v>0.96411500000000006</c:v>
                </c:pt>
                <c:pt idx="36">
                  <c:v>0.96172199999999997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B-41E0-8140-4E49380033E5}"/>
            </c:ext>
          </c:extLst>
        </c:ser>
        <c:ser>
          <c:idx val="1"/>
          <c:order val="1"/>
          <c:tx>
            <c:strRef>
              <c:f>BC!$FS$1</c:f>
              <c:strCache>
                <c:ptCount val="1"/>
                <c:pt idx="0">
                  <c:v>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BC!$FQ$2:$FQ$49</c:f>
              <c:numCache>
                <c:formatCode>General</c:formatCode>
                <c:ptCount val="48"/>
                <c:pt idx="0">
                  <c:v>0</c:v>
                </c:pt>
                <c:pt idx="1">
                  <c:v>42.652700000000003</c:v>
                </c:pt>
                <c:pt idx="2">
                  <c:v>66.126000000000005</c:v>
                </c:pt>
                <c:pt idx="3">
                  <c:v>69.847300000000004</c:v>
                </c:pt>
                <c:pt idx="4">
                  <c:v>71.564899999999994</c:v>
                </c:pt>
                <c:pt idx="5">
                  <c:v>73.282399999999996</c:v>
                </c:pt>
                <c:pt idx="6">
                  <c:v>74.713700000000003</c:v>
                </c:pt>
                <c:pt idx="7">
                  <c:v>75.572500000000005</c:v>
                </c:pt>
                <c:pt idx="8">
                  <c:v>77.8626</c:v>
                </c:pt>
                <c:pt idx="9">
                  <c:v>78.721400000000003</c:v>
                </c:pt>
                <c:pt idx="10">
                  <c:v>81.011499999999998</c:v>
                </c:pt>
                <c:pt idx="11">
                  <c:v>82.728999999999999</c:v>
                </c:pt>
                <c:pt idx="12">
                  <c:v>84.732799999999997</c:v>
                </c:pt>
                <c:pt idx="13">
                  <c:v>86.164100000000005</c:v>
                </c:pt>
                <c:pt idx="14">
                  <c:v>87.595399999999998</c:v>
                </c:pt>
                <c:pt idx="15">
                  <c:v>89.313000000000002</c:v>
                </c:pt>
                <c:pt idx="16">
                  <c:v>90.171800000000005</c:v>
                </c:pt>
                <c:pt idx="17">
                  <c:v>91.316800000000001</c:v>
                </c:pt>
                <c:pt idx="18">
                  <c:v>92.461799999999997</c:v>
                </c:pt>
                <c:pt idx="19">
                  <c:v>93.606899999999996</c:v>
                </c:pt>
                <c:pt idx="20">
                  <c:v>95.610699999999994</c:v>
                </c:pt>
                <c:pt idx="21">
                  <c:v>98.759500000000003</c:v>
                </c:pt>
                <c:pt idx="22">
                  <c:v>101.336</c:v>
                </c:pt>
                <c:pt idx="23">
                  <c:v>103.626</c:v>
                </c:pt>
                <c:pt idx="24">
                  <c:v>105.63</c:v>
                </c:pt>
                <c:pt idx="25">
                  <c:v>107.34699999999999</c:v>
                </c:pt>
                <c:pt idx="26">
                  <c:v>110.782</c:v>
                </c:pt>
                <c:pt idx="27">
                  <c:v>114.218</c:v>
                </c:pt>
                <c:pt idx="28">
                  <c:v>118.511</c:v>
                </c:pt>
                <c:pt idx="29">
                  <c:v>120.515</c:v>
                </c:pt>
                <c:pt idx="30">
                  <c:v>123.378</c:v>
                </c:pt>
                <c:pt idx="31">
                  <c:v>126.24</c:v>
                </c:pt>
                <c:pt idx="32">
                  <c:v>130.821</c:v>
                </c:pt>
                <c:pt idx="33">
                  <c:v>134.256</c:v>
                </c:pt>
                <c:pt idx="34">
                  <c:v>136.83199999999999</c:v>
                </c:pt>
                <c:pt idx="35">
                  <c:v>140.267</c:v>
                </c:pt>
                <c:pt idx="36">
                  <c:v>141.69800000000001</c:v>
                </c:pt>
                <c:pt idx="37">
                  <c:v>145</c:v>
                </c:pt>
              </c:numCache>
            </c:numRef>
          </c:xVal>
          <c:yVal>
            <c:numRef>
              <c:f>BC!$FS$2:$FS$49</c:f>
              <c:numCache>
                <c:formatCode>0.000</c:formatCode>
                <c:ptCount val="48"/>
                <c:pt idx="0">
                  <c:v>0</c:v>
                </c:pt>
                <c:pt idx="1">
                  <c:v>1.5802513320273563E-19</c:v>
                </c:pt>
                <c:pt idx="2">
                  <c:v>3.4858638439486632E-3</c:v>
                </c:pt>
                <c:pt idx="3">
                  <c:v>1.6593137757177391E-2</c:v>
                </c:pt>
                <c:pt idx="4">
                  <c:v>2.9252832711000404E-2</c:v>
                </c:pt>
                <c:pt idx="5">
                  <c:v>4.7679675302002573E-2</c:v>
                </c:pt>
                <c:pt idx="6">
                  <c:v>6.8005636463256219E-2</c:v>
                </c:pt>
                <c:pt idx="7">
                  <c:v>8.24701465339224E-2</c:v>
                </c:pt>
                <c:pt idx="8">
                  <c:v>0.12924548776876432</c:v>
                </c:pt>
                <c:pt idx="9">
                  <c:v>0.14967918368080713</c:v>
                </c:pt>
                <c:pt idx="10">
                  <c:v>0.21070360359781834</c:v>
                </c:pt>
                <c:pt idx="11">
                  <c:v>0.26135100520340071</c:v>
                </c:pt>
                <c:pt idx="12">
                  <c:v>0.32370149613769994</c:v>
                </c:pt>
                <c:pt idx="13">
                  <c:v>0.36923329421748319</c:v>
                </c:pt>
                <c:pt idx="14">
                  <c:v>0.41475157451920186</c:v>
                </c:pt>
                <c:pt idx="15">
                  <c:v>0.4684463708587519</c:v>
                </c:pt>
                <c:pt idx="16">
                  <c:v>0.49463671829401262</c:v>
                </c:pt>
                <c:pt idx="17">
                  <c:v>0.52865388023131565</c:v>
                </c:pt>
                <c:pt idx="18">
                  <c:v>0.56147098322515887</c:v>
                </c:pt>
                <c:pt idx="19">
                  <c:v>0.59294424973235449</c:v>
                </c:pt>
                <c:pt idx="20">
                  <c:v>0.64447430134986194</c:v>
                </c:pt>
                <c:pt idx="21">
                  <c:v>0.71577987215651107</c:v>
                </c:pt>
                <c:pt idx="22">
                  <c:v>0.76532489040103879</c:v>
                </c:pt>
                <c:pt idx="23">
                  <c:v>0.80307912942540438</c:v>
                </c:pt>
                <c:pt idx="24">
                  <c:v>0.83165941393974707</c:v>
                </c:pt>
                <c:pt idx="25">
                  <c:v>0.85313145251520095</c:v>
                </c:pt>
                <c:pt idx="26">
                  <c:v>0.88875142625941583</c:v>
                </c:pt>
                <c:pt idx="27">
                  <c:v>0.91616436123286404</c:v>
                </c:pt>
                <c:pt idx="28">
                  <c:v>0.94143306908242852</c:v>
                </c:pt>
                <c:pt idx="29">
                  <c:v>0.95053686607075438</c:v>
                </c:pt>
                <c:pt idx="30">
                  <c:v>0.96119338865331316</c:v>
                </c:pt>
                <c:pt idx="31">
                  <c:v>0.96958821160488817</c:v>
                </c:pt>
                <c:pt idx="32">
                  <c:v>0.97945164514196759</c:v>
                </c:pt>
                <c:pt idx="33">
                  <c:v>0.98470241650284385</c:v>
                </c:pt>
                <c:pt idx="34">
                  <c:v>0.98774490177557372</c:v>
                </c:pt>
                <c:pt idx="35">
                  <c:v>0.99088632881758887</c:v>
                </c:pt>
                <c:pt idx="36">
                  <c:v>0.99194520539562325</c:v>
                </c:pt>
                <c:pt idx="37">
                  <c:v>0.99394399571505365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4B-41E0-8140-4E4938003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937711"/>
        <c:axId val="1539959759"/>
      </c:scatterChart>
      <c:valAx>
        <c:axId val="153993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59759"/>
        <c:crosses val="autoZero"/>
        <c:crossBetween val="midCat"/>
      </c:valAx>
      <c:valAx>
        <c:axId val="15399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3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BC!$FV$1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BC!$FU$2:$FU$47</c:f>
              <c:numCache>
                <c:formatCode>General</c:formatCode>
                <c:ptCount val="46"/>
                <c:pt idx="0">
                  <c:v>0</c:v>
                </c:pt>
                <c:pt idx="1">
                  <c:v>59.542000000000002</c:v>
                </c:pt>
                <c:pt idx="2">
                  <c:v>74.141199999999998</c:v>
                </c:pt>
                <c:pt idx="3">
                  <c:v>82.156499999999994</c:v>
                </c:pt>
                <c:pt idx="4">
                  <c:v>86.164100000000005</c:v>
                </c:pt>
                <c:pt idx="5">
                  <c:v>89.885499999999993</c:v>
                </c:pt>
                <c:pt idx="6">
                  <c:v>92.175600000000003</c:v>
                </c:pt>
                <c:pt idx="7">
                  <c:v>95.610699999999994</c:v>
                </c:pt>
                <c:pt idx="8">
                  <c:v>97.900800000000004</c:v>
                </c:pt>
                <c:pt idx="9">
                  <c:v>99.904600000000002</c:v>
                </c:pt>
                <c:pt idx="10">
                  <c:v>101.622</c:v>
                </c:pt>
                <c:pt idx="11">
                  <c:v>103.053</c:v>
                </c:pt>
                <c:pt idx="12">
                  <c:v>104.19799999999999</c:v>
                </c:pt>
                <c:pt idx="13">
                  <c:v>105.916</c:v>
                </c:pt>
                <c:pt idx="14">
                  <c:v>108.492</c:v>
                </c:pt>
                <c:pt idx="15">
                  <c:v>110.782</c:v>
                </c:pt>
                <c:pt idx="16">
                  <c:v>111.92700000000001</c:v>
                </c:pt>
                <c:pt idx="17">
                  <c:v>114.218</c:v>
                </c:pt>
                <c:pt idx="18">
                  <c:v>116.508</c:v>
                </c:pt>
                <c:pt idx="19">
                  <c:v>119.943</c:v>
                </c:pt>
                <c:pt idx="20">
                  <c:v>122.80500000000001</c:v>
                </c:pt>
                <c:pt idx="21">
                  <c:v>125.38200000000001</c:v>
                </c:pt>
                <c:pt idx="22">
                  <c:v>126.527</c:v>
                </c:pt>
                <c:pt idx="23">
                  <c:v>129.10300000000001</c:v>
                </c:pt>
                <c:pt idx="24">
                  <c:v>131.393</c:v>
                </c:pt>
                <c:pt idx="25">
                  <c:v>134.256</c:v>
                </c:pt>
                <c:pt idx="26">
                  <c:v>138.55000000000001</c:v>
                </c:pt>
                <c:pt idx="27">
                  <c:v>144.27500000000001</c:v>
                </c:pt>
                <c:pt idx="28">
                  <c:v>151.14500000000001</c:v>
                </c:pt>
                <c:pt idx="29">
                  <c:v>154.29400000000001</c:v>
                </c:pt>
              </c:numCache>
            </c:numRef>
          </c:xVal>
          <c:yVal>
            <c:numRef>
              <c:f>BC!$FV$2:$FV$47</c:f>
              <c:numCache>
                <c:formatCode>General</c:formatCode>
                <c:ptCount val="46"/>
                <c:pt idx="0">
                  <c:v>0</c:v>
                </c:pt>
                <c:pt idx="1">
                  <c:v>1.43541E-2</c:v>
                </c:pt>
                <c:pt idx="2">
                  <c:v>1.43541E-2</c:v>
                </c:pt>
                <c:pt idx="3">
                  <c:v>1.6746400000000002E-2</c:v>
                </c:pt>
                <c:pt idx="4">
                  <c:v>2.1531100000000001E-2</c:v>
                </c:pt>
                <c:pt idx="5">
                  <c:v>3.11005E-2</c:v>
                </c:pt>
                <c:pt idx="6">
                  <c:v>3.8277499999999999E-2</c:v>
                </c:pt>
                <c:pt idx="7">
                  <c:v>5.5023900000000001E-2</c:v>
                </c:pt>
                <c:pt idx="8">
                  <c:v>7.4162699999999998E-2</c:v>
                </c:pt>
                <c:pt idx="9">
                  <c:v>9.5693799999999996E-2</c:v>
                </c:pt>
                <c:pt idx="10">
                  <c:v>0.114833</c:v>
                </c:pt>
                <c:pt idx="11">
                  <c:v>0.13636400000000001</c:v>
                </c:pt>
                <c:pt idx="12">
                  <c:v>0.17464099999999999</c:v>
                </c:pt>
                <c:pt idx="13">
                  <c:v>0.25358900000000001</c:v>
                </c:pt>
                <c:pt idx="14">
                  <c:v>0.334928</c:v>
                </c:pt>
                <c:pt idx="15">
                  <c:v>0.41626800000000003</c:v>
                </c:pt>
                <c:pt idx="16">
                  <c:v>0.5</c:v>
                </c:pt>
                <c:pt idx="17">
                  <c:v>0.61004800000000003</c:v>
                </c:pt>
                <c:pt idx="18">
                  <c:v>0.71052599999999999</c:v>
                </c:pt>
                <c:pt idx="19">
                  <c:v>0.81818199999999996</c:v>
                </c:pt>
                <c:pt idx="20">
                  <c:v>0.86124400000000001</c:v>
                </c:pt>
                <c:pt idx="21">
                  <c:v>0.88516700000000004</c:v>
                </c:pt>
                <c:pt idx="22">
                  <c:v>0.89712899999999995</c:v>
                </c:pt>
                <c:pt idx="23">
                  <c:v>0.91866000000000003</c:v>
                </c:pt>
                <c:pt idx="24">
                  <c:v>0.92823</c:v>
                </c:pt>
                <c:pt idx="25">
                  <c:v>0.94497600000000004</c:v>
                </c:pt>
                <c:pt idx="26">
                  <c:v>0.94976099999999997</c:v>
                </c:pt>
                <c:pt idx="27">
                  <c:v>0.95215300000000003</c:v>
                </c:pt>
                <c:pt idx="28">
                  <c:v>0.95933000000000002</c:v>
                </c:pt>
                <c:pt idx="29">
                  <c:v>0.96172199999999997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0-4839-A547-154253D4D0E9}"/>
            </c:ext>
          </c:extLst>
        </c:ser>
        <c:ser>
          <c:idx val="1"/>
          <c:order val="1"/>
          <c:tx>
            <c:strRef>
              <c:f>BC!$FW$1</c:f>
              <c:strCache>
                <c:ptCount val="1"/>
                <c:pt idx="0">
                  <c:v>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BC!$FU$2:$FU$47</c:f>
              <c:numCache>
                <c:formatCode>General</c:formatCode>
                <c:ptCount val="46"/>
                <c:pt idx="0">
                  <c:v>0</c:v>
                </c:pt>
                <c:pt idx="1">
                  <c:v>59.542000000000002</c:v>
                </c:pt>
                <c:pt idx="2">
                  <c:v>74.141199999999998</c:v>
                </c:pt>
                <c:pt idx="3">
                  <c:v>82.156499999999994</c:v>
                </c:pt>
                <c:pt idx="4">
                  <c:v>86.164100000000005</c:v>
                </c:pt>
                <c:pt idx="5">
                  <c:v>89.885499999999993</c:v>
                </c:pt>
                <c:pt idx="6">
                  <c:v>92.175600000000003</c:v>
                </c:pt>
                <c:pt idx="7">
                  <c:v>95.610699999999994</c:v>
                </c:pt>
                <c:pt idx="8">
                  <c:v>97.900800000000004</c:v>
                </c:pt>
                <c:pt idx="9">
                  <c:v>99.904600000000002</c:v>
                </c:pt>
                <c:pt idx="10">
                  <c:v>101.622</c:v>
                </c:pt>
                <c:pt idx="11">
                  <c:v>103.053</c:v>
                </c:pt>
                <c:pt idx="12">
                  <c:v>104.19799999999999</c:v>
                </c:pt>
                <c:pt idx="13">
                  <c:v>105.916</c:v>
                </c:pt>
                <c:pt idx="14">
                  <c:v>108.492</c:v>
                </c:pt>
                <c:pt idx="15">
                  <c:v>110.782</c:v>
                </c:pt>
                <c:pt idx="16">
                  <c:v>111.92700000000001</c:v>
                </c:pt>
                <c:pt idx="17">
                  <c:v>114.218</c:v>
                </c:pt>
                <c:pt idx="18">
                  <c:v>116.508</c:v>
                </c:pt>
                <c:pt idx="19">
                  <c:v>119.943</c:v>
                </c:pt>
                <c:pt idx="20">
                  <c:v>122.80500000000001</c:v>
                </c:pt>
                <c:pt idx="21">
                  <c:v>125.38200000000001</c:v>
                </c:pt>
                <c:pt idx="22">
                  <c:v>126.527</c:v>
                </c:pt>
                <c:pt idx="23">
                  <c:v>129.10300000000001</c:v>
                </c:pt>
                <c:pt idx="24">
                  <c:v>131.393</c:v>
                </c:pt>
                <c:pt idx="25">
                  <c:v>134.256</c:v>
                </c:pt>
                <c:pt idx="26">
                  <c:v>138.55000000000001</c:v>
                </c:pt>
                <c:pt idx="27">
                  <c:v>144.27500000000001</c:v>
                </c:pt>
                <c:pt idx="28">
                  <c:v>151.14500000000001</c:v>
                </c:pt>
                <c:pt idx="29">
                  <c:v>154.29400000000001</c:v>
                </c:pt>
              </c:numCache>
            </c:numRef>
          </c:xVal>
          <c:yVal>
            <c:numRef>
              <c:f>BC!$FW$2:$FW$47</c:f>
              <c:numCache>
                <c:formatCode>0.000</c:formatCode>
                <c:ptCount val="46"/>
                <c:pt idx="0">
                  <c:v>0</c:v>
                </c:pt>
                <c:pt idx="1">
                  <c:v>9.8247125169546285E-158</c:v>
                </c:pt>
                <c:pt idx="2">
                  <c:v>6.8485448514652386E-28</c:v>
                </c:pt>
                <c:pt idx="3">
                  <c:v>4.2871440358646411E-11</c:v>
                </c:pt>
                <c:pt idx="4">
                  <c:v>3.9334530703056167E-7</c:v>
                </c:pt>
                <c:pt idx="5">
                  <c:v>8.0241695835215233E-5</c:v>
                </c:pt>
                <c:pt idx="6">
                  <c:v>7.7575294890663328E-4</c:v>
                </c:pt>
                <c:pt idx="7">
                  <c:v>8.7423482569818998E-3</c:v>
                </c:pt>
                <c:pt idx="8">
                  <c:v>2.7342182652425804E-2</c:v>
                </c:pt>
                <c:pt idx="9">
                  <c:v>5.9067538323183219E-2</c:v>
                </c:pt>
                <c:pt idx="10">
                  <c:v>0.10010669042854334</c:v>
                </c:pt>
                <c:pt idx="11">
                  <c:v>0.14400579276274103</c:v>
                </c:pt>
                <c:pt idx="12">
                  <c:v>0.18474331683340975</c:v>
                </c:pt>
                <c:pt idx="13">
                  <c:v>0.25315077051159812</c:v>
                </c:pt>
                <c:pt idx="14">
                  <c:v>0.36493620648194702</c:v>
                </c:pt>
                <c:pt idx="15">
                  <c:v>0.46508809363706732</c:v>
                </c:pt>
                <c:pt idx="16">
                  <c:v>0.51318385356198359</c:v>
                </c:pt>
                <c:pt idx="17">
                  <c:v>0.60255900470547308</c:v>
                </c:pt>
                <c:pt idx="18">
                  <c:v>0.6806525630379836</c:v>
                </c:pt>
                <c:pt idx="19">
                  <c:v>0.77522763765241298</c:v>
                </c:pt>
                <c:pt idx="20">
                  <c:v>0.83484809297273888</c:v>
                </c:pt>
                <c:pt idx="21">
                  <c:v>0.87596092443171314</c:v>
                </c:pt>
                <c:pt idx="22">
                  <c:v>0.89100105759522519</c:v>
                </c:pt>
                <c:pt idx="23">
                  <c:v>0.91880232869978684</c:v>
                </c:pt>
                <c:pt idx="24">
                  <c:v>0.93771274109748559</c:v>
                </c:pt>
                <c:pt idx="25">
                  <c:v>0.95543339281824236</c:v>
                </c:pt>
                <c:pt idx="26">
                  <c:v>0.97315425146455448</c:v>
                </c:pt>
                <c:pt idx="27">
                  <c:v>0.98641619262094749</c:v>
                </c:pt>
                <c:pt idx="28">
                  <c:v>0.9940276119739635</c:v>
                </c:pt>
                <c:pt idx="29">
                  <c:v>0.99590537950561919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0-4839-A547-154253D4D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347151"/>
        <c:axId val="1833331759"/>
      </c:scatterChart>
      <c:valAx>
        <c:axId val="183334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31759"/>
        <c:crosses val="autoZero"/>
        <c:crossBetween val="midCat"/>
      </c:valAx>
      <c:valAx>
        <c:axId val="183333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4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BC!$FY$2:$FY$33</c:f>
              <c:numCache>
                <c:formatCode>General</c:formatCode>
                <c:ptCount val="32"/>
                <c:pt idx="0">
                  <c:v>0</c:v>
                </c:pt>
                <c:pt idx="1">
                  <c:v>250.43100000000001</c:v>
                </c:pt>
                <c:pt idx="2">
                  <c:v>279.09500000000003</c:v>
                </c:pt>
                <c:pt idx="3">
                  <c:v>307.75900000000001</c:v>
                </c:pt>
                <c:pt idx="4">
                  <c:v>342.45699999999999</c:v>
                </c:pt>
                <c:pt idx="5">
                  <c:v>369.61200000000002</c:v>
                </c:pt>
                <c:pt idx="6">
                  <c:v>393.75</c:v>
                </c:pt>
                <c:pt idx="7">
                  <c:v>411.85300000000001</c:v>
                </c:pt>
                <c:pt idx="8">
                  <c:v>423.92200000000003</c:v>
                </c:pt>
                <c:pt idx="9">
                  <c:v>439.00900000000001</c:v>
                </c:pt>
                <c:pt idx="10">
                  <c:v>452.58600000000001</c:v>
                </c:pt>
                <c:pt idx="11">
                  <c:v>464.65499999999997</c:v>
                </c:pt>
                <c:pt idx="12">
                  <c:v>481.25</c:v>
                </c:pt>
                <c:pt idx="13">
                  <c:v>502.37099999999998</c:v>
                </c:pt>
                <c:pt idx="14">
                  <c:v>521.98299999999995</c:v>
                </c:pt>
                <c:pt idx="15">
                  <c:v>538.57799999999997</c:v>
                </c:pt>
                <c:pt idx="16">
                  <c:v>555.17200000000003</c:v>
                </c:pt>
                <c:pt idx="17">
                  <c:v>571.76700000000005</c:v>
                </c:pt>
                <c:pt idx="18">
                  <c:v>588.36199999999997</c:v>
                </c:pt>
                <c:pt idx="19">
                  <c:v>604.95699999999999</c:v>
                </c:pt>
                <c:pt idx="20">
                  <c:v>617.02599999999995</c:v>
                </c:pt>
                <c:pt idx="21">
                  <c:v>656.25</c:v>
                </c:pt>
                <c:pt idx="22">
                  <c:v>677.37099999999998</c:v>
                </c:pt>
                <c:pt idx="23">
                  <c:v>718.10299999999995</c:v>
                </c:pt>
                <c:pt idx="24">
                  <c:v>720</c:v>
                </c:pt>
              </c:numCache>
            </c:numRef>
          </c:xVal>
          <c:yVal>
            <c:numRef>
              <c:f>BC!$FZ$2:$FZ$33</c:f>
              <c:numCache>
                <c:formatCode>General</c:formatCode>
                <c:ptCount val="32"/>
                <c:pt idx="0">
                  <c:v>0</c:v>
                </c:pt>
                <c:pt idx="1">
                  <c:v>2.8089899999999999E-3</c:v>
                </c:pt>
                <c:pt idx="2">
                  <c:v>1.6853900000000002E-2</c:v>
                </c:pt>
                <c:pt idx="3">
                  <c:v>1.9662900000000001E-2</c:v>
                </c:pt>
                <c:pt idx="4">
                  <c:v>2.8089900000000001E-2</c:v>
                </c:pt>
                <c:pt idx="5">
                  <c:v>6.4606700000000003E-2</c:v>
                </c:pt>
                <c:pt idx="6">
                  <c:v>0.12921299999999999</c:v>
                </c:pt>
                <c:pt idx="7">
                  <c:v>0.22752800000000001</c:v>
                </c:pt>
                <c:pt idx="8">
                  <c:v>0.33988800000000002</c:v>
                </c:pt>
                <c:pt idx="9">
                  <c:v>0.45786500000000002</c:v>
                </c:pt>
                <c:pt idx="10">
                  <c:v>0.56179800000000002</c:v>
                </c:pt>
                <c:pt idx="11">
                  <c:v>0.643258</c:v>
                </c:pt>
                <c:pt idx="12">
                  <c:v>0.72191000000000005</c:v>
                </c:pt>
                <c:pt idx="13">
                  <c:v>0.82022499999999998</c:v>
                </c:pt>
                <c:pt idx="14">
                  <c:v>0.88202199999999997</c:v>
                </c:pt>
                <c:pt idx="15">
                  <c:v>0.91573000000000004</c:v>
                </c:pt>
                <c:pt idx="16">
                  <c:v>0.93820199999999998</c:v>
                </c:pt>
                <c:pt idx="17">
                  <c:v>0.949438</c:v>
                </c:pt>
                <c:pt idx="18">
                  <c:v>0.96067400000000003</c:v>
                </c:pt>
                <c:pt idx="19">
                  <c:v>0.96348299999999998</c:v>
                </c:pt>
                <c:pt idx="20">
                  <c:v>0.96629200000000004</c:v>
                </c:pt>
                <c:pt idx="21">
                  <c:v>0.97191000000000005</c:v>
                </c:pt>
                <c:pt idx="22">
                  <c:v>0.97752799999999995</c:v>
                </c:pt>
                <c:pt idx="23">
                  <c:v>0.98876399999999998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5-47E3-9525-A71724ECF31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BC!$FY$2:$FY$33</c:f>
              <c:numCache>
                <c:formatCode>General</c:formatCode>
                <c:ptCount val="32"/>
                <c:pt idx="0">
                  <c:v>0</c:v>
                </c:pt>
                <c:pt idx="1">
                  <c:v>250.43100000000001</c:v>
                </c:pt>
                <c:pt idx="2">
                  <c:v>279.09500000000003</c:v>
                </c:pt>
                <c:pt idx="3">
                  <c:v>307.75900000000001</c:v>
                </c:pt>
                <c:pt idx="4">
                  <c:v>342.45699999999999</c:v>
                </c:pt>
                <c:pt idx="5">
                  <c:v>369.61200000000002</c:v>
                </c:pt>
                <c:pt idx="6">
                  <c:v>393.75</c:v>
                </c:pt>
                <c:pt idx="7">
                  <c:v>411.85300000000001</c:v>
                </c:pt>
                <c:pt idx="8">
                  <c:v>423.92200000000003</c:v>
                </c:pt>
                <c:pt idx="9">
                  <c:v>439.00900000000001</c:v>
                </c:pt>
                <c:pt idx="10">
                  <c:v>452.58600000000001</c:v>
                </c:pt>
                <c:pt idx="11">
                  <c:v>464.65499999999997</c:v>
                </c:pt>
                <c:pt idx="12">
                  <c:v>481.25</c:v>
                </c:pt>
                <c:pt idx="13">
                  <c:v>502.37099999999998</c:v>
                </c:pt>
                <c:pt idx="14">
                  <c:v>521.98299999999995</c:v>
                </c:pt>
                <c:pt idx="15">
                  <c:v>538.57799999999997</c:v>
                </c:pt>
                <c:pt idx="16">
                  <c:v>555.17200000000003</c:v>
                </c:pt>
                <c:pt idx="17">
                  <c:v>571.76700000000005</c:v>
                </c:pt>
                <c:pt idx="18">
                  <c:v>588.36199999999997</c:v>
                </c:pt>
                <c:pt idx="19">
                  <c:v>604.95699999999999</c:v>
                </c:pt>
                <c:pt idx="20">
                  <c:v>617.02599999999995</c:v>
                </c:pt>
                <c:pt idx="21">
                  <c:v>656.25</c:v>
                </c:pt>
                <c:pt idx="22">
                  <c:v>677.37099999999998</c:v>
                </c:pt>
                <c:pt idx="23">
                  <c:v>718.10299999999995</c:v>
                </c:pt>
                <c:pt idx="24">
                  <c:v>720</c:v>
                </c:pt>
              </c:numCache>
            </c:numRef>
          </c:xVal>
          <c:yVal>
            <c:numRef>
              <c:f>BC!$GA$2:$GA$33</c:f>
              <c:numCache>
                <c:formatCode>0.000</c:formatCode>
                <c:ptCount val="32"/>
                <c:pt idx="0">
                  <c:v>0</c:v>
                </c:pt>
                <c:pt idx="1">
                  <c:v>5.2688243017373511E-19</c:v>
                </c:pt>
                <c:pt idx="2">
                  <c:v>1.0663796837036448E-10</c:v>
                </c:pt>
                <c:pt idx="3">
                  <c:v>3.6268197400423997E-6</c:v>
                </c:pt>
                <c:pt idx="4">
                  <c:v>2.4394009489661795E-3</c:v>
                </c:pt>
                <c:pt idx="5">
                  <c:v>3.3758087146488147E-2</c:v>
                </c:pt>
                <c:pt idx="6">
                  <c:v>0.13077290295462687</c:v>
                </c:pt>
                <c:pt idx="7">
                  <c:v>0.24970975437850737</c:v>
                </c:pt>
                <c:pt idx="8">
                  <c:v>0.34128803113111744</c:v>
                </c:pt>
                <c:pt idx="9">
                  <c:v>0.45773123599182902</c:v>
                </c:pt>
                <c:pt idx="10">
                  <c:v>0.55626888266224317</c:v>
                </c:pt>
                <c:pt idx="11">
                  <c:v>0.63480680805561018</c:v>
                </c:pt>
                <c:pt idx="12">
                  <c:v>0.72616441248234542</c:v>
                </c:pt>
                <c:pt idx="13">
                  <c:v>0.8148524068075349</c:v>
                </c:pt>
                <c:pt idx="14">
                  <c:v>0.87348789339868238</c:v>
                </c:pt>
                <c:pt idx="15">
                  <c:v>0.90915408896703209</c:v>
                </c:pt>
                <c:pt idx="16">
                  <c:v>0.93513648892946954</c:v>
                </c:pt>
                <c:pt idx="17">
                  <c:v>0.95387695394043015</c:v>
                </c:pt>
                <c:pt idx="18">
                  <c:v>0.96729746882429835</c:v>
                </c:pt>
                <c:pt idx="19">
                  <c:v>0.97686031866822109</c:v>
                </c:pt>
                <c:pt idx="20">
                  <c:v>0.98202375730762836</c:v>
                </c:pt>
                <c:pt idx="21">
                  <c:v>0.99211468990019114</c:v>
                </c:pt>
                <c:pt idx="22">
                  <c:v>0.99494715249909549</c:v>
                </c:pt>
                <c:pt idx="23">
                  <c:v>0.99786089861497607</c:v>
                </c:pt>
                <c:pt idx="24">
                  <c:v>0.99794489382686213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65-47E3-9525-A71724ECF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48608"/>
        <c:axId val="502142784"/>
      </c:scatterChart>
      <c:valAx>
        <c:axId val="5021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42784"/>
        <c:crosses val="autoZero"/>
        <c:crossBetween val="midCat"/>
      </c:valAx>
      <c:valAx>
        <c:axId val="5021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BC!$GC$2:$GC$37</c:f>
              <c:numCache>
                <c:formatCode>General</c:formatCode>
                <c:ptCount val="36"/>
                <c:pt idx="0">
                  <c:v>0</c:v>
                </c:pt>
                <c:pt idx="1">
                  <c:v>99.128500000000003</c:v>
                </c:pt>
                <c:pt idx="2">
                  <c:v>160.131</c:v>
                </c:pt>
                <c:pt idx="3">
                  <c:v>176.90600000000001</c:v>
                </c:pt>
                <c:pt idx="4">
                  <c:v>183.00700000000001</c:v>
                </c:pt>
                <c:pt idx="5">
                  <c:v>192.15700000000001</c:v>
                </c:pt>
                <c:pt idx="6">
                  <c:v>196.732</c:v>
                </c:pt>
                <c:pt idx="7">
                  <c:v>201.30699999999999</c:v>
                </c:pt>
                <c:pt idx="8">
                  <c:v>205.88200000000001</c:v>
                </c:pt>
                <c:pt idx="9">
                  <c:v>210.458</c:v>
                </c:pt>
                <c:pt idx="10">
                  <c:v>218.083</c:v>
                </c:pt>
                <c:pt idx="11">
                  <c:v>219.608</c:v>
                </c:pt>
                <c:pt idx="12">
                  <c:v>222.65799999999999</c:v>
                </c:pt>
                <c:pt idx="13">
                  <c:v>225.708</c:v>
                </c:pt>
                <c:pt idx="14">
                  <c:v>227.233</c:v>
                </c:pt>
                <c:pt idx="15">
                  <c:v>230.28299999999999</c:v>
                </c:pt>
                <c:pt idx="16">
                  <c:v>231.80799999999999</c:v>
                </c:pt>
                <c:pt idx="17">
                  <c:v>233.333</c:v>
                </c:pt>
                <c:pt idx="18">
                  <c:v>236.38300000000001</c:v>
                </c:pt>
                <c:pt idx="19">
                  <c:v>240.959</c:v>
                </c:pt>
                <c:pt idx="20">
                  <c:v>248.584</c:v>
                </c:pt>
                <c:pt idx="21">
                  <c:v>263.834</c:v>
                </c:pt>
                <c:pt idx="22">
                  <c:v>272.98500000000001</c:v>
                </c:pt>
                <c:pt idx="23">
                  <c:v>283.66000000000003</c:v>
                </c:pt>
                <c:pt idx="24">
                  <c:v>295.86099999999999</c:v>
                </c:pt>
                <c:pt idx="25">
                  <c:v>300.43599999999998</c:v>
                </c:pt>
                <c:pt idx="26">
                  <c:v>305</c:v>
                </c:pt>
              </c:numCache>
            </c:numRef>
          </c:xVal>
          <c:yVal>
            <c:numRef>
              <c:f>BC!$GD$2:$GD$37</c:f>
              <c:numCache>
                <c:formatCode>General</c:formatCode>
                <c:ptCount val="36"/>
                <c:pt idx="0">
                  <c:v>0</c:v>
                </c:pt>
                <c:pt idx="1">
                  <c:v>2.8409099999999999E-3</c:v>
                </c:pt>
                <c:pt idx="2">
                  <c:v>1.42045E-2</c:v>
                </c:pt>
                <c:pt idx="3">
                  <c:v>1.7045500000000002E-2</c:v>
                </c:pt>
                <c:pt idx="4">
                  <c:v>2.84091E-2</c:v>
                </c:pt>
                <c:pt idx="5">
                  <c:v>5.1136399999999999E-2</c:v>
                </c:pt>
                <c:pt idx="6">
                  <c:v>8.2386399999999999E-2</c:v>
                </c:pt>
                <c:pt idx="7">
                  <c:v>0.14488599999999999</c:v>
                </c:pt>
                <c:pt idx="8">
                  <c:v>0.20738599999999999</c:v>
                </c:pt>
                <c:pt idx="9">
                  <c:v>0.241477</c:v>
                </c:pt>
                <c:pt idx="10">
                  <c:v>0.352273</c:v>
                </c:pt>
                <c:pt idx="11">
                  <c:v>0.446023</c:v>
                </c:pt>
                <c:pt idx="12">
                  <c:v>0.51420500000000002</c:v>
                </c:pt>
                <c:pt idx="13">
                  <c:v>0.57954499999999998</c:v>
                </c:pt>
                <c:pt idx="14">
                  <c:v>0.65056800000000004</c:v>
                </c:pt>
                <c:pt idx="15">
                  <c:v>0.71590900000000002</c:v>
                </c:pt>
                <c:pt idx="16">
                  <c:v>0.79545500000000002</c:v>
                </c:pt>
                <c:pt idx="17">
                  <c:v>0.85227299999999995</c:v>
                </c:pt>
                <c:pt idx="18">
                  <c:v>0.89488599999999996</c:v>
                </c:pt>
                <c:pt idx="19">
                  <c:v>0.93465900000000002</c:v>
                </c:pt>
                <c:pt idx="20">
                  <c:v>0.96306800000000004</c:v>
                </c:pt>
                <c:pt idx="21">
                  <c:v>0.97727299999999995</c:v>
                </c:pt>
                <c:pt idx="22">
                  <c:v>0.98579499999999998</c:v>
                </c:pt>
                <c:pt idx="23">
                  <c:v>0.98863599999999996</c:v>
                </c:pt>
                <c:pt idx="24">
                  <c:v>0.98863599999999996</c:v>
                </c:pt>
                <c:pt idx="25">
                  <c:v>0.98863599999999996</c:v>
                </c:pt>
                <c:pt idx="2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C-4715-8CE2-77429E36F757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BC!$GC$2:$GC$37</c:f>
              <c:numCache>
                <c:formatCode>General</c:formatCode>
                <c:ptCount val="36"/>
                <c:pt idx="0">
                  <c:v>0</c:v>
                </c:pt>
                <c:pt idx="1">
                  <c:v>99.128500000000003</c:v>
                </c:pt>
                <c:pt idx="2">
                  <c:v>160.131</c:v>
                </c:pt>
                <c:pt idx="3">
                  <c:v>176.90600000000001</c:v>
                </c:pt>
                <c:pt idx="4">
                  <c:v>183.00700000000001</c:v>
                </c:pt>
                <c:pt idx="5">
                  <c:v>192.15700000000001</c:v>
                </c:pt>
                <c:pt idx="6">
                  <c:v>196.732</c:v>
                </c:pt>
                <c:pt idx="7">
                  <c:v>201.30699999999999</c:v>
                </c:pt>
                <c:pt idx="8">
                  <c:v>205.88200000000001</c:v>
                </c:pt>
                <c:pt idx="9">
                  <c:v>210.458</c:v>
                </c:pt>
                <c:pt idx="10">
                  <c:v>218.083</c:v>
                </c:pt>
                <c:pt idx="11">
                  <c:v>219.608</c:v>
                </c:pt>
                <c:pt idx="12">
                  <c:v>222.65799999999999</c:v>
                </c:pt>
                <c:pt idx="13">
                  <c:v>225.708</c:v>
                </c:pt>
                <c:pt idx="14">
                  <c:v>227.233</c:v>
                </c:pt>
                <c:pt idx="15">
                  <c:v>230.28299999999999</c:v>
                </c:pt>
                <c:pt idx="16">
                  <c:v>231.80799999999999</c:v>
                </c:pt>
                <c:pt idx="17">
                  <c:v>233.333</c:v>
                </c:pt>
                <c:pt idx="18">
                  <c:v>236.38300000000001</c:v>
                </c:pt>
                <c:pt idx="19">
                  <c:v>240.959</c:v>
                </c:pt>
                <c:pt idx="20">
                  <c:v>248.584</c:v>
                </c:pt>
                <c:pt idx="21">
                  <c:v>263.834</c:v>
                </c:pt>
                <c:pt idx="22">
                  <c:v>272.98500000000001</c:v>
                </c:pt>
                <c:pt idx="23">
                  <c:v>283.66000000000003</c:v>
                </c:pt>
                <c:pt idx="24">
                  <c:v>295.86099999999999</c:v>
                </c:pt>
                <c:pt idx="25">
                  <c:v>300.43599999999998</c:v>
                </c:pt>
                <c:pt idx="26">
                  <c:v>305</c:v>
                </c:pt>
              </c:numCache>
            </c:numRef>
          </c:xVal>
          <c:yVal>
            <c:numRef>
              <c:f>BC!$GE$2:$GE$37</c:f>
              <c:numCache>
                <c:formatCode>0.000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1.5932712646867227E-27</c:v>
                </c:pt>
                <c:pt idx="3">
                  <c:v>2.3850957080960752E-8</c:v>
                </c:pt>
                <c:pt idx="4">
                  <c:v>1.4954103085319843E-5</c:v>
                </c:pt>
                <c:pt idx="5">
                  <c:v>3.7108496938795506E-3</c:v>
                </c:pt>
                <c:pt idx="6">
                  <c:v>1.8836140339284369E-2</c:v>
                </c:pt>
                <c:pt idx="7">
                  <c:v>5.9664611589686403E-2</c:v>
                </c:pt>
                <c:pt idx="8">
                  <c:v>0.13523662571068867</c:v>
                </c:pt>
                <c:pt idx="9">
                  <c:v>0.24174707024264858</c:v>
                </c:pt>
                <c:pt idx="10">
                  <c:v>0.44852223549939435</c:v>
                </c:pt>
                <c:pt idx="11">
                  <c:v>0.48909386769650981</c:v>
                </c:pt>
                <c:pt idx="12">
                  <c:v>0.56605941246928626</c:v>
                </c:pt>
                <c:pt idx="13">
                  <c:v>0.63586124270525235</c:v>
                </c:pt>
                <c:pt idx="14">
                  <c:v>0.66772822390176401</c:v>
                </c:pt>
                <c:pt idx="15">
                  <c:v>0.72517218783811965</c:v>
                </c:pt>
                <c:pt idx="16">
                  <c:v>0.75078201543582312</c:v>
                </c:pt>
                <c:pt idx="17">
                  <c:v>0.77438813262867467</c:v>
                </c:pt>
                <c:pt idx="18">
                  <c:v>0.81592256384115602</c:v>
                </c:pt>
                <c:pt idx="19">
                  <c:v>0.865564931116097</c:v>
                </c:pt>
                <c:pt idx="20">
                  <c:v>0.9217074615822225</c:v>
                </c:pt>
                <c:pt idx="21">
                  <c:v>0.97433707066724351</c:v>
                </c:pt>
                <c:pt idx="22">
                  <c:v>0.98699087739985247</c:v>
                </c:pt>
                <c:pt idx="23">
                  <c:v>0.9941338054245844</c:v>
                </c:pt>
                <c:pt idx="24">
                  <c:v>0.99764496350857834</c:v>
                </c:pt>
                <c:pt idx="25">
                  <c:v>0.99832799736091704</c:v>
                </c:pt>
                <c:pt idx="26">
                  <c:v>0.99881206964054647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C-4715-8CE2-77429E36F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78608"/>
        <c:axId val="939372784"/>
      </c:scatterChart>
      <c:valAx>
        <c:axId val="9393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72784"/>
        <c:crosses val="autoZero"/>
        <c:crossBetween val="midCat"/>
      </c:valAx>
      <c:valAx>
        <c:axId val="9393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7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BC!$J$1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BC!$I$2:$I$41</c:f>
              <c:numCache>
                <c:formatCode>0.000</c:formatCode>
                <c:ptCount val="40"/>
                <c:pt idx="0">
                  <c:v>18.264800000000001</c:v>
                </c:pt>
                <c:pt idx="1">
                  <c:v>0</c:v>
                </c:pt>
                <c:pt idx="2">
                  <c:v>78.9041</c:v>
                </c:pt>
                <c:pt idx="3">
                  <c:v>63.561599999999999</c:v>
                </c:pt>
                <c:pt idx="4">
                  <c:v>37.260300000000001</c:v>
                </c:pt>
                <c:pt idx="5">
                  <c:v>91.324200000000005</c:v>
                </c:pt>
                <c:pt idx="6">
                  <c:v>103.014</c:v>
                </c:pt>
                <c:pt idx="7">
                  <c:v>114.703</c:v>
                </c:pt>
                <c:pt idx="8">
                  <c:v>122.74</c:v>
                </c:pt>
                <c:pt idx="9">
                  <c:v>127.123</c:v>
                </c:pt>
                <c:pt idx="10">
                  <c:v>130.04599999999999</c:v>
                </c:pt>
                <c:pt idx="11">
                  <c:v>132.96799999999999</c:v>
                </c:pt>
                <c:pt idx="12">
                  <c:v>136.62100000000001</c:v>
                </c:pt>
                <c:pt idx="13">
                  <c:v>138.81299999999999</c:v>
                </c:pt>
                <c:pt idx="14">
                  <c:v>140.274</c:v>
                </c:pt>
                <c:pt idx="15">
                  <c:v>141.73500000000001</c:v>
                </c:pt>
                <c:pt idx="16">
                  <c:v>143.196</c:v>
                </c:pt>
                <c:pt idx="17">
                  <c:v>145.38800000000001</c:v>
                </c:pt>
                <c:pt idx="18">
                  <c:v>148.31100000000001</c:v>
                </c:pt>
                <c:pt idx="19">
                  <c:v>152.69399999999999</c:v>
                </c:pt>
                <c:pt idx="20">
                  <c:v>154.886</c:v>
                </c:pt>
                <c:pt idx="21">
                  <c:v>163.65299999999999</c:v>
                </c:pt>
                <c:pt idx="22">
                  <c:v>168.767</c:v>
                </c:pt>
                <c:pt idx="23">
                  <c:v>173.15100000000001</c:v>
                </c:pt>
                <c:pt idx="24">
                  <c:v>178.26499999999999</c:v>
                </c:pt>
                <c:pt idx="25">
                  <c:v>183.37899999999999</c:v>
                </c:pt>
                <c:pt idx="26">
                  <c:v>187.76300000000001</c:v>
                </c:pt>
                <c:pt idx="27">
                  <c:v>195.79900000000001</c:v>
                </c:pt>
                <c:pt idx="28">
                  <c:v>206.02699999999999</c:v>
                </c:pt>
                <c:pt idx="29">
                  <c:v>216.98599999999999</c:v>
                </c:pt>
                <c:pt idx="30">
                  <c:v>232.32900000000001</c:v>
                </c:pt>
                <c:pt idx="31">
                  <c:v>247.67099999999999</c:v>
                </c:pt>
                <c:pt idx="32">
                  <c:v>263.74400000000003</c:v>
                </c:pt>
                <c:pt idx="33">
                  <c:v>271.05</c:v>
                </c:pt>
                <c:pt idx="34">
                  <c:v>277.62599999999998</c:v>
                </c:pt>
                <c:pt idx="35">
                  <c:v>290.77600000000001</c:v>
                </c:pt>
                <c:pt idx="36">
                  <c:v>282.74</c:v>
                </c:pt>
                <c:pt idx="37">
                  <c:v>286.39299999999997</c:v>
                </c:pt>
                <c:pt idx="38">
                  <c:v>295.89</c:v>
                </c:pt>
                <c:pt idx="39">
                  <c:v>298.81299999999999</c:v>
                </c:pt>
              </c:numCache>
            </c:numRef>
          </c:xVal>
          <c:yVal>
            <c:numRef>
              <c:f>BC!$J$2:$J$41</c:f>
              <c:numCache>
                <c:formatCode>0.000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3.7313400000000001E-3</c:v>
                </c:pt>
                <c:pt idx="3">
                  <c:v>3.7313400000000001E-3</c:v>
                </c:pt>
                <c:pt idx="4">
                  <c:v>3.7313400000000001E-3</c:v>
                </c:pt>
                <c:pt idx="5">
                  <c:v>1.1194000000000001E-2</c:v>
                </c:pt>
                <c:pt idx="6">
                  <c:v>3.3582099999999997E-2</c:v>
                </c:pt>
                <c:pt idx="7">
                  <c:v>5.5970100000000002E-2</c:v>
                </c:pt>
                <c:pt idx="8">
                  <c:v>7.4626899999999996E-2</c:v>
                </c:pt>
                <c:pt idx="9">
                  <c:v>0.104478</c:v>
                </c:pt>
                <c:pt idx="10">
                  <c:v>0.141791</c:v>
                </c:pt>
                <c:pt idx="11">
                  <c:v>0.190299</c:v>
                </c:pt>
                <c:pt idx="12">
                  <c:v>0.26865699999999998</c:v>
                </c:pt>
                <c:pt idx="13">
                  <c:v>0.32089600000000001</c:v>
                </c:pt>
                <c:pt idx="14">
                  <c:v>0.36940299999999998</c:v>
                </c:pt>
                <c:pt idx="15">
                  <c:v>0.42164200000000002</c:v>
                </c:pt>
                <c:pt idx="16">
                  <c:v>0.46268700000000001</c:v>
                </c:pt>
                <c:pt idx="17">
                  <c:v>0.49626900000000002</c:v>
                </c:pt>
                <c:pt idx="18">
                  <c:v>0.533582</c:v>
                </c:pt>
                <c:pt idx="19">
                  <c:v>0.600746</c:v>
                </c:pt>
                <c:pt idx="20">
                  <c:v>0.64552200000000004</c:v>
                </c:pt>
                <c:pt idx="21">
                  <c:v>0.70149300000000003</c:v>
                </c:pt>
                <c:pt idx="22">
                  <c:v>0.73134299999999997</c:v>
                </c:pt>
                <c:pt idx="23">
                  <c:v>0.76865700000000003</c:v>
                </c:pt>
                <c:pt idx="24">
                  <c:v>0.79850699999999997</c:v>
                </c:pt>
                <c:pt idx="25">
                  <c:v>0.858209</c:v>
                </c:pt>
                <c:pt idx="26">
                  <c:v>0.884328</c:v>
                </c:pt>
                <c:pt idx="27">
                  <c:v>0.90298500000000004</c:v>
                </c:pt>
                <c:pt idx="28">
                  <c:v>0.91791</c:v>
                </c:pt>
                <c:pt idx="29">
                  <c:v>0.92910400000000004</c:v>
                </c:pt>
                <c:pt idx="30">
                  <c:v>0.94403000000000004</c:v>
                </c:pt>
                <c:pt idx="31">
                  <c:v>0.958955</c:v>
                </c:pt>
                <c:pt idx="32">
                  <c:v>0.97761200000000004</c:v>
                </c:pt>
                <c:pt idx="33">
                  <c:v>0.98507500000000003</c:v>
                </c:pt>
                <c:pt idx="34">
                  <c:v>0.98880599999999996</c:v>
                </c:pt>
                <c:pt idx="35">
                  <c:v>0.98880599999999996</c:v>
                </c:pt>
                <c:pt idx="36">
                  <c:v>0.98880599999999996</c:v>
                </c:pt>
                <c:pt idx="37">
                  <c:v>0.98880599999999996</c:v>
                </c:pt>
                <c:pt idx="38">
                  <c:v>0.992537</c:v>
                </c:pt>
                <c:pt idx="39">
                  <c:v>0.99626899999999996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5-4A8E-A92A-044B5A60E504}"/>
            </c:ext>
          </c:extLst>
        </c:ser>
        <c:ser>
          <c:idx val="1"/>
          <c:order val="1"/>
          <c:tx>
            <c:strRef>
              <c:f>BC!$K$1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BC!$I$2:$I$41</c:f>
              <c:numCache>
                <c:formatCode>0.000</c:formatCode>
                <c:ptCount val="40"/>
                <c:pt idx="0">
                  <c:v>18.264800000000001</c:v>
                </c:pt>
                <c:pt idx="1">
                  <c:v>0</c:v>
                </c:pt>
                <c:pt idx="2">
                  <c:v>78.9041</c:v>
                </c:pt>
                <c:pt idx="3">
                  <c:v>63.561599999999999</c:v>
                </c:pt>
                <c:pt idx="4">
                  <c:v>37.260300000000001</c:v>
                </c:pt>
                <c:pt idx="5">
                  <c:v>91.324200000000005</c:v>
                </c:pt>
                <c:pt idx="6">
                  <c:v>103.014</c:v>
                </c:pt>
                <c:pt idx="7">
                  <c:v>114.703</c:v>
                </c:pt>
                <c:pt idx="8">
                  <c:v>122.74</c:v>
                </c:pt>
                <c:pt idx="9">
                  <c:v>127.123</c:v>
                </c:pt>
                <c:pt idx="10">
                  <c:v>130.04599999999999</c:v>
                </c:pt>
                <c:pt idx="11">
                  <c:v>132.96799999999999</c:v>
                </c:pt>
                <c:pt idx="12">
                  <c:v>136.62100000000001</c:v>
                </c:pt>
                <c:pt idx="13">
                  <c:v>138.81299999999999</c:v>
                </c:pt>
                <c:pt idx="14">
                  <c:v>140.274</c:v>
                </c:pt>
                <c:pt idx="15">
                  <c:v>141.73500000000001</c:v>
                </c:pt>
                <c:pt idx="16">
                  <c:v>143.196</c:v>
                </c:pt>
                <c:pt idx="17">
                  <c:v>145.38800000000001</c:v>
                </c:pt>
                <c:pt idx="18">
                  <c:v>148.31100000000001</c:v>
                </c:pt>
                <c:pt idx="19">
                  <c:v>152.69399999999999</c:v>
                </c:pt>
                <c:pt idx="20">
                  <c:v>154.886</c:v>
                </c:pt>
                <c:pt idx="21">
                  <c:v>163.65299999999999</c:v>
                </c:pt>
                <c:pt idx="22">
                  <c:v>168.767</c:v>
                </c:pt>
                <c:pt idx="23">
                  <c:v>173.15100000000001</c:v>
                </c:pt>
                <c:pt idx="24">
                  <c:v>178.26499999999999</c:v>
                </c:pt>
                <c:pt idx="25">
                  <c:v>183.37899999999999</c:v>
                </c:pt>
                <c:pt idx="26">
                  <c:v>187.76300000000001</c:v>
                </c:pt>
                <c:pt idx="27">
                  <c:v>195.79900000000001</c:v>
                </c:pt>
                <c:pt idx="28">
                  <c:v>206.02699999999999</c:v>
                </c:pt>
                <c:pt idx="29">
                  <c:v>216.98599999999999</c:v>
                </c:pt>
                <c:pt idx="30">
                  <c:v>232.32900000000001</c:v>
                </c:pt>
                <c:pt idx="31">
                  <c:v>247.67099999999999</c:v>
                </c:pt>
                <c:pt idx="32">
                  <c:v>263.74400000000003</c:v>
                </c:pt>
                <c:pt idx="33">
                  <c:v>271.05</c:v>
                </c:pt>
                <c:pt idx="34">
                  <c:v>277.62599999999998</c:v>
                </c:pt>
                <c:pt idx="35">
                  <c:v>290.77600000000001</c:v>
                </c:pt>
                <c:pt idx="36">
                  <c:v>282.74</c:v>
                </c:pt>
                <c:pt idx="37">
                  <c:v>286.39299999999997</c:v>
                </c:pt>
                <c:pt idx="38">
                  <c:v>295.89</c:v>
                </c:pt>
                <c:pt idx="39">
                  <c:v>298.81299999999999</c:v>
                </c:pt>
              </c:numCache>
            </c:numRef>
          </c:xVal>
          <c:yVal>
            <c:numRef>
              <c:f>BC!$K$2:$K$41</c:f>
              <c:numCache>
                <c:formatCode>0.000</c:formatCode>
                <c:ptCount val="40"/>
                <c:pt idx="0">
                  <c:v>1.9699887529506474E-131</c:v>
                </c:pt>
                <c:pt idx="1">
                  <c:v>6.4089846046296614E-307</c:v>
                </c:pt>
                <c:pt idx="2">
                  <c:v>1.8092391777370069E-8</c:v>
                </c:pt>
                <c:pt idx="3">
                  <c:v>1.4851756811642086E-16</c:v>
                </c:pt>
                <c:pt idx="4">
                  <c:v>1.184429248108799E-54</c:v>
                </c:pt>
                <c:pt idx="5">
                  <c:v>4.5715223516660887E-5</c:v>
                </c:pt>
                <c:pt idx="6">
                  <c:v>3.0415027567250968E-3</c:v>
                </c:pt>
                <c:pt idx="7">
                  <c:v>3.4696320381941273E-2</c:v>
                </c:pt>
                <c:pt idx="8">
                  <c:v>9.9159024725936726E-2</c:v>
                </c:pt>
                <c:pt idx="9">
                  <c:v>0.15197598227738851</c:v>
                </c:pt>
                <c:pt idx="10">
                  <c:v>0.19318987617550853</c:v>
                </c:pt>
                <c:pt idx="11">
                  <c:v>0.23817303190528372</c:v>
                </c:pt>
                <c:pt idx="12">
                  <c:v>0.29815398344035576</c:v>
                </c:pt>
                <c:pt idx="13">
                  <c:v>0.33533708435372728</c:v>
                </c:pt>
                <c:pt idx="14">
                  <c:v>0.36034409880076812</c:v>
                </c:pt>
                <c:pt idx="15">
                  <c:v>0.38538703723213691</c:v>
                </c:pt>
                <c:pt idx="16">
                  <c:v>0.41035147423178836</c:v>
                </c:pt>
                <c:pt idx="17">
                  <c:v>0.44743019249357563</c:v>
                </c:pt>
                <c:pt idx="18">
                  <c:v>0.4956887095257102</c:v>
                </c:pt>
                <c:pt idx="19">
                  <c:v>0.5643177922007715</c:v>
                </c:pt>
                <c:pt idx="20">
                  <c:v>0.59656135230238849</c:v>
                </c:pt>
                <c:pt idx="21">
                  <c:v>0.70942344082220887</c:v>
                </c:pt>
                <c:pt idx="22">
                  <c:v>0.76299960313508464</c:v>
                </c:pt>
                <c:pt idx="23">
                  <c:v>0.80211045235159406</c:v>
                </c:pt>
                <c:pt idx="24">
                  <c:v>0.84051106664688124</c:v>
                </c:pt>
                <c:pt idx="25">
                  <c:v>0.87205859854933054</c:v>
                </c:pt>
                <c:pt idx="26">
                  <c:v>0.89440251032502538</c:v>
                </c:pt>
                <c:pt idx="27">
                  <c:v>0.92613362426685708</c:v>
                </c:pt>
                <c:pt idx="28">
                  <c:v>0.95347649494723208</c:v>
                </c:pt>
                <c:pt idx="29">
                  <c:v>0.97181873977362809</c:v>
                </c:pt>
                <c:pt idx="30">
                  <c:v>0.9861145680235518</c:v>
                </c:pt>
                <c:pt idx="31">
                  <c:v>0.99318341009407096</c:v>
                </c:pt>
                <c:pt idx="32">
                  <c:v>0.99677141169521222</c:v>
                </c:pt>
                <c:pt idx="33">
                  <c:v>0.99770209017876843</c:v>
                </c:pt>
                <c:pt idx="34">
                  <c:v>0.99830816253168797</c:v>
                </c:pt>
                <c:pt idx="35">
                  <c:v>0.99908302978853192</c:v>
                </c:pt>
                <c:pt idx="36">
                  <c:v>0.99866671476447266</c:v>
                </c:pt>
                <c:pt idx="37">
                  <c:v>0.99887532435396231</c:v>
                </c:pt>
                <c:pt idx="38">
                  <c:v>0.99927742331802893</c:v>
                </c:pt>
                <c:pt idx="39">
                  <c:v>0.99936942189540423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5-4A8E-A92A-044B5A60E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56048"/>
        <c:axId val="1574568944"/>
      </c:scatterChart>
      <c:valAx>
        <c:axId val="157455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68944"/>
        <c:crosses val="autoZero"/>
        <c:crossBetween val="midCat"/>
      </c:valAx>
      <c:valAx>
        <c:axId val="15745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5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BC!$GG$2:$GG$35</c:f>
              <c:numCache>
                <c:formatCode>General</c:formatCode>
                <c:ptCount val="34"/>
                <c:pt idx="0">
                  <c:v>0</c:v>
                </c:pt>
                <c:pt idx="1">
                  <c:v>176.90600000000001</c:v>
                </c:pt>
                <c:pt idx="2">
                  <c:v>225.708</c:v>
                </c:pt>
                <c:pt idx="3">
                  <c:v>236.38300000000001</c:v>
                </c:pt>
                <c:pt idx="4">
                  <c:v>244.00899999999999</c:v>
                </c:pt>
                <c:pt idx="5">
                  <c:v>248.584</c:v>
                </c:pt>
                <c:pt idx="6">
                  <c:v>251.63399999999999</c:v>
                </c:pt>
                <c:pt idx="7">
                  <c:v>256.209</c:v>
                </c:pt>
                <c:pt idx="8">
                  <c:v>262.30900000000003</c:v>
                </c:pt>
                <c:pt idx="9">
                  <c:v>268.41000000000003</c:v>
                </c:pt>
                <c:pt idx="10">
                  <c:v>274.51</c:v>
                </c:pt>
                <c:pt idx="11">
                  <c:v>279.08499999999998</c:v>
                </c:pt>
                <c:pt idx="12">
                  <c:v>285.185</c:v>
                </c:pt>
                <c:pt idx="13">
                  <c:v>297.38600000000002</c:v>
                </c:pt>
                <c:pt idx="14">
                  <c:v>305.01100000000002</c:v>
                </c:pt>
                <c:pt idx="15">
                  <c:v>311.11099999999999</c:v>
                </c:pt>
                <c:pt idx="16">
                  <c:v>323.31200000000001</c:v>
                </c:pt>
                <c:pt idx="17">
                  <c:v>346.18700000000001</c:v>
                </c:pt>
                <c:pt idx="18">
                  <c:v>361.43799999999999</c:v>
                </c:pt>
                <c:pt idx="19">
                  <c:v>372.113</c:v>
                </c:pt>
                <c:pt idx="20">
                  <c:v>381.26400000000001</c:v>
                </c:pt>
                <c:pt idx="21">
                  <c:v>385</c:v>
                </c:pt>
              </c:numCache>
            </c:numRef>
          </c:xVal>
          <c:yVal>
            <c:numRef>
              <c:f>BC!$GH$2:$GH$35</c:f>
              <c:numCache>
                <c:formatCode>General</c:formatCode>
                <c:ptCount val="34"/>
                <c:pt idx="0">
                  <c:v>0</c:v>
                </c:pt>
                <c:pt idx="1">
                  <c:v>5.6818199999999998E-3</c:v>
                </c:pt>
                <c:pt idx="2">
                  <c:v>8.5227299999999992E-3</c:v>
                </c:pt>
                <c:pt idx="3">
                  <c:v>1.13636E-2</c:v>
                </c:pt>
                <c:pt idx="4">
                  <c:v>2.2727299999999999E-2</c:v>
                </c:pt>
                <c:pt idx="5">
                  <c:v>4.2613600000000001E-2</c:v>
                </c:pt>
                <c:pt idx="6">
                  <c:v>7.6704499999999995E-2</c:v>
                </c:pt>
                <c:pt idx="7">
                  <c:v>0.105114</c:v>
                </c:pt>
                <c:pt idx="8">
                  <c:v>0.227273</c:v>
                </c:pt>
                <c:pt idx="9">
                  <c:v>0.366477</c:v>
                </c:pt>
                <c:pt idx="10">
                  <c:v>0.48579499999999998</c:v>
                </c:pt>
                <c:pt idx="11">
                  <c:v>0.55965900000000002</c:v>
                </c:pt>
                <c:pt idx="12">
                  <c:v>0.64488599999999996</c:v>
                </c:pt>
                <c:pt idx="13">
                  <c:v>0.80397700000000005</c:v>
                </c:pt>
                <c:pt idx="14">
                  <c:v>0.86647700000000005</c:v>
                </c:pt>
                <c:pt idx="15">
                  <c:v>0.90056800000000004</c:v>
                </c:pt>
                <c:pt idx="16">
                  <c:v>0.9375</c:v>
                </c:pt>
                <c:pt idx="17">
                  <c:v>0.98295500000000002</c:v>
                </c:pt>
                <c:pt idx="18">
                  <c:v>0.98863599999999996</c:v>
                </c:pt>
                <c:pt idx="19">
                  <c:v>0.99147700000000005</c:v>
                </c:pt>
                <c:pt idx="20">
                  <c:v>0.99147700000000005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2-4F7E-869B-65841D7EE4CE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BC!$GG$2:$GG$35</c:f>
              <c:numCache>
                <c:formatCode>General</c:formatCode>
                <c:ptCount val="34"/>
                <c:pt idx="0">
                  <c:v>0</c:v>
                </c:pt>
                <c:pt idx="1">
                  <c:v>176.90600000000001</c:v>
                </c:pt>
                <c:pt idx="2">
                  <c:v>225.708</c:v>
                </c:pt>
                <c:pt idx="3">
                  <c:v>236.38300000000001</c:v>
                </c:pt>
                <c:pt idx="4">
                  <c:v>244.00899999999999</c:v>
                </c:pt>
                <c:pt idx="5">
                  <c:v>248.584</c:v>
                </c:pt>
                <c:pt idx="6">
                  <c:v>251.63399999999999</c:v>
                </c:pt>
                <c:pt idx="7">
                  <c:v>256.209</c:v>
                </c:pt>
                <c:pt idx="8">
                  <c:v>262.30900000000003</c:v>
                </c:pt>
                <c:pt idx="9">
                  <c:v>268.41000000000003</c:v>
                </c:pt>
                <c:pt idx="10">
                  <c:v>274.51</c:v>
                </c:pt>
                <c:pt idx="11">
                  <c:v>279.08499999999998</c:v>
                </c:pt>
                <c:pt idx="12">
                  <c:v>285.185</c:v>
                </c:pt>
                <c:pt idx="13">
                  <c:v>297.38600000000002</c:v>
                </c:pt>
                <c:pt idx="14">
                  <c:v>305.01100000000002</c:v>
                </c:pt>
                <c:pt idx="15">
                  <c:v>311.11099999999999</c:v>
                </c:pt>
                <c:pt idx="16">
                  <c:v>323.31200000000001</c:v>
                </c:pt>
                <c:pt idx="17">
                  <c:v>346.18700000000001</c:v>
                </c:pt>
                <c:pt idx="18">
                  <c:v>361.43799999999999</c:v>
                </c:pt>
                <c:pt idx="19">
                  <c:v>372.113</c:v>
                </c:pt>
                <c:pt idx="20">
                  <c:v>381.26400000000001</c:v>
                </c:pt>
                <c:pt idx="21">
                  <c:v>385</c:v>
                </c:pt>
              </c:numCache>
            </c:numRef>
          </c:xVal>
          <c:yVal>
            <c:numRef>
              <c:f>BC!$GI$2:$GI$35</c:f>
              <c:numCache>
                <c:formatCode>0.000</c:formatCode>
                <c:ptCount val="34"/>
                <c:pt idx="0">
                  <c:v>0</c:v>
                </c:pt>
                <c:pt idx="1">
                  <c:v>1.3258282352471615E-67</c:v>
                </c:pt>
                <c:pt idx="2">
                  <c:v>2.1224042919100764E-5</c:v>
                </c:pt>
                <c:pt idx="3">
                  <c:v>2.4486296382054936E-3</c:v>
                </c:pt>
                <c:pt idx="4">
                  <c:v>1.8932958993934927E-2</c:v>
                </c:pt>
                <c:pt idx="5">
                  <c:v>4.545407590665497E-2</c:v>
                </c:pt>
                <c:pt idx="6">
                  <c:v>7.2987992748824684E-2</c:v>
                </c:pt>
                <c:pt idx="7">
                  <c:v>0.1300833979735718</c:v>
                </c:pt>
                <c:pt idx="8">
                  <c:v>0.23166253982297622</c:v>
                </c:pt>
                <c:pt idx="9">
                  <c:v>0.35042643345914887</c:v>
                </c:pt>
                <c:pt idx="10">
                  <c:v>0.47147072341109575</c:v>
                </c:pt>
                <c:pt idx="11">
                  <c:v>0.55660760565614376</c:v>
                </c:pt>
                <c:pt idx="12">
                  <c:v>0.65697202299775725</c:v>
                </c:pt>
                <c:pt idx="13">
                  <c:v>0.80574158837231535</c:v>
                </c:pt>
                <c:pt idx="14">
                  <c:v>0.86717121544052289</c:v>
                </c:pt>
                <c:pt idx="15">
                  <c:v>0.90285560034160917</c:v>
                </c:pt>
                <c:pt idx="16">
                  <c:v>0.94881629184707017</c:v>
                </c:pt>
                <c:pt idx="17">
                  <c:v>0.9850197185973385</c:v>
                </c:pt>
                <c:pt idx="18">
                  <c:v>0.99345044143697536</c:v>
                </c:pt>
                <c:pt idx="19">
                  <c:v>0.99633521049405305</c:v>
                </c:pt>
                <c:pt idx="20">
                  <c:v>0.99777331150091397</c:v>
                </c:pt>
                <c:pt idx="21">
                  <c:v>0.99818332459249726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2-4F7E-869B-65841D7EE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68640"/>
        <c:axId val="1107576960"/>
      </c:scatterChart>
      <c:valAx>
        <c:axId val="11075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76960"/>
        <c:crosses val="autoZero"/>
        <c:crossBetween val="midCat"/>
      </c:valAx>
      <c:valAx>
        <c:axId val="11075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6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BC!$GK$2:$GK$42</c:f>
              <c:numCache>
                <c:formatCode>General</c:formatCode>
                <c:ptCount val="41"/>
                <c:pt idx="0">
                  <c:v>0</c:v>
                </c:pt>
                <c:pt idx="1">
                  <c:v>132.68</c:v>
                </c:pt>
                <c:pt idx="2">
                  <c:v>186.05699999999999</c:v>
                </c:pt>
                <c:pt idx="3">
                  <c:v>276.03500000000003</c:v>
                </c:pt>
                <c:pt idx="4">
                  <c:v>323.31200000000001</c:v>
                </c:pt>
                <c:pt idx="5">
                  <c:v>333.98700000000002</c:v>
                </c:pt>
                <c:pt idx="6">
                  <c:v>341.61200000000002</c:v>
                </c:pt>
                <c:pt idx="7">
                  <c:v>349.23700000000002</c:v>
                </c:pt>
                <c:pt idx="8">
                  <c:v>355.33800000000002</c:v>
                </c:pt>
                <c:pt idx="9">
                  <c:v>358.38799999999998</c:v>
                </c:pt>
                <c:pt idx="10">
                  <c:v>361.43799999999999</c:v>
                </c:pt>
                <c:pt idx="11">
                  <c:v>366.01299999999998</c:v>
                </c:pt>
                <c:pt idx="12">
                  <c:v>372.113</c:v>
                </c:pt>
                <c:pt idx="13">
                  <c:v>376.68799999999999</c:v>
                </c:pt>
                <c:pt idx="14">
                  <c:v>379.73899999999998</c:v>
                </c:pt>
                <c:pt idx="15">
                  <c:v>382.78899999999999</c:v>
                </c:pt>
                <c:pt idx="16">
                  <c:v>385.839</c:v>
                </c:pt>
                <c:pt idx="17">
                  <c:v>387.36399999999998</c:v>
                </c:pt>
                <c:pt idx="18">
                  <c:v>390.41399999999999</c:v>
                </c:pt>
                <c:pt idx="19">
                  <c:v>396.51400000000001</c:v>
                </c:pt>
                <c:pt idx="20">
                  <c:v>401.089</c:v>
                </c:pt>
                <c:pt idx="21">
                  <c:v>405.66399999999999</c:v>
                </c:pt>
                <c:pt idx="22">
                  <c:v>413.29</c:v>
                </c:pt>
                <c:pt idx="23">
                  <c:v>420.91500000000002</c:v>
                </c:pt>
                <c:pt idx="24">
                  <c:v>436.166</c:v>
                </c:pt>
                <c:pt idx="25">
                  <c:v>452.94099999999997</c:v>
                </c:pt>
                <c:pt idx="26">
                  <c:v>472.767</c:v>
                </c:pt>
                <c:pt idx="27">
                  <c:v>484.96699999999998</c:v>
                </c:pt>
                <c:pt idx="28">
                  <c:v>494.11799999999999</c:v>
                </c:pt>
                <c:pt idx="29">
                  <c:v>509.36799999999999</c:v>
                </c:pt>
                <c:pt idx="30">
                  <c:v>524.61900000000003</c:v>
                </c:pt>
                <c:pt idx="31">
                  <c:v>541.39400000000001</c:v>
                </c:pt>
                <c:pt idx="32">
                  <c:v>549.02</c:v>
                </c:pt>
                <c:pt idx="33">
                  <c:v>550</c:v>
                </c:pt>
              </c:numCache>
            </c:numRef>
          </c:xVal>
          <c:yVal>
            <c:numRef>
              <c:f>BC!$GL$2:$GL$42</c:f>
              <c:numCache>
                <c:formatCode>General</c:formatCode>
                <c:ptCount val="41"/>
                <c:pt idx="0">
                  <c:v>0</c:v>
                </c:pt>
                <c:pt idx="1">
                  <c:v>2.8409099999999999E-3</c:v>
                </c:pt>
                <c:pt idx="2">
                  <c:v>5.6818199999999998E-3</c:v>
                </c:pt>
                <c:pt idx="3">
                  <c:v>1.42045E-2</c:v>
                </c:pt>
                <c:pt idx="4">
                  <c:v>2.2727299999999999E-2</c:v>
                </c:pt>
                <c:pt idx="5">
                  <c:v>3.6931800000000001E-2</c:v>
                </c:pt>
                <c:pt idx="6">
                  <c:v>5.1136399999999999E-2</c:v>
                </c:pt>
                <c:pt idx="7">
                  <c:v>7.3863600000000001E-2</c:v>
                </c:pt>
                <c:pt idx="8">
                  <c:v>9.375E-2</c:v>
                </c:pt>
                <c:pt idx="9">
                  <c:v>0.113636</c:v>
                </c:pt>
                <c:pt idx="10">
                  <c:v>0.15625</c:v>
                </c:pt>
                <c:pt idx="11">
                  <c:v>0.21590899999999999</c:v>
                </c:pt>
                <c:pt idx="12">
                  <c:v>0.28693200000000002</c:v>
                </c:pt>
                <c:pt idx="13">
                  <c:v>0.34659099999999998</c:v>
                </c:pt>
                <c:pt idx="14">
                  <c:v>0.42613600000000001</c:v>
                </c:pt>
                <c:pt idx="15">
                  <c:v>0.491477</c:v>
                </c:pt>
                <c:pt idx="16">
                  <c:v>0.55397700000000005</c:v>
                </c:pt>
                <c:pt idx="17">
                  <c:v>0.59659099999999998</c:v>
                </c:pt>
                <c:pt idx="18">
                  <c:v>0.63920500000000002</c:v>
                </c:pt>
                <c:pt idx="19">
                  <c:v>0.69602299999999995</c:v>
                </c:pt>
                <c:pt idx="20">
                  <c:v>0.74147700000000005</c:v>
                </c:pt>
                <c:pt idx="21">
                  <c:v>0.78693199999999996</c:v>
                </c:pt>
                <c:pt idx="22">
                  <c:v>0.83238599999999996</c:v>
                </c:pt>
                <c:pt idx="23">
                  <c:v>0.86647700000000005</c:v>
                </c:pt>
                <c:pt idx="24">
                  <c:v>0.90625</c:v>
                </c:pt>
                <c:pt idx="25">
                  <c:v>0.94034099999999998</c:v>
                </c:pt>
                <c:pt idx="26">
                  <c:v>0.97443199999999996</c:v>
                </c:pt>
                <c:pt idx="27">
                  <c:v>0.98295500000000002</c:v>
                </c:pt>
                <c:pt idx="28">
                  <c:v>0.98579499999999998</c:v>
                </c:pt>
                <c:pt idx="29">
                  <c:v>0.99147700000000005</c:v>
                </c:pt>
                <c:pt idx="30">
                  <c:v>0.99431800000000004</c:v>
                </c:pt>
                <c:pt idx="31">
                  <c:v>0.99715900000000002</c:v>
                </c:pt>
                <c:pt idx="32">
                  <c:v>0.99715900000000002</c:v>
                </c:pt>
                <c:pt idx="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6-4ACA-970D-D724D304D5FB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BC!$GK$2:$GK$42</c:f>
              <c:numCache>
                <c:formatCode>General</c:formatCode>
                <c:ptCount val="41"/>
                <c:pt idx="0">
                  <c:v>0</c:v>
                </c:pt>
                <c:pt idx="1">
                  <c:v>132.68</c:v>
                </c:pt>
                <c:pt idx="2">
                  <c:v>186.05699999999999</c:v>
                </c:pt>
                <c:pt idx="3">
                  <c:v>276.03500000000003</c:v>
                </c:pt>
                <c:pt idx="4">
                  <c:v>323.31200000000001</c:v>
                </c:pt>
                <c:pt idx="5">
                  <c:v>333.98700000000002</c:v>
                </c:pt>
                <c:pt idx="6">
                  <c:v>341.61200000000002</c:v>
                </c:pt>
                <c:pt idx="7">
                  <c:v>349.23700000000002</c:v>
                </c:pt>
                <c:pt idx="8">
                  <c:v>355.33800000000002</c:v>
                </c:pt>
                <c:pt idx="9">
                  <c:v>358.38799999999998</c:v>
                </c:pt>
                <c:pt idx="10">
                  <c:v>361.43799999999999</c:v>
                </c:pt>
                <c:pt idx="11">
                  <c:v>366.01299999999998</c:v>
                </c:pt>
                <c:pt idx="12">
                  <c:v>372.113</c:v>
                </c:pt>
                <c:pt idx="13">
                  <c:v>376.68799999999999</c:v>
                </c:pt>
                <c:pt idx="14">
                  <c:v>379.73899999999998</c:v>
                </c:pt>
                <c:pt idx="15">
                  <c:v>382.78899999999999</c:v>
                </c:pt>
                <c:pt idx="16">
                  <c:v>385.839</c:v>
                </c:pt>
                <c:pt idx="17">
                  <c:v>387.36399999999998</c:v>
                </c:pt>
                <c:pt idx="18">
                  <c:v>390.41399999999999</c:v>
                </c:pt>
                <c:pt idx="19">
                  <c:v>396.51400000000001</c:v>
                </c:pt>
                <c:pt idx="20">
                  <c:v>401.089</c:v>
                </c:pt>
                <c:pt idx="21">
                  <c:v>405.66399999999999</c:v>
                </c:pt>
                <c:pt idx="22">
                  <c:v>413.29</c:v>
                </c:pt>
                <c:pt idx="23">
                  <c:v>420.91500000000002</c:v>
                </c:pt>
                <c:pt idx="24">
                  <c:v>436.166</c:v>
                </c:pt>
                <c:pt idx="25">
                  <c:v>452.94099999999997</c:v>
                </c:pt>
                <c:pt idx="26">
                  <c:v>472.767</c:v>
                </c:pt>
                <c:pt idx="27">
                  <c:v>484.96699999999998</c:v>
                </c:pt>
                <c:pt idx="28">
                  <c:v>494.11799999999999</c:v>
                </c:pt>
                <c:pt idx="29">
                  <c:v>509.36799999999999</c:v>
                </c:pt>
                <c:pt idx="30">
                  <c:v>524.61900000000003</c:v>
                </c:pt>
                <c:pt idx="31">
                  <c:v>541.39400000000001</c:v>
                </c:pt>
                <c:pt idx="32">
                  <c:v>549.02</c:v>
                </c:pt>
                <c:pt idx="33">
                  <c:v>550</c:v>
                </c:pt>
              </c:numCache>
            </c:numRef>
          </c:xVal>
          <c:yVal>
            <c:numRef>
              <c:f>BC!$GM$2:$GM$42</c:f>
              <c:numCache>
                <c:formatCode>0.000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5.7260912180334178E-39</c:v>
                </c:pt>
                <c:pt idx="4">
                  <c:v>3.0181633759138869E-5</c:v>
                </c:pt>
                <c:pt idx="5">
                  <c:v>1.6179842527251657E-3</c:v>
                </c:pt>
                <c:pt idx="6">
                  <c:v>1.0523302796664203E-2</c:v>
                </c:pt>
                <c:pt idx="7">
                  <c:v>3.9664946691703389E-2</c:v>
                </c:pt>
                <c:pt idx="8">
                  <c:v>8.6295925316895158E-2</c:v>
                </c:pt>
                <c:pt idx="9">
                  <c:v>0.11828236308120099</c:v>
                </c:pt>
                <c:pt idx="10">
                  <c:v>0.1556782412004932</c:v>
                </c:pt>
                <c:pt idx="11">
                  <c:v>0.22030729769198226</c:v>
                </c:pt>
                <c:pt idx="12">
                  <c:v>0.31713370520380846</c:v>
                </c:pt>
                <c:pt idx="13">
                  <c:v>0.39296531641776283</c:v>
                </c:pt>
                <c:pt idx="14">
                  <c:v>0.443173326968551</c:v>
                </c:pt>
                <c:pt idx="15">
                  <c:v>0.49210391158951955</c:v>
                </c:pt>
                <c:pt idx="16">
                  <c:v>0.53912154623300423</c:v>
                </c:pt>
                <c:pt idx="17">
                  <c:v>0.56175373187120736</c:v>
                </c:pt>
                <c:pt idx="18">
                  <c:v>0.60503073303941501</c:v>
                </c:pt>
                <c:pt idx="19">
                  <c:v>0.6828579492678134</c:v>
                </c:pt>
                <c:pt idx="20">
                  <c:v>0.73326139705566284</c:v>
                </c:pt>
                <c:pt idx="21">
                  <c:v>0.77698622308976462</c:v>
                </c:pt>
                <c:pt idx="22">
                  <c:v>0.83626783652080694</c:v>
                </c:pt>
                <c:pt idx="23">
                  <c:v>0.88098884476939909</c:v>
                </c:pt>
                <c:pt idx="24">
                  <c:v>0.93835369925470047</c:v>
                </c:pt>
                <c:pt idx="25">
                  <c:v>0.97061444596261648</c:v>
                </c:pt>
                <c:pt idx="26">
                  <c:v>0.9878926827622716</c:v>
                </c:pt>
                <c:pt idx="27">
                  <c:v>0.9930039447805975</c:v>
                </c:pt>
                <c:pt idx="28">
                  <c:v>0.99536698067117768</c:v>
                </c:pt>
                <c:pt idx="29">
                  <c:v>0.99767070798659985</c:v>
                </c:pt>
                <c:pt idx="30">
                  <c:v>0.99882965346768349</c:v>
                </c:pt>
                <c:pt idx="31">
                  <c:v>0.9994512260645767</c:v>
                </c:pt>
                <c:pt idx="32">
                  <c:v>0.9996111002619148</c:v>
                </c:pt>
                <c:pt idx="33">
                  <c:v>0.99962793590303434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6-4ACA-970D-D724D304D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02640"/>
        <c:axId val="950001392"/>
      </c:scatterChart>
      <c:valAx>
        <c:axId val="9500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01392"/>
        <c:crosses val="autoZero"/>
        <c:crossBetween val="midCat"/>
      </c:valAx>
      <c:valAx>
        <c:axId val="9500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BC!$GO$2:$GO$41</c:f>
              <c:numCache>
                <c:formatCode>General</c:formatCode>
                <c:ptCount val="40"/>
                <c:pt idx="0">
                  <c:v>0</c:v>
                </c:pt>
                <c:pt idx="1">
                  <c:v>271.45999999999998</c:v>
                </c:pt>
                <c:pt idx="2">
                  <c:v>337.03699999999998</c:v>
                </c:pt>
                <c:pt idx="3">
                  <c:v>356.863</c:v>
                </c:pt>
                <c:pt idx="4">
                  <c:v>367.53800000000001</c:v>
                </c:pt>
                <c:pt idx="5">
                  <c:v>376.68799999999999</c:v>
                </c:pt>
                <c:pt idx="6">
                  <c:v>388.88900000000001</c:v>
                </c:pt>
                <c:pt idx="7">
                  <c:v>399.56400000000002</c:v>
                </c:pt>
                <c:pt idx="8">
                  <c:v>410.24</c:v>
                </c:pt>
                <c:pt idx="9">
                  <c:v>420.91500000000002</c:v>
                </c:pt>
                <c:pt idx="10">
                  <c:v>430.065</c:v>
                </c:pt>
                <c:pt idx="11">
                  <c:v>437.69099999999997</c:v>
                </c:pt>
                <c:pt idx="12">
                  <c:v>443.791</c:v>
                </c:pt>
                <c:pt idx="13">
                  <c:v>454.46600000000001</c:v>
                </c:pt>
                <c:pt idx="14">
                  <c:v>460.56599999999997</c:v>
                </c:pt>
                <c:pt idx="15">
                  <c:v>469.71699999999998</c:v>
                </c:pt>
                <c:pt idx="16">
                  <c:v>477.34199999999998</c:v>
                </c:pt>
                <c:pt idx="17">
                  <c:v>483.44200000000001</c:v>
                </c:pt>
                <c:pt idx="18">
                  <c:v>492.59300000000002</c:v>
                </c:pt>
                <c:pt idx="19">
                  <c:v>500.21800000000002</c:v>
                </c:pt>
                <c:pt idx="20">
                  <c:v>512.41800000000001</c:v>
                </c:pt>
                <c:pt idx="21">
                  <c:v>521.56899999999996</c:v>
                </c:pt>
                <c:pt idx="22">
                  <c:v>535.29399999999998</c:v>
                </c:pt>
                <c:pt idx="23">
                  <c:v>549.02</c:v>
                </c:pt>
                <c:pt idx="24">
                  <c:v>565.79499999999996</c:v>
                </c:pt>
                <c:pt idx="25">
                  <c:v>574.94600000000003</c:v>
                </c:pt>
                <c:pt idx="26">
                  <c:v>590.19600000000003</c:v>
                </c:pt>
                <c:pt idx="27">
                  <c:v>606.97199999999998</c:v>
                </c:pt>
                <c:pt idx="28">
                  <c:v>622.22199999999998</c:v>
                </c:pt>
                <c:pt idx="29">
                  <c:v>638.99800000000005</c:v>
                </c:pt>
                <c:pt idx="30">
                  <c:v>684.74900000000002</c:v>
                </c:pt>
                <c:pt idx="31">
                  <c:v>700</c:v>
                </c:pt>
                <c:pt idx="32">
                  <c:v>705</c:v>
                </c:pt>
              </c:numCache>
            </c:numRef>
          </c:xVal>
          <c:yVal>
            <c:numRef>
              <c:f>BC!$GP$2:$GP$41</c:f>
              <c:numCache>
                <c:formatCode>General</c:formatCode>
                <c:ptCount val="40"/>
                <c:pt idx="0">
                  <c:v>0</c:v>
                </c:pt>
                <c:pt idx="1">
                  <c:v>2.8409099999999999E-3</c:v>
                </c:pt>
                <c:pt idx="2">
                  <c:v>2.8409099999999999E-3</c:v>
                </c:pt>
                <c:pt idx="3">
                  <c:v>5.6818199999999998E-3</c:v>
                </c:pt>
                <c:pt idx="4">
                  <c:v>2.2727299999999999E-2</c:v>
                </c:pt>
                <c:pt idx="5">
                  <c:v>4.2613600000000001E-2</c:v>
                </c:pt>
                <c:pt idx="6">
                  <c:v>7.3863600000000001E-2</c:v>
                </c:pt>
                <c:pt idx="7">
                  <c:v>0.105114</c:v>
                </c:pt>
                <c:pt idx="8">
                  <c:v>0.15340899999999999</c:v>
                </c:pt>
                <c:pt idx="9">
                  <c:v>0.204545</c:v>
                </c:pt>
                <c:pt idx="10">
                  <c:v>0.26988600000000001</c:v>
                </c:pt>
                <c:pt idx="11">
                  <c:v>0.32954499999999998</c:v>
                </c:pt>
                <c:pt idx="12">
                  <c:v>0.38920500000000002</c:v>
                </c:pt>
                <c:pt idx="13">
                  <c:v>0.460227</c:v>
                </c:pt>
                <c:pt idx="14">
                  <c:v>0.50568199999999996</c:v>
                </c:pt>
                <c:pt idx="15">
                  <c:v>0.5625</c:v>
                </c:pt>
                <c:pt idx="16">
                  <c:v>0.61647700000000005</c:v>
                </c:pt>
                <c:pt idx="17">
                  <c:v>0.65625</c:v>
                </c:pt>
                <c:pt idx="18">
                  <c:v>0.73011400000000004</c:v>
                </c:pt>
                <c:pt idx="19">
                  <c:v>0.79545500000000002</c:v>
                </c:pt>
                <c:pt idx="20">
                  <c:v>0.83806800000000004</c:v>
                </c:pt>
                <c:pt idx="21">
                  <c:v>0.89772700000000005</c:v>
                </c:pt>
                <c:pt idx="22">
                  <c:v>0.92329499999999998</c:v>
                </c:pt>
                <c:pt idx="23">
                  <c:v>0.95738599999999996</c:v>
                </c:pt>
                <c:pt idx="24">
                  <c:v>0.97443199999999996</c:v>
                </c:pt>
                <c:pt idx="25">
                  <c:v>0.98295500000000002</c:v>
                </c:pt>
                <c:pt idx="26">
                  <c:v>0.98295500000000002</c:v>
                </c:pt>
                <c:pt idx="27">
                  <c:v>0.98295500000000002</c:v>
                </c:pt>
                <c:pt idx="28">
                  <c:v>0.98863599999999996</c:v>
                </c:pt>
                <c:pt idx="29">
                  <c:v>0.99431800000000004</c:v>
                </c:pt>
                <c:pt idx="30">
                  <c:v>0.99715900000000002</c:v>
                </c:pt>
                <c:pt idx="31">
                  <c:v>0.99715900000000002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C-4EE9-BEFB-EA8EFC036E7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BC!$GO$2:$GO$41</c:f>
              <c:numCache>
                <c:formatCode>General</c:formatCode>
                <c:ptCount val="40"/>
                <c:pt idx="0">
                  <c:v>0</c:v>
                </c:pt>
                <c:pt idx="1">
                  <c:v>271.45999999999998</c:v>
                </c:pt>
                <c:pt idx="2">
                  <c:v>337.03699999999998</c:v>
                </c:pt>
                <c:pt idx="3">
                  <c:v>356.863</c:v>
                </c:pt>
                <c:pt idx="4">
                  <c:v>367.53800000000001</c:v>
                </c:pt>
                <c:pt idx="5">
                  <c:v>376.68799999999999</c:v>
                </c:pt>
                <c:pt idx="6">
                  <c:v>388.88900000000001</c:v>
                </c:pt>
                <c:pt idx="7">
                  <c:v>399.56400000000002</c:v>
                </c:pt>
                <c:pt idx="8">
                  <c:v>410.24</c:v>
                </c:pt>
                <c:pt idx="9">
                  <c:v>420.91500000000002</c:v>
                </c:pt>
                <c:pt idx="10">
                  <c:v>430.065</c:v>
                </c:pt>
                <c:pt idx="11">
                  <c:v>437.69099999999997</c:v>
                </c:pt>
                <c:pt idx="12">
                  <c:v>443.791</c:v>
                </c:pt>
                <c:pt idx="13">
                  <c:v>454.46600000000001</c:v>
                </c:pt>
                <c:pt idx="14">
                  <c:v>460.56599999999997</c:v>
                </c:pt>
                <c:pt idx="15">
                  <c:v>469.71699999999998</c:v>
                </c:pt>
                <c:pt idx="16">
                  <c:v>477.34199999999998</c:v>
                </c:pt>
                <c:pt idx="17">
                  <c:v>483.44200000000001</c:v>
                </c:pt>
                <c:pt idx="18">
                  <c:v>492.59300000000002</c:v>
                </c:pt>
                <c:pt idx="19">
                  <c:v>500.21800000000002</c:v>
                </c:pt>
                <c:pt idx="20">
                  <c:v>512.41800000000001</c:v>
                </c:pt>
                <c:pt idx="21">
                  <c:v>521.56899999999996</c:v>
                </c:pt>
                <c:pt idx="22">
                  <c:v>535.29399999999998</c:v>
                </c:pt>
                <c:pt idx="23">
                  <c:v>549.02</c:v>
                </c:pt>
                <c:pt idx="24">
                  <c:v>565.79499999999996</c:v>
                </c:pt>
                <c:pt idx="25">
                  <c:v>574.94600000000003</c:v>
                </c:pt>
                <c:pt idx="26">
                  <c:v>590.19600000000003</c:v>
                </c:pt>
                <c:pt idx="27">
                  <c:v>606.97199999999998</c:v>
                </c:pt>
                <c:pt idx="28">
                  <c:v>622.22199999999998</c:v>
                </c:pt>
                <c:pt idx="29">
                  <c:v>638.99800000000005</c:v>
                </c:pt>
                <c:pt idx="30">
                  <c:v>684.74900000000002</c:v>
                </c:pt>
                <c:pt idx="31">
                  <c:v>700</c:v>
                </c:pt>
                <c:pt idx="32">
                  <c:v>705</c:v>
                </c:pt>
              </c:numCache>
            </c:numRef>
          </c:xVal>
          <c:yVal>
            <c:numRef>
              <c:f>BC!$GQ$2:$GQ$41</c:f>
              <c:numCache>
                <c:formatCode>0.000</c:formatCode>
                <c:ptCount val="40"/>
                <c:pt idx="0">
                  <c:v>0</c:v>
                </c:pt>
                <c:pt idx="1">
                  <c:v>1.5552748705278515E-22</c:v>
                </c:pt>
                <c:pt idx="2">
                  <c:v>1.5444947072028779E-5</c:v>
                </c:pt>
                <c:pt idx="3">
                  <c:v>8.9826591998566695E-4</c:v>
                </c:pt>
                <c:pt idx="4">
                  <c:v>4.1481720859259663E-3</c:v>
                </c:pt>
                <c:pt idx="5">
                  <c:v>1.1769723945615391E-2</c:v>
                </c:pt>
                <c:pt idx="6">
                  <c:v>3.4966764987710154E-2</c:v>
                </c:pt>
                <c:pt idx="7">
                  <c:v>7.2657283992354604E-2</c:v>
                </c:pt>
                <c:pt idx="8">
                  <c:v>0.12872139965418736</c:v>
                </c:pt>
                <c:pt idx="9">
                  <c:v>0.20129493279575966</c:v>
                </c:pt>
                <c:pt idx="10">
                  <c:v>0.27301904741533445</c:v>
                </c:pt>
                <c:pt idx="11">
                  <c:v>0.3365620640463684</c:v>
                </c:pt>
                <c:pt idx="12">
                  <c:v>0.3882314504925099</c:v>
                </c:pt>
                <c:pt idx="13">
                  <c:v>0.47720897996130451</c:v>
                </c:pt>
                <c:pt idx="14">
                  <c:v>0.52583086463785866</c:v>
                </c:pt>
                <c:pt idx="15">
                  <c:v>0.59419084415486534</c:v>
                </c:pt>
                <c:pt idx="16">
                  <c:v>0.64618863446652075</c:v>
                </c:pt>
                <c:pt idx="17">
                  <c:v>0.68427512136049762</c:v>
                </c:pt>
                <c:pt idx="18">
                  <c:v>0.73546310783530533</c:v>
                </c:pt>
                <c:pt idx="19">
                  <c:v>0.77279714022111801</c:v>
                </c:pt>
                <c:pt idx="20">
                  <c:v>0.82319111734538186</c:v>
                </c:pt>
                <c:pt idx="21">
                  <c:v>0.85421628645380954</c:v>
                </c:pt>
                <c:pt idx="22">
                  <c:v>0.89150684878992148</c:v>
                </c:pt>
                <c:pt idx="23">
                  <c:v>0.91970866132510776</c:v>
                </c:pt>
                <c:pt idx="24">
                  <c:v>0.94472536568163479</c:v>
                </c:pt>
                <c:pt idx="25">
                  <c:v>0.95499502997994079</c:v>
                </c:pt>
                <c:pt idx="26">
                  <c:v>0.96811650056924514</c:v>
                </c:pt>
                <c:pt idx="27">
                  <c:v>0.97822792887801158</c:v>
                </c:pt>
                <c:pt idx="28">
                  <c:v>0.98463001491764712</c:v>
                </c:pt>
                <c:pt idx="29">
                  <c:v>0.9895326340217967</c:v>
                </c:pt>
                <c:pt idx="30">
                  <c:v>0.99634068851644542</c:v>
                </c:pt>
                <c:pt idx="31">
                  <c:v>0.99742375720706833</c:v>
                </c:pt>
                <c:pt idx="32">
                  <c:v>0.99770383885966663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7C-4EE9-BEFB-EA8EFC036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315952"/>
        <c:axId val="1025335088"/>
      </c:scatterChart>
      <c:valAx>
        <c:axId val="102531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35088"/>
        <c:crosses val="autoZero"/>
        <c:crossBetween val="midCat"/>
      </c:valAx>
      <c:valAx>
        <c:axId val="10253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1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BC!$GS$2:$GS$47</c:f>
              <c:numCache>
                <c:formatCode>General</c:formatCode>
                <c:ptCount val="46"/>
                <c:pt idx="0">
                  <c:v>0</c:v>
                </c:pt>
                <c:pt idx="1">
                  <c:v>237.90799999999999</c:v>
                </c:pt>
                <c:pt idx="2">
                  <c:v>344.66199999999998</c:v>
                </c:pt>
                <c:pt idx="3">
                  <c:v>364.488</c:v>
                </c:pt>
                <c:pt idx="4">
                  <c:v>376.68799999999999</c:v>
                </c:pt>
                <c:pt idx="5">
                  <c:v>390.41399999999999</c:v>
                </c:pt>
                <c:pt idx="6">
                  <c:v>402.61399999999998</c:v>
                </c:pt>
                <c:pt idx="7">
                  <c:v>411.76499999999999</c:v>
                </c:pt>
                <c:pt idx="8">
                  <c:v>423.96499999999997</c:v>
                </c:pt>
                <c:pt idx="9">
                  <c:v>430.065</c:v>
                </c:pt>
                <c:pt idx="10">
                  <c:v>436.166</c:v>
                </c:pt>
                <c:pt idx="11">
                  <c:v>442.26600000000002</c:v>
                </c:pt>
                <c:pt idx="12">
                  <c:v>445.31599999999997</c:v>
                </c:pt>
                <c:pt idx="13">
                  <c:v>452.94099999999997</c:v>
                </c:pt>
                <c:pt idx="14">
                  <c:v>459.041</c:v>
                </c:pt>
                <c:pt idx="15">
                  <c:v>462.09199999999998</c:v>
                </c:pt>
                <c:pt idx="16">
                  <c:v>466.66699999999997</c:v>
                </c:pt>
                <c:pt idx="17">
                  <c:v>472.767</c:v>
                </c:pt>
                <c:pt idx="18">
                  <c:v>480.392</c:v>
                </c:pt>
                <c:pt idx="19">
                  <c:v>484.96699999999998</c:v>
                </c:pt>
                <c:pt idx="20">
                  <c:v>492.59300000000002</c:v>
                </c:pt>
                <c:pt idx="21">
                  <c:v>498.69299999999998</c:v>
                </c:pt>
                <c:pt idx="22">
                  <c:v>506.31799999999998</c:v>
                </c:pt>
                <c:pt idx="23">
                  <c:v>510.89299999999997</c:v>
                </c:pt>
                <c:pt idx="24">
                  <c:v>520.04399999999998</c:v>
                </c:pt>
                <c:pt idx="25">
                  <c:v>529.19399999999996</c:v>
                </c:pt>
                <c:pt idx="26">
                  <c:v>539.86900000000003</c:v>
                </c:pt>
                <c:pt idx="27">
                  <c:v>550.54499999999996</c:v>
                </c:pt>
                <c:pt idx="28">
                  <c:v>556.64499999999998</c:v>
                </c:pt>
                <c:pt idx="29">
                  <c:v>568.84500000000003</c:v>
                </c:pt>
                <c:pt idx="30">
                  <c:v>579.52099999999996</c:v>
                </c:pt>
                <c:pt idx="31">
                  <c:v>593.24599999999998</c:v>
                </c:pt>
                <c:pt idx="32">
                  <c:v>613.072</c:v>
                </c:pt>
                <c:pt idx="33">
                  <c:v>629.84699999999998</c:v>
                </c:pt>
                <c:pt idx="34">
                  <c:v>652.72299999999996</c:v>
                </c:pt>
                <c:pt idx="35">
                  <c:v>681.69899999999996</c:v>
                </c:pt>
                <c:pt idx="36">
                  <c:v>701.52499999999998</c:v>
                </c:pt>
                <c:pt idx="37">
                  <c:v>705</c:v>
                </c:pt>
              </c:numCache>
            </c:numRef>
          </c:xVal>
          <c:yVal>
            <c:numRef>
              <c:f>BC!$GT$2:$GT$47</c:f>
              <c:numCache>
                <c:formatCode>General</c:formatCode>
                <c:ptCount val="46"/>
                <c:pt idx="0">
                  <c:v>0</c:v>
                </c:pt>
                <c:pt idx="1">
                  <c:v>2.8409099999999999E-3</c:v>
                </c:pt>
                <c:pt idx="2">
                  <c:v>8.5227299999999992E-3</c:v>
                </c:pt>
                <c:pt idx="3">
                  <c:v>1.42045E-2</c:v>
                </c:pt>
                <c:pt idx="4">
                  <c:v>2.5568199999999999E-2</c:v>
                </c:pt>
                <c:pt idx="5">
                  <c:v>3.6931800000000001E-2</c:v>
                </c:pt>
                <c:pt idx="6">
                  <c:v>4.8295499999999998E-2</c:v>
                </c:pt>
                <c:pt idx="7">
                  <c:v>6.8181800000000001E-2</c:v>
                </c:pt>
                <c:pt idx="8">
                  <c:v>9.375E-2</c:v>
                </c:pt>
                <c:pt idx="9">
                  <c:v>0.12784100000000001</c:v>
                </c:pt>
                <c:pt idx="10">
                  <c:v>0.15909100000000001</c:v>
                </c:pt>
                <c:pt idx="11">
                  <c:v>0.196023</c:v>
                </c:pt>
                <c:pt idx="12">
                  <c:v>0.23863599999999999</c:v>
                </c:pt>
                <c:pt idx="13">
                  <c:v>0.27840900000000002</c:v>
                </c:pt>
                <c:pt idx="14">
                  <c:v>0.3125</c:v>
                </c:pt>
                <c:pt idx="15">
                  <c:v>0.36363600000000001</c:v>
                </c:pt>
                <c:pt idx="16">
                  <c:v>0.40625</c:v>
                </c:pt>
                <c:pt idx="17">
                  <c:v>0.446023</c:v>
                </c:pt>
                <c:pt idx="18">
                  <c:v>0.50284099999999998</c:v>
                </c:pt>
                <c:pt idx="19">
                  <c:v>0.53125</c:v>
                </c:pt>
                <c:pt idx="20">
                  <c:v>0.58238599999999996</c:v>
                </c:pt>
                <c:pt idx="21">
                  <c:v>0.62784099999999998</c:v>
                </c:pt>
                <c:pt idx="22">
                  <c:v>0.69318199999999996</c:v>
                </c:pt>
                <c:pt idx="23">
                  <c:v>0.73295500000000002</c:v>
                </c:pt>
                <c:pt idx="24">
                  <c:v>0.78409099999999998</c:v>
                </c:pt>
                <c:pt idx="25">
                  <c:v>0.8125</c:v>
                </c:pt>
                <c:pt idx="26">
                  <c:v>0.84090900000000002</c:v>
                </c:pt>
                <c:pt idx="27">
                  <c:v>0.86647700000000005</c:v>
                </c:pt>
                <c:pt idx="28">
                  <c:v>0.88068199999999996</c:v>
                </c:pt>
                <c:pt idx="29">
                  <c:v>0.90625</c:v>
                </c:pt>
                <c:pt idx="30">
                  <c:v>0.92613599999999996</c:v>
                </c:pt>
                <c:pt idx="31">
                  <c:v>0.95454499999999998</c:v>
                </c:pt>
                <c:pt idx="32">
                  <c:v>0.97159099999999998</c:v>
                </c:pt>
                <c:pt idx="33">
                  <c:v>0.98579499999999998</c:v>
                </c:pt>
                <c:pt idx="34">
                  <c:v>0.98863599999999996</c:v>
                </c:pt>
                <c:pt idx="35">
                  <c:v>0.99715900000000002</c:v>
                </c:pt>
                <c:pt idx="36">
                  <c:v>0.99715900000000002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8-49AE-BD78-6F35B4126D1B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BC!$GS$2:$GS$47</c:f>
              <c:numCache>
                <c:formatCode>General</c:formatCode>
                <c:ptCount val="46"/>
                <c:pt idx="0">
                  <c:v>0</c:v>
                </c:pt>
                <c:pt idx="1">
                  <c:v>237.90799999999999</c:v>
                </c:pt>
                <c:pt idx="2">
                  <c:v>344.66199999999998</c:v>
                </c:pt>
                <c:pt idx="3">
                  <c:v>364.488</c:v>
                </c:pt>
                <c:pt idx="4">
                  <c:v>376.68799999999999</c:v>
                </c:pt>
                <c:pt idx="5">
                  <c:v>390.41399999999999</c:v>
                </c:pt>
                <c:pt idx="6">
                  <c:v>402.61399999999998</c:v>
                </c:pt>
                <c:pt idx="7">
                  <c:v>411.76499999999999</c:v>
                </c:pt>
                <c:pt idx="8">
                  <c:v>423.96499999999997</c:v>
                </c:pt>
                <c:pt idx="9">
                  <c:v>430.065</c:v>
                </c:pt>
                <c:pt idx="10">
                  <c:v>436.166</c:v>
                </c:pt>
                <c:pt idx="11">
                  <c:v>442.26600000000002</c:v>
                </c:pt>
                <c:pt idx="12">
                  <c:v>445.31599999999997</c:v>
                </c:pt>
                <c:pt idx="13">
                  <c:v>452.94099999999997</c:v>
                </c:pt>
                <c:pt idx="14">
                  <c:v>459.041</c:v>
                </c:pt>
                <c:pt idx="15">
                  <c:v>462.09199999999998</c:v>
                </c:pt>
                <c:pt idx="16">
                  <c:v>466.66699999999997</c:v>
                </c:pt>
                <c:pt idx="17">
                  <c:v>472.767</c:v>
                </c:pt>
                <c:pt idx="18">
                  <c:v>480.392</c:v>
                </c:pt>
                <c:pt idx="19">
                  <c:v>484.96699999999998</c:v>
                </c:pt>
                <c:pt idx="20">
                  <c:v>492.59300000000002</c:v>
                </c:pt>
                <c:pt idx="21">
                  <c:v>498.69299999999998</c:v>
                </c:pt>
                <c:pt idx="22">
                  <c:v>506.31799999999998</c:v>
                </c:pt>
                <c:pt idx="23">
                  <c:v>510.89299999999997</c:v>
                </c:pt>
                <c:pt idx="24">
                  <c:v>520.04399999999998</c:v>
                </c:pt>
                <c:pt idx="25">
                  <c:v>529.19399999999996</c:v>
                </c:pt>
                <c:pt idx="26">
                  <c:v>539.86900000000003</c:v>
                </c:pt>
                <c:pt idx="27">
                  <c:v>550.54499999999996</c:v>
                </c:pt>
                <c:pt idx="28">
                  <c:v>556.64499999999998</c:v>
                </c:pt>
                <c:pt idx="29">
                  <c:v>568.84500000000003</c:v>
                </c:pt>
                <c:pt idx="30">
                  <c:v>579.52099999999996</c:v>
                </c:pt>
                <c:pt idx="31">
                  <c:v>593.24599999999998</c:v>
                </c:pt>
                <c:pt idx="32">
                  <c:v>613.072</c:v>
                </c:pt>
                <c:pt idx="33">
                  <c:v>629.84699999999998</c:v>
                </c:pt>
                <c:pt idx="34">
                  <c:v>652.72299999999996</c:v>
                </c:pt>
                <c:pt idx="35">
                  <c:v>681.69899999999996</c:v>
                </c:pt>
                <c:pt idx="36">
                  <c:v>701.52499999999998</c:v>
                </c:pt>
                <c:pt idx="37">
                  <c:v>705</c:v>
                </c:pt>
              </c:numCache>
            </c:numRef>
          </c:xVal>
          <c:yVal>
            <c:numRef>
              <c:f>BC!$GU$2:$GU$47</c:f>
              <c:numCache>
                <c:formatCode>0.000</c:formatCode>
                <c:ptCount val="46"/>
                <c:pt idx="0">
                  <c:v>0</c:v>
                </c:pt>
                <c:pt idx="1">
                  <c:v>4.8419350176825596E-69</c:v>
                </c:pt>
                <c:pt idx="2">
                  <c:v>6.3564471495466722E-7</c:v>
                </c:pt>
                <c:pt idx="3">
                  <c:v>1.0761685029961581E-4</c:v>
                </c:pt>
                <c:pt idx="4">
                  <c:v>9.6333227931171071E-4</c:v>
                </c:pt>
                <c:pt idx="5">
                  <c:v>6.0904500324069659E-3</c:v>
                </c:pt>
                <c:pt idx="6">
                  <c:v>2.0705259847016995E-2</c:v>
                </c:pt>
                <c:pt idx="7">
                  <c:v>4.2580520824557822E-2</c:v>
                </c:pt>
                <c:pt idx="8">
                  <c:v>9.0791226462418245E-2</c:v>
                </c:pt>
                <c:pt idx="9">
                  <c:v>0.12347399843674273</c:v>
                </c:pt>
                <c:pt idx="10">
                  <c:v>0.16144040348945343</c:v>
                </c:pt>
                <c:pt idx="11">
                  <c:v>0.20394320080961942</c:v>
                </c:pt>
                <c:pt idx="12">
                  <c:v>0.22660549933545504</c:v>
                </c:pt>
                <c:pt idx="13">
                  <c:v>0.28631307585363985</c:v>
                </c:pt>
                <c:pt idx="14">
                  <c:v>0.33608533835317878</c:v>
                </c:pt>
                <c:pt idx="15">
                  <c:v>0.3612795129062828</c:v>
                </c:pt>
                <c:pt idx="16">
                  <c:v>0.39908159855747199</c:v>
                </c:pt>
                <c:pt idx="17">
                  <c:v>0.44893921433605943</c:v>
                </c:pt>
                <c:pt idx="18">
                  <c:v>0.50930969131329784</c:v>
                </c:pt>
                <c:pt idx="19">
                  <c:v>0.54402998209708353</c:v>
                </c:pt>
                <c:pt idx="20">
                  <c:v>0.59879454954833189</c:v>
                </c:pt>
                <c:pt idx="21">
                  <c:v>0.63947083542589922</c:v>
                </c:pt>
                <c:pt idx="22">
                  <c:v>0.68613844753224262</c:v>
                </c:pt>
                <c:pt idx="23">
                  <c:v>0.71187149256453208</c:v>
                </c:pt>
                <c:pt idx="24">
                  <c:v>0.75831213306155709</c:v>
                </c:pt>
                <c:pt idx="25">
                  <c:v>0.79834104987403165</c:v>
                </c:pt>
                <c:pt idx="26">
                  <c:v>0.83764265216656697</c:v>
                </c:pt>
                <c:pt idx="27">
                  <c:v>0.86991597671702292</c:v>
                </c:pt>
                <c:pt idx="28">
                  <c:v>0.88559178218853507</c:v>
                </c:pt>
                <c:pt idx="29">
                  <c:v>0.91178301285304009</c:v>
                </c:pt>
                <c:pt idx="30">
                  <c:v>0.92993002435678562</c:v>
                </c:pt>
                <c:pt idx="31">
                  <c:v>0.94804050032662024</c:v>
                </c:pt>
                <c:pt idx="32">
                  <c:v>0.96640923025319336</c:v>
                </c:pt>
                <c:pt idx="33">
                  <c:v>0.97683948582846047</c:v>
                </c:pt>
                <c:pt idx="34">
                  <c:v>0.9860868395972282</c:v>
                </c:pt>
                <c:pt idx="35">
                  <c:v>0.99272292159708986</c:v>
                </c:pt>
                <c:pt idx="36">
                  <c:v>0.9953339952378909</c:v>
                </c:pt>
                <c:pt idx="37">
                  <c:v>0.99568390065312751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8-49AE-BD78-6F35B4126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285136"/>
        <c:axId val="1215283888"/>
      </c:scatterChart>
      <c:valAx>
        <c:axId val="12152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83888"/>
        <c:crosses val="autoZero"/>
        <c:crossBetween val="midCat"/>
      </c:valAx>
      <c:valAx>
        <c:axId val="12152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8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BC!$GW$2:$GW$34</c:f>
              <c:numCache>
                <c:formatCode>General</c:formatCode>
                <c:ptCount val="33"/>
                <c:pt idx="0">
                  <c:v>0</c:v>
                </c:pt>
                <c:pt idx="1">
                  <c:v>31.1797</c:v>
                </c:pt>
                <c:pt idx="2">
                  <c:v>45.155099999999997</c:v>
                </c:pt>
                <c:pt idx="3">
                  <c:v>60.1997</c:v>
                </c:pt>
                <c:pt idx="4">
                  <c:v>69.864800000000002</c:v>
                </c:pt>
                <c:pt idx="5">
                  <c:v>79.508399999999995</c:v>
                </c:pt>
                <c:pt idx="6">
                  <c:v>84.835599999999999</c:v>
                </c:pt>
                <c:pt idx="7">
                  <c:v>86.936999999999998</c:v>
                </c:pt>
                <c:pt idx="8">
                  <c:v>87.751199999999997</c:v>
                </c:pt>
                <c:pt idx="9">
                  <c:v>87.883300000000006</c:v>
                </c:pt>
                <c:pt idx="10">
                  <c:v>88.491600000000005</c:v>
                </c:pt>
                <c:pt idx="11">
                  <c:v>90.562200000000004</c:v>
                </c:pt>
                <c:pt idx="12">
                  <c:v>91</c:v>
                </c:pt>
                <c:pt idx="13">
                  <c:v>92</c:v>
                </c:pt>
                <c:pt idx="14">
                  <c:v>93</c:v>
                </c:pt>
                <c:pt idx="15">
                  <c:v>94</c:v>
                </c:pt>
                <c:pt idx="16">
                  <c:v>95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</c:numCache>
            </c:numRef>
          </c:xVal>
          <c:yVal>
            <c:numRef>
              <c:f>BC!$GX$2:$GX$34</c:f>
              <c:numCache>
                <c:formatCode>General</c:formatCode>
                <c:ptCount val="33"/>
                <c:pt idx="0">
                  <c:v>0</c:v>
                </c:pt>
                <c:pt idx="1">
                  <c:v>2.8571400000000002E-3</c:v>
                </c:pt>
                <c:pt idx="2">
                  <c:v>5.7142900000000003E-3</c:v>
                </c:pt>
                <c:pt idx="3">
                  <c:v>1.42857E-2</c:v>
                </c:pt>
                <c:pt idx="4">
                  <c:v>2.5714299999999999E-2</c:v>
                </c:pt>
                <c:pt idx="5">
                  <c:v>5.7142900000000003E-2</c:v>
                </c:pt>
                <c:pt idx="6">
                  <c:v>0.102857</c:v>
                </c:pt>
                <c:pt idx="7">
                  <c:v>0.14857100000000001</c:v>
                </c:pt>
                <c:pt idx="8">
                  <c:v>0.26</c:v>
                </c:pt>
                <c:pt idx="9">
                  <c:v>0.39</c:v>
                </c:pt>
                <c:pt idx="10">
                  <c:v>0.70285699999999995</c:v>
                </c:pt>
                <c:pt idx="11">
                  <c:v>0.77714300000000003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0-448C-B4E6-6BAAFA2C7B7C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BC!$GW$2:$GW$34</c:f>
              <c:numCache>
                <c:formatCode>General</c:formatCode>
                <c:ptCount val="33"/>
                <c:pt idx="0">
                  <c:v>0</c:v>
                </c:pt>
                <c:pt idx="1">
                  <c:v>31.1797</c:v>
                </c:pt>
                <c:pt idx="2">
                  <c:v>45.155099999999997</c:v>
                </c:pt>
                <c:pt idx="3">
                  <c:v>60.1997</c:v>
                </c:pt>
                <c:pt idx="4">
                  <c:v>69.864800000000002</c:v>
                </c:pt>
                <c:pt idx="5">
                  <c:v>79.508399999999995</c:v>
                </c:pt>
                <c:pt idx="6">
                  <c:v>84.835599999999999</c:v>
                </c:pt>
                <c:pt idx="7">
                  <c:v>86.936999999999998</c:v>
                </c:pt>
                <c:pt idx="8">
                  <c:v>87.751199999999997</c:v>
                </c:pt>
                <c:pt idx="9">
                  <c:v>87.883300000000006</c:v>
                </c:pt>
                <c:pt idx="10">
                  <c:v>88.491600000000005</c:v>
                </c:pt>
                <c:pt idx="11">
                  <c:v>90.562200000000004</c:v>
                </c:pt>
                <c:pt idx="12">
                  <c:v>91</c:v>
                </c:pt>
                <c:pt idx="13">
                  <c:v>92</c:v>
                </c:pt>
                <c:pt idx="14">
                  <c:v>93</c:v>
                </c:pt>
                <c:pt idx="15">
                  <c:v>94</c:v>
                </c:pt>
                <c:pt idx="16">
                  <c:v>95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</c:numCache>
            </c:numRef>
          </c:xVal>
          <c:yVal>
            <c:numRef>
              <c:f>BC!$GY$2:$GY$34</c:f>
              <c:numCache>
                <c:formatCode>0.000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1.0011398882257335E-273</c:v>
                </c:pt>
                <c:pt idx="6">
                  <c:v>4.6455493372836795E-5</c:v>
                </c:pt>
                <c:pt idx="7">
                  <c:v>0.1428029768646582</c:v>
                </c:pt>
                <c:pt idx="8">
                  <c:v>0.35585842605825069</c:v>
                </c:pt>
                <c:pt idx="9">
                  <c:v>0.39363167947092942</c:v>
                </c:pt>
                <c:pt idx="10">
                  <c:v>0.55938996936539509</c:v>
                </c:pt>
                <c:pt idx="11">
                  <c:v>0.89041341302695409</c:v>
                </c:pt>
                <c:pt idx="12">
                  <c:v>0.92074363910401225</c:v>
                </c:pt>
                <c:pt idx="13">
                  <c:v>0.96277302186114433</c:v>
                </c:pt>
                <c:pt idx="14">
                  <c:v>0.98272099243967348</c:v>
                </c:pt>
                <c:pt idx="15">
                  <c:v>0.9920239326584892</c:v>
                </c:pt>
                <c:pt idx="16">
                  <c:v>0.996327546656678</c:v>
                </c:pt>
                <c:pt idx="17">
                  <c:v>0.99831105168098677</c:v>
                </c:pt>
                <c:pt idx="18">
                  <c:v>0.9992236757820101</c:v>
                </c:pt>
                <c:pt idx="19">
                  <c:v>0.99964325106649365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0-448C-B4E6-6BAAFA2C7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75600"/>
        <c:axId val="500174768"/>
      </c:scatterChart>
      <c:valAx>
        <c:axId val="50017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74768"/>
        <c:crosses val="autoZero"/>
        <c:crossBetween val="midCat"/>
      </c:valAx>
      <c:valAx>
        <c:axId val="5001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7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BC!$HA$2:$HA$27</c:f>
              <c:numCache>
                <c:formatCode>General</c:formatCode>
                <c:ptCount val="26"/>
                <c:pt idx="0">
                  <c:v>0</c:v>
                </c:pt>
                <c:pt idx="1">
                  <c:v>46.233499999999999</c:v>
                </c:pt>
                <c:pt idx="2">
                  <c:v>64.510000000000005</c:v>
                </c:pt>
                <c:pt idx="3">
                  <c:v>72.033799999999999</c:v>
                </c:pt>
                <c:pt idx="4">
                  <c:v>82.768000000000001</c:v>
                </c:pt>
                <c:pt idx="5">
                  <c:v>91.348699999999994</c:v>
                </c:pt>
                <c:pt idx="6">
                  <c:v>97.763400000000004</c:v>
                </c:pt>
                <c:pt idx="7">
                  <c:v>103.09099999999999</c:v>
                </c:pt>
                <c:pt idx="8">
                  <c:v>105.20099999999999</c:v>
                </c:pt>
                <c:pt idx="9">
                  <c:v>107.309</c:v>
                </c:pt>
                <c:pt idx="10">
                  <c:v>108.298</c:v>
                </c:pt>
                <c:pt idx="11">
                  <c:v>110.369</c:v>
                </c:pt>
                <c:pt idx="12">
                  <c:v>113.48399999999999</c:v>
                </c:pt>
                <c:pt idx="13">
                  <c:v>114.479</c:v>
                </c:pt>
                <c:pt idx="14">
                  <c:v>116.42100000000001</c:v>
                </c:pt>
                <c:pt idx="15">
                  <c:v>116.52500000000001</c:v>
                </c:pt>
                <c:pt idx="16">
                  <c:v>117.438</c:v>
                </c:pt>
                <c:pt idx="17">
                  <c:v>119.502</c:v>
                </c:pt>
                <c:pt idx="18">
                  <c:v>122.673</c:v>
                </c:pt>
                <c:pt idx="19">
                  <c:v>126.928</c:v>
                </c:pt>
                <c:pt idx="20">
                  <c:v>133.352</c:v>
                </c:pt>
                <c:pt idx="21">
                  <c:v>141.935</c:v>
                </c:pt>
                <c:pt idx="22">
                  <c:v>155.911</c:v>
                </c:pt>
              </c:numCache>
            </c:numRef>
          </c:xVal>
          <c:yVal>
            <c:numRef>
              <c:f>BC!$HB$2:$HB$27</c:f>
              <c:numCache>
                <c:formatCode>General</c:formatCode>
                <c:ptCount val="26"/>
                <c:pt idx="0">
                  <c:v>0</c:v>
                </c:pt>
                <c:pt idx="1">
                  <c:v>2.8571400000000002E-3</c:v>
                </c:pt>
                <c:pt idx="2">
                  <c:v>5.7142900000000003E-3</c:v>
                </c:pt>
                <c:pt idx="3">
                  <c:v>8.5714299999999997E-3</c:v>
                </c:pt>
                <c:pt idx="4">
                  <c:v>2.5714299999999999E-2</c:v>
                </c:pt>
                <c:pt idx="5">
                  <c:v>4.5714299999999999E-2</c:v>
                </c:pt>
                <c:pt idx="6">
                  <c:v>0.08</c:v>
                </c:pt>
                <c:pt idx="7">
                  <c:v>0.12571399999999999</c:v>
                </c:pt>
                <c:pt idx="8">
                  <c:v>0.162857</c:v>
                </c:pt>
                <c:pt idx="9">
                  <c:v>0.20285700000000001</c:v>
                </c:pt>
                <c:pt idx="10">
                  <c:v>0.28285700000000003</c:v>
                </c:pt>
                <c:pt idx="11">
                  <c:v>0.35714299999999999</c:v>
                </c:pt>
                <c:pt idx="12">
                  <c:v>0.46</c:v>
                </c:pt>
                <c:pt idx="13">
                  <c:v>0.53428600000000004</c:v>
                </c:pt>
                <c:pt idx="14">
                  <c:v>0.63</c:v>
                </c:pt>
                <c:pt idx="15">
                  <c:v>0.72</c:v>
                </c:pt>
                <c:pt idx="16">
                  <c:v>0.78285700000000003</c:v>
                </c:pt>
                <c:pt idx="17">
                  <c:v>0.86285699999999999</c:v>
                </c:pt>
                <c:pt idx="18">
                  <c:v>0.91428600000000004</c:v>
                </c:pt>
                <c:pt idx="19">
                  <c:v>0.95714299999999997</c:v>
                </c:pt>
                <c:pt idx="20">
                  <c:v>0.98285699999999998</c:v>
                </c:pt>
                <c:pt idx="21">
                  <c:v>0.99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8-4E31-8A2B-3751EF2FFDD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BC!$HA$2:$HA$27</c:f>
              <c:numCache>
                <c:formatCode>General</c:formatCode>
                <c:ptCount val="26"/>
                <c:pt idx="0">
                  <c:v>0</c:v>
                </c:pt>
                <c:pt idx="1">
                  <c:v>46.233499999999999</c:v>
                </c:pt>
                <c:pt idx="2">
                  <c:v>64.510000000000005</c:v>
                </c:pt>
                <c:pt idx="3">
                  <c:v>72.033799999999999</c:v>
                </c:pt>
                <c:pt idx="4">
                  <c:v>82.768000000000001</c:v>
                </c:pt>
                <c:pt idx="5">
                  <c:v>91.348699999999994</c:v>
                </c:pt>
                <c:pt idx="6">
                  <c:v>97.763400000000004</c:v>
                </c:pt>
                <c:pt idx="7">
                  <c:v>103.09099999999999</c:v>
                </c:pt>
                <c:pt idx="8">
                  <c:v>105.20099999999999</c:v>
                </c:pt>
                <c:pt idx="9">
                  <c:v>107.309</c:v>
                </c:pt>
                <c:pt idx="10">
                  <c:v>108.298</c:v>
                </c:pt>
                <c:pt idx="11">
                  <c:v>110.369</c:v>
                </c:pt>
                <c:pt idx="12">
                  <c:v>113.48399999999999</c:v>
                </c:pt>
                <c:pt idx="13">
                  <c:v>114.479</c:v>
                </c:pt>
                <c:pt idx="14">
                  <c:v>116.42100000000001</c:v>
                </c:pt>
                <c:pt idx="15">
                  <c:v>116.52500000000001</c:v>
                </c:pt>
                <c:pt idx="16">
                  <c:v>117.438</c:v>
                </c:pt>
                <c:pt idx="17">
                  <c:v>119.502</c:v>
                </c:pt>
                <c:pt idx="18">
                  <c:v>122.673</c:v>
                </c:pt>
                <c:pt idx="19">
                  <c:v>126.928</c:v>
                </c:pt>
                <c:pt idx="20">
                  <c:v>133.352</c:v>
                </c:pt>
                <c:pt idx="21">
                  <c:v>141.935</c:v>
                </c:pt>
                <c:pt idx="22">
                  <c:v>155.911</c:v>
                </c:pt>
              </c:numCache>
            </c:numRef>
          </c:xVal>
          <c:yVal>
            <c:numRef>
              <c:f>BC!$HC$2:$HC$27</c:f>
              <c:numCache>
                <c:formatCode>0.000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1.5787331857681509E-149</c:v>
                </c:pt>
                <c:pt idx="4">
                  <c:v>1.8166688233780761E-29</c:v>
                </c:pt>
                <c:pt idx="5">
                  <c:v>1.9027058241487847E-8</c:v>
                </c:pt>
                <c:pt idx="6">
                  <c:v>1.2881227052111543E-3</c:v>
                </c:pt>
                <c:pt idx="7">
                  <c:v>5.2742230426921513E-2</c:v>
                </c:pt>
                <c:pt idx="8">
                  <c:v>0.11887116768618314</c:v>
                </c:pt>
                <c:pt idx="9">
                  <c:v>0.21395354424828966</c:v>
                </c:pt>
                <c:pt idx="10">
                  <c:v>0.26574405737076873</c:v>
                </c:pt>
                <c:pt idx="11">
                  <c:v>0.38099628043890532</c:v>
                </c:pt>
                <c:pt idx="12">
                  <c:v>0.54947089703210716</c:v>
                </c:pt>
                <c:pt idx="13">
                  <c:v>0.59801040713051368</c:v>
                </c:pt>
                <c:pt idx="14">
                  <c:v>0.6825974968014501</c:v>
                </c:pt>
                <c:pt idx="15">
                  <c:v>0.68672947771427373</c:v>
                </c:pt>
                <c:pt idx="16">
                  <c:v>0.72125344774562627</c:v>
                </c:pt>
                <c:pt idx="17">
                  <c:v>0.78805267949493918</c:v>
                </c:pt>
                <c:pt idx="18">
                  <c:v>0.86368768402085716</c:v>
                </c:pt>
                <c:pt idx="19">
                  <c:v>0.92647748725513901</c:v>
                </c:pt>
                <c:pt idx="20">
                  <c:v>0.97185854292889395</c:v>
                </c:pt>
                <c:pt idx="21">
                  <c:v>0.9923639495634361</c:v>
                </c:pt>
                <c:pt idx="22">
                  <c:v>0.99909934099547937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8-4E31-8A2B-3751EF2FF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97264"/>
        <c:axId val="1217888528"/>
      </c:scatterChart>
      <c:valAx>
        <c:axId val="121789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88528"/>
        <c:crosses val="autoZero"/>
        <c:crossBetween val="midCat"/>
      </c:valAx>
      <c:valAx>
        <c:axId val="12178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9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BC!$HE$2:$HE$36</c:f>
              <c:numCache>
                <c:formatCode>General</c:formatCode>
                <c:ptCount val="35"/>
                <c:pt idx="0">
                  <c:v>0</c:v>
                </c:pt>
                <c:pt idx="1">
                  <c:v>91.394800000000004</c:v>
                </c:pt>
                <c:pt idx="2">
                  <c:v>116.123</c:v>
                </c:pt>
                <c:pt idx="3">
                  <c:v>133.32400000000001</c:v>
                </c:pt>
                <c:pt idx="4">
                  <c:v>146.21799999999999</c:v>
                </c:pt>
                <c:pt idx="5">
                  <c:v>155.87700000000001</c:v>
                </c:pt>
                <c:pt idx="6">
                  <c:v>163.37299999999999</c:v>
                </c:pt>
                <c:pt idx="7">
                  <c:v>169.79400000000001</c:v>
                </c:pt>
                <c:pt idx="8">
                  <c:v>174.04300000000001</c:v>
                </c:pt>
                <c:pt idx="9">
                  <c:v>178.273</c:v>
                </c:pt>
                <c:pt idx="10">
                  <c:v>182.48500000000001</c:v>
                </c:pt>
                <c:pt idx="11">
                  <c:v>184.55600000000001</c:v>
                </c:pt>
                <c:pt idx="12">
                  <c:v>190.9</c:v>
                </c:pt>
                <c:pt idx="13">
                  <c:v>194.012</c:v>
                </c:pt>
                <c:pt idx="14">
                  <c:v>194.977</c:v>
                </c:pt>
                <c:pt idx="15">
                  <c:v>197.06</c:v>
                </c:pt>
                <c:pt idx="16">
                  <c:v>199.13399999999999</c:v>
                </c:pt>
                <c:pt idx="17">
                  <c:v>202.316</c:v>
                </c:pt>
                <c:pt idx="18">
                  <c:v>206.58099999999999</c:v>
                </c:pt>
                <c:pt idx="19">
                  <c:v>210.86</c:v>
                </c:pt>
                <c:pt idx="20">
                  <c:v>218.35300000000001</c:v>
                </c:pt>
                <c:pt idx="21">
                  <c:v>230.15700000000001</c:v>
                </c:pt>
                <c:pt idx="22">
                  <c:v>246.26400000000001</c:v>
                </c:pt>
                <c:pt idx="23">
                  <c:v>261.29599999999999</c:v>
                </c:pt>
                <c:pt idx="24">
                  <c:v>277.41899999999998</c:v>
                </c:pt>
              </c:numCache>
            </c:numRef>
          </c:xVal>
          <c:yVal>
            <c:numRef>
              <c:f>BC!$HF$2:$HF$36</c:f>
              <c:numCache>
                <c:formatCode>General</c:formatCode>
                <c:ptCount val="35"/>
                <c:pt idx="0">
                  <c:v>0</c:v>
                </c:pt>
                <c:pt idx="1">
                  <c:v>2.8571400000000002E-3</c:v>
                </c:pt>
                <c:pt idx="2">
                  <c:v>5.7142900000000003E-3</c:v>
                </c:pt>
                <c:pt idx="3">
                  <c:v>8.5714299999999997E-3</c:v>
                </c:pt>
                <c:pt idx="4">
                  <c:v>1.7142899999999999E-2</c:v>
                </c:pt>
                <c:pt idx="5">
                  <c:v>3.4285700000000002E-2</c:v>
                </c:pt>
                <c:pt idx="6">
                  <c:v>6.2857099999999999E-2</c:v>
                </c:pt>
                <c:pt idx="7">
                  <c:v>9.1428599999999999E-2</c:v>
                </c:pt>
                <c:pt idx="8">
                  <c:v>0.14000000000000001</c:v>
                </c:pt>
                <c:pt idx="9">
                  <c:v>0.20571400000000001</c:v>
                </c:pt>
                <c:pt idx="10">
                  <c:v>0.28857100000000002</c:v>
                </c:pt>
                <c:pt idx="11">
                  <c:v>0.36285699999999999</c:v>
                </c:pt>
                <c:pt idx="12">
                  <c:v>0.46285700000000002</c:v>
                </c:pt>
                <c:pt idx="13">
                  <c:v>0.56857100000000005</c:v>
                </c:pt>
                <c:pt idx="14">
                  <c:v>0.67142900000000005</c:v>
                </c:pt>
                <c:pt idx="15">
                  <c:v>0.73428599999999999</c:v>
                </c:pt>
                <c:pt idx="16">
                  <c:v>0.80571400000000004</c:v>
                </c:pt>
                <c:pt idx="17">
                  <c:v>0.84571399999999997</c:v>
                </c:pt>
                <c:pt idx="18">
                  <c:v>0.88</c:v>
                </c:pt>
                <c:pt idx="19">
                  <c:v>0.9</c:v>
                </c:pt>
                <c:pt idx="20">
                  <c:v>0.93142899999999995</c:v>
                </c:pt>
                <c:pt idx="21">
                  <c:v>0.95428599999999997</c:v>
                </c:pt>
                <c:pt idx="22">
                  <c:v>0.97428599999999999</c:v>
                </c:pt>
                <c:pt idx="23">
                  <c:v>0.994286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D-41BC-BACA-6BEDAC261E8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BC!$HE$2:$HE$36</c:f>
              <c:numCache>
                <c:formatCode>General</c:formatCode>
                <c:ptCount val="35"/>
                <c:pt idx="0">
                  <c:v>0</c:v>
                </c:pt>
                <c:pt idx="1">
                  <c:v>91.394800000000004</c:v>
                </c:pt>
                <c:pt idx="2">
                  <c:v>116.123</c:v>
                </c:pt>
                <c:pt idx="3">
                  <c:v>133.32400000000001</c:v>
                </c:pt>
                <c:pt idx="4">
                  <c:v>146.21799999999999</c:v>
                </c:pt>
                <c:pt idx="5">
                  <c:v>155.87700000000001</c:v>
                </c:pt>
                <c:pt idx="6">
                  <c:v>163.37299999999999</c:v>
                </c:pt>
                <c:pt idx="7">
                  <c:v>169.79400000000001</c:v>
                </c:pt>
                <c:pt idx="8">
                  <c:v>174.04300000000001</c:v>
                </c:pt>
                <c:pt idx="9">
                  <c:v>178.273</c:v>
                </c:pt>
                <c:pt idx="10">
                  <c:v>182.48500000000001</c:v>
                </c:pt>
                <c:pt idx="11">
                  <c:v>184.55600000000001</c:v>
                </c:pt>
                <c:pt idx="12">
                  <c:v>190.9</c:v>
                </c:pt>
                <c:pt idx="13">
                  <c:v>194.012</c:v>
                </c:pt>
                <c:pt idx="14">
                  <c:v>194.977</c:v>
                </c:pt>
                <c:pt idx="15">
                  <c:v>197.06</c:v>
                </c:pt>
                <c:pt idx="16">
                  <c:v>199.13399999999999</c:v>
                </c:pt>
                <c:pt idx="17">
                  <c:v>202.316</c:v>
                </c:pt>
                <c:pt idx="18">
                  <c:v>206.58099999999999</c:v>
                </c:pt>
                <c:pt idx="19">
                  <c:v>210.86</c:v>
                </c:pt>
                <c:pt idx="20">
                  <c:v>218.35300000000001</c:v>
                </c:pt>
                <c:pt idx="21">
                  <c:v>230.15700000000001</c:v>
                </c:pt>
                <c:pt idx="22">
                  <c:v>246.26400000000001</c:v>
                </c:pt>
                <c:pt idx="23">
                  <c:v>261.29599999999999</c:v>
                </c:pt>
                <c:pt idx="24">
                  <c:v>277.41899999999998</c:v>
                </c:pt>
              </c:numCache>
            </c:numRef>
          </c:xVal>
          <c:yVal>
            <c:numRef>
              <c:f>BC!$HG$2:$HG$36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5.7398971421103828E-113</c:v>
                </c:pt>
                <c:pt idx="3">
                  <c:v>2.1407551645751132E-28</c:v>
                </c:pt>
                <c:pt idx="4">
                  <c:v>2.0626715215853804E-10</c:v>
                </c:pt>
                <c:pt idx="5">
                  <c:v>3.8734862637949949E-5</c:v>
                </c:pt>
                <c:pt idx="6">
                  <c:v>4.0121394881921183E-3</c:v>
                </c:pt>
                <c:pt idx="7">
                  <c:v>3.7935062792584011E-2</c:v>
                </c:pt>
                <c:pt idx="8">
                  <c:v>9.8755463236543217E-2</c:v>
                </c:pt>
                <c:pt idx="9">
                  <c:v>0.1938530898794906</c:v>
                </c:pt>
                <c:pt idx="10">
                  <c:v>0.31211221019276469</c:v>
                </c:pt>
                <c:pt idx="11">
                  <c:v>0.37391206547719241</c:v>
                </c:pt>
                <c:pt idx="12">
                  <c:v>0.55603488706911885</c:v>
                </c:pt>
                <c:pt idx="13">
                  <c:v>0.63408623045360746</c:v>
                </c:pt>
                <c:pt idx="14">
                  <c:v>0.65629135184394627</c:v>
                </c:pt>
                <c:pt idx="15">
                  <c:v>0.70085050316625186</c:v>
                </c:pt>
                <c:pt idx="16">
                  <c:v>0.74064274858882306</c:v>
                </c:pt>
                <c:pt idx="17">
                  <c:v>0.79316859341764034</c:v>
                </c:pt>
                <c:pt idx="18">
                  <c:v>0.84895756038901427</c:v>
                </c:pt>
                <c:pt idx="19">
                  <c:v>0.89084891662681065</c:v>
                </c:pt>
                <c:pt idx="20">
                  <c:v>0.93913057842016956</c:v>
                </c:pt>
                <c:pt idx="21">
                  <c:v>0.97626325003480574</c:v>
                </c:pt>
                <c:pt idx="22">
                  <c:v>0.99354717730446773</c:v>
                </c:pt>
                <c:pt idx="23">
                  <c:v>0.99809771328112706</c:v>
                </c:pt>
                <c:pt idx="24">
                  <c:v>0.9994876817774534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BD-41BC-BACA-6BEDAC26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58224"/>
        <c:axId val="270949072"/>
      </c:scatterChart>
      <c:valAx>
        <c:axId val="2709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49072"/>
        <c:crosses val="autoZero"/>
        <c:crossBetween val="midCat"/>
      </c:valAx>
      <c:valAx>
        <c:axId val="2709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BC!$HI$2:$HI$33</c:f>
              <c:numCache>
                <c:formatCode>General</c:formatCode>
                <c:ptCount val="32"/>
                <c:pt idx="0">
                  <c:v>0</c:v>
                </c:pt>
                <c:pt idx="1">
                  <c:v>102.14400000000001</c:v>
                </c:pt>
                <c:pt idx="2">
                  <c:v>158.05799999999999</c:v>
                </c:pt>
                <c:pt idx="3">
                  <c:v>183.85599999999999</c:v>
                </c:pt>
                <c:pt idx="4">
                  <c:v>198.89400000000001</c:v>
                </c:pt>
                <c:pt idx="5">
                  <c:v>210.69399999999999</c:v>
                </c:pt>
                <c:pt idx="6">
                  <c:v>219.22</c:v>
                </c:pt>
                <c:pt idx="7">
                  <c:v>224.535</c:v>
                </c:pt>
                <c:pt idx="8">
                  <c:v>227.69</c:v>
                </c:pt>
                <c:pt idx="9">
                  <c:v>235.09399999999999</c:v>
                </c:pt>
                <c:pt idx="10">
                  <c:v>237.03200000000001</c:v>
                </c:pt>
                <c:pt idx="11">
                  <c:v>237.13399999999999</c:v>
                </c:pt>
                <c:pt idx="12">
                  <c:v>241.14599999999999</c:v>
                </c:pt>
                <c:pt idx="13">
                  <c:v>241.24100000000001</c:v>
                </c:pt>
                <c:pt idx="14">
                  <c:v>243.226</c:v>
                </c:pt>
                <c:pt idx="15">
                  <c:v>245.327</c:v>
                </c:pt>
                <c:pt idx="16">
                  <c:v>247.435</c:v>
                </c:pt>
                <c:pt idx="17">
                  <c:v>254.93100000000001</c:v>
                </c:pt>
                <c:pt idx="18">
                  <c:v>261.35500000000002</c:v>
                </c:pt>
                <c:pt idx="19">
                  <c:v>269.935</c:v>
                </c:pt>
                <c:pt idx="20">
                  <c:v>278.53100000000001</c:v>
                </c:pt>
                <c:pt idx="21">
                  <c:v>289.27199999999999</c:v>
                </c:pt>
                <c:pt idx="22">
                  <c:v>301.08800000000002</c:v>
                </c:pt>
                <c:pt idx="23">
                  <c:v>307.52999999999997</c:v>
                </c:pt>
                <c:pt idx="24">
                  <c:v>315.05700000000002</c:v>
                </c:pt>
                <c:pt idx="25">
                  <c:v>320</c:v>
                </c:pt>
              </c:numCache>
            </c:numRef>
          </c:xVal>
          <c:yVal>
            <c:numRef>
              <c:f>BC!$HJ$2:$HJ$33</c:f>
              <c:numCache>
                <c:formatCode>General</c:formatCode>
                <c:ptCount val="32"/>
                <c:pt idx="0">
                  <c:v>0</c:v>
                </c:pt>
                <c:pt idx="1">
                  <c:v>5.7142900000000003E-3</c:v>
                </c:pt>
                <c:pt idx="2">
                  <c:v>5.7142900000000003E-3</c:v>
                </c:pt>
                <c:pt idx="3">
                  <c:v>1.42857E-2</c:v>
                </c:pt>
                <c:pt idx="4">
                  <c:v>2.85714E-2</c:v>
                </c:pt>
                <c:pt idx="5">
                  <c:v>5.4285699999999999E-2</c:v>
                </c:pt>
                <c:pt idx="6">
                  <c:v>0.12571399999999999</c:v>
                </c:pt>
                <c:pt idx="7">
                  <c:v>0.18285699999999999</c:v>
                </c:pt>
                <c:pt idx="8">
                  <c:v>0.24857099999999999</c:v>
                </c:pt>
                <c:pt idx="9">
                  <c:v>0.36285699999999999</c:v>
                </c:pt>
                <c:pt idx="10">
                  <c:v>0.56000000000000005</c:v>
                </c:pt>
                <c:pt idx="11">
                  <c:v>0.46571400000000002</c:v>
                </c:pt>
                <c:pt idx="12">
                  <c:v>0.73428599999999999</c:v>
                </c:pt>
                <c:pt idx="13">
                  <c:v>0.64571400000000001</c:v>
                </c:pt>
                <c:pt idx="14">
                  <c:v>0.8</c:v>
                </c:pt>
                <c:pt idx="15">
                  <c:v>0.84571399999999997</c:v>
                </c:pt>
                <c:pt idx="16">
                  <c:v>0.885714</c:v>
                </c:pt>
                <c:pt idx="17">
                  <c:v>0.91428600000000004</c:v>
                </c:pt>
                <c:pt idx="18">
                  <c:v>0.94</c:v>
                </c:pt>
                <c:pt idx="19">
                  <c:v>0.96</c:v>
                </c:pt>
                <c:pt idx="20">
                  <c:v>0.96571399999999996</c:v>
                </c:pt>
                <c:pt idx="21">
                  <c:v>0.97714299999999998</c:v>
                </c:pt>
                <c:pt idx="22">
                  <c:v>0.98857099999999998</c:v>
                </c:pt>
                <c:pt idx="23">
                  <c:v>0.997143</c:v>
                </c:pt>
                <c:pt idx="24">
                  <c:v>0.997143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9-4F8B-B08C-D4012454012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BC!$HI$2:$HI$33</c:f>
              <c:numCache>
                <c:formatCode>General</c:formatCode>
                <c:ptCount val="32"/>
                <c:pt idx="0">
                  <c:v>0</c:v>
                </c:pt>
                <c:pt idx="1">
                  <c:v>102.14400000000001</c:v>
                </c:pt>
                <c:pt idx="2">
                  <c:v>158.05799999999999</c:v>
                </c:pt>
                <c:pt idx="3">
                  <c:v>183.85599999999999</c:v>
                </c:pt>
                <c:pt idx="4">
                  <c:v>198.89400000000001</c:v>
                </c:pt>
                <c:pt idx="5">
                  <c:v>210.69399999999999</c:v>
                </c:pt>
                <c:pt idx="6">
                  <c:v>219.22</c:v>
                </c:pt>
                <c:pt idx="7">
                  <c:v>224.535</c:v>
                </c:pt>
                <c:pt idx="8">
                  <c:v>227.69</c:v>
                </c:pt>
                <c:pt idx="9">
                  <c:v>235.09399999999999</c:v>
                </c:pt>
                <c:pt idx="10">
                  <c:v>237.03200000000001</c:v>
                </c:pt>
                <c:pt idx="11">
                  <c:v>237.13399999999999</c:v>
                </c:pt>
                <c:pt idx="12">
                  <c:v>241.14599999999999</c:v>
                </c:pt>
                <c:pt idx="13">
                  <c:v>241.24100000000001</c:v>
                </c:pt>
                <c:pt idx="14">
                  <c:v>243.226</c:v>
                </c:pt>
                <c:pt idx="15">
                  <c:v>245.327</c:v>
                </c:pt>
                <c:pt idx="16">
                  <c:v>247.435</c:v>
                </c:pt>
                <c:pt idx="17">
                  <c:v>254.93100000000001</c:v>
                </c:pt>
                <c:pt idx="18">
                  <c:v>261.35500000000002</c:v>
                </c:pt>
                <c:pt idx="19">
                  <c:v>269.935</c:v>
                </c:pt>
                <c:pt idx="20">
                  <c:v>278.53100000000001</c:v>
                </c:pt>
                <c:pt idx="21">
                  <c:v>289.27199999999999</c:v>
                </c:pt>
                <c:pt idx="22">
                  <c:v>301.08800000000002</c:v>
                </c:pt>
                <c:pt idx="23">
                  <c:v>307.52999999999997</c:v>
                </c:pt>
                <c:pt idx="24">
                  <c:v>315.05700000000002</c:v>
                </c:pt>
                <c:pt idx="25">
                  <c:v>320</c:v>
                </c:pt>
              </c:numCache>
            </c:numRef>
          </c:xVal>
          <c:yVal>
            <c:numRef>
              <c:f>BC!$HK$2:$HK$33</c:f>
              <c:numCache>
                <c:formatCode>0.000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4.8438311648091566E-51</c:v>
                </c:pt>
                <c:pt idx="4">
                  <c:v>5.5330346923177691E-12</c:v>
                </c:pt>
                <c:pt idx="5">
                  <c:v>3.336421662882483E-4</c:v>
                </c:pt>
                <c:pt idx="6">
                  <c:v>3.2537928685263597E-2</c:v>
                </c:pt>
                <c:pt idx="7">
                  <c:v>0.13295012177309332</c:v>
                </c:pt>
                <c:pt idx="8">
                  <c:v>0.22904773751688157</c:v>
                </c:pt>
                <c:pt idx="9">
                  <c:v>0.49403342394607025</c:v>
                </c:pt>
                <c:pt idx="10">
                  <c:v>0.55911133954245673</c:v>
                </c:pt>
                <c:pt idx="11">
                  <c:v>0.56240570545882573</c:v>
                </c:pt>
                <c:pt idx="12">
                  <c:v>0.67977324898341729</c:v>
                </c:pt>
                <c:pt idx="13">
                  <c:v>0.68224797965555573</c:v>
                </c:pt>
                <c:pt idx="14">
                  <c:v>0.73067217048357114</c:v>
                </c:pt>
                <c:pt idx="15">
                  <c:v>0.77525834049940812</c:v>
                </c:pt>
                <c:pt idx="16">
                  <c:v>0.81353669417375252</c:v>
                </c:pt>
                <c:pt idx="17">
                  <c:v>0.90679874042289788</c:v>
                </c:pt>
                <c:pt idx="18">
                  <c:v>0.9497021927970869</c:v>
                </c:pt>
                <c:pt idx="19">
                  <c:v>0.97827643393772967</c:v>
                </c:pt>
                <c:pt idx="20">
                  <c:v>0.99071120682900238</c:v>
                </c:pt>
                <c:pt idx="21">
                  <c:v>0.99680237452696818</c:v>
                </c:pt>
                <c:pt idx="22">
                  <c:v>0.99901289786040826</c:v>
                </c:pt>
                <c:pt idx="23">
                  <c:v>0.99948012460657576</c:v>
                </c:pt>
                <c:pt idx="24">
                  <c:v>0.99975425935732332</c:v>
                </c:pt>
                <c:pt idx="25">
                  <c:v>0.99984977126962626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79-4F8B-B08C-D40124540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204848"/>
        <c:axId val="1215212336"/>
      </c:scatterChart>
      <c:valAx>
        <c:axId val="121520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12336"/>
        <c:crosses val="autoZero"/>
        <c:crossBetween val="midCat"/>
      </c:valAx>
      <c:valAx>
        <c:axId val="12152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0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BC!$HM$2:$HM$63</c:f>
              <c:numCache>
                <c:formatCode>General</c:formatCode>
                <c:ptCount val="62"/>
                <c:pt idx="0">
                  <c:v>0</c:v>
                </c:pt>
                <c:pt idx="1">
                  <c:v>8.3454333333333325E-2</c:v>
                </c:pt>
                <c:pt idx="2">
                  <c:v>0.17526666666666665</c:v>
                </c:pt>
                <c:pt idx="3">
                  <c:v>0.24987166666666666</c:v>
                </c:pt>
                <c:pt idx="4">
                  <c:v>0.33295166666666665</c:v>
                </c:pt>
                <c:pt idx="5">
                  <c:v>0.41597500000000004</c:v>
                </c:pt>
                <c:pt idx="6">
                  <c:v>0.49913333333333332</c:v>
                </c:pt>
                <c:pt idx="7">
                  <c:v>0.58229333333333344</c:v>
                </c:pt>
                <c:pt idx="8">
                  <c:v>0.67376999999999998</c:v>
                </c:pt>
                <c:pt idx="9">
                  <c:v>0.74867166666666662</c:v>
                </c:pt>
                <c:pt idx="10">
                  <c:v>0.83200666666666667</c:v>
                </c:pt>
                <c:pt idx="11">
                  <c:v>0.90690833333333332</c:v>
                </c:pt>
                <c:pt idx="12">
                  <c:v>0.99860166666666672</c:v>
                </c:pt>
                <c:pt idx="13">
                  <c:v>1.1068916666666666</c:v>
                </c:pt>
                <c:pt idx="14">
                  <c:v>1.2319749999999998</c:v>
                </c:pt>
                <c:pt idx="15">
                  <c:v>1.3237083333333333</c:v>
                </c:pt>
                <c:pt idx="16">
                  <c:v>1.4321366666666668</c:v>
                </c:pt>
                <c:pt idx="17">
                  <c:v>1.5822516666666668</c:v>
                </c:pt>
                <c:pt idx="18">
                  <c:v>1.67405</c:v>
                </c:pt>
                <c:pt idx="19">
                  <c:v>1.7490833333333333</c:v>
                </c:pt>
                <c:pt idx="20">
                  <c:v>1.8408333333333333</c:v>
                </c:pt>
                <c:pt idx="21">
                  <c:v>1.9578166666666665</c:v>
                </c:pt>
                <c:pt idx="22">
                  <c:v>2.0246</c:v>
                </c:pt>
                <c:pt idx="23">
                  <c:v>2.0745999999999998</c:v>
                </c:pt>
                <c:pt idx="24">
                  <c:v>2.1998833333333332</c:v>
                </c:pt>
                <c:pt idx="25">
                  <c:v>2.3334333333333332</c:v>
                </c:pt>
                <c:pt idx="26">
                  <c:v>2.4670166666666664</c:v>
                </c:pt>
                <c:pt idx="27">
                  <c:v>2.6340166666666667</c:v>
                </c:pt>
                <c:pt idx="28">
                  <c:v>2.759266666666667</c:v>
                </c:pt>
                <c:pt idx="29">
                  <c:v>2.8511000000000002</c:v>
                </c:pt>
                <c:pt idx="30">
                  <c:v>2.9345833333333333</c:v>
                </c:pt>
                <c:pt idx="31">
                  <c:v>3.0682499999999999</c:v>
                </c:pt>
                <c:pt idx="32">
                  <c:v>3.1852166666666668</c:v>
                </c:pt>
                <c:pt idx="33">
                  <c:v>3.302116666666667</c:v>
                </c:pt>
                <c:pt idx="34">
                  <c:v>3.4357666666666664</c:v>
                </c:pt>
                <c:pt idx="35">
                  <c:v>3.5527000000000002</c:v>
                </c:pt>
                <c:pt idx="36">
                  <c:v>3.6696</c:v>
                </c:pt>
                <c:pt idx="37">
                  <c:v>3.9535833333333334</c:v>
                </c:pt>
                <c:pt idx="38">
                  <c:v>3.819866666666667</c:v>
                </c:pt>
                <c:pt idx="39">
                  <c:v>4.1123500000000002</c:v>
                </c:pt>
                <c:pt idx="40">
                  <c:v>4.2794833333333333</c:v>
                </c:pt>
                <c:pt idx="41">
                  <c:v>4.4633166666666666</c:v>
                </c:pt>
                <c:pt idx="42">
                  <c:v>4.6638166666666665</c:v>
                </c:pt>
                <c:pt idx="43">
                  <c:v>4.8392666666666662</c:v>
                </c:pt>
                <c:pt idx="44">
                  <c:v>4.9896500000000001</c:v>
                </c:pt>
                <c:pt idx="45">
                  <c:v>5.1483499999999998</c:v>
                </c:pt>
                <c:pt idx="46">
                  <c:v>5.3906333333333327</c:v>
                </c:pt>
                <c:pt idx="47">
                  <c:v>5.5827499999999999</c:v>
                </c:pt>
                <c:pt idx="48">
                  <c:v>5.7414500000000004</c:v>
                </c:pt>
                <c:pt idx="49">
                  <c:v>6.1342166666666662</c:v>
                </c:pt>
                <c:pt idx="50">
                  <c:v>6.0004999999999997</c:v>
                </c:pt>
                <c:pt idx="51">
                  <c:v>5.8751333333333333</c:v>
                </c:pt>
                <c:pt idx="52">
                  <c:v>6.217766666666666</c:v>
                </c:pt>
              </c:numCache>
            </c:numRef>
          </c:xVal>
          <c:yVal>
            <c:numRef>
              <c:f>BC!$HN$2:$HN$63</c:f>
              <c:numCache>
                <c:formatCode>General</c:formatCode>
                <c:ptCount val="62"/>
                <c:pt idx="0">
                  <c:v>0</c:v>
                </c:pt>
                <c:pt idx="1">
                  <c:v>1.40806E-2</c:v>
                </c:pt>
                <c:pt idx="2">
                  <c:v>2.8161200000000001E-2</c:v>
                </c:pt>
                <c:pt idx="3">
                  <c:v>0.101072</c:v>
                </c:pt>
                <c:pt idx="4">
                  <c:v>0.159862</c:v>
                </c:pt>
                <c:pt idx="5">
                  <c:v>0.22571099999999999</c:v>
                </c:pt>
                <c:pt idx="6">
                  <c:v>0.27508899999999997</c:v>
                </c:pt>
                <c:pt idx="7">
                  <c:v>0.32446799999999998</c:v>
                </c:pt>
                <c:pt idx="8">
                  <c:v>0.378548</c:v>
                </c:pt>
                <c:pt idx="9">
                  <c:v>0.41616500000000001</c:v>
                </c:pt>
                <c:pt idx="10">
                  <c:v>0.44436700000000001</c:v>
                </c:pt>
                <c:pt idx="11">
                  <c:v>0.48198400000000002</c:v>
                </c:pt>
                <c:pt idx="12">
                  <c:v>0.51018200000000002</c:v>
                </c:pt>
                <c:pt idx="13">
                  <c:v>0.55249099999999995</c:v>
                </c:pt>
                <c:pt idx="14">
                  <c:v>0.58538199999999996</c:v>
                </c:pt>
                <c:pt idx="15">
                  <c:v>0.60887400000000003</c:v>
                </c:pt>
                <c:pt idx="16">
                  <c:v>0.63471299999999997</c:v>
                </c:pt>
                <c:pt idx="17">
                  <c:v>0.67230000000000001</c:v>
                </c:pt>
                <c:pt idx="18">
                  <c:v>0.68873300000000004</c:v>
                </c:pt>
                <c:pt idx="19">
                  <c:v>0.70987900000000004</c:v>
                </c:pt>
                <c:pt idx="20">
                  <c:v>0.73101899999999997</c:v>
                </c:pt>
                <c:pt idx="21">
                  <c:v>0.733325</c:v>
                </c:pt>
                <c:pt idx="22">
                  <c:v>0.74270899999999995</c:v>
                </c:pt>
                <c:pt idx="23">
                  <c:v>0.75915999999999995</c:v>
                </c:pt>
                <c:pt idx="24">
                  <c:v>0.76852100000000001</c:v>
                </c:pt>
                <c:pt idx="25">
                  <c:v>0.78729099999999996</c:v>
                </c:pt>
                <c:pt idx="26">
                  <c:v>0.80370699999999995</c:v>
                </c:pt>
                <c:pt idx="27">
                  <c:v>0.82011100000000003</c:v>
                </c:pt>
                <c:pt idx="28">
                  <c:v>0.83417799999999998</c:v>
                </c:pt>
                <c:pt idx="29">
                  <c:v>0.84590500000000002</c:v>
                </c:pt>
                <c:pt idx="30">
                  <c:v>0.85528400000000004</c:v>
                </c:pt>
                <c:pt idx="31">
                  <c:v>0.86228800000000005</c:v>
                </c:pt>
                <c:pt idx="32">
                  <c:v>0.86694700000000002</c:v>
                </c:pt>
                <c:pt idx="33">
                  <c:v>0.87866500000000003</c:v>
                </c:pt>
                <c:pt idx="34">
                  <c:v>0.88566999999999996</c:v>
                </c:pt>
                <c:pt idx="35">
                  <c:v>0.895034</c:v>
                </c:pt>
                <c:pt idx="36">
                  <c:v>0.906752</c:v>
                </c:pt>
                <c:pt idx="37">
                  <c:v>0.92546099999999998</c:v>
                </c:pt>
                <c:pt idx="38">
                  <c:v>0.92551499999999998</c:v>
                </c:pt>
                <c:pt idx="39">
                  <c:v>0.92774999999999996</c:v>
                </c:pt>
                <c:pt idx="40">
                  <c:v>0.93003499999999995</c:v>
                </c:pt>
                <c:pt idx="41">
                  <c:v>0.93231399999999998</c:v>
                </c:pt>
                <c:pt idx="42">
                  <c:v>0.94164499999999995</c:v>
                </c:pt>
                <c:pt idx="43">
                  <c:v>0.94628000000000001</c:v>
                </c:pt>
                <c:pt idx="44">
                  <c:v>0.95327799999999996</c:v>
                </c:pt>
                <c:pt idx="45">
                  <c:v>0.96262599999999998</c:v>
                </c:pt>
                <c:pt idx="46">
                  <c:v>0.97194000000000003</c:v>
                </c:pt>
                <c:pt idx="47">
                  <c:v>0.98362700000000003</c:v>
                </c:pt>
                <c:pt idx="48">
                  <c:v>0.99532799999999999</c:v>
                </c:pt>
                <c:pt idx="49">
                  <c:v>0.99752200000000002</c:v>
                </c:pt>
                <c:pt idx="50">
                  <c:v>0.99757600000000002</c:v>
                </c:pt>
                <c:pt idx="51">
                  <c:v>0.99762700000000004</c:v>
                </c:pt>
                <c:pt idx="52">
                  <c:v>0.99984200000000001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6-4748-979E-E6DB26A2187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BC!$HM$2:$HM$63</c:f>
              <c:numCache>
                <c:formatCode>General</c:formatCode>
                <c:ptCount val="62"/>
                <c:pt idx="0">
                  <c:v>0</c:v>
                </c:pt>
                <c:pt idx="1">
                  <c:v>8.3454333333333325E-2</c:v>
                </c:pt>
                <c:pt idx="2">
                  <c:v>0.17526666666666665</c:v>
                </c:pt>
                <c:pt idx="3">
                  <c:v>0.24987166666666666</c:v>
                </c:pt>
                <c:pt idx="4">
                  <c:v>0.33295166666666665</c:v>
                </c:pt>
                <c:pt idx="5">
                  <c:v>0.41597500000000004</c:v>
                </c:pt>
                <c:pt idx="6">
                  <c:v>0.49913333333333332</c:v>
                </c:pt>
                <c:pt idx="7">
                  <c:v>0.58229333333333344</c:v>
                </c:pt>
                <c:pt idx="8">
                  <c:v>0.67376999999999998</c:v>
                </c:pt>
                <c:pt idx="9">
                  <c:v>0.74867166666666662</c:v>
                </c:pt>
                <c:pt idx="10">
                  <c:v>0.83200666666666667</c:v>
                </c:pt>
                <c:pt idx="11">
                  <c:v>0.90690833333333332</c:v>
                </c:pt>
                <c:pt idx="12">
                  <c:v>0.99860166666666672</c:v>
                </c:pt>
                <c:pt idx="13">
                  <c:v>1.1068916666666666</c:v>
                </c:pt>
                <c:pt idx="14">
                  <c:v>1.2319749999999998</c:v>
                </c:pt>
                <c:pt idx="15">
                  <c:v>1.3237083333333333</c:v>
                </c:pt>
                <c:pt idx="16">
                  <c:v>1.4321366666666668</c:v>
                </c:pt>
                <c:pt idx="17">
                  <c:v>1.5822516666666668</c:v>
                </c:pt>
                <c:pt idx="18">
                  <c:v>1.67405</c:v>
                </c:pt>
                <c:pt idx="19">
                  <c:v>1.7490833333333333</c:v>
                </c:pt>
                <c:pt idx="20">
                  <c:v>1.8408333333333333</c:v>
                </c:pt>
                <c:pt idx="21">
                  <c:v>1.9578166666666665</c:v>
                </c:pt>
                <c:pt idx="22">
                  <c:v>2.0246</c:v>
                </c:pt>
                <c:pt idx="23">
                  <c:v>2.0745999999999998</c:v>
                </c:pt>
                <c:pt idx="24">
                  <c:v>2.1998833333333332</c:v>
                </c:pt>
                <c:pt idx="25">
                  <c:v>2.3334333333333332</c:v>
                </c:pt>
                <c:pt idx="26">
                  <c:v>2.4670166666666664</c:v>
                </c:pt>
                <c:pt idx="27">
                  <c:v>2.6340166666666667</c:v>
                </c:pt>
                <c:pt idx="28">
                  <c:v>2.759266666666667</c:v>
                </c:pt>
                <c:pt idx="29">
                  <c:v>2.8511000000000002</c:v>
                </c:pt>
                <c:pt idx="30">
                  <c:v>2.9345833333333333</c:v>
                </c:pt>
                <c:pt idx="31">
                  <c:v>3.0682499999999999</c:v>
                </c:pt>
                <c:pt idx="32">
                  <c:v>3.1852166666666668</c:v>
                </c:pt>
                <c:pt idx="33">
                  <c:v>3.302116666666667</c:v>
                </c:pt>
                <c:pt idx="34">
                  <c:v>3.4357666666666664</c:v>
                </c:pt>
                <c:pt idx="35">
                  <c:v>3.5527000000000002</c:v>
                </c:pt>
                <c:pt idx="36">
                  <c:v>3.6696</c:v>
                </c:pt>
                <c:pt idx="37">
                  <c:v>3.9535833333333334</c:v>
                </c:pt>
                <c:pt idx="38">
                  <c:v>3.819866666666667</c:v>
                </c:pt>
                <c:pt idx="39">
                  <c:v>4.1123500000000002</c:v>
                </c:pt>
                <c:pt idx="40">
                  <c:v>4.2794833333333333</c:v>
                </c:pt>
                <c:pt idx="41">
                  <c:v>4.4633166666666666</c:v>
                </c:pt>
                <c:pt idx="42">
                  <c:v>4.6638166666666665</c:v>
                </c:pt>
                <c:pt idx="43">
                  <c:v>4.8392666666666662</c:v>
                </c:pt>
                <c:pt idx="44">
                  <c:v>4.9896500000000001</c:v>
                </c:pt>
                <c:pt idx="45">
                  <c:v>5.1483499999999998</c:v>
                </c:pt>
                <c:pt idx="46">
                  <c:v>5.3906333333333327</c:v>
                </c:pt>
                <c:pt idx="47">
                  <c:v>5.5827499999999999</c:v>
                </c:pt>
                <c:pt idx="48">
                  <c:v>5.7414500000000004</c:v>
                </c:pt>
                <c:pt idx="49">
                  <c:v>6.1342166666666662</c:v>
                </c:pt>
                <c:pt idx="50">
                  <c:v>6.0004999999999997</c:v>
                </c:pt>
                <c:pt idx="51">
                  <c:v>5.8751333333333333</c:v>
                </c:pt>
                <c:pt idx="52">
                  <c:v>6.217766666666666</c:v>
                </c:pt>
              </c:numCache>
            </c:numRef>
          </c:xVal>
          <c:yVal>
            <c:numRef>
              <c:f>BC!$HO$2:$HO$63</c:f>
              <c:numCache>
                <c:formatCode>0.000</c:formatCode>
                <c:ptCount val="62"/>
                <c:pt idx="0">
                  <c:v>0.11092799200117553</c:v>
                </c:pt>
                <c:pt idx="1">
                  <c:v>0.1326418407918265</c:v>
                </c:pt>
                <c:pt idx="2">
                  <c:v>0.15879017688665834</c:v>
                </c:pt>
                <c:pt idx="3">
                  <c:v>0.18162105667022457</c:v>
                </c:pt>
                <c:pt idx="4">
                  <c:v>0.20851534599912536</c:v>
                </c:pt>
                <c:pt idx="5">
                  <c:v>0.23671130013040662</c:v>
                </c:pt>
                <c:pt idx="6">
                  <c:v>0.26602525009577233</c:v>
                </c:pt>
                <c:pt idx="7">
                  <c:v>0.2961551890380934</c:v>
                </c:pt>
                <c:pt idx="8">
                  <c:v>0.32993398063600987</c:v>
                </c:pt>
                <c:pt idx="9">
                  <c:v>0.35786402415513369</c:v>
                </c:pt>
                <c:pt idx="10">
                  <c:v>0.38900181230986852</c:v>
                </c:pt>
                <c:pt idx="11">
                  <c:v>0.4168704400241135</c:v>
                </c:pt>
                <c:pt idx="12">
                  <c:v>0.45061521610750754</c:v>
                </c:pt>
                <c:pt idx="13">
                  <c:v>0.48964067404191813</c:v>
                </c:pt>
                <c:pt idx="14">
                  <c:v>0.53320085465382228</c:v>
                </c:pt>
                <c:pt idx="15">
                  <c:v>0.56389309461743153</c:v>
                </c:pt>
                <c:pt idx="16">
                  <c:v>0.59862121926469047</c:v>
                </c:pt>
                <c:pt idx="17">
                  <c:v>0.64369146037064684</c:v>
                </c:pt>
                <c:pt idx="18">
                  <c:v>0.66944730168765909</c:v>
                </c:pt>
                <c:pt idx="19">
                  <c:v>0.68946144479586302</c:v>
                </c:pt>
                <c:pt idx="20">
                  <c:v>0.71266368465505492</c:v>
                </c:pt>
                <c:pt idx="21">
                  <c:v>0.74023950730631916</c:v>
                </c:pt>
                <c:pt idx="22">
                  <c:v>0.75499193871125259</c:v>
                </c:pt>
                <c:pt idx="23">
                  <c:v>0.76557633986562912</c:v>
                </c:pt>
                <c:pt idx="24">
                  <c:v>0.79041526716966903</c:v>
                </c:pt>
                <c:pt idx="25">
                  <c:v>0.81436088342412671</c:v>
                </c:pt>
                <c:pt idx="26">
                  <c:v>0.8358654505718105</c:v>
                </c:pt>
                <c:pt idx="27">
                  <c:v>0.85958460564061512</c:v>
                </c:pt>
                <c:pt idx="28">
                  <c:v>0.87526815669494118</c:v>
                </c:pt>
                <c:pt idx="29">
                  <c:v>0.88571858841455875</c:v>
                </c:pt>
                <c:pt idx="30">
                  <c:v>0.89450363317572823</c:v>
                </c:pt>
                <c:pt idx="31">
                  <c:v>0.9072585665090499</c:v>
                </c:pt>
                <c:pt idx="32">
                  <c:v>0.91720758672794223</c:v>
                </c:pt>
                <c:pt idx="33">
                  <c:v>0.92612833810977435</c:v>
                </c:pt>
                <c:pt idx="34">
                  <c:v>0.93519757110120383</c:v>
                </c:pt>
                <c:pt idx="35">
                  <c:v>0.9422431704697849</c:v>
                </c:pt>
                <c:pt idx="36">
                  <c:v>0.94854225156187233</c:v>
                </c:pt>
                <c:pt idx="37">
                  <c:v>0.96118609808405742</c:v>
                </c:pt>
                <c:pt idx="38">
                  <c:v>0.95566447090510054</c:v>
                </c:pt>
                <c:pt idx="39">
                  <c:v>0.96687168904354692</c:v>
                </c:pt>
                <c:pt idx="40">
                  <c:v>0.9719725856011644</c:v>
                </c:pt>
                <c:pt idx="41">
                  <c:v>0.97669184439339018</c:v>
                </c:pt>
                <c:pt idx="42">
                  <c:v>0.98094664701013634</c:v>
                </c:pt>
                <c:pt idx="43">
                  <c:v>0.98403280701279894</c:v>
                </c:pt>
                <c:pt idx="44">
                  <c:v>0.98627977738764683</c:v>
                </c:pt>
                <c:pt idx="45">
                  <c:v>0.98831104963535532</c:v>
                </c:pt>
                <c:pt idx="46">
                  <c:v>0.99085009843202942</c:v>
                </c:pt>
                <c:pt idx="47">
                  <c:v>0.99246657847037889</c:v>
                </c:pt>
                <c:pt idx="48">
                  <c:v>0.99358487575886212</c:v>
                </c:pt>
                <c:pt idx="49">
                  <c:v>0.99569132559193652</c:v>
                </c:pt>
                <c:pt idx="50">
                  <c:v>0.99506583026926543</c:v>
                </c:pt>
                <c:pt idx="51">
                  <c:v>0.99439739057720111</c:v>
                </c:pt>
                <c:pt idx="52">
                  <c:v>0.99604131606436497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6-4748-979E-E6DB26A21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310752"/>
        <c:axId val="1133311584"/>
      </c:scatterChart>
      <c:valAx>
        <c:axId val="113331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11584"/>
        <c:crosses val="autoZero"/>
        <c:crossBetween val="midCat"/>
      </c:valAx>
      <c:valAx>
        <c:axId val="11333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1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BC!$HQ$2:$HQ$38</c:f>
              <c:numCache>
                <c:formatCode>General</c:formatCode>
                <c:ptCount val="3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4.1877000000000004E-2</c:v>
                </c:pt>
                <c:pt idx="5">
                  <c:v>8.0420500000000006E-2</c:v>
                </c:pt>
                <c:pt idx="6">
                  <c:v>0.10764516666666667</c:v>
                </c:pt>
                <c:pt idx="7">
                  <c:v>0.13501850000000001</c:v>
                </c:pt>
                <c:pt idx="8">
                  <c:v>0.16239166666666666</c:v>
                </c:pt>
                <c:pt idx="9">
                  <c:v>0.19767666666666667</c:v>
                </c:pt>
                <c:pt idx="10">
                  <c:v>0.24869833333333335</c:v>
                </c:pt>
                <c:pt idx="11">
                  <c:v>0.32730000000000004</c:v>
                </c:pt>
                <c:pt idx="12">
                  <c:v>0.41380166666666668</c:v>
                </c:pt>
                <c:pt idx="13">
                  <c:v>0.49246833333333334</c:v>
                </c:pt>
                <c:pt idx="14">
                  <c:v>0.57903499999999997</c:v>
                </c:pt>
                <c:pt idx="15">
                  <c:v>0.66167500000000001</c:v>
                </c:pt>
                <c:pt idx="16">
                  <c:v>0.74431500000000006</c:v>
                </c:pt>
                <c:pt idx="17">
                  <c:v>0.82300833333333334</c:v>
                </c:pt>
                <c:pt idx="18">
                  <c:v>0.90174833333333337</c:v>
                </c:pt>
                <c:pt idx="19">
                  <c:v>0.98836166666666658</c:v>
                </c:pt>
                <c:pt idx="20">
                  <c:v>1.0749383333333333</c:v>
                </c:pt>
                <c:pt idx="21">
                  <c:v>1.1457949999999999</c:v>
                </c:pt>
                <c:pt idx="22">
                  <c:v>1.2402833333333334</c:v>
                </c:pt>
                <c:pt idx="23">
                  <c:v>1.3111400000000002</c:v>
                </c:pt>
                <c:pt idx="24">
                  <c:v>1.4056183333333334</c:v>
                </c:pt>
                <c:pt idx="25">
                  <c:v>1.4843583333333332</c:v>
                </c:pt>
                <c:pt idx="26">
                  <c:v>1.5709616666666666</c:v>
                </c:pt>
                <c:pt idx="27">
                  <c:v>1.6417999999999999</c:v>
                </c:pt>
                <c:pt idx="28">
                  <c:v>2.1378166666666667</c:v>
                </c:pt>
                <c:pt idx="29">
                  <c:v>2.2401833333333334</c:v>
                </c:pt>
                <c:pt idx="30">
                  <c:v>2.9015666666666666</c:v>
                </c:pt>
                <c:pt idx="31">
                  <c:v>2.9409166666666668</c:v>
                </c:pt>
              </c:numCache>
            </c:numRef>
          </c:xVal>
          <c:yVal>
            <c:numRef>
              <c:f>BC!$HR$2:$HR$38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0.36560900000000002</c:v>
                </c:pt>
                <c:pt idx="5">
                  <c:v>0.57555100000000003</c:v>
                </c:pt>
                <c:pt idx="6">
                  <c:v>0.66048300000000004</c:v>
                </c:pt>
                <c:pt idx="7">
                  <c:v>0.70767800000000003</c:v>
                </c:pt>
                <c:pt idx="8">
                  <c:v>0.75487400000000004</c:v>
                </c:pt>
                <c:pt idx="9">
                  <c:v>0.79264299999999999</c:v>
                </c:pt>
                <c:pt idx="10">
                  <c:v>0.832785</c:v>
                </c:pt>
                <c:pt idx="11">
                  <c:v>0.86823700000000004</c:v>
                </c:pt>
                <c:pt idx="12">
                  <c:v>0.89661999999999997</c:v>
                </c:pt>
                <c:pt idx="13">
                  <c:v>0.91556300000000002</c:v>
                </c:pt>
                <c:pt idx="14">
                  <c:v>0.92743699999999996</c:v>
                </c:pt>
                <c:pt idx="15">
                  <c:v>0.93694900000000003</c:v>
                </c:pt>
                <c:pt idx="16">
                  <c:v>0.946461</c:v>
                </c:pt>
                <c:pt idx="17">
                  <c:v>0.95832700000000004</c:v>
                </c:pt>
                <c:pt idx="18">
                  <c:v>0.95840199999999998</c:v>
                </c:pt>
                <c:pt idx="19">
                  <c:v>0.95848299999999997</c:v>
                </c:pt>
                <c:pt idx="20">
                  <c:v>0.96799900000000005</c:v>
                </c:pt>
                <c:pt idx="21">
                  <c:v>0.97042399999999995</c:v>
                </c:pt>
                <c:pt idx="22">
                  <c:v>0.97051299999999996</c:v>
                </c:pt>
                <c:pt idx="23">
                  <c:v>0.972939</c:v>
                </c:pt>
                <c:pt idx="24">
                  <c:v>0.97538599999999998</c:v>
                </c:pt>
                <c:pt idx="25">
                  <c:v>0.97546100000000002</c:v>
                </c:pt>
                <c:pt idx="26">
                  <c:v>0.97790100000000002</c:v>
                </c:pt>
                <c:pt idx="27">
                  <c:v>0.985043</c:v>
                </c:pt>
                <c:pt idx="28">
                  <c:v>0.99494499999999997</c:v>
                </c:pt>
                <c:pt idx="29">
                  <c:v>0.99739999999999995</c:v>
                </c:pt>
                <c:pt idx="30">
                  <c:v>1.0051000000000001</c:v>
                </c:pt>
                <c:pt idx="31">
                  <c:v>1.0075000000000001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3-4B2C-9FB3-218E80C46312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BC!$HQ$2:$HQ$38</c:f>
              <c:numCache>
                <c:formatCode>General</c:formatCode>
                <c:ptCount val="3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4.1877000000000004E-2</c:v>
                </c:pt>
                <c:pt idx="5">
                  <c:v>8.0420500000000006E-2</c:v>
                </c:pt>
                <c:pt idx="6">
                  <c:v>0.10764516666666667</c:v>
                </c:pt>
                <c:pt idx="7">
                  <c:v>0.13501850000000001</c:v>
                </c:pt>
                <c:pt idx="8">
                  <c:v>0.16239166666666666</c:v>
                </c:pt>
                <c:pt idx="9">
                  <c:v>0.19767666666666667</c:v>
                </c:pt>
                <c:pt idx="10">
                  <c:v>0.24869833333333335</c:v>
                </c:pt>
                <c:pt idx="11">
                  <c:v>0.32730000000000004</c:v>
                </c:pt>
                <c:pt idx="12">
                  <c:v>0.41380166666666668</c:v>
                </c:pt>
                <c:pt idx="13">
                  <c:v>0.49246833333333334</c:v>
                </c:pt>
                <c:pt idx="14">
                  <c:v>0.57903499999999997</c:v>
                </c:pt>
                <c:pt idx="15">
                  <c:v>0.66167500000000001</c:v>
                </c:pt>
                <c:pt idx="16">
                  <c:v>0.74431500000000006</c:v>
                </c:pt>
                <c:pt idx="17">
                  <c:v>0.82300833333333334</c:v>
                </c:pt>
                <c:pt idx="18">
                  <c:v>0.90174833333333337</c:v>
                </c:pt>
                <c:pt idx="19">
                  <c:v>0.98836166666666658</c:v>
                </c:pt>
                <c:pt idx="20">
                  <c:v>1.0749383333333333</c:v>
                </c:pt>
                <c:pt idx="21">
                  <c:v>1.1457949999999999</c:v>
                </c:pt>
                <c:pt idx="22">
                  <c:v>1.2402833333333334</c:v>
                </c:pt>
                <c:pt idx="23">
                  <c:v>1.3111400000000002</c:v>
                </c:pt>
                <c:pt idx="24">
                  <c:v>1.4056183333333334</c:v>
                </c:pt>
                <c:pt idx="25">
                  <c:v>1.4843583333333332</c:v>
                </c:pt>
                <c:pt idx="26">
                  <c:v>1.5709616666666666</c:v>
                </c:pt>
                <c:pt idx="27">
                  <c:v>1.6417999999999999</c:v>
                </c:pt>
                <c:pt idx="28">
                  <c:v>2.1378166666666667</c:v>
                </c:pt>
                <c:pt idx="29">
                  <c:v>2.2401833333333334</c:v>
                </c:pt>
                <c:pt idx="30">
                  <c:v>2.9015666666666666</c:v>
                </c:pt>
                <c:pt idx="31">
                  <c:v>2.9409166666666668</c:v>
                </c:pt>
              </c:numCache>
            </c:numRef>
          </c:xVal>
          <c:yVal>
            <c:numRef>
              <c:f>BC!$HS$2:$HS$38</c:f>
              <c:numCache>
                <c:formatCode>0.000</c:formatCode>
                <c:ptCount val="37"/>
                <c:pt idx="0">
                  <c:v>4.315691497074052E-2</c:v>
                </c:pt>
                <c:pt idx="1">
                  <c:v>7.0179820671446069E-2</c:v>
                </c:pt>
                <c:pt idx="2">
                  <c:v>0.10585386819587958</c:v>
                </c:pt>
                <c:pt idx="3">
                  <c:v>0.14982613357591518</c:v>
                </c:pt>
                <c:pt idx="4">
                  <c:v>0.21123568031899631</c:v>
                </c:pt>
                <c:pt idx="5">
                  <c:v>0.44332045638692757</c:v>
                </c:pt>
                <c:pt idx="6">
                  <c:v>0.59763129609066745</c:v>
                </c:pt>
                <c:pt idx="7">
                  <c:v>0.7225600552853253</c:v>
                </c:pt>
                <c:pt idx="8">
                  <c:v>0.81454332405335517</c:v>
                </c:pt>
                <c:pt idx="9">
                  <c:v>0.89282528701003483</c:v>
                </c:pt>
                <c:pt idx="10">
                  <c:v>0.95304683912288179</c:v>
                </c:pt>
                <c:pt idx="11">
                  <c:v>0.98724844830956437</c:v>
                </c:pt>
                <c:pt idx="12">
                  <c:v>0.99700557048531313</c:v>
                </c:pt>
                <c:pt idx="13">
                  <c:v>0.99920090560370223</c:v>
                </c:pt>
                <c:pt idx="14">
                  <c:v>0.9998134157336136</c:v>
                </c:pt>
                <c:pt idx="15">
                  <c:v>0.99995347243514854</c:v>
                </c:pt>
                <c:pt idx="16">
                  <c:v>0.99998839826890173</c:v>
                </c:pt>
                <c:pt idx="17">
                  <c:v>0.99999690873294134</c:v>
                </c:pt>
                <c:pt idx="18">
                  <c:v>0.99999917698400076</c:v>
                </c:pt>
                <c:pt idx="19">
                  <c:v>0.9999998080395911</c:v>
                </c:pt>
                <c:pt idx="20">
                  <c:v>0.99999995519952878</c:v>
                </c:pt>
                <c:pt idx="21">
                  <c:v>0.99999998638257959</c:v>
                </c:pt>
                <c:pt idx="22">
                  <c:v>0.99999999721761046</c:v>
                </c:pt>
                <c:pt idx="23">
                  <c:v>0.99999999915427307</c:v>
                </c:pt>
                <c:pt idx="24">
                  <c:v>0.99999999982716714</c:v>
                </c:pt>
                <c:pt idx="25">
                  <c:v>0.99999999995398525</c:v>
                </c:pt>
                <c:pt idx="26">
                  <c:v>0.9999999999892657</c:v>
                </c:pt>
                <c:pt idx="27">
                  <c:v>0.99999999999673628</c:v>
                </c:pt>
                <c:pt idx="28">
                  <c:v>0.99999999999999922</c:v>
                </c:pt>
                <c:pt idx="29">
                  <c:v>0.99999999999999989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3-4B2C-9FB3-218E80C4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792880"/>
        <c:axId val="1033793296"/>
      </c:scatterChart>
      <c:valAx>
        <c:axId val="103379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93296"/>
        <c:crosses val="autoZero"/>
        <c:crossBetween val="midCat"/>
      </c:valAx>
      <c:valAx>
        <c:axId val="10337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9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BC!$N$1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BC!$M$2:$M$31</c:f>
              <c:numCache>
                <c:formatCode>0.000</c:formatCode>
                <c:ptCount val="30"/>
                <c:pt idx="0">
                  <c:v>0</c:v>
                </c:pt>
                <c:pt idx="1">
                  <c:v>236.15600000000001</c:v>
                </c:pt>
                <c:pt idx="2">
                  <c:v>75.057199999999995</c:v>
                </c:pt>
                <c:pt idx="3">
                  <c:v>1.83066</c:v>
                </c:pt>
                <c:pt idx="4">
                  <c:v>316.70499999999998</c:v>
                </c:pt>
                <c:pt idx="5">
                  <c:v>384.43900000000002</c:v>
                </c:pt>
                <c:pt idx="6">
                  <c:v>411.899</c:v>
                </c:pt>
                <c:pt idx="7">
                  <c:v>422.88299999999998</c:v>
                </c:pt>
                <c:pt idx="8">
                  <c:v>443.02100000000002</c:v>
                </c:pt>
                <c:pt idx="9">
                  <c:v>454.005</c:v>
                </c:pt>
                <c:pt idx="10">
                  <c:v>468.65</c:v>
                </c:pt>
                <c:pt idx="11">
                  <c:v>494.279</c:v>
                </c:pt>
                <c:pt idx="12">
                  <c:v>499.77100000000002</c:v>
                </c:pt>
                <c:pt idx="13">
                  <c:v>507.09399999999999</c:v>
                </c:pt>
                <c:pt idx="14">
                  <c:v>514.41600000000005</c:v>
                </c:pt>
                <c:pt idx="15">
                  <c:v>521.73900000000003</c:v>
                </c:pt>
                <c:pt idx="16">
                  <c:v>532.72299999999996</c:v>
                </c:pt>
                <c:pt idx="17">
                  <c:v>540.04600000000005</c:v>
                </c:pt>
                <c:pt idx="18">
                  <c:v>551.03</c:v>
                </c:pt>
                <c:pt idx="19">
                  <c:v>565.67499999999995</c:v>
                </c:pt>
                <c:pt idx="20">
                  <c:v>572.99800000000005</c:v>
                </c:pt>
                <c:pt idx="21">
                  <c:v>580.32000000000005</c:v>
                </c:pt>
                <c:pt idx="22">
                  <c:v>589.47400000000005</c:v>
                </c:pt>
                <c:pt idx="23">
                  <c:v>598.62699999999995</c:v>
                </c:pt>
                <c:pt idx="24">
                  <c:v>605.95000000000005</c:v>
                </c:pt>
                <c:pt idx="25">
                  <c:v>618.76400000000001</c:v>
                </c:pt>
                <c:pt idx="26">
                  <c:v>629.74800000000005</c:v>
                </c:pt>
                <c:pt idx="27">
                  <c:v>646.22400000000005</c:v>
                </c:pt>
                <c:pt idx="28">
                  <c:v>635.24</c:v>
                </c:pt>
                <c:pt idx="29">
                  <c:v>651.71600000000001</c:v>
                </c:pt>
              </c:numCache>
            </c:numRef>
          </c:xVal>
          <c:yVal>
            <c:numRef>
              <c:f>BC!$N$2:$N$31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3.7174700000000001E-3</c:v>
                </c:pt>
                <c:pt idx="5">
                  <c:v>3.7174700000000001E-3</c:v>
                </c:pt>
                <c:pt idx="6">
                  <c:v>1.48699E-2</c:v>
                </c:pt>
                <c:pt idx="7">
                  <c:v>3.3457199999999999E-2</c:v>
                </c:pt>
                <c:pt idx="8">
                  <c:v>7.4349399999999996E-2</c:v>
                </c:pt>
                <c:pt idx="9">
                  <c:v>0.118959</c:v>
                </c:pt>
                <c:pt idx="10">
                  <c:v>0.208178</c:v>
                </c:pt>
                <c:pt idx="11">
                  <c:v>0.32341999999999999</c:v>
                </c:pt>
                <c:pt idx="12">
                  <c:v>0.36431200000000002</c:v>
                </c:pt>
                <c:pt idx="13">
                  <c:v>0.43122700000000003</c:v>
                </c:pt>
                <c:pt idx="14">
                  <c:v>0.49070599999999998</c:v>
                </c:pt>
                <c:pt idx="15">
                  <c:v>0.54275099999999998</c:v>
                </c:pt>
                <c:pt idx="16">
                  <c:v>0.60966500000000001</c:v>
                </c:pt>
                <c:pt idx="17">
                  <c:v>0.69888499999999998</c:v>
                </c:pt>
                <c:pt idx="18">
                  <c:v>0.76579900000000001</c:v>
                </c:pt>
                <c:pt idx="19">
                  <c:v>0.87732299999999996</c:v>
                </c:pt>
                <c:pt idx="20">
                  <c:v>0.91449800000000003</c:v>
                </c:pt>
                <c:pt idx="21">
                  <c:v>0.93680300000000005</c:v>
                </c:pt>
                <c:pt idx="22">
                  <c:v>0.94795499999999999</c:v>
                </c:pt>
                <c:pt idx="23">
                  <c:v>0.96282500000000004</c:v>
                </c:pt>
                <c:pt idx="24">
                  <c:v>0.97026000000000001</c:v>
                </c:pt>
                <c:pt idx="25">
                  <c:v>0.97769499999999998</c:v>
                </c:pt>
                <c:pt idx="26">
                  <c:v>0.98141299999999998</c:v>
                </c:pt>
                <c:pt idx="27">
                  <c:v>0.98141299999999998</c:v>
                </c:pt>
                <c:pt idx="28">
                  <c:v>0.98141299999999998</c:v>
                </c:pt>
                <c:pt idx="29">
                  <c:v>0.98141299999999998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F-4187-96E9-C766CAAD82EF}"/>
            </c:ext>
          </c:extLst>
        </c:ser>
        <c:ser>
          <c:idx val="1"/>
          <c:order val="1"/>
          <c:tx>
            <c:strRef>
              <c:f>BC!$O$1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BC!$M$2:$M$37</c:f>
              <c:numCache>
                <c:formatCode>0.000</c:formatCode>
                <c:ptCount val="36"/>
                <c:pt idx="0">
                  <c:v>0</c:v>
                </c:pt>
                <c:pt idx="1">
                  <c:v>236.15600000000001</c:v>
                </c:pt>
                <c:pt idx="2">
                  <c:v>75.057199999999995</c:v>
                </c:pt>
                <c:pt idx="3">
                  <c:v>1.83066</c:v>
                </c:pt>
                <c:pt idx="4">
                  <c:v>316.70499999999998</c:v>
                </c:pt>
                <c:pt idx="5">
                  <c:v>384.43900000000002</c:v>
                </c:pt>
                <c:pt idx="6">
                  <c:v>411.899</c:v>
                </c:pt>
                <c:pt idx="7">
                  <c:v>422.88299999999998</c:v>
                </c:pt>
                <c:pt idx="8">
                  <c:v>443.02100000000002</c:v>
                </c:pt>
                <c:pt idx="9">
                  <c:v>454.005</c:v>
                </c:pt>
                <c:pt idx="10">
                  <c:v>468.65</c:v>
                </c:pt>
                <c:pt idx="11">
                  <c:v>494.279</c:v>
                </c:pt>
                <c:pt idx="12">
                  <c:v>499.77100000000002</c:v>
                </c:pt>
                <c:pt idx="13">
                  <c:v>507.09399999999999</c:v>
                </c:pt>
                <c:pt idx="14">
                  <c:v>514.41600000000005</c:v>
                </c:pt>
                <c:pt idx="15">
                  <c:v>521.73900000000003</c:v>
                </c:pt>
                <c:pt idx="16">
                  <c:v>532.72299999999996</c:v>
                </c:pt>
                <c:pt idx="17">
                  <c:v>540.04600000000005</c:v>
                </c:pt>
                <c:pt idx="18">
                  <c:v>551.03</c:v>
                </c:pt>
                <c:pt idx="19">
                  <c:v>565.67499999999995</c:v>
                </c:pt>
                <c:pt idx="20">
                  <c:v>572.99800000000005</c:v>
                </c:pt>
                <c:pt idx="21">
                  <c:v>580.32000000000005</c:v>
                </c:pt>
                <c:pt idx="22">
                  <c:v>589.47400000000005</c:v>
                </c:pt>
                <c:pt idx="23">
                  <c:v>598.62699999999995</c:v>
                </c:pt>
                <c:pt idx="24">
                  <c:v>605.95000000000005</c:v>
                </c:pt>
                <c:pt idx="25">
                  <c:v>618.76400000000001</c:v>
                </c:pt>
                <c:pt idx="26">
                  <c:v>629.74800000000005</c:v>
                </c:pt>
                <c:pt idx="27">
                  <c:v>646.22400000000005</c:v>
                </c:pt>
                <c:pt idx="28">
                  <c:v>635.24</c:v>
                </c:pt>
                <c:pt idx="29">
                  <c:v>651.71600000000001</c:v>
                </c:pt>
                <c:pt idx="30">
                  <c:v>700</c:v>
                </c:pt>
                <c:pt idx="31">
                  <c:v>750</c:v>
                </c:pt>
                <c:pt idx="32">
                  <c:v>760</c:v>
                </c:pt>
                <c:pt idx="33">
                  <c:v>770</c:v>
                </c:pt>
                <c:pt idx="34">
                  <c:v>780</c:v>
                </c:pt>
                <c:pt idx="35">
                  <c:v>800</c:v>
                </c:pt>
              </c:numCache>
            </c:numRef>
          </c:xVal>
          <c:yVal>
            <c:numRef>
              <c:f>BC!$O$2:$O$37</c:f>
              <c:numCache>
                <c:formatCode>0.000</c:formatCode>
                <c:ptCount val="36"/>
                <c:pt idx="0">
                  <c:v>0</c:v>
                </c:pt>
                <c:pt idx="1">
                  <c:v>1.0934598257372771E-307</c:v>
                </c:pt>
                <c:pt idx="2">
                  <c:v>0</c:v>
                </c:pt>
                <c:pt idx="3">
                  <c:v>0</c:v>
                </c:pt>
                <c:pt idx="4">
                  <c:v>2.5988837987224695E-41</c:v>
                </c:pt>
                <c:pt idx="5">
                  <c:v>3.9467943437619239E-8</c:v>
                </c:pt>
                <c:pt idx="6">
                  <c:v>1.9301895346906619E-4</c:v>
                </c:pt>
                <c:pt idx="7">
                  <c:v>1.5177705724400594E-3</c:v>
                </c:pt>
                <c:pt idx="8">
                  <c:v>1.9965699944771688E-2</c:v>
                </c:pt>
                <c:pt idx="9">
                  <c:v>5.1299764435270435E-2</c:v>
                </c:pt>
                <c:pt idx="10">
                  <c:v>0.12797695972214804</c:v>
                </c:pt>
                <c:pt idx="11">
                  <c:v>0.33960360684986074</c:v>
                </c:pt>
                <c:pt idx="12">
                  <c:v>0.39031190764278828</c:v>
                </c:pt>
                <c:pt idx="13">
                  <c:v>0.45715435761896411</c:v>
                </c:pt>
                <c:pt idx="14">
                  <c:v>0.52140123855856235</c:v>
                </c:pt>
                <c:pt idx="15">
                  <c:v>0.58169169089865247</c:v>
                </c:pt>
                <c:pt idx="16">
                  <c:v>0.66287171265934197</c:v>
                </c:pt>
                <c:pt idx="17">
                  <c:v>0.71028547928566554</c:v>
                </c:pt>
                <c:pt idx="18">
                  <c:v>0.77135629481377588</c:v>
                </c:pt>
                <c:pt idx="19">
                  <c:v>0.83552038472211376</c:v>
                </c:pt>
                <c:pt idx="20">
                  <c:v>0.8611322231652937</c:v>
                </c:pt>
                <c:pt idx="21">
                  <c:v>0.8830352910149486</c:v>
                </c:pt>
                <c:pt idx="22">
                  <c:v>0.9058894145419486</c:v>
                </c:pt>
                <c:pt idx="23">
                  <c:v>0.92446802347344004</c:v>
                </c:pt>
                <c:pt idx="24">
                  <c:v>0.93674793422655045</c:v>
                </c:pt>
                <c:pt idx="25">
                  <c:v>0.95374550481318454</c:v>
                </c:pt>
                <c:pt idx="26">
                  <c:v>0.96469867824358413</c:v>
                </c:pt>
                <c:pt idx="27">
                  <c:v>0.97652072599862472</c:v>
                </c:pt>
                <c:pt idx="28">
                  <c:v>0.96917675869386077</c:v>
                </c:pt>
                <c:pt idx="29">
                  <c:v>0.97951507622626166</c:v>
                </c:pt>
                <c:pt idx="30">
                  <c:v>0.99386448260772975</c:v>
                </c:pt>
                <c:pt idx="31">
                  <c:v>0.99824873342581699</c:v>
                </c:pt>
                <c:pt idx="32">
                  <c:v>0.99863747035232475</c:v>
                </c:pt>
                <c:pt idx="33">
                  <c:v>0.99893996332173751</c:v>
                </c:pt>
                <c:pt idx="34">
                  <c:v>0.99917532805340759</c:v>
                </c:pt>
                <c:pt idx="35">
                  <c:v>0.99950091982259359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F-4187-96E9-C766CAAD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807472"/>
        <c:axId val="1578830768"/>
      </c:scatterChart>
      <c:valAx>
        <c:axId val="157880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30768"/>
        <c:crosses val="autoZero"/>
        <c:crossBetween val="midCat"/>
      </c:valAx>
      <c:valAx>
        <c:axId val="15788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BC!$HU$2:$HU$33</c:f>
              <c:numCache>
                <c:formatCode>General</c:formatCode>
                <c:ptCount val="32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2.9761833333333331E-2</c:v>
                </c:pt>
                <c:pt idx="5">
                  <c:v>8.2672000000000009E-2</c:v>
                </c:pt>
                <c:pt idx="6">
                  <c:v>0.10251316666666667</c:v>
                </c:pt>
                <c:pt idx="7">
                  <c:v>0.13888883333333332</c:v>
                </c:pt>
                <c:pt idx="8">
                  <c:v>0.16534383333333333</c:v>
                </c:pt>
                <c:pt idx="9">
                  <c:v>0.20502666666666666</c:v>
                </c:pt>
                <c:pt idx="10">
                  <c:v>0.24801666666666666</c:v>
                </c:pt>
                <c:pt idx="11">
                  <c:v>0.30092666666666662</c:v>
                </c:pt>
                <c:pt idx="12">
                  <c:v>0.35383666666666669</c:v>
                </c:pt>
                <c:pt idx="13">
                  <c:v>0.41336000000000001</c:v>
                </c:pt>
                <c:pt idx="14">
                  <c:v>0.49272500000000002</c:v>
                </c:pt>
                <c:pt idx="15">
                  <c:v>0.58531666666666671</c:v>
                </c:pt>
                <c:pt idx="16">
                  <c:v>0.66468333333333329</c:v>
                </c:pt>
                <c:pt idx="17">
                  <c:v>0.83333333333333337</c:v>
                </c:pt>
                <c:pt idx="18">
                  <c:v>0.74735499999999999</c:v>
                </c:pt>
                <c:pt idx="19">
                  <c:v>0.92261833333333343</c:v>
                </c:pt>
                <c:pt idx="20">
                  <c:v>0.99867666666666666</c:v>
                </c:pt>
                <c:pt idx="21">
                  <c:v>1.0879633333333334</c:v>
                </c:pt>
                <c:pt idx="22">
                  <c:v>1.1640216666666667</c:v>
                </c:pt>
                <c:pt idx="23">
                  <c:v>1.2466933333333332</c:v>
                </c:pt>
                <c:pt idx="24">
                  <c:v>1.3293649999999999</c:v>
                </c:pt>
                <c:pt idx="25">
                  <c:v>1.4120366666666666</c:v>
                </c:pt>
                <c:pt idx="26">
                  <c:v>1.5013233333333333</c:v>
                </c:pt>
                <c:pt idx="27">
                  <c:v>1.5873016666666666</c:v>
                </c:pt>
                <c:pt idx="28">
                  <c:v>1.6699666666666666</c:v>
                </c:pt>
                <c:pt idx="29">
                  <c:v>2.2552833333333333</c:v>
                </c:pt>
                <c:pt idx="30">
                  <c:v>2.3412666666666668</c:v>
                </c:pt>
                <c:pt idx="31">
                  <c:v>2.4437833333333336</c:v>
                </c:pt>
              </c:numCache>
            </c:numRef>
          </c:xVal>
          <c:yVal>
            <c:numRef>
              <c:f>BC!$HV$2:$HV$33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  <c:pt idx="4">
                  <c:v>0.25780700000000001</c:v>
                </c:pt>
                <c:pt idx="5">
                  <c:v>0.65563199999999999</c:v>
                </c:pt>
                <c:pt idx="6">
                  <c:v>0.72898300000000005</c:v>
                </c:pt>
                <c:pt idx="7">
                  <c:v>0.791238</c:v>
                </c:pt>
                <c:pt idx="8">
                  <c:v>0.82903899999999997</c:v>
                </c:pt>
                <c:pt idx="9">
                  <c:v>0.86240700000000003</c:v>
                </c:pt>
                <c:pt idx="10">
                  <c:v>0.88244599999999995</c:v>
                </c:pt>
                <c:pt idx="11">
                  <c:v>0.90249299999999999</c:v>
                </c:pt>
                <c:pt idx="12">
                  <c:v>0.91809499999999999</c:v>
                </c:pt>
                <c:pt idx="13">
                  <c:v>0.931481</c:v>
                </c:pt>
                <c:pt idx="14">
                  <c:v>0.93821900000000003</c:v>
                </c:pt>
                <c:pt idx="15">
                  <c:v>0.93830100000000005</c:v>
                </c:pt>
                <c:pt idx="16">
                  <c:v>0.94281599999999999</c:v>
                </c:pt>
                <c:pt idx="17">
                  <c:v>0.94296599999999997</c:v>
                </c:pt>
                <c:pt idx="18">
                  <c:v>0.94511199999999995</c:v>
                </c:pt>
                <c:pt idx="19">
                  <c:v>0.94526699999999997</c:v>
                </c:pt>
                <c:pt idx="20">
                  <c:v>0.95644600000000002</c:v>
                </c:pt>
                <c:pt idx="21">
                  <c:v>0.95652599999999999</c:v>
                </c:pt>
                <c:pt idx="22">
                  <c:v>0.95881499999999997</c:v>
                </c:pt>
                <c:pt idx="23">
                  <c:v>0.96333299999999999</c:v>
                </c:pt>
                <c:pt idx="24">
                  <c:v>0.96340700000000001</c:v>
                </c:pt>
                <c:pt idx="25">
                  <c:v>0.97903600000000002</c:v>
                </c:pt>
                <c:pt idx="26">
                  <c:v>0.98133700000000001</c:v>
                </c:pt>
                <c:pt idx="27">
                  <c:v>0.98808099999999999</c:v>
                </c:pt>
                <c:pt idx="28">
                  <c:v>0.98815399999999998</c:v>
                </c:pt>
                <c:pt idx="29">
                  <c:v>1.0020100000000001</c:v>
                </c:pt>
                <c:pt idx="30">
                  <c:v>1.00431</c:v>
                </c:pt>
                <c:pt idx="31">
                  <c:v>1.0044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2-43F1-A85A-0254EBE44291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BC!$HU$2:$HU$33</c:f>
              <c:numCache>
                <c:formatCode>General</c:formatCode>
                <c:ptCount val="32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2.9761833333333331E-2</c:v>
                </c:pt>
                <c:pt idx="5">
                  <c:v>8.2672000000000009E-2</c:v>
                </c:pt>
                <c:pt idx="6">
                  <c:v>0.10251316666666667</c:v>
                </c:pt>
                <c:pt idx="7">
                  <c:v>0.13888883333333332</c:v>
                </c:pt>
                <c:pt idx="8">
                  <c:v>0.16534383333333333</c:v>
                </c:pt>
                <c:pt idx="9">
                  <c:v>0.20502666666666666</c:v>
                </c:pt>
                <c:pt idx="10">
                  <c:v>0.24801666666666666</c:v>
                </c:pt>
                <c:pt idx="11">
                  <c:v>0.30092666666666662</c:v>
                </c:pt>
                <c:pt idx="12">
                  <c:v>0.35383666666666669</c:v>
                </c:pt>
                <c:pt idx="13">
                  <c:v>0.41336000000000001</c:v>
                </c:pt>
                <c:pt idx="14">
                  <c:v>0.49272500000000002</c:v>
                </c:pt>
                <c:pt idx="15">
                  <c:v>0.58531666666666671</c:v>
                </c:pt>
                <c:pt idx="16">
                  <c:v>0.66468333333333329</c:v>
                </c:pt>
                <c:pt idx="17">
                  <c:v>0.83333333333333337</c:v>
                </c:pt>
                <c:pt idx="18">
                  <c:v>0.74735499999999999</c:v>
                </c:pt>
                <c:pt idx="19">
                  <c:v>0.92261833333333343</c:v>
                </c:pt>
                <c:pt idx="20">
                  <c:v>0.99867666666666666</c:v>
                </c:pt>
                <c:pt idx="21">
                  <c:v>1.0879633333333334</c:v>
                </c:pt>
                <c:pt idx="22">
                  <c:v>1.1640216666666667</c:v>
                </c:pt>
                <c:pt idx="23">
                  <c:v>1.2466933333333332</c:v>
                </c:pt>
                <c:pt idx="24">
                  <c:v>1.3293649999999999</c:v>
                </c:pt>
                <c:pt idx="25">
                  <c:v>1.4120366666666666</c:v>
                </c:pt>
                <c:pt idx="26">
                  <c:v>1.5013233333333333</c:v>
                </c:pt>
                <c:pt idx="27">
                  <c:v>1.5873016666666666</c:v>
                </c:pt>
                <c:pt idx="28">
                  <c:v>1.6699666666666666</c:v>
                </c:pt>
                <c:pt idx="29">
                  <c:v>2.2552833333333333</c:v>
                </c:pt>
                <c:pt idx="30">
                  <c:v>2.3412666666666668</c:v>
                </c:pt>
                <c:pt idx="31">
                  <c:v>2.4437833333333336</c:v>
                </c:pt>
              </c:numCache>
            </c:numRef>
          </c:xVal>
          <c:yVal>
            <c:numRef>
              <c:f>BC!$HW$2:$HW$33</c:f>
              <c:numCache>
                <c:formatCode>0.000</c:formatCode>
                <c:ptCount val="32"/>
                <c:pt idx="0">
                  <c:v>4.315691497074052E-2</c:v>
                </c:pt>
                <c:pt idx="1">
                  <c:v>5.5598732320649998E-2</c:v>
                </c:pt>
                <c:pt idx="2">
                  <c:v>7.0179820671446069E-2</c:v>
                </c:pt>
                <c:pt idx="3">
                  <c:v>0.10585386819587958</c:v>
                </c:pt>
                <c:pt idx="4">
                  <c:v>0.14868973884125483</c:v>
                </c:pt>
                <c:pt idx="5">
                  <c:v>0.45691595584199296</c:v>
                </c:pt>
                <c:pt idx="6">
                  <c:v>0.57055063368705983</c:v>
                </c:pt>
                <c:pt idx="7">
                  <c:v>0.73749939753726057</c:v>
                </c:pt>
                <c:pt idx="8">
                  <c:v>0.82267145889574944</c:v>
                </c:pt>
                <c:pt idx="9">
                  <c:v>0.90466467635970371</c:v>
                </c:pt>
                <c:pt idx="10">
                  <c:v>0.95251887406906477</c:v>
                </c:pt>
                <c:pt idx="11">
                  <c:v>0.98020690396494348</c:v>
                </c:pt>
                <c:pt idx="12">
                  <c:v>0.99181778258597386</c:v>
                </c:pt>
                <c:pt idx="13">
                  <c:v>0.99698329390284757</c:v>
                </c:pt>
                <c:pt idx="14">
                  <c:v>0.99920434388588986</c:v>
                </c:pt>
                <c:pt idx="15">
                  <c:v>0.99983210848163584</c:v>
                </c:pt>
                <c:pt idx="16">
                  <c:v>0.99995576634901995</c:v>
                </c:pt>
                <c:pt idx="17">
                  <c:v>0.99999740119472724</c:v>
                </c:pt>
                <c:pt idx="18">
                  <c:v>0.99998897613847693</c:v>
                </c:pt>
                <c:pt idx="19">
                  <c:v>0.99999942046889845</c:v>
                </c:pt>
                <c:pt idx="20">
                  <c:v>0.99999983859322139</c:v>
                </c:pt>
                <c:pt idx="21">
                  <c:v>0.99999996400748437</c:v>
                </c:pt>
                <c:pt idx="22">
                  <c:v>0.99999998997562878</c:v>
                </c:pt>
                <c:pt idx="23">
                  <c:v>0.99999999750177881</c:v>
                </c:pt>
                <c:pt idx="24">
                  <c:v>0.99999999937740647</c:v>
                </c:pt>
                <c:pt idx="25">
                  <c:v>0.99999999984484045</c:v>
                </c:pt>
                <c:pt idx="26">
                  <c:v>0.99999999996540057</c:v>
                </c:pt>
                <c:pt idx="27">
                  <c:v>0.99999999999184341</c:v>
                </c:pt>
                <c:pt idx="28">
                  <c:v>0.99999999999796707</c:v>
                </c:pt>
                <c:pt idx="29">
                  <c:v>0.99999999999999989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2-43F1-A85A-0254EBE44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682384"/>
        <c:axId val="1213671152"/>
      </c:scatterChart>
      <c:valAx>
        <c:axId val="121368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671152"/>
        <c:crosses val="autoZero"/>
        <c:crossBetween val="midCat"/>
      </c:valAx>
      <c:valAx>
        <c:axId val="12136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68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BC!$HY$2:$HY$59</c:f>
              <c:numCache>
                <c:formatCode>General</c:formatCode>
                <c:ptCount val="5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8.1053666666666663E-2</c:v>
                </c:pt>
                <c:pt idx="5">
                  <c:v>0.11651466666666667</c:v>
                </c:pt>
                <c:pt idx="6">
                  <c:v>0.16210733333333333</c:v>
                </c:pt>
                <c:pt idx="7">
                  <c:v>0.2077</c:v>
                </c:pt>
                <c:pt idx="8">
                  <c:v>0.24316166666666666</c:v>
                </c:pt>
                <c:pt idx="9">
                  <c:v>0.28875333333333331</c:v>
                </c:pt>
                <c:pt idx="10">
                  <c:v>0.33434666666666668</c:v>
                </c:pt>
                <c:pt idx="11">
                  <c:v>0.41539999999999999</c:v>
                </c:pt>
                <c:pt idx="12">
                  <c:v>0.4964533333333333</c:v>
                </c:pt>
                <c:pt idx="13">
                  <c:v>0.58257333333333328</c:v>
                </c:pt>
                <c:pt idx="14">
                  <c:v>0.6636266666666667</c:v>
                </c:pt>
                <c:pt idx="15">
                  <c:v>0.74468166666666669</c:v>
                </c:pt>
                <c:pt idx="16">
                  <c:v>0.83586666666666665</c:v>
                </c:pt>
                <c:pt idx="17">
                  <c:v>0.91691999999999996</c:v>
                </c:pt>
                <c:pt idx="18">
                  <c:v>1.0030399999999999</c:v>
                </c:pt>
                <c:pt idx="19">
                  <c:v>1.0840933333333331</c:v>
                </c:pt>
                <c:pt idx="20">
                  <c:v>1.1600816666666667</c:v>
                </c:pt>
                <c:pt idx="21">
                  <c:v>1.2462000000000002</c:v>
                </c:pt>
                <c:pt idx="22">
                  <c:v>1.3221883333333333</c:v>
                </c:pt>
                <c:pt idx="23">
                  <c:v>1.4133733333333334</c:v>
                </c:pt>
                <c:pt idx="24">
                  <c:v>1.4944283333333332</c:v>
                </c:pt>
                <c:pt idx="25">
                  <c:v>1.5805466666666668</c:v>
                </c:pt>
                <c:pt idx="26">
                  <c:v>1.6616</c:v>
                </c:pt>
                <c:pt idx="27">
                  <c:v>1.7527833333333334</c:v>
                </c:pt>
                <c:pt idx="28">
                  <c:v>1.8338333333333334</c:v>
                </c:pt>
                <c:pt idx="29">
                  <c:v>1.9199666666666666</c:v>
                </c:pt>
                <c:pt idx="30">
                  <c:v>1.9959500000000001</c:v>
                </c:pt>
                <c:pt idx="31">
                  <c:v>2.0922000000000001</c:v>
                </c:pt>
                <c:pt idx="32">
                  <c:v>2.1783166666666669</c:v>
                </c:pt>
                <c:pt idx="33">
                  <c:v>2.2694999999999999</c:v>
                </c:pt>
                <c:pt idx="34">
                  <c:v>2.3606833333333332</c:v>
                </c:pt>
                <c:pt idx="35">
                  <c:v>2.6342500000000002</c:v>
                </c:pt>
                <c:pt idx="36">
                  <c:v>2.4569333333333332</c:v>
                </c:pt>
                <c:pt idx="37">
                  <c:v>2.5430666666666668</c:v>
                </c:pt>
                <c:pt idx="38">
                  <c:v>2.7102333333333335</c:v>
                </c:pt>
                <c:pt idx="39">
                  <c:v>2.7862166666666668</c:v>
                </c:pt>
                <c:pt idx="40">
                  <c:v>2.8672666666666666</c:v>
                </c:pt>
                <c:pt idx="41">
                  <c:v>2.9584666666666668</c:v>
                </c:pt>
                <c:pt idx="42">
                  <c:v>3.0243166666666665</c:v>
                </c:pt>
                <c:pt idx="43">
                  <c:v>3.1205666666666669</c:v>
                </c:pt>
                <c:pt idx="44">
                  <c:v>3.2117500000000003</c:v>
                </c:pt>
                <c:pt idx="45">
                  <c:v>3.3029333333333333</c:v>
                </c:pt>
                <c:pt idx="46">
                  <c:v>3.4194499999999999</c:v>
                </c:pt>
                <c:pt idx="47">
                  <c:v>3.5005000000000002</c:v>
                </c:pt>
                <c:pt idx="48">
                  <c:v>3.5663666666666667</c:v>
                </c:pt>
                <c:pt idx="49">
                  <c:v>3.6626166666666666</c:v>
                </c:pt>
                <c:pt idx="50">
                  <c:v>3.7487333333333335</c:v>
                </c:pt>
                <c:pt idx="51">
                  <c:v>3.8399166666666669</c:v>
                </c:pt>
              </c:numCache>
            </c:numRef>
          </c:xVal>
          <c:yVal>
            <c:numRef>
              <c:f>BC!$HZ$2:$HZ$59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0.27730900000000003</c:v>
                </c:pt>
                <c:pt idx="5">
                  <c:v>0.37685999999999997</c:v>
                </c:pt>
                <c:pt idx="6">
                  <c:v>0.46931</c:v>
                </c:pt>
                <c:pt idx="7">
                  <c:v>0.52621399999999996</c:v>
                </c:pt>
                <c:pt idx="8">
                  <c:v>0.57126299999999997</c:v>
                </c:pt>
                <c:pt idx="9">
                  <c:v>0.60447099999999998</c:v>
                </c:pt>
                <c:pt idx="10">
                  <c:v>0.64004799999999995</c:v>
                </c:pt>
                <c:pt idx="11">
                  <c:v>0.68039000000000005</c:v>
                </c:pt>
                <c:pt idx="12">
                  <c:v>0.71599299999999999</c:v>
                </c:pt>
                <c:pt idx="13">
                  <c:v>0.74685999999999997</c:v>
                </c:pt>
                <c:pt idx="14">
                  <c:v>0.76587499999999997</c:v>
                </c:pt>
                <c:pt idx="15">
                  <c:v>0.78962900000000003</c:v>
                </c:pt>
                <c:pt idx="16">
                  <c:v>0.79917199999999999</c:v>
                </c:pt>
                <c:pt idx="17">
                  <c:v>0.81344799999999995</c:v>
                </c:pt>
                <c:pt idx="18">
                  <c:v>0.82298800000000005</c:v>
                </c:pt>
                <c:pt idx="19">
                  <c:v>0.83252400000000004</c:v>
                </c:pt>
                <c:pt idx="20">
                  <c:v>0.84442700000000004</c:v>
                </c:pt>
                <c:pt idx="21">
                  <c:v>0.853966</c:v>
                </c:pt>
                <c:pt idx="22">
                  <c:v>0.865869</c:v>
                </c:pt>
                <c:pt idx="23">
                  <c:v>0.87778199999999995</c:v>
                </c:pt>
                <c:pt idx="24">
                  <c:v>0.88968800000000003</c:v>
                </c:pt>
                <c:pt idx="25">
                  <c:v>0.89922800000000003</c:v>
                </c:pt>
                <c:pt idx="26">
                  <c:v>0.90402499999999997</c:v>
                </c:pt>
                <c:pt idx="27">
                  <c:v>0.91356800000000005</c:v>
                </c:pt>
                <c:pt idx="28">
                  <c:v>0.92547400000000002</c:v>
                </c:pt>
                <c:pt idx="29">
                  <c:v>0.93027499999999996</c:v>
                </c:pt>
                <c:pt idx="30">
                  <c:v>0.93269899999999994</c:v>
                </c:pt>
                <c:pt idx="31">
                  <c:v>0.935137</c:v>
                </c:pt>
                <c:pt idx="32">
                  <c:v>0.94230700000000001</c:v>
                </c:pt>
                <c:pt idx="33">
                  <c:v>0.94711100000000004</c:v>
                </c:pt>
                <c:pt idx="34">
                  <c:v>0.95665500000000003</c:v>
                </c:pt>
                <c:pt idx="35">
                  <c:v>0.95684899999999995</c:v>
                </c:pt>
                <c:pt idx="36">
                  <c:v>0.95909299999999997</c:v>
                </c:pt>
                <c:pt idx="37">
                  <c:v>0.95915399999999995</c:v>
                </c:pt>
                <c:pt idx="38">
                  <c:v>0.95927300000000004</c:v>
                </c:pt>
                <c:pt idx="39">
                  <c:v>0.96406599999999998</c:v>
                </c:pt>
                <c:pt idx="40">
                  <c:v>0.96649300000000005</c:v>
                </c:pt>
                <c:pt idx="41">
                  <c:v>0.97366699999999995</c:v>
                </c:pt>
                <c:pt idx="42">
                  <c:v>0.97608399999999995</c:v>
                </c:pt>
                <c:pt idx="43">
                  <c:v>0.98089099999999996</c:v>
                </c:pt>
                <c:pt idx="44">
                  <c:v>0.98095600000000005</c:v>
                </c:pt>
                <c:pt idx="45">
                  <c:v>0.98812999999999995</c:v>
                </c:pt>
                <c:pt idx="46">
                  <c:v>0.99295199999999995</c:v>
                </c:pt>
                <c:pt idx="47">
                  <c:v>1.0024900000000001</c:v>
                </c:pt>
                <c:pt idx="48">
                  <c:v>1.00254</c:v>
                </c:pt>
                <c:pt idx="49">
                  <c:v>1.0073399999999999</c:v>
                </c:pt>
                <c:pt idx="50">
                  <c:v>1.0097700000000001</c:v>
                </c:pt>
                <c:pt idx="51">
                  <c:v>1.0098400000000001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7-42BC-8B67-FE0504116F52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BC!$HY$2:$HY$59</c:f>
              <c:numCache>
                <c:formatCode>General</c:formatCode>
                <c:ptCount val="5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8.1053666666666663E-2</c:v>
                </c:pt>
                <c:pt idx="5">
                  <c:v>0.11651466666666667</c:v>
                </c:pt>
                <c:pt idx="6">
                  <c:v>0.16210733333333333</c:v>
                </c:pt>
                <c:pt idx="7">
                  <c:v>0.2077</c:v>
                </c:pt>
                <c:pt idx="8">
                  <c:v>0.24316166666666666</c:v>
                </c:pt>
                <c:pt idx="9">
                  <c:v>0.28875333333333331</c:v>
                </c:pt>
                <c:pt idx="10">
                  <c:v>0.33434666666666668</c:v>
                </c:pt>
                <c:pt idx="11">
                  <c:v>0.41539999999999999</c:v>
                </c:pt>
                <c:pt idx="12">
                  <c:v>0.4964533333333333</c:v>
                </c:pt>
                <c:pt idx="13">
                  <c:v>0.58257333333333328</c:v>
                </c:pt>
                <c:pt idx="14">
                  <c:v>0.6636266666666667</c:v>
                </c:pt>
                <c:pt idx="15">
                  <c:v>0.74468166666666669</c:v>
                </c:pt>
                <c:pt idx="16">
                  <c:v>0.83586666666666665</c:v>
                </c:pt>
                <c:pt idx="17">
                  <c:v>0.91691999999999996</c:v>
                </c:pt>
                <c:pt idx="18">
                  <c:v>1.0030399999999999</c:v>
                </c:pt>
                <c:pt idx="19">
                  <c:v>1.0840933333333331</c:v>
                </c:pt>
                <c:pt idx="20">
                  <c:v>1.1600816666666667</c:v>
                </c:pt>
                <c:pt idx="21">
                  <c:v>1.2462000000000002</c:v>
                </c:pt>
                <c:pt idx="22">
                  <c:v>1.3221883333333333</c:v>
                </c:pt>
                <c:pt idx="23">
                  <c:v>1.4133733333333334</c:v>
                </c:pt>
                <c:pt idx="24">
                  <c:v>1.4944283333333332</c:v>
                </c:pt>
                <c:pt idx="25">
                  <c:v>1.5805466666666668</c:v>
                </c:pt>
                <c:pt idx="26">
                  <c:v>1.6616</c:v>
                </c:pt>
                <c:pt idx="27">
                  <c:v>1.7527833333333334</c:v>
                </c:pt>
                <c:pt idx="28">
                  <c:v>1.8338333333333334</c:v>
                </c:pt>
                <c:pt idx="29">
                  <c:v>1.9199666666666666</c:v>
                </c:pt>
                <c:pt idx="30">
                  <c:v>1.9959500000000001</c:v>
                </c:pt>
                <c:pt idx="31">
                  <c:v>2.0922000000000001</c:v>
                </c:pt>
                <c:pt idx="32">
                  <c:v>2.1783166666666669</c:v>
                </c:pt>
                <c:pt idx="33">
                  <c:v>2.2694999999999999</c:v>
                </c:pt>
                <c:pt idx="34">
                  <c:v>2.3606833333333332</c:v>
                </c:pt>
                <c:pt idx="35">
                  <c:v>2.6342500000000002</c:v>
                </c:pt>
                <c:pt idx="36">
                  <c:v>2.4569333333333332</c:v>
                </c:pt>
                <c:pt idx="37">
                  <c:v>2.5430666666666668</c:v>
                </c:pt>
                <c:pt idx="38">
                  <c:v>2.7102333333333335</c:v>
                </c:pt>
                <c:pt idx="39">
                  <c:v>2.7862166666666668</c:v>
                </c:pt>
                <c:pt idx="40">
                  <c:v>2.8672666666666666</c:v>
                </c:pt>
                <c:pt idx="41">
                  <c:v>2.9584666666666668</c:v>
                </c:pt>
                <c:pt idx="42">
                  <c:v>3.0243166666666665</c:v>
                </c:pt>
                <c:pt idx="43">
                  <c:v>3.1205666666666669</c:v>
                </c:pt>
                <c:pt idx="44">
                  <c:v>3.2117500000000003</c:v>
                </c:pt>
                <c:pt idx="45">
                  <c:v>3.3029333333333333</c:v>
                </c:pt>
                <c:pt idx="46">
                  <c:v>3.4194499999999999</c:v>
                </c:pt>
                <c:pt idx="47">
                  <c:v>3.5005000000000002</c:v>
                </c:pt>
                <c:pt idx="48">
                  <c:v>3.5663666666666667</c:v>
                </c:pt>
                <c:pt idx="49">
                  <c:v>3.6626166666666666</c:v>
                </c:pt>
                <c:pt idx="50">
                  <c:v>3.7487333333333335</c:v>
                </c:pt>
                <c:pt idx="51">
                  <c:v>3.8399166666666669</c:v>
                </c:pt>
              </c:numCache>
            </c:numRef>
          </c:xVal>
          <c:yVal>
            <c:numRef>
              <c:f>BC!$IA$2:$IA$59</c:f>
              <c:numCache>
                <c:formatCode>0.000</c:formatCode>
                <c:ptCount val="58"/>
                <c:pt idx="0">
                  <c:v>0.16645612517812136</c:v>
                </c:pt>
                <c:pt idx="1">
                  <c:v>0.17598765727381685</c:v>
                </c:pt>
                <c:pt idx="2">
                  <c:v>0.1857435139061617</c:v>
                </c:pt>
                <c:pt idx="3">
                  <c:v>0.1957119950771691</c:v>
                </c:pt>
                <c:pt idx="4">
                  <c:v>0.24945718221575705</c:v>
                </c:pt>
                <c:pt idx="5">
                  <c:v>0.28894658807864476</c:v>
                </c:pt>
                <c:pt idx="6">
                  <c:v>0.34123245579786354</c:v>
                </c:pt>
                <c:pt idx="7">
                  <c:v>0.39409985215810872</c:v>
                </c:pt>
                <c:pt idx="8">
                  <c:v>0.43491842558586408</c:v>
                </c:pt>
                <c:pt idx="9">
                  <c:v>0.48623734727955359</c:v>
                </c:pt>
                <c:pt idx="10">
                  <c:v>0.53555112855872056</c:v>
                </c:pt>
                <c:pt idx="11">
                  <c:v>0.61658179941924629</c:v>
                </c:pt>
                <c:pt idx="12">
                  <c:v>0.68766103394200628</c:v>
                </c:pt>
                <c:pt idx="13">
                  <c:v>0.75173366903654892</c:v>
                </c:pt>
                <c:pt idx="14">
                  <c:v>0.80172841859625199</c:v>
                </c:pt>
                <c:pt idx="15">
                  <c:v>0.84271685835494148</c:v>
                </c:pt>
                <c:pt idx="16">
                  <c:v>0.87954942893528465</c:v>
                </c:pt>
                <c:pt idx="17">
                  <c:v>0.905391950930022</c:v>
                </c:pt>
                <c:pt idx="18">
                  <c:v>0.92705489173872546</c:v>
                </c:pt>
                <c:pt idx="19">
                  <c:v>0.9430339765679514</c:v>
                </c:pt>
                <c:pt idx="20">
                  <c:v>0.95489789632327948</c:v>
                </c:pt>
                <c:pt idx="21">
                  <c:v>0.96543984625432744</c:v>
                </c:pt>
                <c:pt idx="22">
                  <c:v>0.97270488771695318</c:v>
                </c:pt>
                <c:pt idx="23">
                  <c:v>0.97945764453364703</c:v>
                </c:pt>
                <c:pt idx="24">
                  <c:v>0.98405545481222301</c:v>
                </c:pt>
                <c:pt idx="25">
                  <c:v>0.98782549292545185</c:v>
                </c:pt>
                <c:pt idx="26">
                  <c:v>0.990559374185222</c:v>
                </c:pt>
                <c:pt idx="27">
                  <c:v>0.9929109768878468</c:v>
                </c:pt>
                <c:pt idx="28">
                  <c:v>0.99450598954004421</c:v>
                </c:pt>
                <c:pt idx="29">
                  <c:v>0.99581048039260167</c:v>
                </c:pt>
                <c:pt idx="30">
                  <c:v>0.99670196642152853</c:v>
                </c:pt>
                <c:pt idx="31">
                  <c:v>0.99756458760229605</c:v>
                </c:pt>
                <c:pt idx="32">
                  <c:v>0.99814342885194696</c:v>
                </c:pt>
                <c:pt idx="33">
                  <c:v>0.99860721569585875</c:v>
                </c:pt>
                <c:pt idx="34">
                  <c:v>0.99895520538387639</c:v>
                </c:pt>
                <c:pt idx="35">
                  <c:v>0.9995590863293754</c:v>
                </c:pt>
                <c:pt idx="36">
                  <c:v>0.99922870585271939</c:v>
                </c:pt>
                <c:pt idx="37">
                  <c:v>0.99941217205484389</c:v>
                </c:pt>
                <c:pt idx="38">
                  <c:v>0.99965304701327673</c:v>
                </c:pt>
                <c:pt idx="39">
                  <c:v>0.99972698698791929</c:v>
                </c:pt>
                <c:pt idx="40">
                  <c:v>0.99978857729058401</c:v>
                </c:pt>
                <c:pt idx="41">
                  <c:v>0.99984143340552001</c:v>
                </c:pt>
                <c:pt idx="42">
                  <c:v>0.99987117554771199</c:v>
                </c:pt>
                <c:pt idx="43">
                  <c:v>0.99990490989965064</c:v>
                </c:pt>
                <c:pt idx="44">
                  <c:v>0.99992867990911571</c:v>
                </c:pt>
                <c:pt idx="45">
                  <c:v>0.99994650820398956</c:v>
                </c:pt>
                <c:pt idx="46">
                  <c:v>0.99996296149517327</c:v>
                </c:pt>
                <c:pt idx="47">
                  <c:v>0.99997131795108518</c:v>
                </c:pt>
                <c:pt idx="48">
                  <c:v>0.99997669931694322</c:v>
                </c:pt>
                <c:pt idx="49">
                  <c:v>0.99998280114034754</c:v>
                </c:pt>
                <c:pt idx="50">
                  <c:v>0.9999868926859099</c:v>
                </c:pt>
                <c:pt idx="51">
                  <c:v>0.99999016926841766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7-42BC-8B67-FE0504116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824656"/>
        <c:axId val="1250820912"/>
      </c:scatterChart>
      <c:valAx>
        <c:axId val="12508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20912"/>
        <c:crosses val="autoZero"/>
        <c:crossBetween val="midCat"/>
      </c:valAx>
      <c:valAx>
        <c:axId val="12508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2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BC!$IC$2:$IC$47</c:f>
              <c:numCache>
                <c:formatCode>General</c:formatCode>
                <c:ptCount val="46"/>
                <c:pt idx="0">
                  <c:v>0</c:v>
                </c:pt>
                <c:pt idx="1">
                  <c:v>0.44117666666666666</c:v>
                </c:pt>
                <c:pt idx="2">
                  <c:v>0.81617666666666666</c:v>
                </c:pt>
                <c:pt idx="3">
                  <c:v>1.1470583333333333</c:v>
                </c:pt>
                <c:pt idx="4">
                  <c:v>1.5882350000000001</c:v>
                </c:pt>
                <c:pt idx="5">
                  <c:v>1.9080833333333334</c:v>
                </c:pt>
                <c:pt idx="6">
                  <c:v>2.25</c:v>
                </c:pt>
                <c:pt idx="7">
                  <c:v>2.7132333333333336</c:v>
                </c:pt>
                <c:pt idx="8">
                  <c:v>3</c:v>
                </c:pt>
                <c:pt idx="9">
                  <c:v>3.1764666666666668</c:v>
                </c:pt>
                <c:pt idx="10">
                  <c:v>3.2426499999999998</c:v>
                </c:pt>
                <c:pt idx="11">
                  <c:v>3.3308833333333334</c:v>
                </c:pt>
                <c:pt idx="12">
                  <c:v>3.3970666666666669</c:v>
                </c:pt>
                <c:pt idx="13">
                  <c:v>3.4963166666666665</c:v>
                </c:pt>
                <c:pt idx="14">
                  <c:v>3.5955833333333334</c:v>
                </c:pt>
                <c:pt idx="15">
                  <c:v>3.6838166666666665</c:v>
                </c:pt>
                <c:pt idx="16">
                  <c:v>3.75</c:v>
                </c:pt>
                <c:pt idx="17">
                  <c:v>3.8161833333333335</c:v>
                </c:pt>
                <c:pt idx="18">
                  <c:v>3.9264666666666668</c:v>
                </c:pt>
                <c:pt idx="19">
                  <c:v>3.9816166666666666</c:v>
                </c:pt>
                <c:pt idx="20">
                  <c:v>4.0808833333333334</c:v>
                </c:pt>
                <c:pt idx="21">
                  <c:v>4.191183333333333</c:v>
                </c:pt>
                <c:pt idx="22">
                  <c:v>4.2352999999999996</c:v>
                </c:pt>
                <c:pt idx="23">
                  <c:v>4.3345666666666665</c:v>
                </c:pt>
                <c:pt idx="24">
                  <c:v>4.3897000000000004</c:v>
                </c:pt>
                <c:pt idx="25">
                  <c:v>4.4889666666666672</c:v>
                </c:pt>
                <c:pt idx="26">
                  <c:v>4.6654333333333335</c:v>
                </c:pt>
                <c:pt idx="27">
                  <c:v>4.875</c:v>
                </c:pt>
                <c:pt idx="28">
                  <c:v>5.0183833333333334</c:v>
                </c:pt>
                <c:pt idx="29">
                  <c:v>5.0845666666666665</c:v>
                </c:pt>
                <c:pt idx="30">
                  <c:v>5.2610333333333328</c:v>
                </c:pt>
                <c:pt idx="31">
                  <c:v>5.4705833333333338</c:v>
                </c:pt>
                <c:pt idx="32">
                  <c:v>5.8676500000000003</c:v>
                </c:pt>
                <c:pt idx="33">
                  <c:v>6.1433833333333334</c:v>
                </c:pt>
                <c:pt idx="34">
                  <c:v>6.375</c:v>
                </c:pt>
                <c:pt idx="35">
                  <c:v>6.4852999999999996</c:v>
                </c:pt>
                <c:pt idx="36">
                  <c:v>6.6727999999999996</c:v>
                </c:pt>
                <c:pt idx="37">
                  <c:v>6.871316666666667</c:v>
                </c:pt>
                <c:pt idx="38">
                  <c:v>7.058816666666667</c:v>
                </c:pt>
              </c:numCache>
            </c:numRef>
          </c:xVal>
          <c:yVal>
            <c:numRef>
              <c:f>BC!$ID$2:$ID$47</c:f>
              <c:numCache>
                <c:formatCode>General</c:formatCode>
                <c:ptCount val="46"/>
                <c:pt idx="0">
                  <c:v>0</c:v>
                </c:pt>
                <c:pt idx="1">
                  <c:v>7.5414799999999997E-3</c:v>
                </c:pt>
                <c:pt idx="2">
                  <c:v>1.2541500000000001E-2</c:v>
                </c:pt>
                <c:pt idx="3">
                  <c:v>3.0377100000000001E-2</c:v>
                </c:pt>
                <c:pt idx="4">
                  <c:v>5.0739100000000002E-2</c:v>
                </c:pt>
                <c:pt idx="5">
                  <c:v>5.8321999999999999E-2</c:v>
                </c:pt>
                <c:pt idx="6">
                  <c:v>8.1282099999999996E-2</c:v>
                </c:pt>
                <c:pt idx="7">
                  <c:v>0.12214899999999999</c:v>
                </c:pt>
                <c:pt idx="8">
                  <c:v>0.15794900000000001</c:v>
                </c:pt>
                <c:pt idx="9">
                  <c:v>0.16814499999999999</c:v>
                </c:pt>
                <c:pt idx="10">
                  <c:v>0.23222499999999999</c:v>
                </c:pt>
                <c:pt idx="11">
                  <c:v>0.27578399999999997</c:v>
                </c:pt>
                <c:pt idx="12">
                  <c:v>0.327044</c:v>
                </c:pt>
                <c:pt idx="13">
                  <c:v>0.388548</c:v>
                </c:pt>
                <c:pt idx="14">
                  <c:v>0.488514</c:v>
                </c:pt>
                <c:pt idx="15">
                  <c:v>0.57310000000000005</c:v>
                </c:pt>
                <c:pt idx="16">
                  <c:v>0.62179499999999999</c:v>
                </c:pt>
                <c:pt idx="17">
                  <c:v>0.66536200000000001</c:v>
                </c:pt>
                <c:pt idx="18">
                  <c:v>0.69096500000000005</c:v>
                </c:pt>
                <c:pt idx="19">
                  <c:v>0.71402299999999996</c:v>
                </c:pt>
                <c:pt idx="20">
                  <c:v>0.76270700000000002</c:v>
                </c:pt>
                <c:pt idx="21">
                  <c:v>0.78061800000000003</c:v>
                </c:pt>
                <c:pt idx="22">
                  <c:v>0.80880799999999997</c:v>
                </c:pt>
                <c:pt idx="23">
                  <c:v>0.81903099999999995</c:v>
                </c:pt>
                <c:pt idx="24">
                  <c:v>0.84465299999999999</c:v>
                </c:pt>
                <c:pt idx="25">
                  <c:v>0.86513200000000001</c:v>
                </c:pt>
                <c:pt idx="26">
                  <c:v>0.87789200000000001</c:v>
                </c:pt>
                <c:pt idx="27">
                  <c:v>0.89064100000000002</c:v>
                </c:pt>
                <c:pt idx="28">
                  <c:v>0.90597700000000003</c:v>
                </c:pt>
                <c:pt idx="29">
                  <c:v>0.91877500000000001</c:v>
                </c:pt>
                <c:pt idx="30">
                  <c:v>0.94179100000000004</c:v>
                </c:pt>
                <c:pt idx="31">
                  <c:v>0.95966799999999997</c:v>
                </c:pt>
                <c:pt idx="32">
                  <c:v>0.96209699999999998</c:v>
                </c:pt>
                <c:pt idx="33">
                  <c:v>0.96456600000000003</c:v>
                </c:pt>
                <c:pt idx="34">
                  <c:v>0.96705099999999999</c:v>
                </c:pt>
                <c:pt idx="35">
                  <c:v>0.97470599999999996</c:v>
                </c:pt>
                <c:pt idx="36">
                  <c:v>0.97977000000000003</c:v>
                </c:pt>
                <c:pt idx="37">
                  <c:v>0.98995900000000003</c:v>
                </c:pt>
                <c:pt idx="38">
                  <c:v>0.997587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E-4467-8D17-B01A257F7337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BC!$IC$2:$IC$47</c:f>
              <c:numCache>
                <c:formatCode>General</c:formatCode>
                <c:ptCount val="46"/>
                <c:pt idx="0">
                  <c:v>0</c:v>
                </c:pt>
                <c:pt idx="1">
                  <c:v>0.44117666666666666</c:v>
                </c:pt>
                <c:pt idx="2">
                  <c:v>0.81617666666666666</c:v>
                </c:pt>
                <c:pt idx="3">
                  <c:v>1.1470583333333333</c:v>
                </c:pt>
                <c:pt idx="4">
                  <c:v>1.5882350000000001</c:v>
                </c:pt>
                <c:pt idx="5">
                  <c:v>1.9080833333333334</c:v>
                </c:pt>
                <c:pt idx="6">
                  <c:v>2.25</c:v>
                </c:pt>
                <c:pt idx="7">
                  <c:v>2.7132333333333336</c:v>
                </c:pt>
                <c:pt idx="8">
                  <c:v>3</c:v>
                </c:pt>
                <c:pt idx="9">
                  <c:v>3.1764666666666668</c:v>
                </c:pt>
                <c:pt idx="10">
                  <c:v>3.2426499999999998</c:v>
                </c:pt>
                <c:pt idx="11">
                  <c:v>3.3308833333333334</c:v>
                </c:pt>
                <c:pt idx="12">
                  <c:v>3.3970666666666669</c:v>
                </c:pt>
                <c:pt idx="13">
                  <c:v>3.4963166666666665</c:v>
                </c:pt>
                <c:pt idx="14">
                  <c:v>3.5955833333333334</c:v>
                </c:pt>
                <c:pt idx="15">
                  <c:v>3.6838166666666665</c:v>
                </c:pt>
                <c:pt idx="16">
                  <c:v>3.75</c:v>
                </c:pt>
                <c:pt idx="17">
                  <c:v>3.8161833333333335</c:v>
                </c:pt>
                <c:pt idx="18">
                  <c:v>3.9264666666666668</c:v>
                </c:pt>
                <c:pt idx="19">
                  <c:v>3.9816166666666666</c:v>
                </c:pt>
                <c:pt idx="20">
                  <c:v>4.0808833333333334</c:v>
                </c:pt>
                <c:pt idx="21">
                  <c:v>4.191183333333333</c:v>
                </c:pt>
                <c:pt idx="22">
                  <c:v>4.2352999999999996</c:v>
                </c:pt>
                <c:pt idx="23">
                  <c:v>4.3345666666666665</c:v>
                </c:pt>
                <c:pt idx="24">
                  <c:v>4.3897000000000004</c:v>
                </c:pt>
                <c:pt idx="25">
                  <c:v>4.4889666666666672</c:v>
                </c:pt>
                <c:pt idx="26">
                  <c:v>4.6654333333333335</c:v>
                </c:pt>
                <c:pt idx="27">
                  <c:v>4.875</c:v>
                </c:pt>
                <c:pt idx="28">
                  <c:v>5.0183833333333334</c:v>
                </c:pt>
                <c:pt idx="29">
                  <c:v>5.0845666666666665</c:v>
                </c:pt>
                <c:pt idx="30">
                  <c:v>5.2610333333333328</c:v>
                </c:pt>
                <c:pt idx="31">
                  <c:v>5.4705833333333338</c:v>
                </c:pt>
                <c:pt idx="32">
                  <c:v>5.8676500000000003</c:v>
                </c:pt>
                <c:pt idx="33">
                  <c:v>6.1433833333333334</c:v>
                </c:pt>
                <c:pt idx="34">
                  <c:v>6.375</c:v>
                </c:pt>
                <c:pt idx="35">
                  <c:v>6.4852999999999996</c:v>
                </c:pt>
                <c:pt idx="36">
                  <c:v>6.6727999999999996</c:v>
                </c:pt>
                <c:pt idx="37">
                  <c:v>6.871316666666667</c:v>
                </c:pt>
                <c:pt idx="38">
                  <c:v>7.058816666666667</c:v>
                </c:pt>
              </c:numCache>
            </c:numRef>
          </c:xVal>
          <c:yVal>
            <c:numRef>
              <c:f>BC!$IE$2:$IE$47</c:f>
              <c:numCache>
                <c:formatCode>0.000</c:formatCode>
                <c:ptCount val="46"/>
                <c:pt idx="0">
                  <c:v>8.1962324770508937E-203</c:v>
                </c:pt>
                <c:pt idx="1">
                  <c:v>4.5706977907086143E-92</c:v>
                </c:pt>
                <c:pt idx="2">
                  <c:v>3.1130027239322072E-47</c:v>
                </c:pt>
                <c:pt idx="3">
                  <c:v>2.3089044997182616E-26</c:v>
                </c:pt>
                <c:pt idx="4">
                  <c:v>2.5860906145511582E-12</c:v>
                </c:pt>
                <c:pt idx="5">
                  <c:v>3.0508528480692708E-7</c:v>
                </c:pt>
                <c:pt idx="6">
                  <c:v>3.01275936803086E-4</c:v>
                </c:pt>
                <c:pt idx="7">
                  <c:v>2.9545404050008169E-2</c:v>
                </c:pt>
                <c:pt idx="8">
                  <c:v>0.12223275646276217</c:v>
                </c:pt>
                <c:pt idx="9">
                  <c:v>0.21656730587036355</c:v>
                </c:pt>
                <c:pt idx="10">
                  <c:v>0.25716379557371249</c:v>
                </c:pt>
                <c:pt idx="11">
                  <c:v>0.31392028805587557</c:v>
                </c:pt>
                <c:pt idx="12">
                  <c:v>0.35754409361798462</c:v>
                </c:pt>
                <c:pt idx="13">
                  <c:v>0.42306249697056653</c:v>
                </c:pt>
                <c:pt idx="14">
                  <c:v>0.48700545268836987</c:v>
                </c:pt>
                <c:pt idx="15">
                  <c:v>0.54127613980570366</c:v>
                </c:pt>
                <c:pt idx="16">
                  <c:v>0.57990593515282207</c:v>
                </c:pt>
                <c:pt idx="17">
                  <c:v>0.61650120591965629</c:v>
                </c:pt>
                <c:pt idx="18">
                  <c:v>0.67259787469529753</c:v>
                </c:pt>
                <c:pt idx="19">
                  <c:v>0.69828494628732984</c:v>
                </c:pt>
                <c:pt idx="20">
                  <c:v>0.7405471626581388</c:v>
                </c:pt>
                <c:pt idx="21">
                  <c:v>0.78170419843646155</c:v>
                </c:pt>
                <c:pt idx="22">
                  <c:v>0.79653955252151798</c:v>
                </c:pt>
                <c:pt idx="23">
                  <c:v>0.82674623172596062</c:v>
                </c:pt>
                <c:pt idx="24">
                  <c:v>0.84174073346424971</c:v>
                </c:pt>
                <c:pt idx="25">
                  <c:v>0.86580678460843274</c:v>
                </c:pt>
                <c:pt idx="26">
                  <c:v>0.90043159480403401</c:v>
                </c:pt>
                <c:pt idx="27">
                  <c:v>0.93060143705672871</c:v>
                </c:pt>
                <c:pt idx="28">
                  <c:v>0.94595195239413077</c:v>
                </c:pt>
                <c:pt idx="29">
                  <c:v>0.9518732588622475</c:v>
                </c:pt>
                <c:pt idx="30">
                  <c:v>0.96473587222652635</c:v>
                </c:pt>
                <c:pt idx="31">
                  <c:v>0.97568013296397271</c:v>
                </c:pt>
                <c:pt idx="32">
                  <c:v>0.98802463808654362</c:v>
                </c:pt>
                <c:pt idx="33">
                  <c:v>0.99269257036172964</c:v>
                </c:pt>
                <c:pt idx="34">
                  <c:v>0.99517776907844058</c:v>
                </c:pt>
                <c:pt idx="35">
                  <c:v>0.99604439126202415</c:v>
                </c:pt>
                <c:pt idx="36">
                  <c:v>0.99717585171048817</c:v>
                </c:pt>
                <c:pt idx="37">
                  <c:v>0.99802354110588598</c:v>
                </c:pt>
                <c:pt idx="38">
                  <c:v>0.99858928725563734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E-4467-8D17-B01A257F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62160"/>
        <c:axId val="1215041776"/>
      </c:scatterChart>
      <c:valAx>
        <c:axId val="12150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41776"/>
        <c:crosses val="autoZero"/>
        <c:crossBetween val="midCat"/>
      </c:valAx>
      <c:valAx>
        <c:axId val="12150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6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BC!$IG$2:$IG$35</c:f>
              <c:numCache>
                <c:formatCode>General</c:formatCode>
                <c:ptCount val="34"/>
                <c:pt idx="0">
                  <c:v>0</c:v>
                </c:pt>
                <c:pt idx="1">
                  <c:v>0.17647000000000002</c:v>
                </c:pt>
                <c:pt idx="2">
                  <c:v>0.28676499999999999</c:v>
                </c:pt>
                <c:pt idx="3">
                  <c:v>0.38602999999999998</c:v>
                </c:pt>
                <c:pt idx="4">
                  <c:v>0.49632333333333334</c:v>
                </c:pt>
                <c:pt idx="5">
                  <c:v>0.60661833333333337</c:v>
                </c:pt>
                <c:pt idx="6">
                  <c:v>0.76102999999999998</c:v>
                </c:pt>
                <c:pt idx="7">
                  <c:v>0.82720666666666665</c:v>
                </c:pt>
                <c:pt idx="8">
                  <c:v>0.9595583333333334</c:v>
                </c:pt>
                <c:pt idx="9">
                  <c:v>0.98161833333333337</c:v>
                </c:pt>
                <c:pt idx="10">
                  <c:v>1.1801466666666667</c:v>
                </c:pt>
                <c:pt idx="11">
                  <c:v>1.3345583333333333</c:v>
                </c:pt>
                <c:pt idx="12">
                  <c:v>1.5</c:v>
                </c:pt>
                <c:pt idx="13">
                  <c:v>1.6323533333333333</c:v>
                </c:pt>
                <c:pt idx="14">
                  <c:v>1.7867666666666666</c:v>
                </c:pt>
                <c:pt idx="15">
                  <c:v>1.9742666666666666</c:v>
                </c:pt>
                <c:pt idx="16">
                  <c:v>2.1617666666666664</c:v>
                </c:pt>
                <c:pt idx="17">
                  <c:v>2.3823500000000002</c:v>
                </c:pt>
                <c:pt idx="18">
                  <c:v>2.6691166666666666</c:v>
                </c:pt>
                <c:pt idx="19">
                  <c:v>2.9007333333333336</c:v>
                </c:pt>
                <c:pt idx="20">
                  <c:v>3.1764666666666668</c:v>
                </c:pt>
                <c:pt idx="21">
                  <c:v>7.058816666666667</c:v>
                </c:pt>
                <c:pt idx="22">
                  <c:v>3.8603000000000001</c:v>
                </c:pt>
                <c:pt idx="23">
                  <c:v>3.5845666666666669</c:v>
                </c:pt>
              </c:numCache>
            </c:numRef>
          </c:xVal>
          <c:yVal>
            <c:numRef>
              <c:f>BC!$IH$2:$IH$35</c:f>
              <c:numCache>
                <c:formatCode>General</c:formatCode>
                <c:ptCount val="34"/>
                <c:pt idx="0">
                  <c:v>0</c:v>
                </c:pt>
                <c:pt idx="1">
                  <c:v>4.8657600000000002E-2</c:v>
                </c:pt>
                <c:pt idx="2">
                  <c:v>8.1953200000000004E-2</c:v>
                </c:pt>
                <c:pt idx="3">
                  <c:v>0.112689</c:v>
                </c:pt>
                <c:pt idx="4">
                  <c:v>0.15624099999999999</c:v>
                </c:pt>
                <c:pt idx="5">
                  <c:v>0.212613</c:v>
                </c:pt>
                <c:pt idx="6">
                  <c:v>0.28948299999999999</c:v>
                </c:pt>
                <c:pt idx="7">
                  <c:v>0.35356300000000002</c:v>
                </c:pt>
                <c:pt idx="8">
                  <c:v>0.38172299999999998</c:v>
                </c:pt>
                <c:pt idx="9">
                  <c:v>0.43043399999999998</c:v>
                </c:pt>
                <c:pt idx="10">
                  <c:v>0.52010900000000004</c:v>
                </c:pt>
                <c:pt idx="11">
                  <c:v>0.60467199999999999</c:v>
                </c:pt>
                <c:pt idx="12">
                  <c:v>0.73025600000000002</c:v>
                </c:pt>
                <c:pt idx="13">
                  <c:v>0.80457000000000001</c:v>
                </c:pt>
                <c:pt idx="14">
                  <c:v>0.84041500000000002</c:v>
                </c:pt>
                <c:pt idx="15">
                  <c:v>0.87368400000000002</c:v>
                </c:pt>
                <c:pt idx="16">
                  <c:v>0.89926099999999998</c:v>
                </c:pt>
                <c:pt idx="17">
                  <c:v>0.92482699999999995</c:v>
                </c:pt>
                <c:pt idx="18">
                  <c:v>0.95549799999999996</c:v>
                </c:pt>
                <c:pt idx="19">
                  <c:v>0.97336699999999998</c:v>
                </c:pt>
                <c:pt idx="20">
                  <c:v>0.99378599999999995</c:v>
                </c:pt>
                <c:pt idx="21">
                  <c:v>1.0001500000000001</c:v>
                </c:pt>
                <c:pt idx="22">
                  <c:v>1.0012399999999999</c:v>
                </c:pt>
                <c:pt idx="23">
                  <c:v>1.0013399999999999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4-4542-AB79-1DF97C77F042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BC!$IG$2:$IG$35</c:f>
              <c:numCache>
                <c:formatCode>General</c:formatCode>
                <c:ptCount val="34"/>
                <c:pt idx="0">
                  <c:v>0</c:v>
                </c:pt>
                <c:pt idx="1">
                  <c:v>0.17647000000000002</c:v>
                </c:pt>
                <c:pt idx="2">
                  <c:v>0.28676499999999999</c:v>
                </c:pt>
                <c:pt idx="3">
                  <c:v>0.38602999999999998</c:v>
                </c:pt>
                <c:pt idx="4">
                  <c:v>0.49632333333333334</c:v>
                </c:pt>
                <c:pt idx="5">
                  <c:v>0.60661833333333337</c:v>
                </c:pt>
                <c:pt idx="6">
                  <c:v>0.76102999999999998</c:v>
                </c:pt>
                <c:pt idx="7">
                  <c:v>0.82720666666666665</c:v>
                </c:pt>
                <c:pt idx="8">
                  <c:v>0.9595583333333334</c:v>
                </c:pt>
                <c:pt idx="9">
                  <c:v>0.98161833333333337</c:v>
                </c:pt>
                <c:pt idx="10">
                  <c:v>1.1801466666666667</c:v>
                </c:pt>
                <c:pt idx="11">
                  <c:v>1.3345583333333333</c:v>
                </c:pt>
                <c:pt idx="12">
                  <c:v>1.5</c:v>
                </c:pt>
                <c:pt idx="13">
                  <c:v>1.6323533333333333</c:v>
                </c:pt>
                <c:pt idx="14">
                  <c:v>1.7867666666666666</c:v>
                </c:pt>
                <c:pt idx="15">
                  <c:v>1.9742666666666666</c:v>
                </c:pt>
                <c:pt idx="16">
                  <c:v>2.1617666666666664</c:v>
                </c:pt>
                <c:pt idx="17">
                  <c:v>2.3823500000000002</c:v>
                </c:pt>
                <c:pt idx="18">
                  <c:v>2.6691166666666666</c:v>
                </c:pt>
                <c:pt idx="19">
                  <c:v>2.9007333333333336</c:v>
                </c:pt>
                <c:pt idx="20">
                  <c:v>3.1764666666666668</c:v>
                </c:pt>
                <c:pt idx="21">
                  <c:v>7.058816666666667</c:v>
                </c:pt>
                <c:pt idx="22">
                  <c:v>3.8603000000000001</c:v>
                </c:pt>
                <c:pt idx="23">
                  <c:v>3.5845666666666669</c:v>
                </c:pt>
              </c:numCache>
            </c:numRef>
          </c:xVal>
          <c:yVal>
            <c:numRef>
              <c:f>BC!$II$2:$II$35</c:f>
              <c:numCache>
                <c:formatCode>0.000</c:formatCode>
                <c:ptCount val="34"/>
                <c:pt idx="0">
                  <c:v>1.0505835832880214E-2</c:v>
                </c:pt>
                <c:pt idx="1">
                  <c:v>3.4884412949329563E-2</c:v>
                </c:pt>
                <c:pt idx="2">
                  <c:v>6.2535908835463519E-2</c:v>
                </c:pt>
                <c:pt idx="3">
                  <c:v>9.6905080050872838E-2</c:v>
                </c:pt>
                <c:pt idx="4">
                  <c:v>0.14543245755410419</c:v>
                </c:pt>
                <c:pt idx="5">
                  <c:v>0.20338080275406212</c:v>
                </c:pt>
                <c:pt idx="6">
                  <c:v>0.29557610709901599</c:v>
                </c:pt>
                <c:pt idx="7">
                  <c:v>0.33729444608026593</c:v>
                </c:pt>
                <c:pt idx="8">
                  <c:v>0.42143113864185167</c:v>
                </c:pt>
                <c:pt idx="9">
                  <c:v>0.43531024260780965</c:v>
                </c:pt>
                <c:pt idx="10">
                  <c:v>0.55452798750330801</c:v>
                </c:pt>
                <c:pt idx="11">
                  <c:v>0.63684234160351716</c:v>
                </c:pt>
                <c:pt idx="12">
                  <c:v>0.71263952387366714</c:v>
                </c:pt>
                <c:pt idx="13">
                  <c:v>0.76386960620279587</c:v>
                </c:pt>
                <c:pt idx="14">
                  <c:v>0.8137260315191146</c:v>
                </c:pt>
                <c:pt idx="15">
                  <c:v>0.86160548052061692</c:v>
                </c:pt>
                <c:pt idx="16">
                  <c:v>0.8979489496182872</c:v>
                </c:pt>
                <c:pt idx="17">
                  <c:v>0.92918009149161629</c:v>
                </c:pt>
                <c:pt idx="18">
                  <c:v>0.95629145861288056</c:v>
                </c:pt>
                <c:pt idx="19">
                  <c:v>0.97052334767807291</c:v>
                </c:pt>
                <c:pt idx="20">
                  <c:v>0.98161494770481028</c:v>
                </c:pt>
                <c:pt idx="21">
                  <c:v>0.99997775285594237</c:v>
                </c:pt>
                <c:pt idx="22">
                  <c:v>0.99434128936170052</c:v>
                </c:pt>
                <c:pt idx="23">
                  <c:v>0.99089175511674055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4-4542-AB79-1DF97C77F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00112"/>
        <c:axId val="1215291376"/>
      </c:scatterChart>
      <c:valAx>
        <c:axId val="12153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91376"/>
        <c:crosses val="autoZero"/>
        <c:crossBetween val="midCat"/>
      </c:valAx>
      <c:valAx>
        <c:axId val="12152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0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BC!$IK$2:$IK$36</c:f>
              <c:numCache>
                <c:formatCode>General</c:formatCode>
                <c:ptCount val="35"/>
                <c:pt idx="0">
                  <c:v>0</c:v>
                </c:pt>
                <c:pt idx="1">
                  <c:v>0.132353</c:v>
                </c:pt>
                <c:pt idx="2">
                  <c:v>0.25367666666666666</c:v>
                </c:pt>
                <c:pt idx="3">
                  <c:v>0.40808833333333333</c:v>
                </c:pt>
                <c:pt idx="4">
                  <c:v>0.52941166666666672</c:v>
                </c:pt>
                <c:pt idx="5">
                  <c:v>0.68382333333333334</c:v>
                </c:pt>
                <c:pt idx="6">
                  <c:v>0.83823499999999995</c:v>
                </c:pt>
                <c:pt idx="7">
                  <c:v>1.0257350000000001</c:v>
                </c:pt>
                <c:pt idx="8">
                  <c:v>1.0698533333333333</c:v>
                </c:pt>
                <c:pt idx="9">
                  <c:v>1.1801466666666667</c:v>
                </c:pt>
                <c:pt idx="10">
                  <c:v>1.3345583333333333</c:v>
                </c:pt>
                <c:pt idx="11">
                  <c:v>1.4338233333333332</c:v>
                </c:pt>
                <c:pt idx="12">
                  <c:v>1.6102933333333334</c:v>
                </c:pt>
                <c:pt idx="13">
                  <c:v>1.7095666666666667</c:v>
                </c:pt>
                <c:pt idx="14">
                  <c:v>1.8308833333333332</c:v>
                </c:pt>
                <c:pt idx="15">
                  <c:v>2.0073500000000002</c:v>
                </c:pt>
                <c:pt idx="16">
                  <c:v>2.25</c:v>
                </c:pt>
                <c:pt idx="17">
                  <c:v>2.5808833333333334</c:v>
                </c:pt>
                <c:pt idx="18">
                  <c:v>2.9117666666666664</c:v>
                </c:pt>
                <c:pt idx="19">
                  <c:v>3.1654333333333331</c:v>
                </c:pt>
                <c:pt idx="20">
                  <c:v>4.3235333333333328</c:v>
                </c:pt>
                <c:pt idx="21">
                  <c:v>3.5404333333333331</c:v>
                </c:pt>
                <c:pt idx="22">
                  <c:v>5.183816666666667</c:v>
                </c:pt>
                <c:pt idx="23">
                  <c:v>7.0919166666666662</c:v>
                </c:pt>
              </c:numCache>
            </c:numRef>
          </c:xVal>
          <c:yVal>
            <c:numRef>
              <c:f>BC!$IL$2:$IL$36</c:f>
              <c:numCache>
                <c:formatCode>General</c:formatCode>
                <c:ptCount val="35"/>
                <c:pt idx="0">
                  <c:v>0</c:v>
                </c:pt>
                <c:pt idx="1">
                  <c:v>4.35445E-2</c:v>
                </c:pt>
                <c:pt idx="2">
                  <c:v>0.11017</c:v>
                </c:pt>
                <c:pt idx="3">
                  <c:v>0.184476</c:v>
                </c:pt>
                <c:pt idx="4">
                  <c:v>0.25110100000000002</c:v>
                </c:pt>
                <c:pt idx="5">
                  <c:v>0.325407</c:v>
                </c:pt>
                <c:pt idx="6">
                  <c:v>0.40740599999999999</c:v>
                </c:pt>
                <c:pt idx="7">
                  <c:v>0.48939300000000002</c:v>
                </c:pt>
                <c:pt idx="8">
                  <c:v>0.56373700000000004</c:v>
                </c:pt>
                <c:pt idx="9">
                  <c:v>0.60728899999999997</c:v>
                </c:pt>
                <c:pt idx="10">
                  <c:v>0.66620999999999997</c:v>
                </c:pt>
                <c:pt idx="11">
                  <c:v>0.707202</c:v>
                </c:pt>
                <c:pt idx="12">
                  <c:v>0.75329599999999997</c:v>
                </c:pt>
                <c:pt idx="13">
                  <c:v>0.79428699999999997</c:v>
                </c:pt>
                <c:pt idx="14">
                  <c:v>0.85578399999999999</c:v>
                </c:pt>
                <c:pt idx="15">
                  <c:v>0.89931399999999995</c:v>
                </c:pt>
                <c:pt idx="16">
                  <c:v>0.93512799999999996</c:v>
                </c:pt>
                <c:pt idx="17">
                  <c:v>0.95296400000000003</c:v>
                </c:pt>
                <c:pt idx="18">
                  <c:v>0.97849200000000003</c:v>
                </c:pt>
                <c:pt idx="19">
                  <c:v>0.99635399999999996</c:v>
                </c:pt>
                <c:pt idx="20">
                  <c:v>1.00109</c:v>
                </c:pt>
                <c:pt idx="21">
                  <c:v>1.00135</c:v>
                </c:pt>
                <c:pt idx="22">
                  <c:v>1.00336</c:v>
                </c:pt>
                <c:pt idx="23">
                  <c:v>1.0052700000000001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8-433C-BE87-CBF02AEC0E3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BC!$IK$2:$IK$36</c:f>
              <c:numCache>
                <c:formatCode>General</c:formatCode>
                <c:ptCount val="35"/>
                <c:pt idx="0">
                  <c:v>0</c:v>
                </c:pt>
                <c:pt idx="1">
                  <c:v>0.132353</c:v>
                </c:pt>
                <c:pt idx="2">
                  <c:v>0.25367666666666666</c:v>
                </c:pt>
                <c:pt idx="3">
                  <c:v>0.40808833333333333</c:v>
                </c:pt>
                <c:pt idx="4">
                  <c:v>0.52941166666666672</c:v>
                </c:pt>
                <c:pt idx="5">
                  <c:v>0.68382333333333334</c:v>
                </c:pt>
                <c:pt idx="6">
                  <c:v>0.83823499999999995</c:v>
                </c:pt>
                <c:pt idx="7">
                  <c:v>1.0257350000000001</c:v>
                </c:pt>
                <c:pt idx="8">
                  <c:v>1.0698533333333333</c:v>
                </c:pt>
                <c:pt idx="9">
                  <c:v>1.1801466666666667</c:v>
                </c:pt>
                <c:pt idx="10">
                  <c:v>1.3345583333333333</c:v>
                </c:pt>
                <c:pt idx="11">
                  <c:v>1.4338233333333332</c:v>
                </c:pt>
                <c:pt idx="12">
                  <c:v>1.6102933333333334</c:v>
                </c:pt>
                <c:pt idx="13">
                  <c:v>1.7095666666666667</c:v>
                </c:pt>
                <c:pt idx="14">
                  <c:v>1.8308833333333332</c:v>
                </c:pt>
                <c:pt idx="15">
                  <c:v>2.0073500000000002</c:v>
                </c:pt>
                <c:pt idx="16">
                  <c:v>2.25</c:v>
                </c:pt>
                <c:pt idx="17">
                  <c:v>2.5808833333333334</c:v>
                </c:pt>
                <c:pt idx="18">
                  <c:v>2.9117666666666664</c:v>
                </c:pt>
                <c:pt idx="19">
                  <c:v>3.1654333333333331</c:v>
                </c:pt>
                <c:pt idx="20">
                  <c:v>4.3235333333333328</c:v>
                </c:pt>
                <c:pt idx="21">
                  <c:v>3.5404333333333331</c:v>
                </c:pt>
                <c:pt idx="22">
                  <c:v>5.183816666666667</c:v>
                </c:pt>
                <c:pt idx="23">
                  <c:v>7.0919166666666662</c:v>
                </c:pt>
              </c:numCache>
            </c:numRef>
          </c:xVal>
          <c:yVal>
            <c:numRef>
              <c:f>BC!$IM$2:$IM$36</c:f>
              <c:numCache>
                <c:formatCode>0.000</c:formatCode>
                <c:ptCount val="35"/>
                <c:pt idx="0">
                  <c:v>3.0845748876127243E-2</c:v>
                </c:pt>
                <c:pt idx="1">
                  <c:v>6.066306279715173E-2</c:v>
                </c:pt>
                <c:pt idx="2">
                  <c:v>0.10039755464208233</c:v>
                </c:pt>
                <c:pt idx="3">
                  <c:v>0.16759752859091281</c:v>
                </c:pt>
                <c:pt idx="4">
                  <c:v>0.23105955454579505</c:v>
                </c:pt>
                <c:pt idx="5">
                  <c:v>0.32030821118853681</c:v>
                </c:pt>
                <c:pt idx="6">
                  <c:v>0.41284886517444586</c:v>
                </c:pt>
                <c:pt idx="7">
                  <c:v>0.52137521206801929</c:v>
                </c:pt>
                <c:pt idx="8">
                  <c:v>0.54552765244287516</c:v>
                </c:pt>
                <c:pt idx="9">
                  <c:v>0.60284498527898156</c:v>
                </c:pt>
                <c:pt idx="10">
                  <c:v>0.67484510373760753</c:v>
                </c:pt>
                <c:pt idx="11">
                  <c:v>0.7157626651732607</c:v>
                </c:pt>
                <c:pt idx="12">
                  <c:v>0.77828574317430788</c:v>
                </c:pt>
                <c:pt idx="13">
                  <c:v>0.8080435578074181</c:v>
                </c:pt>
                <c:pt idx="14">
                  <c:v>0.83960447295404284</c:v>
                </c:pt>
                <c:pt idx="15">
                  <c:v>0.87717917874333329</c:v>
                </c:pt>
                <c:pt idx="16">
                  <c:v>0.91561241178515795</c:v>
                </c:pt>
                <c:pt idx="17">
                  <c:v>0.94994453576145499</c:v>
                </c:pt>
                <c:pt idx="18">
                  <c:v>0.97053215622369327</c:v>
                </c:pt>
                <c:pt idx="19">
                  <c:v>0.98042993208302975</c:v>
                </c:pt>
                <c:pt idx="20">
                  <c:v>0.99702369175881245</c:v>
                </c:pt>
                <c:pt idx="21">
                  <c:v>0.98934558966061059</c:v>
                </c:pt>
                <c:pt idx="22">
                  <c:v>0.99926905561872947</c:v>
                </c:pt>
                <c:pt idx="23">
                  <c:v>0.99996760807272966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8-433C-BE87-CBF02AEC0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19712"/>
        <c:axId val="1076004736"/>
      </c:scatterChart>
      <c:valAx>
        <c:axId val="10760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04736"/>
        <c:crosses val="autoZero"/>
        <c:crossBetween val="midCat"/>
      </c:valAx>
      <c:valAx>
        <c:axId val="1076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1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BC!$IO$2:$IO$56</c:f>
              <c:numCache>
                <c:formatCode>General</c:formatCode>
                <c:ptCount val="55"/>
                <c:pt idx="0">
                  <c:v>0</c:v>
                </c:pt>
                <c:pt idx="1">
                  <c:v>0.34191166666666667</c:v>
                </c:pt>
                <c:pt idx="2">
                  <c:v>0.20955833333333332</c:v>
                </c:pt>
                <c:pt idx="3">
                  <c:v>0.49632333333333334</c:v>
                </c:pt>
                <c:pt idx="4">
                  <c:v>0.62867666666666666</c:v>
                </c:pt>
                <c:pt idx="5">
                  <c:v>0.7720583333333334</c:v>
                </c:pt>
                <c:pt idx="6">
                  <c:v>0.90441166666666661</c:v>
                </c:pt>
                <c:pt idx="7">
                  <c:v>1.0036766666666666</c:v>
                </c:pt>
                <c:pt idx="8">
                  <c:v>1.0808816666666667</c:v>
                </c:pt>
                <c:pt idx="9">
                  <c:v>1.1580883333333332</c:v>
                </c:pt>
                <c:pt idx="10">
                  <c:v>1.2573533333333333</c:v>
                </c:pt>
                <c:pt idx="11">
                  <c:v>1.3345583333333333</c:v>
                </c:pt>
                <c:pt idx="12">
                  <c:v>1.4227933333333334</c:v>
                </c:pt>
                <c:pt idx="13">
                  <c:v>1.5</c:v>
                </c:pt>
                <c:pt idx="14">
                  <c:v>1.5772066666666666</c:v>
                </c:pt>
                <c:pt idx="15">
                  <c:v>1.6654416666666667</c:v>
                </c:pt>
                <c:pt idx="16">
                  <c:v>1.7647000000000002</c:v>
                </c:pt>
                <c:pt idx="17">
                  <c:v>1.8639666666666665</c:v>
                </c:pt>
                <c:pt idx="18">
                  <c:v>1.9191166666666668</c:v>
                </c:pt>
                <c:pt idx="19">
                  <c:v>1.9632333333333334</c:v>
                </c:pt>
                <c:pt idx="20">
                  <c:v>1.9963166666666665</c:v>
                </c:pt>
                <c:pt idx="21">
                  <c:v>2.0625</c:v>
                </c:pt>
                <c:pt idx="22">
                  <c:v>2.1617666666666664</c:v>
                </c:pt>
                <c:pt idx="23">
                  <c:v>2.2279333333333331</c:v>
                </c:pt>
                <c:pt idx="24">
                  <c:v>2.25</c:v>
                </c:pt>
                <c:pt idx="25">
                  <c:v>2.3823500000000002</c:v>
                </c:pt>
                <c:pt idx="26">
                  <c:v>2.5036833333333335</c:v>
                </c:pt>
                <c:pt idx="27">
                  <c:v>2.5808833333333334</c:v>
                </c:pt>
                <c:pt idx="28">
                  <c:v>2.6360333333333332</c:v>
                </c:pt>
                <c:pt idx="29">
                  <c:v>2.6691166666666666</c:v>
                </c:pt>
                <c:pt idx="30">
                  <c:v>2.7021999999999999</c:v>
                </c:pt>
                <c:pt idx="31">
                  <c:v>2.7463166666666665</c:v>
                </c:pt>
                <c:pt idx="32">
                  <c:v>2.8345666666666669</c:v>
                </c:pt>
                <c:pt idx="33">
                  <c:v>2.9228000000000001</c:v>
                </c:pt>
                <c:pt idx="34">
                  <c:v>3.0110333333333332</c:v>
                </c:pt>
                <c:pt idx="35">
                  <c:v>3.0882333333333336</c:v>
                </c:pt>
                <c:pt idx="36">
                  <c:v>3.1985333333333332</c:v>
                </c:pt>
                <c:pt idx="37">
                  <c:v>3.2757333333333336</c:v>
                </c:pt>
                <c:pt idx="38">
                  <c:v>3.3419166666666666</c:v>
                </c:pt>
                <c:pt idx="39">
                  <c:v>3.4301499999999998</c:v>
                </c:pt>
                <c:pt idx="40">
                  <c:v>3.5183833333333334</c:v>
                </c:pt>
                <c:pt idx="41">
                  <c:v>3.6176499999999998</c:v>
                </c:pt>
                <c:pt idx="42">
                  <c:v>3.8603000000000001</c:v>
                </c:pt>
                <c:pt idx="43">
                  <c:v>3.7279333333333331</c:v>
                </c:pt>
                <c:pt idx="44">
                  <c:v>4.1360333333333337</c:v>
                </c:pt>
                <c:pt idx="45">
                  <c:v>3.9375</c:v>
                </c:pt>
                <c:pt idx="46">
                  <c:v>4.5220666666666665</c:v>
                </c:pt>
                <c:pt idx="47">
                  <c:v>4.3014666666666672</c:v>
                </c:pt>
                <c:pt idx="48">
                  <c:v>5.2169166666666662</c:v>
                </c:pt>
                <c:pt idx="49">
                  <c:v>4.8860333333333328</c:v>
                </c:pt>
                <c:pt idx="50">
                  <c:v>6.4742666666666668</c:v>
                </c:pt>
              </c:numCache>
            </c:numRef>
          </c:xVal>
          <c:yVal>
            <c:numRef>
              <c:f>BC!$IP$2:$IP$56</c:f>
              <c:numCache>
                <c:formatCode>General</c:formatCode>
                <c:ptCount val="55"/>
                <c:pt idx="0">
                  <c:v>0</c:v>
                </c:pt>
                <c:pt idx="1">
                  <c:v>1.0139499999999999E-2</c:v>
                </c:pt>
                <c:pt idx="2">
                  <c:v>1.0184800000000001E-2</c:v>
                </c:pt>
                <c:pt idx="3">
                  <c:v>1.26508E-2</c:v>
                </c:pt>
                <c:pt idx="4">
                  <c:v>2.79902E-2</c:v>
                </c:pt>
                <c:pt idx="5">
                  <c:v>4.0761699999999998E-2</c:v>
                </c:pt>
                <c:pt idx="6">
                  <c:v>5.3537000000000001E-2</c:v>
                </c:pt>
                <c:pt idx="7">
                  <c:v>5.8631200000000001E-2</c:v>
                </c:pt>
                <c:pt idx="8">
                  <c:v>8.1681699999999996E-2</c:v>
                </c:pt>
                <c:pt idx="9">
                  <c:v>0.117553</c:v>
                </c:pt>
                <c:pt idx="10">
                  <c:v>0.14316000000000001</c:v>
                </c:pt>
                <c:pt idx="11">
                  <c:v>0.173903</c:v>
                </c:pt>
                <c:pt idx="12">
                  <c:v>0.25079600000000002</c:v>
                </c:pt>
                <c:pt idx="13">
                  <c:v>0.29179500000000003</c:v>
                </c:pt>
                <c:pt idx="14">
                  <c:v>0.30971700000000002</c:v>
                </c:pt>
                <c:pt idx="15">
                  <c:v>0.34045599999999998</c:v>
                </c:pt>
                <c:pt idx="16">
                  <c:v>0.39426800000000001</c:v>
                </c:pt>
                <c:pt idx="17">
                  <c:v>0.41474699999999998</c:v>
                </c:pt>
                <c:pt idx="18">
                  <c:v>0.43011300000000002</c:v>
                </c:pt>
                <c:pt idx="19">
                  <c:v>0.46086700000000003</c:v>
                </c:pt>
                <c:pt idx="20">
                  <c:v>0.48649700000000001</c:v>
                </c:pt>
                <c:pt idx="21">
                  <c:v>0.51980800000000005</c:v>
                </c:pt>
                <c:pt idx="22">
                  <c:v>0.53772200000000003</c:v>
                </c:pt>
                <c:pt idx="23">
                  <c:v>0.57616100000000003</c:v>
                </c:pt>
                <c:pt idx="24">
                  <c:v>0.60179499999999997</c:v>
                </c:pt>
                <c:pt idx="25">
                  <c:v>0.63764699999999996</c:v>
                </c:pt>
                <c:pt idx="26">
                  <c:v>0.65042599999999995</c:v>
                </c:pt>
                <c:pt idx="27">
                  <c:v>0.66834800000000005</c:v>
                </c:pt>
                <c:pt idx="28">
                  <c:v>0.68627800000000005</c:v>
                </c:pt>
                <c:pt idx="29">
                  <c:v>0.714472</c:v>
                </c:pt>
                <c:pt idx="30">
                  <c:v>0.75292199999999998</c:v>
                </c:pt>
                <c:pt idx="31">
                  <c:v>0.79649700000000001</c:v>
                </c:pt>
                <c:pt idx="32">
                  <c:v>0.85544100000000001</c:v>
                </c:pt>
                <c:pt idx="33">
                  <c:v>0.87336000000000003</c:v>
                </c:pt>
                <c:pt idx="34">
                  <c:v>0.888714</c:v>
                </c:pt>
                <c:pt idx="35">
                  <c:v>0.90920100000000004</c:v>
                </c:pt>
                <c:pt idx="36">
                  <c:v>0.91685499999999998</c:v>
                </c:pt>
                <c:pt idx="37">
                  <c:v>0.92452100000000004</c:v>
                </c:pt>
                <c:pt idx="38">
                  <c:v>0.94244700000000003</c:v>
                </c:pt>
                <c:pt idx="39">
                  <c:v>0.96036600000000005</c:v>
                </c:pt>
                <c:pt idx="40">
                  <c:v>0.97059200000000001</c:v>
                </c:pt>
                <c:pt idx="41">
                  <c:v>0.97824999999999995</c:v>
                </c:pt>
                <c:pt idx="42">
                  <c:v>0.98073200000000005</c:v>
                </c:pt>
                <c:pt idx="43">
                  <c:v>0.98077700000000001</c:v>
                </c:pt>
                <c:pt idx="44">
                  <c:v>0.99345799999999995</c:v>
                </c:pt>
                <c:pt idx="45">
                  <c:v>0.99352600000000002</c:v>
                </c:pt>
                <c:pt idx="46">
                  <c:v>0.99589000000000005</c:v>
                </c:pt>
                <c:pt idx="47">
                  <c:v>0.99596499999999999</c:v>
                </c:pt>
                <c:pt idx="48">
                  <c:v>0.99821599999999999</c:v>
                </c:pt>
                <c:pt idx="49">
                  <c:v>0.99833000000000005</c:v>
                </c:pt>
                <c:pt idx="50">
                  <c:v>1.0003500000000001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0-4B5D-8EEF-779E7E529020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BC!$IO$2:$IO$56</c:f>
              <c:numCache>
                <c:formatCode>General</c:formatCode>
                <c:ptCount val="55"/>
                <c:pt idx="0">
                  <c:v>0</c:v>
                </c:pt>
                <c:pt idx="1">
                  <c:v>0.34191166666666667</c:v>
                </c:pt>
                <c:pt idx="2">
                  <c:v>0.20955833333333332</c:v>
                </c:pt>
                <c:pt idx="3">
                  <c:v>0.49632333333333334</c:v>
                </c:pt>
                <c:pt idx="4">
                  <c:v>0.62867666666666666</c:v>
                </c:pt>
                <c:pt idx="5">
                  <c:v>0.7720583333333334</c:v>
                </c:pt>
                <c:pt idx="6">
                  <c:v>0.90441166666666661</c:v>
                </c:pt>
                <c:pt idx="7">
                  <c:v>1.0036766666666666</c:v>
                </c:pt>
                <c:pt idx="8">
                  <c:v>1.0808816666666667</c:v>
                </c:pt>
                <c:pt idx="9">
                  <c:v>1.1580883333333332</c:v>
                </c:pt>
                <c:pt idx="10">
                  <c:v>1.2573533333333333</c:v>
                </c:pt>
                <c:pt idx="11">
                  <c:v>1.3345583333333333</c:v>
                </c:pt>
                <c:pt idx="12">
                  <c:v>1.4227933333333334</c:v>
                </c:pt>
                <c:pt idx="13">
                  <c:v>1.5</c:v>
                </c:pt>
                <c:pt idx="14">
                  <c:v>1.5772066666666666</c:v>
                </c:pt>
                <c:pt idx="15">
                  <c:v>1.6654416666666667</c:v>
                </c:pt>
                <c:pt idx="16">
                  <c:v>1.7647000000000002</c:v>
                </c:pt>
                <c:pt idx="17">
                  <c:v>1.8639666666666665</c:v>
                </c:pt>
                <c:pt idx="18">
                  <c:v>1.9191166666666668</c:v>
                </c:pt>
                <c:pt idx="19">
                  <c:v>1.9632333333333334</c:v>
                </c:pt>
                <c:pt idx="20">
                  <c:v>1.9963166666666665</c:v>
                </c:pt>
                <c:pt idx="21">
                  <c:v>2.0625</c:v>
                </c:pt>
                <c:pt idx="22">
                  <c:v>2.1617666666666664</c:v>
                </c:pt>
                <c:pt idx="23">
                  <c:v>2.2279333333333331</c:v>
                </c:pt>
                <c:pt idx="24">
                  <c:v>2.25</c:v>
                </c:pt>
                <c:pt idx="25">
                  <c:v>2.3823500000000002</c:v>
                </c:pt>
                <c:pt idx="26">
                  <c:v>2.5036833333333335</c:v>
                </c:pt>
                <c:pt idx="27">
                  <c:v>2.5808833333333334</c:v>
                </c:pt>
                <c:pt idx="28">
                  <c:v>2.6360333333333332</c:v>
                </c:pt>
                <c:pt idx="29">
                  <c:v>2.6691166666666666</c:v>
                </c:pt>
                <c:pt idx="30">
                  <c:v>2.7021999999999999</c:v>
                </c:pt>
                <c:pt idx="31">
                  <c:v>2.7463166666666665</c:v>
                </c:pt>
                <c:pt idx="32">
                  <c:v>2.8345666666666669</c:v>
                </c:pt>
                <c:pt idx="33">
                  <c:v>2.9228000000000001</c:v>
                </c:pt>
                <c:pt idx="34">
                  <c:v>3.0110333333333332</c:v>
                </c:pt>
                <c:pt idx="35">
                  <c:v>3.0882333333333336</c:v>
                </c:pt>
                <c:pt idx="36">
                  <c:v>3.1985333333333332</c:v>
                </c:pt>
                <c:pt idx="37">
                  <c:v>3.2757333333333336</c:v>
                </c:pt>
                <c:pt idx="38">
                  <c:v>3.3419166666666666</c:v>
                </c:pt>
                <c:pt idx="39">
                  <c:v>3.4301499999999998</c:v>
                </c:pt>
                <c:pt idx="40">
                  <c:v>3.5183833333333334</c:v>
                </c:pt>
                <c:pt idx="41">
                  <c:v>3.6176499999999998</c:v>
                </c:pt>
                <c:pt idx="42">
                  <c:v>3.8603000000000001</c:v>
                </c:pt>
                <c:pt idx="43">
                  <c:v>3.7279333333333331</c:v>
                </c:pt>
                <c:pt idx="44">
                  <c:v>4.1360333333333337</c:v>
                </c:pt>
                <c:pt idx="45">
                  <c:v>3.9375</c:v>
                </c:pt>
                <c:pt idx="46">
                  <c:v>4.5220666666666665</c:v>
                </c:pt>
                <c:pt idx="47">
                  <c:v>4.3014666666666672</c:v>
                </c:pt>
                <c:pt idx="48">
                  <c:v>5.2169166666666662</c:v>
                </c:pt>
                <c:pt idx="49">
                  <c:v>4.8860333333333328</c:v>
                </c:pt>
                <c:pt idx="50">
                  <c:v>6.4742666666666668</c:v>
                </c:pt>
              </c:numCache>
            </c:numRef>
          </c:xVal>
          <c:yVal>
            <c:numRef>
              <c:f>BC!$IQ$2:$IQ$56</c:f>
              <c:numCache>
                <c:formatCode>0.000</c:formatCode>
                <c:ptCount val="55"/>
                <c:pt idx="0">
                  <c:v>8.9055223744144038E-6</c:v>
                </c:pt>
                <c:pt idx="1">
                  <c:v>7.5884216537672742E-4</c:v>
                </c:pt>
                <c:pt idx="2">
                  <c:v>1.7405186247172142E-4</c:v>
                </c:pt>
                <c:pt idx="3">
                  <c:v>3.0907805889443998E-3</c:v>
                </c:pt>
                <c:pt idx="4">
                  <c:v>8.2606788728485508E-3</c:v>
                </c:pt>
                <c:pt idx="5">
                  <c:v>1.9860379109008709E-2</c:v>
                </c:pt>
                <c:pt idx="6">
                  <c:v>3.86816853907887E-2</c:v>
                </c:pt>
                <c:pt idx="7">
                  <c:v>5.9134412606172554E-2</c:v>
                </c:pt>
                <c:pt idx="8">
                  <c:v>7.9142737455543802E-2</c:v>
                </c:pt>
                <c:pt idx="9">
                  <c:v>0.10278745900857092</c:v>
                </c:pt>
                <c:pt idx="10">
                  <c:v>0.13832000227761362</c:v>
                </c:pt>
                <c:pt idx="11">
                  <c:v>0.16959889984099494</c:v>
                </c:pt>
                <c:pt idx="12">
                  <c:v>0.20868599184374081</c:v>
                </c:pt>
                <c:pt idx="13">
                  <c:v>0.24525952922713698</c:v>
                </c:pt>
                <c:pt idx="14">
                  <c:v>0.2834853772109226</c:v>
                </c:pt>
                <c:pt idx="15">
                  <c:v>0.32849033386742271</c:v>
                </c:pt>
                <c:pt idx="16">
                  <c:v>0.37985158025200522</c:v>
                </c:pt>
                <c:pt idx="17">
                  <c:v>0.43099920802059311</c:v>
                </c:pt>
                <c:pt idx="18">
                  <c:v>0.45898654342124784</c:v>
                </c:pt>
                <c:pt idx="19">
                  <c:v>0.48103775606547428</c:v>
                </c:pt>
                <c:pt idx="20">
                  <c:v>0.49733816557524918</c:v>
                </c:pt>
                <c:pt idx="21">
                  <c:v>0.52924457135512459</c:v>
                </c:pt>
                <c:pt idx="22">
                  <c:v>0.57506993874399126</c:v>
                </c:pt>
                <c:pt idx="23">
                  <c:v>0.6040955563183863</c:v>
                </c:pt>
                <c:pt idx="24">
                  <c:v>0.6134873997331628</c:v>
                </c:pt>
                <c:pt idx="25">
                  <c:v>0.66665289533472116</c:v>
                </c:pt>
                <c:pt idx="26">
                  <c:v>0.71050715613179982</c:v>
                </c:pt>
                <c:pt idx="27">
                  <c:v>0.73597738151016734</c:v>
                </c:pt>
                <c:pt idx="28">
                  <c:v>0.75303743455747441</c:v>
                </c:pt>
                <c:pt idx="29">
                  <c:v>0.76282685937352834</c:v>
                </c:pt>
                <c:pt idx="30">
                  <c:v>0.77228918030138927</c:v>
                </c:pt>
                <c:pt idx="31">
                  <c:v>0.78440813811567134</c:v>
                </c:pt>
                <c:pt idx="32">
                  <c:v>0.80699472336205524</c:v>
                </c:pt>
                <c:pt idx="33">
                  <c:v>0.82747729729975739</c:v>
                </c:pt>
                <c:pt idx="34">
                  <c:v>0.84599762449536886</c:v>
                </c:pt>
                <c:pt idx="35">
                  <c:v>0.86070400159554761</c:v>
                </c:pt>
                <c:pt idx="36">
                  <c:v>0.87948687837502371</c:v>
                </c:pt>
                <c:pt idx="37">
                  <c:v>0.89120287968557788</c:v>
                </c:pt>
                <c:pt idx="38">
                  <c:v>0.90038812638612176</c:v>
                </c:pt>
                <c:pt idx="39">
                  <c:v>0.91149905728999803</c:v>
                </c:pt>
                <c:pt idx="40">
                  <c:v>0.921425243609857</c:v>
                </c:pt>
                <c:pt idx="41">
                  <c:v>0.93131853073674509</c:v>
                </c:pt>
                <c:pt idx="42">
                  <c:v>0.95070413033314916</c:v>
                </c:pt>
                <c:pt idx="43">
                  <c:v>0.9409030224364644</c:v>
                </c:pt>
                <c:pt idx="44">
                  <c:v>0.96630070288262793</c:v>
                </c:pt>
                <c:pt idx="45">
                  <c:v>0.95566971829830483</c:v>
                </c:pt>
                <c:pt idx="46">
                  <c:v>0.980296301042625</c:v>
                </c:pt>
                <c:pt idx="47">
                  <c:v>0.97321167220136451</c:v>
                </c:pt>
                <c:pt idx="48">
                  <c:v>0.99255064526233217</c:v>
                </c:pt>
                <c:pt idx="49">
                  <c:v>0.98815334094258322</c:v>
                </c:pt>
                <c:pt idx="50">
                  <c:v>0.99872884704447429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0-4B5D-8EEF-779E7E529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757696"/>
        <c:axId val="1036758112"/>
      </c:scatterChart>
      <c:valAx>
        <c:axId val="10367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58112"/>
        <c:crosses val="autoZero"/>
        <c:crossBetween val="midCat"/>
      </c:valAx>
      <c:valAx>
        <c:axId val="10367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5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BC!$IS$3:$IS$36</c:f>
              <c:numCache>
                <c:formatCode>0.00</c:formatCode>
                <c:ptCount val="34"/>
                <c:pt idx="0">
                  <c:v>0</c:v>
                </c:pt>
                <c:pt idx="1">
                  <c:v>21.441400000000002</c:v>
                </c:pt>
                <c:pt idx="2">
                  <c:v>88.288300000000007</c:v>
                </c:pt>
                <c:pt idx="3">
                  <c:v>131.17099999999999</c:v>
                </c:pt>
                <c:pt idx="4">
                  <c:v>151.351</c:v>
                </c:pt>
                <c:pt idx="5">
                  <c:v>163.964</c:v>
                </c:pt>
                <c:pt idx="6">
                  <c:v>171.53200000000001</c:v>
                </c:pt>
                <c:pt idx="7">
                  <c:v>176.577</c:v>
                </c:pt>
                <c:pt idx="8">
                  <c:v>181.62200000000001</c:v>
                </c:pt>
                <c:pt idx="9">
                  <c:v>185.405</c:v>
                </c:pt>
                <c:pt idx="10">
                  <c:v>191.71199999999999</c:v>
                </c:pt>
                <c:pt idx="11">
                  <c:v>196.75700000000001</c:v>
                </c:pt>
                <c:pt idx="12">
                  <c:v>200.541</c:v>
                </c:pt>
                <c:pt idx="13">
                  <c:v>205.58600000000001</c:v>
                </c:pt>
                <c:pt idx="14">
                  <c:v>208.108</c:v>
                </c:pt>
                <c:pt idx="15">
                  <c:v>209.369</c:v>
                </c:pt>
                <c:pt idx="16">
                  <c:v>214.41399999999999</c:v>
                </c:pt>
                <c:pt idx="17">
                  <c:v>218.19800000000001</c:v>
                </c:pt>
                <c:pt idx="18">
                  <c:v>221.982</c:v>
                </c:pt>
                <c:pt idx="19">
                  <c:v>225.76599999999999</c:v>
                </c:pt>
                <c:pt idx="20">
                  <c:v>229.55</c:v>
                </c:pt>
                <c:pt idx="21">
                  <c:v>234.595</c:v>
                </c:pt>
                <c:pt idx="22">
                  <c:v>238.37799999999999</c:v>
                </c:pt>
                <c:pt idx="23">
                  <c:v>242.16200000000001</c:v>
                </c:pt>
                <c:pt idx="24">
                  <c:v>249.73</c:v>
                </c:pt>
                <c:pt idx="25">
                  <c:v>256.036</c:v>
                </c:pt>
                <c:pt idx="26">
                  <c:v>261.08100000000002</c:v>
                </c:pt>
                <c:pt idx="27">
                  <c:v>273.69400000000002</c:v>
                </c:pt>
                <c:pt idx="28">
                  <c:v>295.13499999999999</c:v>
                </c:pt>
              </c:numCache>
            </c:numRef>
          </c:xVal>
          <c:yVal>
            <c:numRef>
              <c:f>BC!$IT$3:$IT$36</c:f>
              <c:numCache>
                <c:formatCode>0.00</c:formatCode>
                <c:ptCount val="34"/>
                <c:pt idx="0">
                  <c:v>0</c:v>
                </c:pt>
                <c:pt idx="1">
                  <c:v>1.4117599999999999E-2</c:v>
                </c:pt>
                <c:pt idx="2">
                  <c:v>1.88235E-2</c:v>
                </c:pt>
                <c:pt idx="3">
                  <c:v>1.88235E-2</c:v>
                </c:pt>
                <c:pt idx="4">
                  <c:v>2.1176500000000001E-2</c:v>
                </c:pt>
                <c:pt idx="5">
                  <c:v>3.0588199999999999E-2</c:v>
                </c:pt>
                <c:pt idx="6">
                  <c:v>4.47059E-2</c:v>
                </c:pt>
                <c:pt idx="7">
                  <c:v>7.0588200000000004E-2</c:v>
                </c:pt>
                <c:pt idx="8">
                  <c:v>0.108235</c:v>
                </c:pt>
                <c:pt idx="9">
                  <c:v>0.150588</c:v>
                </c:pt>
                <c:pt idx="10">
                  <c:v>0.21176500000000001</c:v>
                </c:pt>
                <c:pt idx="11">
                  <c:v>0.30823499999999998</c:v>
                </c:pt>
                <c:pt idx="12">
                  <c:v>0.39529399999999998</c:v>
                </c:pt>
                <c:pt idx="13">
                  <c:v>0.472941</c:v>
                </c:pt>
                <c:pt idx="14">
                  <c:v>0.54352900000000004</c:v>
                </c:pt>
                <c:pt idx="15">
                  <c:v>0.61882400000000004</c:v>
                </c:pt>
                <c:pt idx="16">
                  <c:v>0.69411800000000001</c:v>
                </c:pt>
                <c:pt idx="17">
                  <c:v>0.76941199999999998</c:v>
                </c:pt>
                <c:pt idx="18">
                  <c:v>0.84</c:v>
                </c:pt>
                <c:pt idx="19">
                  <c:v>0.90588199999999997</c:v>
                </c:pt>
                <c:pt idx="20">
                  <c:v>0.92470600000000003</c:v>
                </c:pt>
                <c:pt idx="21">
                  <c:v>0.945882</c:v>
                </c:pt>
                <c:pt idx="22">
                  <c:v>0.96</c:v>
                </c:pt>
                <c:pt idx="23">
                  <c:v>0.967059</c:v>
                </c:pt>
                <c:pt idx="24">
                  <c:v>0.97411800000000004</c:v>
                </c:pt>
                <c:pt idx="25">
                  <c:v>0.97882400000000003</c:v>
                </c:pt>
                <c:pt idx="26">
                  <c:v>0.98117600000000005</c:v>
                </c:pt>
                <c:pt idx="27">
                  <c:v>0.98588200000000004</c:v>
                </c:pt>
                <c:pt idx="28">
                  <c:v>0.98823499999999997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E-45D6-BE06-1A9F3DF3389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BC!$IS$3:$IS$36</c:f>
              <c:numCache>
                <c:formatCode>0.00</c:formatCode>
                <c:ptCount val="34"/>
                <c:pt idx="0">
                  <c:v>0</c:v>
                </c:pt>
                <c:pt idx="1">
                  <c:v>21.441400000000002</c:v>
                </c:pt>
                <c:pt idx="2">
                  <c:v>88.288300000000007</c:v>
                </c:pt>
                <c:pt idx="3">
                  <c:v>131.17099999999999</c:v>
                </c:pt>
                <c:pt idx="4">
                  <c:v>151.351</c:v>
                </c:pt>
                <c:pt idx="5">
                  <c:v>163.964</c:v>
                </c:pt>
                <c:pt idx="6">
                  <c:v>171.53200000000001</c:v>
                </c:pt>
                <c:pt idx="7">
                  <c:v>176.577</c:v>
                </c:pt>
                <c:pt idx="8">
                  <c:v>181.62200000000001</c:v>
                </c:pt>
                <c:pt idx="9">
                  <c:v>185.405</c:v>
                </c:pt>
                <c:pt idx="10">
                  <c:v>191.71199999999999</c:v>
                </c:pt>
                <c:pt idx="11">
                  <c:v>196.75700000000001</c:v>
                </c:pt>
                <c:pt idx="12">
                  <c:v>200.541</c:v>
                </c:pt>
                <c:pt idx="13">
                  <c:v>205.58600000000001</c:v>
                </c:pt>
                <c:pt idx="14">
                  <c:v>208.108</c:v>
                </c:pt>
                <c:pt idx="15">
                  <c:v>209.369</c:v>
                </c:pt>
                <c:pt idx="16">
                  <c:v>214.41399999999999</c:v>
                </c:pt>
                <c:pt idx="17">
                  <c:v>218.19800000000001</c:v>
                </c:pt>
                <c:pt idx="18">
                  <c:v>221.982</c:v>
                </c:pt>
                <c:pt idx="19">
                  <c:v>225.76599999999999</c:v>
                </c:pt>
                <c:pt idx="20">
                  <c:v>229.55</c:v>
                </c:pt>
                <c:pt idx="21">
                  <c:v>234.595</c:v>
                </c:pt>
                <c:pt idx="22">
                  <c:v>238.37799999999999</c:v>
                </c:pt>
                <c:pt idx="23">
                  <c:v>242.16200000000001</c:v>
                </c:pt>
                <c:pt idx="24">
                  <c:v>249.73</c:v>
                </c:pt>
                <c:pt idx="25">
                  <c:v>256.036</c:v>
                </c:pt>
                <c:pt idx="26">
                  <c:v>261.08100000000002</c:v>
                </c:pt>
                <c:pt idx="27">
                  <c:v>273.69400000000002</c:v>
                </c:pt>
                <c:pt idx="28">
                  <c:v>295.13499999999999</c:v>
                </c:pt>
              </c:numCache>
            </c:numRef>
          </c:xVal>
          <c:yVal>
            <c:numRef>
              <c:f>BC!$IU$3:$IU$36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1.9206579558602733E-38</c:v>
                </c:pt>
                <c:pt idx="4">
                  <c:v>1.2794703157706617E-10</c:v>
                </c:pt>
                <c:pt idx="5">
                  <c:v>5.1752665296893025E-5</c:v>
                </c:pt>
                <c:pt idx="6">
                  <c:v>2.542537827167477E-3</c:v>
                </c:pt>
                <c:pt idx="7">
                  <c:v>1.3902348173453169E-2</c:v>
                </c:pt>
                <c:pt idx="8">
                  <c:v>4.6892905924951565E-2</c:v>
                </c:pt>
                <c:pt idx="9">
                  <c:v>9.2462194072057566E-2</c:v>
                </c:pt>
                <c:pt idx="10">
                  <c:v>0.20864464184845166</c:v>
                </c:pt>
                <c:pt idx="11">
                  <c:v>0.32578870688246386</c:v>
                </c:pt>
                <c:pt idx="12">
                  <c:v>0.41786092082864451</c:v>
                </c:pt>
                <c:pt idx="13">
                  <c:v>0.53554087355013069</c:v>
                </c:pt>
                <c:pt idx="14">
                  <c:v>0.58960622116058881</c:v>
                </c:pt>
                <c:pt idx="15">
                  <c:v>0.61513237552465239</c:v>
                </c:pt>
                <c:pt idx="16">
                  <c:v>0.70627862331041569</c:v>
                </c:pt>
                <c:pt idx="17">
                  <c:v>0.76294513449459922</c:v>
                </c:pt>
                <c:pt idx="18">
                  <c:v>0.81016216883914716</c:v>
                </c:pt>
                <c:pt idx="19">
                  <c:v>0.84891242342922568</c:v>
                </c:pt>
                <c:pt idx="20">
                  <c:v>0.8803403041514325</c:v>
                </c:pt>
                <c:pt idx="21">
                  <c:v>0.91282888332462941</c:v>
                </c:pt>
                <c:pt idx="22">
                  <c:v>0.93149010924486697</c:v>
                </c:pt>
                <c:pt idx="23">
                  <c:v>0.94627773571883023</c:v>
                </c:pt>
                <c:pt idx="24">
                  <c:v>0.96712357022305717</c:v>
                </c:pt>
                <c:pt idx="25">
                  <c:v>0.97823620520399379</c:v>
                </c:pt>
                <c:pt idx="26">
                  <c:v>0.98437616273030049</c:v>
                </c:pt>
                <c:pt idx="27">
                  <c:v>0.99320085409202352</c:v>
                </c:pt>
                <c:pt idx="28">
                  <c:v>0.99835542300962088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E-45D6-BE06-1A9F3DF33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15968"/>
        <c:axId val="1076021376"/>
      </c:scatterChart>
      <c:valAx>
        <c:axId val="10760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21376"/>
        <c:crosses val="autoZero"/>
        <c:crossBetween val="midCat"/>
      </c:valAx>
      <c:valAx>
        <c:axId val="10760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BC!$IW$3:$IW$37</c:f>
              <c:numCache>
                <c:formatCode>0.00</c:formatCode>
                <c:ptCount val="35"/>
                <c:pt idx="0">
                  <c:v>39.0991</c:v>
                </c:pt>
                <c:pt idx="1">
                  <c:v>71.891900000000007</c:v>
                </c:pt>
                <c:pt idx="2">
                  <c:v>97.117099999999994</c:v>
                </c:pt>
                <c:pt idx="3">
                  <c:v>121.081</c:v>
                </c:pt>
                <c:pt idx="4">
                  <c:v>158.91900000000001</c:v>
                </c:pt>
                <c:pt idx="5">
                  <c:v>196.75700000000001</c:v>
                </c:pt>
                <c:pt idx="6">
                  <c:v>216.93700000000001</c:v>
                </c:pt>
                <c:pt idx="7">
                  <c:v>227.02699999999999</c:v>
                </c:pt>
                <c:pt idx="8">
                  <c:v>234.595</c:v>
                </c:pt>
                <c:pt idx="9">
                  <c:v>240.90100000000001</c:v>
                </c:pt>
                <c:pt idx="10">
                  <c:v>248.46799999999999</c:v>
                </c:pt>
                <c:pt idx="11">
                  <c:v>252.25200000000001</c:v>
                </c:pt>
                <c:pt idx="12">
                  <c:v>256.036</c:v>
                </c:pt>
                <c:pt idx="13">
                  <c:v>257.29700000000003</c:v>
                </c:pt>
                <c:pt idx="14">
                  <c:v>262.34199999999998</c:v>
                </c:pt>
                <c:pt idx="15">
                  <c:v>268.649</c:v>
                </c:pt>
                <c:pt idx="16">
                  <c:v>278.73899999999998</c:v>
                </c:pt>
                <c:pt idx="17">
                  <c:v>288.82900000000001</c:v>
                </c:pt>
                <c:pt idx="18">
                  <c:v>296.39600000000002</c:v>
                </c:pt>
                <c:pt idx="19">
                  <c:v>302.70299999999997</c:v>
                </c:pt>
                <c:pt idx="20">
                  <c:v>310.27</c:v>
                </c:pt>
                <c:pt idx="21">
                  <c:v>319.09899999999999</c:v>
                </c:pt>
                <c:pt idx="22">
                  <c:v>330.45</c:v>
                </c:pt>
                <c:pt idx="23">
                  <c:v>348.108</c:v>
                </c:pt>
                <c:pt idx="24">
                  <c:v>361.98200000000003</c:v>
                </c:pt>
                <c:pt idx="25">
                  <c:v>379.64</c:v>
                </c:pt>
                <c:pt idx="26">
                  <c:v>398.55900000000003</c:v>
                </c:pt>
                <c:pt idx="27">
                  <c:v>411.17099999999999</c:v>
                </c:pt>
              </c:numCache>
            </c:numRef>
          </c:xVal>
          <c:yVal>
            <c:numRef>
              <c:f>BC!$IX$3:$IX$37</c:f>
              <c:numCache>
                <c:formatCode>0.00</c:formatCode>
                <c:ptCount val="35"/>
                <c:pt idx="0">
                  <c:v>4.70588E-3</c:v>
                </c:pt>
                <c:pt idx="1">
                  <c:v>4.70588E-3</c:v>
                </c:pt>
                <c:pt idx="2">
                  <c:v>4.70588E-3</c:v>
                </c:pt>
                <c:pt idx="3">
                  <c:v>1.1764699999999999E-2</c:v>
                </c:pt>
                <c:pt idx="4">
                  <c:v>2.1176500000000001E-2</c:v>
                </c:pt>
                <c:pt idx="5">
                  <c:v>2.58824E-2</c:v>
                </c:pt>
                <c:pt idx="6">
                  <c:v>3.2941199999999997E-2</c:v>
                </c:pt>
                <c:pt idx="7">
                  <c:v>4.2352899999999999E-2</c:v>
                </c:pt>
                <c:pt idx="8">
                  <c:v>5.4117600000000002E-2</c:v>
                </c:pt>
                <c:pt idx="9">
                  <c:v>6.8235299999999999E-2</c:v>
                </c:pt>
                <c:pt idx="10">
                  <c:v>9.6470600000000004E-2</c:v>
                </c:pt>
                <c:pt idx="11">
                  <c:v>0.13647100000000001</c:v>
                </c:pt>
                <c:pt idx="12">
                  <c:v>0.18823500000000001</c:v>
                </c:pt>
                <c:pt idx="13">
                  <c:v>0.23058799999999999</c:v>
                </c:pt>
                <c:pt idx="14">
                  <c:v>0.31764700000000001</c:v>
                </c:pt>
                <c:pt idx="15">
                  <c:v>0.45176500000000003</c:v>
                </c:pt>
                <c:pt idx="16">
                  <c:v>0.590588</c:v>
                </c:pt>
                <c:pt idx="17">
                  <c:v>0.710588</c:v>
                </c:pt>
                <c:pt idx="18">
                  <c:v>0.82588200000000001</c:v>
                </c:pt>
                <c:pt idx="19">
                  <c:v>0.86352899999999999</c:v>
                </c:pt>
                <c:pt idx="20">
                  <c:v>0.91058799999999995</c:v>
                </c:pt>
                <c:pt idx="21">
                  <c:v>0.934118</c:v>
                </c:pt>
                <c:pt idx="22">
                  <c:v>0.95294100000000004</c:v>
                </c:pt>
                <c:pt idx="23">
                  <c:v>0.96941200000000005</c:v>
                </c:pt>
                <c:pt idx="24">
                  <c:v>0.97411800000000004</c:v>
                </c:pt>
                <c:pt idx="25">
                  <c:v>0.98117600000000005</c:v>
                </c:pt>
                <c:pt idx="26">
                  <c:v>0.99058800000000002</c:v>
                </c:pt>
                <c:pt idx="27">
                  <c:v>0.99764699999999995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0-493D-BE9D-143FAFC4DF9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BC!$IW$3:$IW$37</c:f>
              <c:numCache>
                <c:formatCode>0.00</c:formatCode>
                <c:ptCount val="35"/>
                <c:pt idx="0">
                  <c:v>39.0991</c:v>
                </c:pt>
                <c:pt idx="1">
                  <c:v>71.891900000000007</c:v>
                </c:pt>
                <c:pt idx="2">
                  <c:v>97.117099999999994</c:v>
                </c:pt>
                <c:pt idx="3">
                  <c:v>121.081</c:v>
                </c:pt>
                <c:pt idx="4">
                  <c:v>158.91900000000001</c:v>
                </c:pt>
                <c:pt idx="5">
                  <c:v>196.75700000000001</c:v>
                </c:pt>
                <c:pt idx="6">
                  <c:v>216.93700000000001</c:v>
                </c:pt>
                <c:pt idx="7">
                  <c:v>227.02699999999999</c:v>
                </c:pt>
                <c:pt idx="8">
                  <c:v>234.595</c:v>
                </c:pt>
                <c:pt idx="9">
                  <c:v>240.90100000000001</c:v>
                </c:pt>
                <c:pt idx="10">
                  <c:v>248.46799999999999</c:v>
                </c:pt>
                <c:pt idx="11">
                  <c:v>252.25200000000001</c:v>
                </c:pt>
                <c:pt idx="12">
                  <c:v>256.036</c:v>
                </c:pt>
                <c:pt idx="13">
                  <c:v>257.29700000000003</c:v>
                </c:pt>
                <c:pt idx="14">
                  <c:v>262.34199999999998</c:v>
                </c:pt>
                <c:pt idx="15">
                  <c:v>268.649</c:v>
                </c:pt>
                <c:pt idx="16">
                  <c:v>278.73899999999998</c:v>
                </c:pt>
                <c:pt idx="17">
                  <c:v>288.82900000000001</c:v>
                </c:pt>
                <c:pt idx="18">
                  <c:v>296.39600000000002</c:v>
                </c:pt>
                <c:pt idx="19">
                  <c:v>302.70299999999997</c:v>
                </c:pt>
                <c:pt idx="20">
                  <c:v>310.27</c:v>
                </c:pt>
                <c:pt idx="21">
                  <c:v>319.09899999999999</c:v>
                </c:pt>
                <c:pt idx="22">
                  <c:v>330.45</c:v>
                </c:pt>
                <c:pt idx="23">
                  <c:v>348.108</c:v>
                </c:pt>
                <c:pt idx="24">
                  <c:v>361.98200000000003</c:v>
                </c:pt>
                <c:pt idx="25">
                  <c:v>379.64</c:v>
                </c:pt>
                <c:pt idx="26">
                  <c:v>398.55900000000003</c:v>
                </c:pt>
                <c:pt idx="27">
                  <c:v>411.17099999999999</c:v>
                </c:pt>
              </c:numCache>
            </c:numRef>
          </c:xVal>
          <c:yVal>
            <c:numRef>
              <c:f>BC!$IY$3:$IY$37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1.2081584599434754E-81</c:v>
                </c:pt>
                <c:pt idx="5">
                  <c:v>2.6653914155570991E-13</c:v>
                </c:pt>
                <c:pt idx="6">
                  <c:v>2.1949061352185853E-5</c:v>
                </c:pt>
                <c:pt idx="7">
                  <c:v>1.4602665127725124E-3</c:v>
                </c:pt>
                <c:pt idx="8">
                  <c:v>1.1117963706320714E-2</c:v>
                </c:pt>
                <c:pt idx="9">
                  <c:v>3.692035441957113E-2</c:v>
                </c:pt>
                <c:pt idx="10">
                  <c:v>0.10295843716950086</c:v>
                </c:pt>
                <c:pt idx="11">
                  <c:v>0.15149336951404341</c:v>
                </c:pt>
                <c:pt idx="12">
                  <c:v>0.20875197486179028</c:v>
                </c:pt>
                <c:pt idx="13">
                  <c:v>0.22938345261014456</c:v>
                </c:pt>
                <c:pt idx="14">
                  <c:v>0.31704823940256693</c:v>
                </c:pt>
                <c:pt idx="15">
                  <c:v>0.43074744906545109</c:v>
                </c:pt>
                <c:pt idx="16">
                  <c:v>0.59890808859571798</c:v>
                </c:pt>
                <c:pt idx="17">
                  <c:v>0.73195520688024573</c:v>
                </c:pt>
                <c:pt idx="18">
                  <c:v>0.80651490438446605</c:v>
                </c:pt>
                <c:pt idx="19">
                  <c:v>0.85413744705238648</c:v>
                </c:pt>
                <c:pt idx="20">
                  <c:v>0.89704416071142135</c:v>
                </c:pt>
                <c:pt idx="21">
                  <c:v>0.93205260834911674</c:v>
                </c:pt>
                <c:pt idx="22">
                  <c:v>0.96054599422274478</c:v>
                </c:pt>
                <c:pt idx="23">
                  <c:v>0.98325802762314529</c:v>
                </c:pt>
                <c:pt idx="24">
                  <c:v>0.99150541558594363</c:v>
                </c:pt>
                <c:pt idx="25">
                  <c:v>0.99642824605879221</c:v>
                </c:pt>
                <c:pt idx="26">
                  <c:v>0.99859048192004918</c:v>
                </c:pt>
                <c:pt idx="27">
                  <c:v>0.99924193653700277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D0-493D-BE9D-143FAFC4D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59376"/>
        <c:axId val="1197755216"/>
      </c:scatterChart>
      <c:valAx>
        <c:axId val="119775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55216"/>
        <c:crosses val="autoZero"/>
        <c:crossBetween val="midCat"/>
      </c:valAx>
      <c:valAx>
        <c:axId val="11977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BC!$JA$3:$JA$33</c:f>
              <c:numCache>
                <c:formatCode>0.00</c:formatCode>
                <c:ptCount val="31"/>
                <c:pt idx="0">
                  <c:v>1.26126</c:v>
                </c:pt>
                <c:pt idx="1">
                  <c:v>15.1351</c:v>
                </c:pt>
                <c:pt idx="2">
                  <c:v>126.126</c:v>
                </c:pt>
                <c:pt idx="3">
                  <c:v>177.83799999999999</c:v>
                </c:pt>
                <c:pt idx="4">
                  <c:v>216.93700000000001</c:v>
                </c:pt>
                <c:pt idx="5">
                  <c:v>266.12599999999998</c:v>
                </c:pt>
                <c:pt idx="6">
                  <c:v>296.39600000000002</c:v>
                </c:pt>
                <c:pt idx="7">
                  <c:v>310.27</c:v>
                </c:pt>
                <c:pt idx="8">
                  <c:v>315.315</c:v>
                </c:pt>
                <c:pt idx="9">
                  <c:v>322.88299999999998</c:v>
                </c:pt>
                <c:pt idx="10">
                  <c:v>329.18900000000002</c:v>
                </c:pt>
                <c:pt idx="11">
                  <c:v>334.23399999999998</c:v>
                </c:pt>
                <c:pt idx="12">
                  <c:v>338.01799999999997</c:v>
                </c:pt>
                <c:pt idx="13">
                  <c:v>341.80200000000002</c:v>
                </c:pt>
                <c:pt idx="14">
                  <c:v>344.32400000000001</c:v>
                </c:pt>
                <c:pt idx="15">
                  <c:v>350.63099999999997</c:v>
                </c:pt>
                <c:pt idx="16">
                  <c:v>353.15300000000002</c:v>
                </c:pt>
                <c:pt idx="17">
                  <c:v>358.19799999999998</c:v>
                </c:pt>
                <c:pt idx="18">
                  <c:v>367.02699999999999</c:v>
                </c:pt>
                <c:pt idx="19">
                  <c:v>375.85599999999999</c:v>
                </c:pt>
                <c:pt idx="20">
                  <c:v>385.94600000000003</c:v>
                </c:pt>
                <c:pt idx="21">
                  <c:v>403.60399999999998</c:v>
                </c:pt>
                <c:pt idx="22">
                  <c:v>412.43200000000002</c:v>
                </c:pt>
                <c:pt idx="23">
                  <c:v>422.52300000000002</c:v>
                </c:pt>
                <c:pt idx="24">
                  <c:v>432.613</c:v>
                </c:pt>
                <c:pt idx="25">
                  <c:v>449.00900000000001</c:v>
                </c:pt>
                <c:pt idx="26">
                  <c:v>476.75700000000001</c:v>
                </c:pt>
                <c:pt idx="27">
                  <c:v>498.19799999999998</c:v>
                </c:pt>
                <c:pt idx="28">
                  <c:v>513.33299999999997</c:v>
                </c:pt>
                <c:pt idx="29">
                  <c:v>527.20699999999999</c:v>
                </c:pt>
                <c:pt idx="30">
                  <c:v>536.03599999999994</c:v>
                </c:pt>
              </c:numCache>
            </c:numRef>
          </c:xVal>
          <c:yVal>
            <c:numRef>
              <c:f>BC!$JB$3:$JB$33</c:f>
              <c:numCache>
                <c:formatCode>0.00</c:formatCode>
                <c:ptCount val="31"/>
                <c:pt idx="0">
                  <c:v>2.35294E-3</c:v>
                </c:pt>
                <c:pt idx="1">
                  <c:v>1.4117599999999999E-2</c:v>
                </c:pt>
                <c:pt idx="2">
                  <c:v>1.4117599999999999E-2</c:v>
                </c:pt>
                <c:pt idx="3">
                  <c:v>1.4117599999999999E-2</c:v>
                </c:pt>
                <c:pt idx="4">
                  <c:v>1.4117599999999999E-2</c:v>
                </c:pt>
                <c:pt idx="5">
                  <c:v>2.3529399999999999E-2</c:v>
                </c:pt>
                <c:pt idx="6">
                  <c:v>3.5294100000000002E-2</c:v>
                </c:pt>
                <c:pt idx="7">
                  <c:v>4.9411799999999999E-2</c:v>
                </c:pt>
                <c:pt idx="8">
                  <c:v>6.5882399999999994E-2</c:v>
                </c:pt>
                <c:pt idx="9">
                  <c:v>9.1764700000000005E-2</c:v>
                </c:pt>
                <c:pt idx="10">
                  <c:v>0.122353</c:v>
                </c:pt>
                <c:pt idx="11">
                  <c:v>0.162353</c:v>
                </c:pt>
                <c:pt idx="12">
                  <c:v>0.19764699999999999</c:v>
                </c:pt>
                <c:pt idx="13">
                  <c:v>0.24</c:v>
                </c:pt>
                <c:pt idx="14">
                  <c:v>0.289412</c:v>
                </c:pt>
                <c:pt idx="15">
                  <c:v>0.41411799999999999</c:v>
                </c:pt>
                <c:pt idx="16">
                  <c:v>0.50823499999999999</c:v>
                </c:pt>
                <c:pt idx="17">
                  <c:v>0.59764700000000004</c:v>
                </c:pt>
                <c:pt idx="18">
                  <c:v>0.69176499999999996</c:v>
                </c:pt>
                <c:pt idx="19">
                  <c:v>0.79294100000000001</c:v>
                </c:pt>
                <c:pt idx="20">
                  <c:v>0.86588200000000004</c:v>
                </c:pt>
                <c:pt idx="21">
                  <c:v>0.93647100000000005</c:v>
                </c:pt>
                <c:pt idx="22">
                  <c:v>0.96470599999999995</c:v>
                </c:pt>
                <c:pt idx="23">
                  <c:v>0.97411800000000004</c:v>
                </c:pt>
                <c:pt idx="24">
                  <c:v>0.98117600000000005</c:v>
                </c:pt>
                <c:pt idx="25">
                  <c:v>0.98352899999999999</c:v>
                </c:pt>
                <c:pt idx="26">
                  <c:v>0.99294099999999996</c:v>
                </c:pt>
                <c:pt idx="27">
                  <c:v>0.99294099999999996</c:v>
                </c:pt>
                <c:pt idx="28">
                  <c:v>0.99294099999999996</c:v>
                </c:pt>
                <c:pt idx="29">
                  <c:v>0.99529400000000001</c:v>
                </c:pt>
                <c:pt idx="30">
                  <c:v>0.99764699999999995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4-4306-B501-C2595E145E0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BC!$JA$3:$JA$33</c:f>
              <c:numCache>
                <c:formatCode>0.00</c:formatCode>
                <c:ptCount val="31"/>
                <c:pt idx="0">
                  <c:v>1.26126</c:v>
                </c:pt>
                <c:pt idx="1">
                  <c:v>15.1351</c:v>
                </c:pt>
                <c:pt idx="2">
                  <c:v>126.126</c:v>
                </c:pt>
                <c:pt idx="3">
                  <c:v>177.83799999999999</c:v>
                </c:pt>
                <c:pt idx="4">
                  <c:v>216.93700000000001</c:v>
                </c:pt>
                <c:pt idx="5">
                  <c:v>266.12599999999998</c:v>
                </c:pt>
                <c:pt idx="6">
                  <c:v>296.39600000000002</c:v>
                </c:pt>
                <c:pt idx="7">
                  <c:v>310.27</c:v>
                </c:pt>
                <c:pt idx="8">
                  <c:v>315.315</c:v>
                </c:pt>
                <c:pt idx="9">
                  <c:v>322.88299999999998</c:v>
                </c:pt>
                <c:pt idx="10">
                  <c:v>329.18900000000002</c:v>
                </c:pt>
                <c:pt idx="11">
                  <c:v>334.23399999999998</c:v>
                </c:pt>
                <c:pt idx="12">
                  <c:v>338.01799999999997</c:v>
                </c:pt>
                <c:pt idx="13">
                  <c:v>341.80200000000002</c:v>
                </c:pt>
                <c:pt idx="14">
                  <c:v>344.32400000000001</c:v>
                </c:pt>
                <c:pt idx="15">
                  <c:v>350.63099999999997</c:v>
                </c:pt>
                <c:pt idx="16">
                  <c:v>353.15300000000002</c:v>
                </c:pt>
                <c:pt idx="17">
                  <c:v>358.19799999999998</c:v>
                </c:pt>
                <c:pt idx="18">
                  <c:v>367.02699999999999</c:v>
                </c:pt>
                <c:pt idx="19">
                  <c:v>375.85599999999999</c:v>
                </c:pt>
                <c:pt idx="20">
                  <c:v>385.94600000000003</c:v>
                </c:pt>
                <c:pt idx="21">
                  <c:v>403.60399999999998</c:v>
                </c:pt>
                <c:pt idx="22">
                  <c:v>412.43200000000002</c:v>
                </c:pt>
                <c:pt idx="23">
                  <c:v>422.52300000000002</c:v>
                </c:pt>
                <c:pt idx="24">
                  <c:v>432.613</c:v>
                </c:pt>
                <c:pt idx="25">
                  <c:v>449.00900000000001</c:v>
                </c:pt>
                <c:pt idx="26">
                  <c:v>476.75700000000001</c:v>
                </c:pt>
                <c:pt idx="27">
                  <c:v>498.19799999999998</c:v>
                </c:pt>
                <c:pt idx="28">
                  <c:v>513.33299999999997</c:v>
                </c:pt>
                <c:pt idx="29">
                  <c:v>527.20699999999999</c:v>
                </c:pt>
                <c:pt idx="30">
                  <c:v>536.03599999999994</c:v>
                </c:pt>
              </c:numCache>
            </c:numRef>
          </c:xVal>
          <c:yVal>
            <c:numRef>
              <c:f>BC!$JC$3:$JC$33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1.8940752077795495E-241</c:v>
                </c:pt>
                <c:pt idx="5">
                  <c:v>1.0387259757528726E-22</c:v>
                </c:pt>
                <c:pt idx="6">
                  <c:v>9.1136709668758494E-6</c:v>
                </c:pt>
                <c:pt idx="7">
                  <c:v>2.7154505874822394E-3</c:v>
                </c:pt>
                <c:pt idx="8">
                  <c:v>9.8265698851779312E-3</c:v>
                </c:pt>
                <c:pt idx="9">
                  <c:v>4.0815706071250749E-2</c:v>
                </c:pt>
                <c:pt idx="10">
                  <c:v>9.5033532688766381E-2</c:v>
                </c:pt>
                <c:pt idx="11">
                  <c:v>0.15861936426728629</c:v>
                </c:pt>
                <c:pt idx="12">
                  <c:v>0.21618442663474394</c:v>
                </c:pt>
                <c:pt idx="13">
                  <c:v>0.27969223946881844</c:v>
                </c:pt>
                <c:pt idx="14">
                  <c:v>0.32402478227522535</c:v>
                </c:pt>
                <c:pt idx="15">
                  <c:v>0.43642698719848255</c:v>
                </c:pt>
                <c:pt idx="16">
                  <c:v>0.48028045097765237</c:v>
                </c:pt>
                <c:pt idx="17">
                  <c:v>0.56340666170500664</c:v>
                </c:pt>
                <c:pt idx="18">
                  <c:v>0.68839917238697423</c:v>
                </c:pt>
                <c:pt idx="19">
                  <c:v>0.78427794973636489</c:v>
                </c:pt>
                <c:pt idx="20">
                  <c:v>0.86180774842634378</c:v>
                </c:pt>
                <c:pt idx="21">
                  <c:v>0.93895655418913648</c:v>
                </c:pt>
                <c:pt idx="22">
                  <c:v>0.95983684306660766</c:v>
                </c:pt>
                <c:pt idx="23">
                  <c:v>0.97522418601975858</c:v>
                </c:pt>
                <c:pt idx="24">
                  <c:v>0.98476224502193865</c:v>
                </c:pt>
                <c:pt idx="25">
                  <c:v>0.99310897167102441</c:v>
                </c:pt>
                <c:pt idx="26">
                  <c:v>0.99820919434895272</c:v>
                </c:pt>
                <c:pt idx="27">
                  <c:v>0.99936871198180688</c:v>
                </c:pt>
                <c:pt idx="28">
                  <c:v>0.99969767150796407</c:v>
                </c:pt>
                <c:pt idx="29">
                  <c:v>0.99984606486528882</c:v>
                </c:pt>
                <c:pt idx="30">
                  <c:v>0.99989981965524033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4-4306-B501-C2595E145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89440"/>
        <c:axId val="1107604832"/>
      </c:scatterChart>
      <c:valAx>
        <c:axId val="110758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04832"/>
        <c:crosses val="autoZero"/>
        <c:crossBetween val="midCat"/>
      </c:valAx>
      <c:valAx>
        <c:axId val="11076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8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BC!$JE$3:$JE$50</c:f>
              <c:numCache>
                <c:formatCode>0.00</c:formatCode>
                <c:ptCount val="48"/>
                <c:pt idx="0">
                  <c:v>0</c:v>
                </c:pt>
                <c:pt idx="1">
                  <c:v>58.018000000000001</c:v>
                </c:pt>
                <c:pt idx="2">
                  <c:v>133.69399999999999</c:v>
                </c:pt>
                <c:pt idx="3">
                  <c:v>100.901</c:v>
                </c:pt>
                <c:pt idx="4">
                  <c:v>181.62200000000001</c:v>
                </c:pt>
                <c:pt idx="5">
                  <c:v>247.20699999999999</c:v>
                </c:pt>
                <c:pt idx="6">
                  <c:v>301.44099999999997</c:v>
                </c:pt>
                <c:pt idx="7">
                  <c:v>338.01799999999997</c:v>
                </c:pt>
                <c:pt idx="8">
                  <c:v>350.63099999999997</c:v>
                </c:pt>
                <c:pt idx="9">
                  <c:v>360.721</c:v>
                </c:pt>
                <c:pt idx="10">
                  <c:v>372.072</c:v>
                </c:pt>
                <c:pt idx="11">
                  <c:v>382.16199999999998</c:v>
                </c:pt>
                <c:pt idx="12">
                  <c:v>390.99099999999999</c:v>
                </c:pt>
                <c:pt idx="13">
                  <c:v>399.82</c:v>
                </c:pt>
                <c:pt idx="14">
                  <c:v>412.43200000000002</c:v>
                </c:pt>
                <c:pt idx="15">
                  <c:v>420</c:v>
                </c:pt>
                <c:pt idx="16">
                  <c:v>427.56799999999998</c:v>
                </c:pt>
                <c:pt idx="17">
                  <c:v>433.87400000000002</c:v>
                </c:pt>
                <c:pt idx="18">
                  <c:v>440.18</c:v>
                </c:pt>
                <c:pt idx="19">
                  <c:v>451.53199999999998</c:v>
                </c:pt>
                <c:pt idx="20">
                  <c:v>456.577</c:v>
                </c:pt>
                <c:pt idx="21">
                  <c:v>459.09899999999999</c:v>
                </c:pt>
                <c:pt idx="22">
                  <c:v>465.40499999999997</c:v>
                </c:pt>
                <c:pt idx="23">
                  <c:v>471.71199999999999</c:v>
                </c:pt>
                <c:pt idx="24">
                  <c:v>486.84699999999998</c:v>
                </c:pt>
                <c:pt idx="25">
                  <c:v>495.67599999999999</c:v>
                </c:pt>
                <c:pt idx="26">
                  <c:v>503.24299999999999</c:v>
                </c:pt>
                <c:pt idx="27">
                  <c:v>508.28800000000001</c:v>
                </c:pt>
                <c:pt idx="28">
                  <c:v>514.59500000000003</c:v>
                </c:pt>
                <c:pt idx="29">
                  <c:v>519.64</c:v>
                </c:pt>
                <c:pt idx="30">
                  <c:v>544.86500000000001</c:v>
                </c:pt>
                <c:pt idx="31">
                  <c:v>567.56799999999998</c:v>
                </c:pt>
                <c:pt idx="32">
                  <c:v>577.65800000000002</c:v>
                </c:pt>
                <c:pt idx="33">
                  <c:v>620.54100000000005</c:v>
                </c:pt>
                <c:pt idx="34">
                  <c:v>638.19799999999998</c:v>
                </c:pt>
                <c:pt idx="35">
                  <c:v>596.577</c:v>
                </c:pt>
                <c:pt idx="36">
                  <c:v>659.64</c:v>
                </c:pt>
              </c:numCache>
            </c:numRef>
          </c:xVal>
          <c:yVal>
            <c:numRef>
              <c:f>BC!$JF$3:$JF$50</c:f>
              <c:numCache>
                <c:formatCode>0.00</c:formatCode>
                <c:ptCount val="48"/>
                <c:pt idx="0">
                  <c:v>2.35294E-3</c:v>
                </c:pt>
                <c:pt idx="1">
                  <c:v>1.88235E-2</c:v>
                </c:pt>
                <c:pt idx="2">
                  <c:v>2.1176500000000001E-2</c:v>
                </c:pt>
                <c:pt idx="3">
                  <c:v>2.1176500000000001E-2</c:v>
                </c:pt>
                <c:pt idx="4">
                  <c:v>2.1176500000000001E-2</c:v>
                </c:pt>
                <c:pt idx="5">
                  <c:v>2.3529399999999999E-2</c:v>
                </c:pt>
                <c:pt idx="6">
                  <c:v>2.3529399999999999E-2</c:v>
                </c:pt>
                <c:pt idx="7">
                  <c:v>2.8235300000000001E-2</c:v>
                </c:pt>
                <c:pt idx="8">
                  <c:v>0.04</c:v>
                </c:pt>
                <c:pt idx="9">
                  <c:v>5.6470600000000003E-2</c:v>
                </c:pt>
                <c:pt idx="10">
                  <c:v>8.2352900000000007E-2</c:v>
                </c:pt>
                <c:pt idx="11">
                  <c:v>0.122353</c:v>
                </c:pt>
                <c:pt idx="12">
                  <c:v>0.15764700000000001</c:v>
                </c:pt>
                <c:pt idx="13">
                  <c:v>0.2</c:v>
                </c:pt>
                <c:pt idx="14">
                  <c:v>0.28000000000000003</c:v>
                </c:pt>
                <c:pt idx="15">
                  <c:v>0.37176500000000001</c:v>
                </c:pt>
                <c:pt idx="16">
                  <c:v>0.43058800000000003</c:v>
                </c:pt>
                <c:pt idx="17">
                  <c:v>0.47764699999999999</c:v>
                </c:pt>
                <c:pt idx="18">
                  <c:v>0.52235299999999996</c:v>
                </c:pt>
                <c:pt idx="19">
                  <c:v>0.57411800000000002</c:v>
                </c:pt>
                <c:pt idx="20">
                  <c:v>0.623529</c:v>
                </c:pt>
                <c:pt idx="21">
                  <c:v>0.66352900000000004</c:v>
                </c:pt>
                <c:pt idx="22">
                  <c:v>0.70117600000000002</c:v>
                </c:pt>
                <c:pt idx="23">
                  <c:v>0.74117599999999995</c:v>
                </c:pt>
                <c:pt idx="24">
                  <c:v>0.80941200000000002</c:v>
                </c:pt>
                <c:pt idx="25">
                  <c:v>0.85882400000000003</c:v>
                </c:pt>
                <c:pt idx="26">
                  <c:v>0.90117599999999998</c:v>
                </c:pt>
                <c:pt idx="27">
                  <c:v>0.92235299999999998</c:v>
                </c:pt>
                <c:pt idx="28">
                  <c:v>0.93882399999999999</c:v>
                </c:pt>
                <c:pt idx="29">
                  <c:v>0.945882</c:v>
                </c:pt>
                <c:pt idx="30">
                  <c:v>0.96941200000000005</c:v>
                </c:pt>
                <c:pt idx="31">
                  <c:v>0.98352899999999999</c:v>
                </c:pt>
                <c:pt idx="32">
                  <c:v>0.98588200000000004</c:v>
                </c:pt>
                <c:pt idx="33">
                  <c:v>0.99294099999999996</c:v>
                </c:pt>
                <c:pt idx="34">
                  <c:v>0.99294099999999996</c:v>
                </c:pt>
                <c:pt idx="35">
                  <c:v>0.99294099999999996</c:v>
                </c:pt>
                <c:pt idx="36">
                  <c:v>0.99764699999999995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B-42B4-9449-A0C1ED77391F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BC!$JE$3:$JE$50</c:f>
              <c:numCache>
                <c:formatCode>0.00</c:formatCode>
                <c:ptCount val="48"/>
                <c:pt idx="0">
                  <c:v>0</c:v>
                </c:pt>
                <c:pt idx="1">
                  <c:v>58.018000000000001</c:v>
                </c:pt>
                <c:pt idx="2">
                  <c:v>133.69399999999999</c:v>
                </c:pt>
                <c:pt idx="3">
                  <c:v>100.901</c:v>
                </c:pt>
                <c:pt idx="4">
                  <c:v>181.62200000000001</c:v>
                </c:pt>
                <c:pt idx="5">
                  <c:v>247.20699999999999</c:v>
                </c:pt>
                <c:pt idx="6">
                  <c:v>301.44099999999997</c:v>
                </c:pt>
                <c:pt idx="7">
                  <c:v>338.01799999999997</c:v>
                </c:pt>
                <c:pt idx="8">
                  <c:v>350.63099999999997</c:v>
                </c:pt>
                <c:pt idx="9">
                  <c:v>360.721</c:v>
                </c:pt>
                <c:pt idx="10">
                  <c:v>372.072</c:v>
                </c:pt>
                <c:pt idx="11">
                  <c:v>382.16199999999998</c:v>
                </c:pt>
                <c:pt idx="12">
                  <c:v>390.99099999999999</c:v>
                </c:pt>
                <c:pt idx="13">
                  <c:v>399.82</c:v>
                </c:pt>
                <c:pt idx="14">
                  <c:v>412.43200000000002</c:v>
                </c:pt>
                <c:pt idx="15">
                  <c:v>420</c:v>
                </c:pt>
                <c:pt idx="16">
                  <c:v>427.56799999999998</c:v>
                </c:pt>
                <c:pt idx="17">
                  <c:v>433.87400000000002</c:v>
                </c:pt>
                <c:pt idx="18">
                  <c:v>440.18</c:v>
                </c:pt>
                <c:pt idx="19">
                  <c:v>451.53199999999998</c:v>
                </c:pt>
                <c:pt idx="20">
                  <c:v>456.577</c:v>
                </c:pt>
                <c:pt idx="21">
                  <c:v>459.09899999999999</c:v>
                </c:pt>
                <c:pt idx="22">
                  <c:v>465.40499999999997</c:v>
                </c:pt>
                <c:pt idx="23">
                  <c:v>471.71199999999999</c:v>
                </c:pt>
                <c:pt idx="24">
                  <c:v>486.84699999999998</c:v>
                </c:pt>
                <c:pt idx="25">
                  <c:v>495.67599999999999</c:v>
                </c:pt>
                <c:pt idx="26">
                  <c:v>503.24299999999999</c:v>
                </c:pt>
                <c:pt idx="27">
                  <c:v>508.28800000000001</c:v>
                </c:pt>
                <c:pt idx="28">
                  <c:v>514.59500000000003</c:v>
                </c:pt>
                <c:pt idx="29">
                  <c:v>519.64</c:v>
                </c:pt>
                <c:pt idx="30">
                  <c:v>544.86500000000001</c:v>
                </c:pt>
                <c:pt idx="31">
                  <c:v>567.56799999999998</c:v>
                </c:pt>
                <c:pt idx="32">
                  <c:v>577.65800000000002</c:v>
                </c:pt>
                <c:pt idx="33">
                  <c:v>620.54100000000005</c:v>
                </c:pt>
                <c:pt idx="34">
                  <c:v>638.19799999999998</c:v>
                </c:pt>
                <c:pt idx="35">
                  <c:v>596.577</c:v>
                </c:pt>
                <c:pt idx="36">
                  <c:v>659.64</c:v>
                </c:pt>
              </c:numCache>
            </c:numRef>
          </c:xVal>
          <c:yVal>
            <c:numRef>
              <c:f>BC!$JG$3:$JG$50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5.4707990519072489E-116</c:v>
                </c:pt>
                <c:pt idx="5">
                  <c:v>1.5239224000897406E-25</c:v>
                </c:pt>
                <c:pt idx="6">
                  <c:v>1.0711306394401985E-7</c:v>
                </c:pt>
                <c:pt idx="7">
                  <c:v>1.0965097846420081E-3</c:v>
                </c:pt>
                <c:pt idx="8">
                  <c:v>6.2651605344571102E-3</c:v>
                </c:pt>
                <c:pt idx="9">
                  <c:v>1.8218325895016842E-2</c:v>
                </c:pt>
                <c:pt idx="10">
                  <c:v>4.6397880309375097E-2</c:v>
                </c:pt>
                <c:pt idx="11">
                  <c:v>8.8531470855532132E-2</c:v>
                </c:pt>
                <c:pt idx="12">
                  <c:v>0.13923227938904895</c:v>
                </c:pt>
                <c:pt idx="13">
                  <c:v>0.20121338415718559</c:v>
                </c:pt>
                <c:pt idx="14">
                  <c:v>0.30318774407825239</c:v>
                </c:pt>
                <c:pt idx="15">
                  <c:v>0.36802522172615199</c:v>
                </c:pt>
                <c:pt idx="16">
                  <c:v>0.43288809213039797</c:v>
                </c:pt>
                <c:pt idx="17">
                  <c:v>0.48561372113483553</c:v>
                </c:pt>
                <c:pt idx="18">
                  <c:v>0.536233945798266</c:v>
                </c:pt>
                <c:pt idx="19">
                  <c:v>0.62019273782685924</c:v>
                </c:pt>
                <c:pt idx="20">
                  <c:v>0.65409835874877464</c:v>
                </c:pt>
                <c:pt idx="21">
                  <c:v>0.67021576418722251</c:v>
                </c:pt>
                <c:pt idx="22">
                  <c:v>0.70806061684417188</c:v>
                </c:pt>
                <c:pt idx="23">
                  <c:v>0.74242834350314935</c:v>
                </c:pt>
                <c:pt idx="24">
                  <c:v>0.81142949086516714</c:v>
                </c:pt>
                <c:pt idx="25">
                  <c:v>0.84372186054747911</c:v>
                </c:pt>
                <c:pt idx="26">
                  <c:v>0.8673262796427651</c:v>
                </c:pt>
                <c:pt idx="27">
                  <c:v>0.88119114217422123</c:v>
                </c:pt>
                <c:pt idx="28">
                  <c:v>0.89662645065650703</c:v>
                </c:pt>
                <c:pt idx="29">
                  <c:v>0.90759375860219216</c:v>
                </c:pt>
                <c:pt idx="30">
                  <c:v>0.94770497436136247</c:v>
                </c:pt>
                <c:pt idx="31">
                  <c:v>0.96892809759941079</c:v>
                </c:pt>
                <c:pt idx="32">
                  <c:v>0.9753851156904868</c:v>
                </c:pt>
                <c:pt idx="33">
                  <c:v>0.99091052948308866</c:v>
                </c:pt>
                <c:pt idx="34">
                  <c:v>0.99397919521104994</c:v>
                </c:pt>
                <c:pt idx="35">
                  <c:v>0.98412403563361894</c:v>
                </c:pt>
                <c:pt idx="36">
                  <c:v>0.99635139086390079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6B-42B4-9449-A0C1ED773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729824"/>
        <c:axId val="1036725248"/>
      </c:scatterChart>
      <c:valAx>
        <c:axId val="103672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25248"/>
        <c:crosses val="autoZero"/>
        <c:crossBetween val="midCat"/>
      </c:valAx>
      <c:valAx>
        <c:axId val="10367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2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BC!$R$1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BC!$Q$2:$Q$36</c:f>
              <c:numCache>
                <c:formatCode>0.000</c:formatCode>
                <c:ptCount val="35"/>
                <c:pt idx="0">
                  <c:v>1.7412799999999999</c:v>
                </c:pt>
                <c:pt idx="1">
                  <c:v>57.296399999999998</c:v>
                </c:pt>
                <c:pt idx="2">
                  <c:v>92.216700000000003</c:v>
                </c:pt>
                <c:pt idx="3">
                  <c:v>120.788</c:v>
                </c:pt>
                <c:pt idx="4">
                  <c:v>143.01</c:v>
                </c:pt>
                <c:pt idx="5">
                  <c:v>149.37100000000001</c:v>
                </c:pt>
                <c:pt idx="6">
                  <c:v>162.09899999999999</c:v>
                </c:pt>
                <c:pt idx="7">
                  <c:v>176.42</c:v>
                </c:pt>
                <c:pt idx="8">
                  <c:v>187.572</c:v>
                </c:pt>
                <c:pt idx="9">
                  <c:v>201.905</c:v>
                </c:pt>
                <c:pt idx="10">
                  <c:v>213.09899999999999</c:v>
                </c:pt>
                <c:pt idx="11">
                  <c:v>224.28700000000001</c:v>
                </c:pt>
                <c:pt idx="12">
                  <c:v>233.88200000000001</c:v>
                </c:pt>
                <c:pt idx="13">
                  <c:v>241.89</c:v>
                </c:pt>
                <c:pt idx="14">
                  <c:v>251.46100000000001</c:v>
                </c:pt>
                <c:pt idx="15">
                  <c:v>254.71199999999999</c:v>
                </c:pt>
                <c:pt idx="16">
                  <c:v>264.32499999999999</c:v>
                </c:pt>
                <c:pt idx="17">
                  <c:v>269.13400000000001</c:v>
                </c:pt>
                <c:pt idx="18">
                  <c:v>270.79300000000001</c:v>
                </c:pt>
                <c:pt idx="19">
                  <c:v>277.20699999999999</c:v>
                </c:pt>
                <c:pt idx="20">
                  <c:v>288.47800000000001</c:v>
                </c:pt>
                <c:pt idx="21">
                  <c:v>293.30500000000001</c:v>
                </c:pt>
                <c:pt idx="22">
                  <c:v>299.72500000000002</c:v>
                </c:pt>
                <c:pt idx="23">
                  <c:v>304.52800000000002</c:v>
                </c:pt>
                <c:pt idx="24">
                  <c:v>314.09899999999999</c:v>
                </c:pt>
                <c:pt idx="25">
                  <c:v>322.089</c:v>
                </c:pt>
                <c:pt idx="26">
                  <c:v>328.48599999999999</c:v>
                </c:pt>
                <c:pt idx="27">
                  <c:v>336.464</c:v>
                </c:pt>
                <c:pt idx="28">
                  <c:v>344.459</c:v>
                </c:pt>
                <c:pt idx="29">
                  <c:v>352.44299999999998</c:v>
                </c:pt>
                <c:pt idx="30">
                  <c:v>360.42099999999999</c:v>
                </c:pt>
                <c:pt idx="31">
                  <c:v>368.375</c:v>
                </c:pt>
                <c:pt idx="32">
                  <c:v>374.73599999999999</c:v>
                </c:pt>
                <c:pt idx="33">
                  <c:v>390.62099999999998</c:v>
                </c:pt>
                <c:pt idx="34">
                  <c:v>404.92399999999998</c:v>
                </c:pt>
              </c:numCache>
            </c:numRef>
          </c:xVal>
          <c:yVal>
            <c:numRef>
              <c:f>BC!$R$2:$R$36</c:f>
              <c:numCache>
                <c:formatCode>0.000</c:formatCode>
                <c:ptCount val="35"/>
                <c:pt idx="0">
                  <c:v>0</c:v>
                </c:pt>
                <c:pt idx="1">
                  <c:v>-2.9613589999999998E-4</c:v>
                </c:pt>
                <c:pt idx="2">
                  <c:v>-4.8227840000000002E-4</c:v>
                </c:pt>
                <c:pt idx="3">
                  <c:v>-6.3457680000000003E-4</c:v>
                </c:pt>
                <c:pt idx="4">
                  <c:v>-7.5303119999999999E-4</c:v>
                </c:pt>
                <c:pt idx="5">
                  <c:v>6.6757500000000003E-3</c:v>
                </c:pt>
                <c:pt idx="6">
                  <c:v>2.5264600000000002E-2</c:v>
                </c:pt>
                <c:pt idx="7">
                  <c:v>4.7576300000000002E-2</c:v>
                </c:pt>
                <c:pt idx="8">
                  <c:v>7.3636300000000002E-2</c:v>
                </c:pt>
                <c:pt idx="9">
                  <c:v>0.103411</c:v>
                </c:pt>
                <c:pt idx="10">
                  <c:v>0.15559000000000001</c:v>
                </c:pt>
                <c:pt idx="11">
                  <c:v>0.204038</c:v>
                </c:pt>
                <c:pt idx="12">
                  <c:v>0.24876300000000001</c:v>
                </c:pt>
                <c:pt idx="13">
                  <c:v>0.29349599999999998</c:v>
                </c:pt>
                <c:pt idx="14">
                  <c:v>0.32329599999999997</c:v>
                </c:pt>
                <c:pt idx="15">
                  <c:v>0.37178600000000001</c:v>
                </c:pt>
                <c:pt idx="16">
                  <c:v>0.427705</c:v>
                </c:pt>
                <c:pt idx="17">
                  <c:v>0.45752999999999999</c:v>
                </c:pt>
                <c:pt idx="18">
                  <c:v>0.50229699999999999</c:v>
                </c:pt>
                <c:pt idx="19">
                  <c:v>0.54330800000000001</c:v>
                </c:pt>
                <c:pt idx="20">
                  <c:v>0.64399399999999996</c:v>
                </c:pt>
                <c:pt idx="21">
                  <c:v>0.68501299999999998</c:v>
                </c:pt>
                <c:pt idx="22">
                  <c:v>0.72975500000000004</c:v>
                </c:pt>
                <c:pt idx="23">
                  <c:v>0.75584899999999999</c:v>
                </c:pt>
                <c:pt idx="24">
                  <c:v>0.78564800000000001</c:v>
                </c:pt>
                <c:pt idx="25">
                  <c:v>0.81918800000000003</c:v>
                </c:pt>
                <c:pt idx="26">
                  <c:v>0.84900500000000001</c:v>
                </c:pt>
                <c:pt idx="27">
                  <c:v>0.875081</c:v>
                </c:pt>
                <c:pt idx="28">
                  <c:v>0.91235200000000005</c:v>
                </c:pt>
                <c:pt idx="29">
                  <c:v>0.94216</c:v>
                </c:pt>
                <c:pt idx="30">
                  <c:v>0.96823700000000001</c:v>
                </c:pt>
                <c:pt idx="31">
                  <c:v>0.97938899999999995</c:v>
                </c:pt>
                <c:pt idx="32">
                  <c:v>0.98681799999999997</c:v>
                </c:pt>
                <c:pt idx="33">
                  <c:v>0.99419599999999997</c:v>
                </c:pt>
                <c:pt idx="34">
                  <c:v>1.0053099999999999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2-48B0-8B90-2F9C537D6D84}"/>
            </c:ext>
          </c:extLst>
        </c:ser>
        <c:ser>
          <c:idx val="1"/>
          <c:order val="1"/>
          <c:tx>
            <c:strRef>
              <c:f>BC!$S$1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BC!$Q$2:$Q$43</c:f>
              <c:numCache>
                <c:formatCode>0.000</c:formatCode>
                <c:ptCount val="42"/>
                <c:pt idx="0">
                  <c:v>1.7412799999999999</c:v>
                </c:pt>
                <c:pt idx="1">
                  <c:v>57.296399999999998</c:v>
                </c:pt>
                <c:pt idx="2">
                  <c:v>92.216700000000003</c:v>
                </c:pt>
                <c:pt idx="3">
                  <c:v>120.788</c:v>
                </c:pt>
                <c:pt idx="4">
                  <c:v>143.01</c:v>
                </c:pt>
                <c:pt idx="5">
                  <c:v>149.37100000000001</c:v>
                </c:pt>
                <c:pt idx="6">
                  <c:v>162.09899999999999</c:v>
                </c:pt>
                <c:pt idx="7">
                  <c:v>176.42</c:v>
                </c:pt>
                <c:pt idx="8">
                  <c:v>187.572</c:v>
                </c:pt>
                <c:pt idx="9">
                  <c:v>201.905</c:v>
                </c:pt>
                <c:pt idx="10">
                  <c:v>213.09899999999999</c:v>
                </c:pt>
                <c:pt idx="11">
                  <c:v>224.28700000000001</c:v>
                </c:pt>
                <c:pt idx="12">
                  <c:v>233.88200000000001</c:v>
                </c:pt>
                <c:pt idx="13">
                  <c:v>241.89</c:v>
                </c:pt>
                <c:pt idx="14">
                  <c:v>251.46100000000001</c:v>
                </c:pt>
                <c:pt idx="15">
                  <c:v>254.71199999999999</c:v>
                </c:pt>
                <c:pt idx="16">
                  <c:v>264.32499999999999</c:v>
                </c:pt>
                <c:pt idx="17">
                  <c:v>269.13400000000001</c:v>
                </c:pt>
                <c:pt idx="18">
                  <c:v>270.79300000000001</c:v>
                </c:pt>
                <c:pt idx="19">
                  <c:v>277.20699999999999</c:v>
                </c:pt>
                <c:pt idx="20">
                  <c:v>288.47800000000001</c:v>
                </c:pt>
                <c:pt idx="21">
                  <c:v>293.30500000000001</c:v>
                </c:pt>
                <c:pt idx="22">
                  <c:v>299.72500000000002</c:v>
                </c:pt>
                <c:pt idx="23">
                  <c:v>304.52800000000002</c:v>
                </c:pt>
                <c:pt idx="24">
                  <c:v>314.09899999999999</c:v>
                </c:pt>
                <c:pt idx="25">
                  <c:v>322.089</c:v>
                </c:pt>
                <c:pt idx="26">
                  <c:v>328.48599999999999</c:v>
                </c:pt>
                <c:pt idx="27">
                  <c:v>336.464</c:v>
                </c:pt>
                <c:pt idx="28">
                  <c:v>344.459</c:v>
                </c:pt>
                <c:pt idx="29">
                  <c:v>352.44299999999998</c:v>
                </c:pt>
                <c:pt idx="30">
                  <c:v>360.42099999999999</c:v>
                </c:pt>
                <c:pt idx="31">
                  <c:v>368.375</c:v>
                </c:pt>
                <c:pt idx="32">
                  <c:v>374.73599999999999</c:v>
                </c:pt>
                <c:pt idx="33">
                  <c:v>390.62099999999998</c:v>
                </c:pt>
                <c:pt idx="34">
                  <c:v>404.92399999999998</c:v>
                </c:pt>
                <c:pt idx="35">
                  <c:v>410</c:v>
                </c:pt>
                <c:pt idx="36">
                  <c:v>420</c:v>
                </c:pt>
                <c:pt idx="37">
                  <c:v>430</c:v>
                </c:pt>
                <c:pt idx="38">
                  <c:v>440</c:v>
                </c:pt>
                <c:pt idx="39">
                  <c:v>450</c:v>
                </c:pt>
                <c:pt idx="40">
                  <c:v>500</c:v>
                </c:pt>
                <c:pt idx="41">
                  <c:v>600</c:v>
                </c:pt>
              </c:numCache>
            </c:numRef>
          </c:xVal>
          <c:yVal>
            <c:numRef>
              <c:f>BC!$S$2:$S$43</c:f>
              <c:numCache>
                <c:formatCode>0.000</c:formatCode>
                <c:ptCount val="42"/>
                <c:pt idx="0">
                  <c:v>5.6297476623263131E-124</c:v>
                </c:pt>
                <c:pt idx="1">
                  <c:v>8.6300970889459869E-36</c:v>
                </c:pt>
                <c:pt idx="2">
                  <c:v>1.2261769678961266E-16</c:v>
                </c:pt>
                <c:pt idx="3">
                  <c:v>4.615185602569007E-9</c:v>
                </c:pt>
                <c:pt idx="4">
                  <c:v>9.0840546573302617E-6</c:v>
                </c:pt>
                <c:pt idx="5">
                  <c:v>4.3065295078746256E-5</c:v>
                </c:pt>
                <c:pt idx="6">
                  <c:v>5.3286574211319152E-4</c:v>
                </c:pt>
                <c:pt idx="7">
                  <c:v>4.2915829281185581E-3</c:v>
                </c:pt>
                <c:pt idx="8">
                  <c:v>1.4473703221238721E-2</c:v>
                </c:pt>
                <c:pt idx="9">
                  <c:v>4.6779076138953109E-2</c:v>
                </c:pt>
                <c:pt idx="10">
                  <c:v>9.2817918103591787E-2</c:v>
                </c:pt>
                <c:pt idx="11">
                  <c:v>0.15794965772459496</c:v>
                </c:pt>
                <c:pt idx="12">
                  <c:v>0.22642848035596774</c:v>
                </c:pt>
                <c:pt idx="13">
                  <c:v>0.28962561635588796</c:v>
                </c:pt>
                <c:pt idx="14">
                  <c:v>0.36866033619833122</c:v>
                </c:pt>
                <c:pt idx="15">
                  <c:v>0.39569542356365078</c:v>
                </c:pt>
                <c:pt idx="16">
                  <c:v>0.47431802758759284</c:v>
                </c:pt>
                <c:pt idx="17">
                  <c:v>0.51223269545721295</c:v>
                </c:pt>
                <c:pt idx="18">
                  <c:v>0.52501429744878114</c:v>
                </c:pt>
                <c:pt idx="19">
                  <c:v>0.57276027795818463</c:v>
                </c:pt>
                <c:pt idx="20">
                  <c:v>0.64931325293885667</c:v>
                </c:pt>
                <c:pt idx="21">
                  <c:v>0.67898312990156451</c:v>
                </c:pt>
                <c:pt idx="22">
                  <c:v>0.71547209943458567</c:v>
                </c:pt>
                <c:pt idx="23">
                  <c:v>0.74057097607355626</c:v>
                </c:pt>
                <c:pt idx="24">
                  <c:v>0.78517101583028193</c:v>
                </c:pt>
                <c:pt idx="25">
                  <c:v>0.81721421976320396</c:v>
                </c:pt>
                <c:pt idx="26">
                  <c:v>0.83974839916952093</c:v>
                </c:pt>
                <c:pt idx="27">
                  <c:v>0.86432447509619159</c:v>
                </c:pt>
                <c:pt idx="28">
                  <c:v>0.8854329675130842</c:v>
                </c:pt>
                <c:pt idx="29">
                  <c:v>0.90341961828408746</c:v>
                </c:pt>
                <c:pt idx="30">
                  <c:v>0.91870243222089298</c:v>
                </c:pt>
                <c:pt idx="31">
                  <c:v>0.93162311878871618</c:v>
                </c:pt>
                <c:pt idx="32">
                  <c:v>0.94051046401945393</c:v>
                </c:pt>
                <c:pt idx="33">
                  <c:v>0.95808885685700684</c:v>
                </c:pt>
                <c:pt idx="34">
                  <c:v>0.96949768585820495</c:v>
                </c:pt>
                <c:pt idx="35">
                  <c:v>0.97276178038593786</c:v>
                </c:pt>
                <c:pt idx="36">
                  <c:v>0.97821683748851307</c:v>
                </c:pt>
                <c:pt idx="37">
                  <c:v>0.98258918584208732</c:v>
                </c:pt>
                <c:pt idx="38">
                  <c:v>0.9860901550366219</c:v>
                </c:pt>
                <c:pt idx="39">
                  <c:v>0.98889113096835513</c:v>
                </c:pt>
                <c:pt idx="40">
                  <c:v>0.99640270849041956</c:v>
                </c:pt>
                <c:pt idx="41">
                  <c:v>0.99962502206713022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2-48B0-8B90-2F9C537D6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28688"/>
        <c:axId val="1379627024"/>
      </c:scatterChart>
      <c:valAx>
        <c:axId val="13796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27024"/>
        <c:crosses val="autoZero"/>
        <c:crossBetween val="midCat"/>
      </c:valAx>
      <c:valAx>
        <c:axId val="13796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BC!$JI$3:$JI$40</c:f>
              <c:numCache>
                <c:formatCode>0.00</c:formatCode>
                <c:ptCount val="38"/>
                <c:pt idx="0">
                  <c:v>0</c:v>
                </c:pt>
                <c:pt idx="1">
                  <c:v>140</c:v>
                </c:pt>
                <c:pt idx="2">
                  <c:v>194.23400000000001</c:v>
                </c:pt>
                <c:pt idx="3">
                  <c:v>18.918900000000001</c:v>
                </c:pt>
                <c:pt idx="4">
                  <c:v>359.459</c:v>
                </c:pt>
                <c:pt idx="5">
                  <c:v>272.43200000000002</c:v>
                </c:pt>
                <c:pt idx="6">
                  <c:v>315.315</c:v>
                </c:pt>
                <c:pt idx="7">
                  <c:v>387.20699999999999</c:v>
                </c:pt>
                <c:pt idx="8">
                  <c:v>404.86500000000001</c:v>
                </c:pt>
                <c:pt idx="9">
                  <c:v>414.95499999999998</c:v>
                </c:pt>
                <c:pt idx="10">
                  <c:v>425.04500000000002</c:v>
                </c:pt>
                <c:pt idx="11">
                  <c:v>438.91899999999998</c:v>
                </c:pt>
                <c:pt idx="12">
                  <c:v>456.577</c:v>
                </c:pt>
                <c:pt idx="13">
                  <c:v>471.71199999999999</c:v>
                </c:pt>
                <c:pt idx="14">
                  <c:v>475.495</c:v>
                </c:pt>
                <c:pt idx="15">
                  <c:v>483.06299999999999</c:v>
                </c:pt>
                <c:pt idx="16">
                  <c:v>490.63099999999997</c:v>
                </c:pt>
                <c:pt idx="17">
                  <c:v>505.76600000000002</c:v>
                </c:pt>
                <c:pt idx="18">
                  <c:v>524.68499999999995</c:v>
                </c:pt>
                <c:pt idx="19">
                  <c:v>548.649</c:v>
                </c:pt>
                <c:pt idx="20">
                  <c:v>568.82899999999995</c:v>
                </c:pt>
                <c:pt idx="21">
                  <c:v>580.17999999999995</c:v>
                </c:pt>
                <c:pt idx="22">
                  <c:v>592.79300000000001</c:v>
                </c:pt>
                <c:pt idx="23">
                  <c:v>605.40499999999997</c:v>
                </c:pt>
                <c:pt idx="24">
                  <c:v>623.06299999999999</c:v>
                </c:pt>
                <c:pt idx="25">
                  <c:v>640.721</c:v>
                </c:pt>
                <c:pt idx="26">
                  <c:v>654.59500000000003</c:v>
                </c:pt>
                <c:pt idx="27">
                  <c:v>672.25199999999995</c:v>
                </c:pt>
                <c:pt idx="28">
                  <c:v>694.95500000000004</c:v>
                </c:pt>
                <c:pt idx="29">
                  <c:v>706.30600000000004</c:v>
                </c:pt>
              </c:numCache>
            </c:numRef>
          </c:xVal>
          <c:yVal>
            <c:numRef>
              <c:f>BC!$JJ$3:$JJ$40</c:f>
              <c:numCache>
                <c:formatCode>0.00</c:formatCode>
                <c:ptCount val="38"/>
                <c:pt idx="0">
                  <c:v>4.70588E-3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2.8235300000000001E-2</c:v>
                </c:pt>
                <c:pt idx="8">
                  <c:v>4.2352899999999999E-2</c:v>
                </c:pt>
                <c:pt idx="9">
                  <c:v>6.5882399999999994E-2</c:v>
                </c:pt>
                <c:pt idx="10">
                  <c:v>9.1764700000000005E-2</c:v>
                </c:pt>
                <c:pt idx="11">
                  <c:v>0.14588200000000001</c:v>
                </c:pt>
                <c:pt idx="12">
                  <c:v>0.21882399999999999</c:v>
                </c:pt>
                <c:pt idx="13">
                  <c:v>0.30588199999999999</c:v>
                </c:pt>
                <c:pt idx="14">
                  <c:v>0.388235</c:v>
                </c:pt>
                <c:pt idx="15">
                  <c:v>0.46352900000000002</c:v>
                </c:pt>
                <c:pt idx="16">
                  <c:v>0.53647100000000003</c:v>
                </c:pt>
                <c:pt idx="17">
                  <c:v>0.62117599999999995</c:v>
                </c:pt>
                <c:pt idx="18">
                  <c:v>0.72470599999999996</c:v>
                </c:pt>
                <c:pt idx="19">
                  <c:v>0.83294100000000004</c:v>
                </c:pt>
                <c:pt idx="20">
                  <c:v>0.87764699999999995</c:v>
                </c:pt>
                <c:pt idx="21">
                  <c:v>0.89882399999999996</c:v>
                </c:pt>
                <c:pt idx="22">
                  <c:v>0.91764699999999999</c:v>
                </c:pt>
                <c:pt idx="23">
                  <c:v>0.934118</c:v>
                </c:pt>
                <c:pt idx="24">
                  <c:v>0.95764700000000003</c:v>
                </c:pt>
                <c:pt idx="25">
                  <c:v>0.97411800000000004</c:v>
                </c:pt>
                <c:pt idx="26">
                  <c:v>0.98117600000000005</c:v>
                </c:pt>
                <c:pt idx="27">
                  <c:v>0.98823499999999997</c:v>
                </c:pt>
                <c:pt idx="28">
                  <c:v>0.99529400000000001</c:v>
                </c:pt>
                <c:pt idx="29">
                  <c:v>0.99764699999999995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E-4D3D-A266-7F4AE4AC3FF0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BC!$JI$3:$JI$40</c:f>
              <c:numCache>
                <c:formatCode>0.00</c:formatCode>
                <c:ptCount val="38"/>
                <c:pt idx="0">
                  <c:v>0</c:v>
                </c:pt>
                <c:pt idx="1">
                  <c:v>140</c:v>
                </c:pt>
                <c:pt idx="2">
                  <c:v>194.23400000000001</c:v>
                </c:pt>
                <c:pt idx="3">
                  <c:v>18.918900000000001</c:v>
                </c:pt>
                <c:pt idx="4">
                  <c:v>359.459</c:v>
                </c:pt>
                <c:pt idx="5">
                  <c:v>272.43200000000002</c:v>
                </c:pt>
                <c:pt idx="6">
                  <c:v>315.315</c:v>
                </c:pt>
                <c:pt idx="7">
                  <c:v>387.20699999999999</c:v>
                </c:pt>
                <c:pt idx="8">
                  <c:v>404.86500000000001</c:v>
                </c:pt>
                <c:pt idx="9">
                  <c:v>414.95499999999998</c:v>
                </c:pt>
                <c:pt idx="10">
                  <c:v>425.04500000000002</c:v>
                </c:pt>
                <c:pt idx="11">
                  <c:v>438.91899999999998</c:v>
                </c:pt>
                <c:pt idx="12">
                  <c:v>456.577</c:v>
                </c:pt>
                <c:pt idx="13">
                  <c:v>471.71199999999999</c:v>
                </c:pt>
                <c:pt idx="14">
                  <c:v>475.495</c:v>
                </c:pt>
                <c:pt idx="15">
                  <c:v>483.06299999999999</c:v>
                </c:pt>
                <c:pt idx="16">
                  <c:v>490.63099999999997</c:v>
                </c:pt>
                <c:pt idx="17">
                  <c:v>505.76600000000002</c:v>
                </c:pt>
                <c:pt idx="18">
                  <c:v>524.68499999999995</c:v>
                </c:pt>
                <c:pt idx="19">
                  <c:v>548.649</c:v>
                </c:pt>
                <c:pt idx="20">
                  <c:v>568.82899999999995</c:v>
                </c:pt>
                <c:pt idx="21">
                  <c:v>580.17999999999995</c:v>
                </c:pt>
                <c:pt idx="22">
                  <c:v>592.79300000000001</c:v>
                </c:pt>
                <c:pt idx="23">
                  <c:v>605.40499999999997</c:v>
                </c:pt>
                <c:pt idx="24">
                  <c:v>623.06299999999999</c:v>
                </c:pt>
                <c:pt idx="25">
                  <c:v>640.721</c:v>
                </c:pt>
                <c:pt idx="26">
                  <c:v>654.59500000000003</c:v>
                </c:pt>
                <c:pt idx="27">
                  <c:v>672.25199999999995</c:v>
                </c:pt>
                <c:pt idx="28">
                  <c:v>694.95500000000004</c:v>
                </c:pt>
                <c:pt idx="29">
                  <c:v>706.30600000000004</c:v>
                </c:pt>
              </c:numCache>
            </c:numRef>
          </c:xVal>
          <c:yVal>
            <c:numRef>
              <c:f>BC!$JK$3:$JK$40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4.5610395009331007E-151</c:v>
                </c:pt>
                <c:pt idx="3">
                  <c:v>0</c:v>
                </c:pt>
                <c:pt idx="4">
                  <c:v>2.2308819136011154E-5</c:v>
                </c:pt>
                <c:pt idx="5">
                  <c:v>9.5950923475394345E-30</c:v>
                </c:pt>
                <c:pt idx="6">
                  <c:v>1.6861289939229943E-12</c:v>
                </c:pt>
                <c:pt idx="7">
                  <c:v>2.5425673221663178E-3</c:v>
                </c:pt>
                <c:pt idx="8">
                  <c:v>1.6230927331386147E-2</c:v>
                </c:pt>
                <c:pt idx="9">
                  <c:v>3.5694463470303195E-2</c:v>
                </c:pt>
                <c:pt idx="10">
                  <c:v>6.7515636905415455E-2</c:v>
                </c:pt>
                <c:pt idx="11">
                  <c:v>0.13357053920052134</c:v>
                </c:pt>
                <c:pt idx="12">
                  <c:v>0.24944685352485821</c:v>
                </c:pt>
                <c:pt idx="13">
                  <c:v>0.36425681464518417</c:v>
                </c:pt>
                <c:pt idx="14">
                  <c:v>0.39351220274566867</c:v>
                </c:pt>
                <c:pt idx="15">
                  <c:v>0.45140947214081195</c:v>
                </c:pt>
                <c:pt idx="16">
                  <c:v>0.50746909963980547</c:v>
                </c:pt>
                <c:pt idx="17">
                  <c:v>0.61057265726336052</c:v>
                </c:pt>
                <c:pt idx="18">
                  <c:v>0.71793590071513003</c:v>
                </c:pt>
                <c:pt idx="19">
                  <c:v>0.81859625921642543</c:v>
                </c:pt>
                <c:pt idx="20">
                  <c:v>0.8772832554213511</c:v>
                </c:pt>
                <c:pt idx="21">
                  <c:v>0.90202321026681798</c:v>
                </c:pt>
                <c:pt idx="22">
                  <c:v>0.92396197173112982</c:v>
                </c:pt>
                <c:pt idx="23">
                  <c:v>0.9411476400053177</c:v>
                </c:pt>
                <c:pt idx="24">
                  <c:v>0.95902739562930051</c:v>
                </c:pt>
                <c:pt idx="25">
                  <c:v>0.97155711863755523</c:v>
                </c:pt>
                <c:pt idx="26">
                  <c:v>0.97867931090928251</c:v>
                </c:pt>
                <c:pt idx="27">
                  <c:v>0.98524511362949552</c:v>
                </c:pt>
                <c:pt idx="28">
                  <c:v>0.99082203603450458</c:v>
                </c:pt>
                <c:pt idx="29">
                  <c:v>0.99276448833047248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E-4D3D-A266-7F4AE4AC3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138224"/>
        <c:axId val="1082125744"/>
      </c:scatterChart>
      <c:valAx>
        <c:axId val="108213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25744"/>
        <c:crosses val="autoZero"/>
        <c:crossBetween val="midCat"/>
      </c:valAx>
      <c:valAx>
        <c:axId val="10821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3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BC!$JM$3:$JM$30</c:f>
              <c:numCache>
                <c:formatCode>0.00</c:formatCode>
                <c:ptCount val="28"/>
                <c:pt idx="0">
                  <c:v>0</c:v>
                </c:pt>
                <c:pt idx="1">
                  <c:v>15.4244</c:v>
                </c:pt>
                <c:pt idx="2">
                  <c:v>20.863800000000001</c:v>
                </c:pt>
                <c:pt idx="3">
                  <c:v>23.122800000000002</c:v>
                </c:pt>
                <c:pt idx="4">
                  <c:v>24.922699999999999</c:v>
                </c:pt>
                <c:pt idx="5">
                  <c:v>26.2743</c:v>
                </c:pt>
                <c:pt idx="6">
                  <c:v>27.168900000000001</c:v>
                </c:pt>
                <c:pt idx="7">
                  <c:v>28.053899999999999</c:v>
                </c:pt>
                <c:pt idx="8">
                  <c:v>28.495899999999999</c:v>
                </c:pt>
                <c:pt idx="9">
                  <c:v>28.923999999999999</c:v>
                </c:pt>
                <c:pt idx="10">
                  <c:v>30.701499999999999</c:v>
                </c:pt>
                <c:pt idx="11">
                  <c:v>33.822099999999999</c:v>
                </c:pt>
                <c:pt idx="12">
                  <c:v>36.957599999999999</c:v>
                </c:pt>
                <c:pt idx="13">
                  <c:v>41.442500000000003</c:v>
                </c:pt>
                <c:pt idx="14">
                  <c:v>48.206699999999998</c:v>
                </c:pt>
                <c:pt idx="15">
                  <c:v>54.072000000000003</c:v>
                </c:pt>
                <c:pt idx="16">
                  <c:v>62.2102</c:v>
                </c:pt>
                <c:pt idx="17">
                  <c:v>73.077100000000002</c:v>
                </c:pt>
                <c:pt idx="18">
                  <c:v>88.030699999999996</c:v>
                </c:pt>
                <c:pt idx="19">
                  <c:v>97.5535</c:v>
                </c:pt>
                <c:pt idx="20">
                  <c:v>110.255</c:v>
                </c:pt>
              </c:numCache>
            </c:numRef>
          </c:xVal>
          <c:yVal>
            <c:numRef>
              <c:f>BC!$JN$3:$JN$30</c:f>
              <c:numCache>
                <c:formatCode>0.00</c:formatCode>
                <c:ptCount val="28"/>
                <c:pt idx="0">
                  <c:v>0</c:v>
                </c:pt>
                <c:pt idx="1">
                  <c:v>4.5564400000000001E-3</c:v>
                </c:pt>
                <c:pt idx="2">
                  <c:v>1.627E-2</c:v>
                </c:pt>
                <c:pt idx="3">
                  <c:v>3.7425199999999999E-2</c:v>
                </c:pt>
                <c:pt idx="4">
                  <c:v>7.0349400000000006E-2</c:v>
                </c:pt>
                <c:pt idx="5">
                  <c:v>9.15131E-2</c:v>
                </c:pt>
                <c:pt idx="6">
                  <c:v>0.11974</c:v>
                </c:pt>
                <c:pt idx="7">
                  <c:v>0.16914299999999999</c:v>
                </c:pt>
                <c:pt idx="8">
                  <c:v>0.195022</c:v>
                </c:pt>
                <c:pt idx="9">
                  <c:v>0.25148799999999999</c:v>
                </c:pt>
                <c:pt idx="10">
                  <c:v>0.33382400000000001</c:v>
                </c:pt>
                <c:pt idx="11">
                  <c:v>0.456148</c:v>
                </c:pt>
                <c:pt idx="12">
                  <c:v>0.54552999999999996</c:v>
                </c:pt>
                <c:pt idx="13">
                  <c:v>0.66078199999999998</c:v>
                </c:pt>
                <c:pt idx="14">
                  <c:v>0.75248300000000001</c:v>
                </c:pt>
                <c:pt idx="15">
                  <c:v>0.82536900000000002</c:v>
                </c:pt>
                <c:pt idx="16">
                  <c:v>0.888822</c:v>
                </c:pt>
                <c:pt idx="17">
                  <c:v>0.93813100000000005</c:v>
                </c:pt>
                <c:pt idx="18">
                  <c:v>0.98034399999999999</c:v>
                </c:pt>
                <c:pt idx="19">
                  <c:v>0.99201899999999998</c:v>
                </c:pt>
                <c:pt idx="20">
                  <c:v>0.99895800000000001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2-4F21-B432-06328462C53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BC!$JM$3:$JM$30</c:f>
              <c:numCache>
                <c:formatCode>0.00</c:formatCode>
                <c:ptCount val="28"/>
                <c:pt idx="0">
                  <c:v>0</c:v>
                </c:pt>
                <c:pt idx="1">
                  <c:v>15.4244</c:v>
                </c:pt>
                <c:pt idx="2">
                  <c:v>20.863800000000001</c:v>
                </c:pt>
                <c:pt idx="3">
                  <c:v>23.122800000000002</c:v>
                </c:pt>
                <c:pt idx="4">
                  <c:v>24.922699999999999</c:v>
                </c:pt>
                <c:pt idx="5">
                  <c:v>26.2743</c:v>
                </c:pt>
                <c:pt idx="6">
                  <c:v>27.168900000000001</c:v>
                </c:pt>
                <c:pt idx="7">
                  <c:v>28.053899999999999</c:v>
                </c:pt>
                <c:pt idx="8">
                  <c:v>28.495899999999999</c:v>
                </c:pt>
                <c:pt idx="9">
                  <c:v>28.923999999999999</c:v>
                </c:pt>
                <c:pt idx="10">
                  <c:v>30.701499999999999</c:v>
                </c:pt>
                <c:pt idx="11">
                  <c:v>33.822099999999999</c:v>
                </c:pt>
                <c:pt idx="12">
                  <c:v>36.957599999999999</c:v>
                </c:pt>
                <c:pt idx="13">
                  <c:v>41.442500000000003</c:v>
                </c:pt>
                <c:pt idx="14">
                  <c:v>48.206699999999998</c:v>
                </c:pt>
                <c:pt idx="15">
                  <c:v>54.072000000000003</c:v>
                </c:pt>
                <c:pt idx="16">
                  <c:v>62.2102</c:v>
                </c:pt>
                <c:pt idx="17">
                  <c:v>73.077100000000002</c:v>
                </c:pt>
                <c:pt idx="18">
                  <c:v>88.030699999999996</c:v>
                </c:pt>
                <c:pt idx="19">
                  <c:v>97.5535</c:v>
                </c:pt>
                <c:pt idx="20">
                  <c:v>110.255</c:v>
                </c:pt>
              </c:numCache>
            </c:numRef>
          </c:xVal>
          <c:yVal>
            <c:numRef>
              <c:f>BC!$JO$3:$JO$30</c:f>
              <c:numCache>
                <c:formatCode>0.000</c:formatCode>
                <c:ptCount val="28"/>
                <c:pt idx="0">
                  <c:v>2.4684166082575786E-12</c:v>
                </c:pt>
                <c:pt idx="1">
                  <c:v>3.0683579227830959E-3</c:v>
                </c:pt>
                <c:pt idx="2">
                  <c:v>3.4270344138600257E-2</c:v>
                </c:pt>
                <c:pt idx="3">
                  <c:v>6.7461230217726667E-2</c:v>
                </c:pt>
                <c:pt idx="4">
                  <c:v>0.10484065418461415</c:v>
                </c:pt>
                <c:pt idx="5">
                  <c:v>0.13913478151351946</c:v>
                </c:pt>
                <c:pt idx="6">
                  <c:v>0.16450440751272982</c:v>
                </c:pt>
                <c:pt idx="7">
                  <c:v>0.19145138987894247</c:v>
                </c:pt>
                <c:pt idx="8">
                  <c:v>0.20552202912459874</c:v>
                </c:pt>
                <c:pt idx="9">
                  <c:v>0.21949742209279777</c:v>
                </c:pt>
                <c:pt idx="10">
                  <c:v>0.28047538292567342</c:v>
                </c:pt>
                <c:pt idx="11">
                  <c:v>0.39344755352831751</c:v>
                </c:pt>
                <c:pt idx="12">
                  <c:v>0.50487391804881687</c:v>
                </c:pt>
                <c:pt idx="13">
                  <c:v>0.64532158242313198</c:v>
                </c:pt>
                <c:pt idx="14">
                  <c:v>0.7993938875553227</c:v>
                </c:pt>
                <c:pt idx="15">
                  <c:v>0.88238232943866213</c:v>
                </c:pt>
                <c:pt idx="16">
                  <c:v>0.94571529398415621</c:v>
                </c:pt>
                <c:pt idx="17">
                  <c:v>0.98118768229685382</c:v>
                </c:pt>
                <c:pt idx="18">
                  <c:v>0.99570092424515932</c:v>
                </c:pt>
                <c:pt idx="19">
                  <c:v>0.99832631543977945</c:v>
                </c:pt>
                <c:pt idx="20">
                  <c:v>0.99952497939261797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2-4F21-B432-06328462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292928"/>
        <c:axId val="1039446896"/>
      </c:scatterChart>
      <c:valAx>
        <c:axId val="12602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46896"/>
        <c:crosses val="autoZero"/>
        <c:crossBetween val="midCat"/>
      </c:valAx>
      <c:valAx>
        <c:axId val="10394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9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BC!$JQ$3:$JQ$28</c:f>
              <c:numCache>
                <c:formatCode>General</c:formatCode>
                <c:ptCount val="26"/>
                <c:pt idx="0" formatCode="0.0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 formatCode="0.00">
                  <c:v>74.859899999999996</c:v>
                </c:pt>
                <c:pt idx="6" formatCode="0.00">
                  <c:v>77.118899999999996</c:v>
                </c:pt>
                <c:pt idx="7" formatCode="0.00">
                  <c:v>78.910300000000007</c:v>
                </c:pt>
                <c:pt idx="8" formatCode="0.00">
                  <c:v>80.696399999999997</c:v>
                </c:pt>
                <c:pt idx="9" formatCode="0.00">
                  <c:v>82.455799999999996</c:v>
                </c:pt>
                <c:pt idx="10" formatCode="0.00">
                  <c:v>84.673100000000005</c:v>
                </c:pt>
                <c:pt idx="11" formatCode="0.00">
                  <c:v>88.2624</c:v>
                </c:pt>
                <c:pt idx="12" formatCode="0.00">
                  <c:v>91.393600000000006</c:v>
                </c:pt>
                <c:pt idx="13" formatCode="0.00">
                  <c:v>95.439700000000002</c:v>
                </c:pt>
                <c:pt idx="14" formatCode="0.00">
                  <c:v>98.13</c:v>
                </c:pt>
                <c:pt idx="15" formatCode="0.00">
                  <c:v>104.905</c:v>
                </c:pt>
                <c:pt idx="16" formatCode="0.00">
                  <c:v>111.688</c:v>
                </c:pt>
                <c:pt idx="17" formatCode="0.00">
                  <c:v>118.47799999999999</c:v>
                </c:pt>
                <c:pt idx="18" formatCode="0.00">
                  <c:v>127.081</c:v>
                </c:pt>
                <c:pt idx="19" formatCode="0.00">
                  <c:v>134.33199999999999</c:v>
                </c:pt>
                <c:pt idx="20" formatCode="0.00">
                  <c:v>141.583</c:v>
                </c:pt>
                <c:pt idx="21" formatCode="0.00">
                  <c:v>147.928</c:v>
                </c:pt>
                <c:pt idx="22" formatCode="0.00">
                  <c:v>155.18199999999999</c:v>
                </c:pt>
                <c:pt idx="23" formatCode="0.00">
                  <c:v>161.07599999999999</c:v>
                </c:pt>
                <c:pt idx="24" formatCode="0.00">
                  <c:v>168.33199999999999</c:v>
                </c:pt>
                <c:pt idx="25" formatCode="0.00">
                  <c:v>172.41499999999999</c:v>
                </c:pt>
              </c:numCache>
            </c:numRef>
          </c:xVal>
          <c:yVal>
            <c:numRef>
              <c:f>BC!$JR$3:$JR$28</c:f>
              <c:numCache>
                <c:formatCode>General</c:formatCode>
                <c:ptCount val="26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 formatCode="0.00">
                  <c:v>8.7029299999999993E-3</c:v>
                </c:pt>
                <c:pt idx="6" formatCode="0.00">
                  <c:v>2.9858099999999999E-2</c:v>
                </c:pt>
                <c:pt idx="7" formatCode="0.00">
                  <c:v>8.1605999999999998E-2</c:v>
                </c:pt>
                <c:pt idx="8" formatCode="0.00">
                  <c:v>0.145119</c:v>
                </c:pt>
                <c:pt idx="9" formatCode="0.00">
                  <c:v>0.267455</c:v>
                </c:pt>
                <c:pt idx="10" formatCode="0.00">
                  <c:v>0.38037500000000002</c:v>
                </c:pt>
                <c:pt idx="11" formatCode="0.00">
                  <c:v>0.46975299999999998</c:v>
                </c:pt>
                <c:pt idx="12" formatCode="0.00">
                  <c:v>0.56854700000000002</c:v>
                </c:pt>
                <c:pt idx="13" formatCode="0.00">
                  <c:v>0.65086200000000005</c:v>
                </c:pt>
                <c:pt idx="14" formatCode="0.00">
                  <c:v>0.72142499999999998</c:v>
                </c:pt>
                <c:pt idx="15" formatCode="0.00">
                  <c:v>0.78959699999999999</c:v>
                </c:pt>
                <c:pt idx="16" formatCode="0.00">
                  <c:v>0.83894500000000005</c:v>
                </c:pt>
                <c:pt idx="17" formatCode="0.00">
                  <c:v>0.87417500000000004</c:v>
                </c:pt>
                <c:pt idx="18" formatCode="0.00">
                  <c:v>0.91409399999999996</c:v>
                </c:pt>
                <c:pt idx="19" formatCode="0.00">
                  <c:v>0.93284900000000004</c:v>
                </c:pt>
                <c:pt idx="20" formatCode="0.00">
                  <c:v>0.95160400000000001</c:v>
                </c:pt>
                <c:pt idx="21" formatCode="0.00">
                  <c:v>0.96566200000000002</c:v>
                </c:pt>
                <c:pt idx="22" formatCode="0.00">
                  <c:v>0.97971200000000003</c:v>
                </c:pt>
                <c:pt idx="23" formatCode="0.00">
                  <c:v>0.98906799999999995</c:v>
                </c:pt>
                <c:pt idx="24" formatCode="0.00">
                  <c:v>0.996058</c:v>
                </c:pt>
                <c:pt idx="25" formatCode="0.00">
                  <c:v>0.99837299999999995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F-4613-8AC4-3DEF58E01FB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BC!$JQ$3:$JQ$28</c:f>
              <c:numCache>
                <c:formatCode>General</c:formatCode>
                <c:ptCount val="26"/>
                <c:pt idx="0" formatCode="0.0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 formatCode="0.00">
                  <c:v>74.859899999999996</c:v>
                </c:pt>
                <c:pt idx="6" formatCode="0.00">
                  <c:v>77.118899999999996</c:v>
                </c:pt>
                <c:pt idx="7" formatCode="0.00">
                  <c:v>78.910300000000007</c:v>
                </c:pt>
                <c:pt idx="8" formatCode="0.00">
                  <c:v>80.696399999999997</c:v>
                </c:pt>
                <c:pt idx="9" formatCode="0.00">
                  <c:v>82.455799999999996</c:v>
                </c:pt>
                <c:pt idx="10" formatCode="0.00">
                  <c:v>84.673100000000005</c:v>
                </c:pt>
                <c:pt idx="11" formatCode="0.00">
                  <c:v>88.2624</c:v>
                </c:pt>
                <c:pt idx="12" formatCode="0.00">
                  <c:v>91.393600000000006</c:v>
                </c:pt>
                <c:pt idx="13" formatCode="0.00">
                  <c:v>95.439700000000002</c:v>
                </c:pt>
                <c:pt idx="14" formatCode="0.00">
                  <c:v>98.13</c:v>
                </c:pt>
                <c:pt idx="15" formatCode="0.00">
                  <c:v>104.905</c:v>
                </c:pt>
                <c:pt idx="16" formatCode="0.00">
                  <c:v>111.688</c:v>
                </c:pt>
                <c:pt idx="17" formatCode="0.00">
                  <c:v>118.47799999999999</c:v>
                </c:pt>
                <c:pt idx="18" formatCode="0.00">
                  <c:v>127.081</c:v>
                </c:pt>
                <c:pt idx="19" formatCode="0.00">
                  <c:v>134.33199999999999</c:v>
                </c:pt>
                <c:pt idx="20" formatCode="0.00">
                  <c:v>141.583</c:v>
                </c:pt>
                <c:pt idx="21" formatCode="0.00">
                  <c:v>147.928</c:v>
                </c:pt>
                <c:pt idx="22" formatCode="0.00">
                  <c:v>155.18199999999999</c:v>
                </c:pt>
                <c:pt idx="23" formatCode="0.00">
                  <c:v>161.07599999999999</c:v>
                </c:pt>
                <c:pt idx="24" formatCode="0.00">
                  <c:v>168.33199999999999</c:v>
                </c:pt>
                <c:pt idx="25" formatCode="0.00">
                  <c:v>172.41499999999999</c:v>
                </c:pt>
              </c:numCache>
            </c:numRef>
          </c:xVal>
          <c:yVal>
            <c:numRef>
              <c:f>BC!$JS$3:$JS$24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1.5599705606922034E-12</c:v>
                </c:pt>
                <c:pt idx="3">
                  <c:v>1.698163207160799E-5</c:v>
                </c:pt>
                <c:pt idx="4">
                  <c:v>1.1827574443712307E-2</c:v>
                </c:pt>
                <c:pt idx="5">
                  <c:v>5.7471927923197344E-2</c:v>
                </c:pt>
                <c:pt idx="6">
                  <c:v>9.7528513064604735E-2</c:v>
                </c:pt>
                <c:pt idx="7">
                  <c:v>0.13823740700050643</c:v>
                </c:pt>
                <c:pt idx="8">
                  <c:v>0.18580819216613739</c:v>
                </c:pt>
                <c:pt idx="9">
                  <c:v>0.23812323039834513</c:v>
                </c:pt>
                <c:pt idx="10">
                  <c:v>0.30921357047097586</c:v>
                </c:pt>
                <c:pt idx="11">
                  <c:v>0.42836297982824173</c:v>
                </c:pt>
                <c:pt idx="12">
                  <c:v>0.52818040955449941</c:v>
                </c:pt>
                <c:pt idx="13">
                  <c:v>0.64251813313718231</c:v>
                </c:pt>
                <c:pt idx="14">
                  <c:v>0.70705804206810574</c:v>
                </c:pt>
                <c:pt idx="15">
                  <c:v>0.82895523663702753</c:v>
                </c:pt>
                <c:pt idx="16">
                  <c:v>0.90353341953210697</c:v>
                </c:pt>
                <c:pt idx="17">
                  <c:v>0.94665374530660751</c:v>
                </c:pt>
                <c:pt idx="18">
                  <c:v>0.9751755407950673</c:v>
                </c:pt>
                <c:pt idx="19">
                  <c:v>0.98705534358363967</c:v>
                </c:pt>
                <c:pt idx="20">
                  <c:v>0.99326960050836544</c:v>
                </c:pt>
                <c:pt idx="21">
                  <c:v>0.99620743650339905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F-4613-8AC4-3DEF58E0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482176"/>
        <c:axId val="1744462624"/>
      </c:scatterChart>
      <c:valAx>
        <c:axId val="17444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62624"/>
        <c:crosses val="autoZero"/>
        <c:crossBetween val="midCat"/>
      </c:valAx>
      <c:valAx>
        <c:axId val="17444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8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BC!$JU$3:$JU$22</c:f>
              <c:numCache>
                <c:formatCode>General</c:formatCode>
                <c:ptCount val="20"/>
                <c:pt idx="0" formatCode="0.0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 formatCode="0.00">
                  <c:v>104.349</c:v>
                </c:pt>
                <c:pt idx="5" formatCode="0.00">
                  <c:v>119.29900000000001</c:v>
                </c:pt>
                <c:pt idx="6" formatCode="0.00">
                  <c:v>124.71299999999999</c:v>
                </c:pt>
                <c:pt idx="7" formatCode="0.00">
                  <c:v>126.962</c:v>
                </c:pt>
                <c:pt idx="8" formatCode="0.00">
                  <c:v>131.43</c:v>
                </c:pt>
                <c:pt idx="9" formatCode="0.00">
                  <c:v>136.34299999999999</c:v>
                </c:pt>
                <c:pt idx="10" formatCode="0.00">
                  <c:v>142.172</c:v>
                </c:pt>
                <c:pt idx="11" formatCode="0.00">
                  <c:v>148.042</c:v>
                </c:pt>
                <c:pt idx="12" formatCode="0.00">
                  <c:v>154.80699999999999</c:v>
                </c:pt>
                <c:pt idx="13" formatCode="0.00">
                  <c:v>161.59200000000001</c:v>
                </c:pt>
                <c:pt idx="14" formatCode="0.00">
                  <c:v>169.29</c:v>
                </c:pt>
                <c:pt idx="15" formatCode="0.00">
                  <c:v>178.34299999999999</c:v>
                </c:pt>
                <c:pt idx="16" formatCode="0.00">
                  <c:v>186.49700000000001</c:v>
                </c:pt>
                <c:pt idx="17" formatCode="0.00">
                  <c:v>194.654</c:v>
                </c:pt>
                <c:pt idx="18" formatCode="0.00">
                  <c:v>200.55</c:v>
                </c:pt>
                <c:pt idx="19" formatCode="0.00">
                  <c:v>205.53700000000001</c:v>
                </c:pt>
              </c:numCache>
            </c:numRef>
          </c:xVal>
          <c:yVal>
            <c:numRef>
              <c:f>BC!$JV$3:$JV$22</c:f>
              <c:numCache>
                <c:formatCode>General</c:formatCode>
                <c:ptCount val="20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1.54842E-2</c:v>
                </c:pt>
                <c:pt idx="5" formatCode="0.00">
                  <c:v>6.4755300000000002E-2</c:v>
                </c:pt>
                <c:pt idx="6" formatCode="0.00">
                  <c:v>0.13294</c:v>
                </c:pt>
                <c:pt idx="7" formatCode="0.00">
                  <c:v>0.17527100000000001</c:v>
                </c:pt>
                <c:pt idx="8" formatCode="0.00">
                  <c:v>0.32817099999999999</c:v>
                </c:pt>
                <c:pt idx="9" formatCode="0.00">
                  <c:v>0.49988900000000003</c:v>
                </c:pt>
                <c:pt idx="10" formatCode="0.00">
                  <c:v>0.65277499999999999</c:v>
                </c:pt>
                <c:pt idx="11" formatCode="0.00">
                  <c:v>0.71624900000000002</c:v>
                </c:pt>
                <c:pt idx="12" formatCode="0.00">
                  <c:v>0.80559800000000004</c:v>
                </c:pt>
                <c:pt idx="13" formatCode="0.00">
                  <c:v>0.85024</c:v>
                </c:pt>
                <c:pt idx="14" formatCode="0.00">
                  <c:v>0.88546100000000005</c:v>
                </c:pt>
                <c:pt idx="15" formatCode="0.00">
                  <c:v>0.93243500000000001</c:v>
                </c:pt>
                <c:pt idx="16" formatCode="0.00">
                  <c:v>0.96059300000000003</c:v>
                </c:pt>
                <c:pt idx="17" formatCode="0.00">
                  <c:v>0.98169300000000004</c:v>
                </c:pt>
                <c:pt idx="18" formatCode="0.00">
                  <c:v>0.98869600000000002</c:v>
                </c:pt>
                <c:pt idx="19" formatCode="0.00">
                  <c:v>0.99570800000000004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A-4993-9E48-1429E2EBAAD4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BC!$JU$3:$JU$22</c:f>
              <c:numCache>
                <c:formatCode>General</c:formatCode>
                <c:ptCount val="20"/>
                <c:pt idx="0" formatCode="0.0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 formatCode="0.00">
                  <c:v>104.349</c:v>
                </c:pt>
                <c:pt idx="5" formatCode="0.00">
                  <c:v>119.29900000000001</c:v>
                </c:pt>
                <c:pt idx="6" formatCode="0.00">
                  <c:v>124.71299999999999</c:v>
                </c:pt>
                <c:pt idx="7" formatCode="0.00">
                  <c:v>126.962</c:v>
                </c:pt>
                <c:pt idx="8" formatCode="0.00">
                  <c:v>131.43</c:v>
                </c:pt>
                <c:pt idx="9" formatCode="0.00">
                  <c:v>136.34299999999999</c:v>
                </c:pt>
                <c:pt idx="10" formatCode="0.00">
                  <c:v>142.172</c:v>
                </c:pt>
                <c:pt idx="11" formatCode="0.00">
                  <c:v>148.042</c:v>
                </c:pt>
                <c:pt idx="12" formatCode="0.00">
                  <c:v>154.80699999999999</c:v>
                </c:pt>
                <c:pt idx="13" formatCode="0.00">
                  <c:v>161.59200000000001</c:v>
                </c:pt>
                <c:pt idx="14" formatCode="0.00">
                  <c:v>169.29</c:v>
                </c:pt>
                <c:pt idx="15" formatCode="0.00">
                  <c:v>178.34299999999999</c:v>
                </c:pt>
                <c:pt idx="16" formatCode="0.00">
                  <c:v>186.49700000000001</c:v>
                </c:pt>
                <c:pt idx="17" formatCode="0.00">
                  <c:v>194.654</c:v>
                </c:pt>
                <c:pt idx="18" formatCode="0.00">
                  <c:v>200.55</c:v>
                </c:pt>
                <c:pt idx="19" formatCode="0.00">
                  <c:v>205.53700000000001</c:v>
                </c:pt>
              </c:numCache>
            </c:numRef>
          </c:xVal>
          <c:yVal>
            <c:numRef>
              <c:f>BC!$JW$3:$JW$22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1.0584372573580724E-187</c:v>
                </c:pt>
                <c:pt idx="3">
                  <c:v>9.1632230877734227E-11</c:v>
                </c:pt>
                <c:pt idx="4">
                  <c:v>3.0498530896715473E-4</c:v>
                </c:pt>
                <c:pt idx="5">
                  <c:v>6.6310241154935626E-2</c:v>
                </c:pt>
                <c:pt idx="6">
                  <c:v>0.16098781295034767</c:v>
                </c:pt>
                <c:pt idx="7">
                  <c:v>0.21235634531871564</c:v>
                </c:pt>
                <c:pt idx="8">
                  <c:v>0.32704048806635438</c:v>
                </c:pt>
                <c:pt idx="9">
                  <c:v>0.45822928200424246</c:v>
                </c:pt>
                <c:pt idx="10">
                  <c:v>0.60074372499283901</c:v>
                </c:pt>
                <c:pt idx="11">
                  <c:v>0.71765884982279882</c:v>
                </c:pt>
                <c:pt idx="12">
                  <c:v>0.81684332790885983</c:v>
                </c:pt>
                <c:pt idx="13">
                  <c:v>0.8840981342079951</c:v>
                </c:pt>
                <c:pt idx="14">
                  <c:v>0.93223896330574096</c:v>
                </c:pt>
                <c:pt idx="15">
                  <c:v>0.9644510421424769</c:v>
                </c:pt>
                <c:pt idx="16">
                  <c:v>0.98025658507183733</c:v>
                </c:pt>
                <c:pt idx="17">
                  <c:v>0.98907681605190256</c:v>
                </c:pt>
                <c:pt idx="18">
                  <c:v>0.99288844321116176</c:v>
                </c:pt>
                <c:pt idx="19">
                  <c:v>0.99505594696996758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A-4993-9E48-1429E2EBA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653120"/>
        <c:axId val="1753641888"/>
      </c:scatterChart>
      <c:valAx>
        <c:axId val="17536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41888"/>
        <c:crosses val="autoZero"/>
        <c:crossBetween val="midCat"/>
      </c:valAx>
      <c:valAx>
        <c:axId val="17536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5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BC!$JY$2:$JY$7</c:f>
              <c:numCache>
                <c:formatCode>General</c:formatCode>
                <c:ptCount val="6"/>
                <c:pt idx="0">
                  <c:v>0</c:v>
                </c:pt>
                <c:pt idx="1">
                  <c:v>0.232848</c:v>
                </c:pt>
                <c:pt idx="2">
                  <c:v>0.29937599999999998</c:v>
                </c:pt>
                <c:pt idx="3">
                  <c:v>0.33263999999999999</c:v>
                </c:pt>
                <c:pt idx="4">
                  <c:v>0.33263999999999999</c:v>
                </c:pt>
                <c:pt idx="5">
                  <c:v>0.5</c:v>
                </c:pt>
              </c:numCache>
            </c:numRef>
          </c:xVal>
          <c:yVal>
            <c:numRef>
              <c:f>BC!$JZ$2:$JZ$7</c:f>
              <c:numCache>
                <c:formatCode>General</c:formatCode>
                <c:ptCount val="6"/>
                <c:pt idx="0" formatCode="0.00E+00">
                  <c:v>0</c:v>
                </c:pt>
                <c:pt idx="1">
                  <c:v>9.8993300000000006E-2</c:v>
                </c:pt>
                <c:pt idx="2">
                  <c:v>0.147651</c:v>
                </c:pt>
                <c:pt idx="3">
                  <c:v>0.25083899999999998</c:v>
                </c:pt>
                <c:pt idx="4">
                  <c:v>0.32466400000000001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3-4557-AA04-2AAE3A9AF078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BC!$JY$2:$JY$12</c:f>
              <c:numCache>
                <c:formatCode>General</c:formatCode>
                <c:ptCount val="11"/>
                <c:pt idx="0">
                  <c:v>0</c:v>
                </c:pt>
                <c:pt idx="1">
                  <c:v>0.232848</c:v>
                </c:pt>
                <c:pt idx="2">
                  <c:v>0.29937599999999998</c:v>
                </c:pt>
                <c:pt idx="3">
                  <c:v>0.33263999999999999</c:v>
                </c:pt>
                <c:pt idx="4">
                  <c:v>0.33263999999999999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BC!$KA$2:$KA$12</c:f>
              <c:numCache>
                <c:formatCode>0.000</c:formatCode>
                <c:ptCount val="11"/>
                <c:pt idx="0">
                  <c:v>1.9032792146543068E-305</c:v>
                </c:pt>
                <c:pt idx="1">
                  <c:v>3.1677526575818514E-4</c:v>
                </c:pt>
                <c:pt idx="2">
                  <c:v>0.10553951973213921</c:v>
                </c:pt>
                <c:pt idx="3">
                  <c:v>0.30484962828294171</c:v>
                </c:pt>
                <c:pt idx="4">
                  <c:v>0.30484962828294171</c:v>
                </c:pt>
                <c:pt idx="5">
                  <c:v>0.95321531219636668</c:v>
                </c:pt>
                <c:pt idx="6">
                  <c:v>0.99298852219047784</c:v>
                </c:pt>
                <c:pt idx="7">
                  <c:v>0.9989672812284448</c:v>
                </c:pt>
                <c:pt idx="8">
                  <c:v>0.99984827982389313</c:v>
                </c:pt>
                <c:pt idx="9">
                  <c:v>0.99997771865960239</c:v>
                </c:pt>
                <c:pt idx="10">
                  <c:v>0.99999672798483819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53-4557-AA04-2AAE3A9A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46000"/>
        <c:axId val="1933337264"/>
      </c:scatterChart>
      <c:valAx>
        <c:axId val="193334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37264"/>
        <c:crosses val="autoZero"/>
        <c:crossBetween val="midCat"/>
      </c:valAx>
      <c:valAx>
        <c:axId val="19333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4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BC!$KC$2:$KC$7</c:f>
              <c:numCache>
                <c:formatCode>General</c:formatCode>
                <c:ptCount val="6"/>
                <c:pt idx="0">
                  <c:v>0</c:v>
                </c:pt>
                <c:pt idx="1">
                  <c:v>1.1642399999999999</c:v>
                </c:pt>
                <c:pt idx="2">
                  <c:v>2.0291100000000002</c:v>
                </c:pt>
                <c:pt idx="3">
                  <c:v>4.0249499999999996</c:v>
                </c:pt>
                <c:pt idx="4">
                  <c:v>4.4241200000000003</c:v>
                </c:pt>
                <c:pt idx="5">
                  <c:v>6</c:v>
                </c:pt>
              </c:numCache>
            </c:numRef>
          </c:xVal>
          <c:yVal>
            <c:numRef>
              <c:f>BC!$KD$2:$KD$7</c:f>
              <c:numCache>
                <c:formatCode>General</c:formatCode>
                <c:ptCount val="6"/>
                <c:pt idx="0">
                  <c:v>0</c:v>
                </c:pt>
                <c:pt idx="1">
                  <c:v>3.8590600000000003E-2</c:v>
                </c:pt>
                <c:pt idx="2">
                  <c:v>6.6275200000000006E-2</c:v>
                </c:pt>
                <c:pt idx="3">
                  <c:v>0.23070499999999999</c:v>
                </c:pt>
                <c:pt idx="4">
                  <c:v>0.327181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6-4572-A476-98BED042CC84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BC!$KC$2:$KC$18</c:f>
              <c:numCache>
                <c:formatCode>General</c:formatCode>
                <c:ptCount val="17"/>
                <c:pt idx="0">
                  <c:v>0</c:v>
                </c:pt>
                <c:pt idx="1">
                  <c:v>1.1642399999999999</c:v>
                </c:pt>
                <c:pt idx="2">
                  <c:v>2.0291100000000002</c:v>
                </c:pt>
                <c:pt idx="3">
                  <c:v>4.0249499999999996</c:v>
                </c:pt>
                <c:pt idx="4">
                  <c:v>4.4241200000000003</c:v>
                </c:pt>
                <c:pt idx="5">
                  <c:v>6</c:v>
                </c:pt>
                <c:pt idx="6">
                  <c:v>6.2</c:v>
                </c:pt>
                <c:pt idx="7">
                  <c:v>6.3</c:v>
                </c:pt>
                <c:pt idx="8">
                  <c:v>6.4</c:v>
                </c:pt>
                <c:pt idx="9">
                  <c:v>6.5</c:v>
                </c:pt>
                <c:pt idx="10">
                  <c:v>6.8</c:v>
                </c:pt>
                <c:pt idx="11">
                  <c:v>7</c:v>
                </c:pt>
                <c:pt idx="12">
                  <c:v>7.2</c:v>
                </c:pt>
                <c:pt idx="13">
                  <c:v>7.8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</c:numCache>
            </c:numRef>
          </c:xVal>
          <c:yVal>
            <c:numRef>
              <c:f>BC!$KE$2:$KE$18</c:f>
              <c:numCache>
                <c:formatCode>0.000</c:formatCode>
                <c:ptCount val="17"/>
                <c:pt idx="0">
                  <c:v>0</c:v>
                </c:pt>
                <c:pt idx="1">
                  <c:v>3.2855437715707798E-80</c:v>
                </c:pt>
                <c:pt idx="2">
                  <c:v>2.4462057314339275E-20</c:v>
                </c:pt>
                <c:pt idx="3">
                  <c:v>0.16740927980484083</c:v>
                </c:pt>
                <c:pt idx="4">
                  <c:v>0.39183984749349876</c:v>
                </c:pt>
                <c:pt idx="5">
                  <c:v>0.92945040635472975</c:v>
                </c:pt>
                <c:pt idx="6">
                  <c:v>0.94844203925573145</c:v>
                </c:pt>
                <c:pt idx="7">
                  <c:v>0.95597224937751013</c:v>
                </c:pt>
                <c:pt idx="8">
                  <c:v>0.96242451536210782</c:v>
                </c:pt>
                <c:pt idx="9">
                  <c:v>0.96794710463713285</c:v>
                </c:pt>
                <c:pt idx="10">
                  <c:v>0.98015009493034289</c:v>
                </c:pt>
                <c:pt idx="11">
                  <c:v>0.98559830109407498</c:v>
                </c:pt>
                <c:pt idx="12">
                  <c:v>0.98955910118121548</c:v>
                </c:pt>
                <c:pt idx="13">
                  <c:v>0.99603249665069382</c:v>
                </c:pt>
                <c:pt idx="14">
                  <c:v>0.99942985292439768</c:v>
                </c:pt>
                <c:pt idx="15">
                  <c:v>0.99988692630692155</c:v>
                </c:pt>
                <c:pt idx="16">
                  <c:v>0.99997757891329619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6-4572-A476-98BED042C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476768"/>
        <c:axId val="1744474688"/>
      </c:scatterChart>
      <c:valAx>
        <c:axId val="17444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74688"/>
        <c:crosses val="autoZero"/>
        <c:crossBetween val="midCat"/>
      </c:valAx>
      <c:valAx>
        <c:axId val="17444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7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BC!$KG$2:$KG$13</c:f>
              <c:numCache>
                <c:formatCode>General</c:formatCode>
                <c:ptCount val="12"/>
                <c:pt idx="0">
                  <c:v>0</c:v>
                </c:pt>
                <c:pt idx="1">
                  <c:v>2.0291100000000002</c:v>
                </c:pt>
                <c:pt idx="2">
                  <c:v>4.0582099999999999</c:v>
                </c:pt>
                <c:pt idx="3">
                  <c:v>5.9875299999999996</c:v>
                </c:pt>
                <c:pt idx="4">
                  <c:v>8.0498999999999992</c:v>
                </c:pt>
                <c:pt idx="5">
                  <c:v>10.012499999999999</c:v>
                </c:pt>
                <c:pt idx="6">
                  <c:v>12.0083</c:v>
                </c:pt>
                <c:pt idx="7">
                  <c:v>14.004200000000001</c:v>
                </c:pt>
                <c:pt idx="8">
                  <c:v>15.667400000000001</c:v>
                </c:pt>
                <c:pt idx="9">
                  <c:v>17.4969</c:v>
                </c:pt>
                <c:pt idx="10">
                  <c:v>17.796299999999999</c:v>
                </c:pt>
                <c:pt idx="11">
                  <c:v>20</c:v>
                </c:pt>
              </c:numCache>
            </c:numRef>
          </c:xVal>
          <c:yVal>
            <c:numRef>
              <c:f>BC!$KH$2:$KH$13</c:f>
              <c:numCache>
                <c:formatCode>General</c:formatCode>
                <c:ptCount val="12"/>
                <c:pt idx="0">
                  <c:v>0</c:v>
                </c:pt>
                <c:pt idx="1">
                  <c:v>2.1812100000000001E-2</c:v>
                </c:pt>
                <c:pt idx="2">
                  <c:v>4.7818800000000002E-2</c:v>
                </c:pt>
                <c:pt idx="3">
                  <c:v>6.0402699999999997E-2</c:v>
                </c:pt>
                <c:pt idx="4">
                  <c:v>8.7248300000000001E-2</c:v>
                </c:pt>
                <c:pt idx="5">
                  <c:v>9.5637600000000003E-2</c:v>
                </c:pt>
                <c:pt idx="6">
                  <c:v>0.119966</c:v>
                </c:pt>
                <c:pt idx="7">
                  <c:v>0.13422799999999999</c:v>
                </c:pt>
                <c:pt idx="8">
                  <c:v>0.16275200000000001</c:v>
                </c:pt>
                <c:pt idx="9">
                  <c:v>0.20302000000000001</c:v>
                </c:pt>
                <c:pt idx="10">
                  <c:v>0.21895999999999999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4-4562-826B-24E7EDB82DE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BC!$KG$2:$KG$20</c:f>
              <c:numCache>
                <c:formatCode>General</c:formatCode>
                <c:ptCount val="19"/>
                <c:pt idx="0">
                  <c:v>0</c:v>
                </c:pt>
                <c:pt idx="1">
                  <c:v>2.0291100000000002</c:v>
                </c:pt>
                <c:pt idx="2">
                  <c:v>4.0582099999999999</c:v>
                </c:pt>
                <c:pt idx="3">
                  <c:v>5.9875299999999996</c:v>
                </c:pt>
                <c:pt idx="4">
                  <c:v>8.0498999999999992</c:v>
                </c:pt>
                <c:pt idx="5">
                  <c:v>10.012499999999999</c:v>
                </c:pt>
                <c:pt idx="6">
                  <c:v>12.0083</c:v>
                </c:pt>
                <c:pt idx="7">
                  <c:v>14.004200000000001</c:v>
                </c:pt>
                <c:pt idx="8">
                  <c:v>15.667400000000001</c:v>
                </c:pt>
                <c:pt idx="9">
                  <c:v>17.4969</c:v>
                </c:pt>
                <c:pt idx="10">
                  <c:v>17.796299999999999</c:v>
                </c:pt>
                <c:pt idx="11">
                  <c:v>20</c:v>
                </c:pt>
                <c:pt idx="12">
                  <c:v>20.5</c:v>
                </c:pt>
                <c:pt idx="13">
                  <c:v>21</c:v>
                </c:pt>
                <c:pt idx="14">
                  <c:v>21.5</c:v>
                </c:pt>
                <c:pt idx="15">
                  <c:v>22</c:v>
                </c:pt>
                <c:pt idx="16">
                  <c:v>22.5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BC!$KI$2:$KI$20</c:f>
              <c:numCache>
                <c:formatCode>0.000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1.5711614869829774E-142</c:v>
                </c:pt>
                <c:pt idx="8">
                  <c:v>3.167103927700015E-13</c:v>
                </c:pt>
                <c:pt idx="9">
                  <c:v>0.1367070677770976</c:v>
                </c:pt>
                <c:pt idx="10">
                  <c:v>0.27660802229568288</c:v>
                </c:pt>
                <c:pt idx="11">
                  <c:v>0.94985293639039958</c:v>
                </c:pt>
                <c:pt idx="12">
                  <c:v>0.97551513333164253</c:v>
                </c:pt>
                <c:pt idx="13">
                  <c:v>0.98812650251743261</c:v>
                </c:pt>
                <c:pt idx="14">
                  <c:v>0.99426120321744382</c:v>
                </c:pt>
                <c:pt idx="15">
                  <c:v>0.99723071181379164</c:v>
                </c:pt>
                <c:pt idx="16">
                  <c:v>0.99866469565129046</c:v>
                </c:pt>
                <c:pt idx="17">
                  <c:v>0.99935637815571343</c:v>
                </c:pt>
                <c:pt idx="18">
                  <c:v>0.9998505353470053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4-4562-826B-24E7EDB82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603536"/>
        <c:axId val="1947612688"/>
      </c:scatterChart>
      <c:valAx>
        <c:axId val="194760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12688"/>
        <c:crosses val="autoZero"/>
        <c:crossBetween val="midCat"/>
      </c:valAx>
      <c:valAx>
        <c:axId val="19476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0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BC!$KK$2:$KK$6</c:f>
              <c:numCache>
                <c:formatCode>General</c:formatCode>
                <c:ptCount val="5"/>
                <c:pt idx="0">
                  <c:v>0</c:v>
                </c:pt>
                <c:pt idx="1">
                  <c:v>9.4339599999999996E-2</c:v>
                </c:pt>
                <c:pt idx="2">
                  <c:v>0.115304</c:v>
                </c:pt>
                <c:pt idx="3">
                  <c:v>0.115304</c:v>
                </c:pt>
              </c:numCache>
            </c:numRef>
          </c:xVal>
          <c:yVal>
            <c:numRef>
              <c:f>BC!$KL$2:$KL$6</c:f>
              <c:numCache>
                <c:formatCode>General</c:formatCode>
                <c:ptCount val="5"/>
                <c:pt idx="0">
                  <c:v>0</c:v>
                </c:pt>
                <c:pt idx="1">
                  <c:v>0.15540499999999999</c:v>
                </c:pt>
                <c:pt idx="2">
                  <c:v>0.24915499999999999</c:v>
                </c:pt>
                <c:pt idx="3">
                  <c:v>0.300676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8-41FE-A47C-DA9F6427E742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BC!$KK$2:$KK$6</c:f>
              <c:numCache>
                <c:formatCode>General</c:formatCode>
                <c:ptCount val="5"/>
                <c:pt idx="0">
                  <c:v>0</c:v>
                </c:pt>
                <c:pt idx="1">
                  <c:v>9.4339599999999996E-2</c:v>
                </c:pt>
                <c:pt idx="2">
                  <c:v>0.115304</c:v>
                </c:pt>
                <c:pt idx="3">
                  <c:v>0.115304</c:v>
                </c:pt>
              </c:numCache>
            </c:numRef>
          </c:xVal>
          <c:yVal>
            <c:numRef>
              <c:f>BC!$KM$2:$KM$6</c:f>
              <c:numCache>
                <c:formatCode>0.000</c:formatCode>
                <c:ptCount val="5"/>
                <c:pt idx="0">
                  <c:v>6.3853587727510282E-5</c:v>
                </c:pt>
                <c:pt idx="1">
                  <c:v>0.15540397450181645</c:v>
                </c:pt>
                <c:pt idx="2">
                  <c:v>0.27491567750593759</c:v>
                </c:pt>
                <c:pt idx="3">
                  <c:v>0.27491567750593759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8-41FE-A47C-DA9F6427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474336"/>
        <c:axId val="1823472672"/>
      </c:scatterChart>
      <c:valAx>
        <c:axId val="1823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72672"/>
        <c:crosses val="autoZero"/>
        <c:crossBetween val="midCat"/>
      </c:valAx>
      <c:valAx>
        <c:axId val="18234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BC!$KO$2:$KO$6</c:f>
              <c:numCache>
                <c:formatCode>General</c:formatCode>
                <c:ptCount val="5"/>
                <c:pt idx="0">
                  <c:v>0</c:v>
                </c:pt>
                <c:pt idx="1">
                  <c:v>0.104822</c:v>
                </c:pt>
                <c:pt idx="2">
                  <c:v>0.199161</c:v>
                </c:pt>
                <c:pt idx="3">
                  <c:v>0.22012599999999999</c:v>
                </c:pt>
              </c:numCache>
            </c:numRef>
          </c:xVal>
          <c:yVal>
            <c:numRef>
              <c:f>BC!$KP$2:$KP$6</c:f>
              <c:numCache>
                <c:formatCode>General</c:formatCode>
                <c:ptCount val="5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0.300676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1-4A1D-A2C3-C5BEAA85BE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BC!$KO$2:$KO$6</c:f>
              <c:numCache>
                <c:formatCode>General</c:formatCode>
                <c:ptCount val="5"/>
                <c:pt idx="0">
                  <c:v>0</c:v>
                </c:pt>
                <c:pt idx="1">
                  <c:v>0.104822</c:v>
                </c:pt>
                <c:pt idx="2">
                  <c:v>0.199161</c:v>
                </c:pt>
                <c:pt idx="3">
                  <c:v>0.22012599999999999</c:v>
                </c:pt>
              </c:numCache>
            </c:numRef>
          </c:xVal>
          <c:yVal>
            <c:numRef>
              <c:f>BC!$KQ$2:$KQ$6</c:f>
              <c:numCache>
                <c:formatCode>0.000</c:formatCode>
                <c:ptCount val="5"/>
                <c:pt idx="0">
                  <c:v>2.1341096934573176E-2</c:v>
                </c:pt>
                <c:pt idx="1">
                  <c:v>0.10880250553318602</c:v>
                </c:pt>
                <c:pt idx="2">
                  <c:v>0.25887371243785939</c:v>
                </c:pt>
                <c:pt idx="3">
                  <c:v>0.29805125087825984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1-4A1D-A2C3-C5BEAA85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453888"/>
        <c:axId val="1744453056"/>
      </c:scatterChart>
      <c:valAx>
        <c:axId val="174445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53056"/>
        <c:crosses val="autoZero"/>
        <c:crossBetween val="midCat"/>
      </c:valAx>
      <c:valAx>
        <c:axId val="17444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5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BC!$KS$2:$KS$8</c:f>
              <c:numCache>
                <c:formatCode>General</c:formatCode>
                <c:ptCount val="7"/>
                <c:pt idx="0">
                  <c:v>0</c:v>
                </c:pt>
                <c:pt idx="1">
                  <c:v>0.995807</c:v>
                </c:pt>
                <c:pt idx="2">
                  <c:v>2.0021</c:v>
                </c:pt>
                <c:pt idx="3">
                  <c:v>2.9979</c:v>
                </c:pt>
                <c:pt idx="4">
                  <c:v>4.0041900000000004</c:v>
                </c:pt>
                <c:pt idx="5">
                  <c:v>4.68553</c:v>
                </c:pt>
              </c:numCache>
            </c:numRef>
          </c:xVal>
          <c:yVal>
            <c:numRef>
              <c:f>BC!$KT$2:$KT$8</c:f>
              <c:numCache>
                <c:formatCode>General</c:formatCode>
                <c:ptCount val="7"/>
                <c:pt idx="0">
                  <c:v>0</c:v>
                </c:pt>
                <c:pt idx="1">
                  <c:v>4.8986500000000002E-2</c:v>
                </c:pt>
                <c:pt idx="2">
                  <c:v>9.6283800000000003E-2</c:v>
                </c:pt>
                <c:pt idx="3">
                  <c:v>0.16722999999999999</c:v>
                </c:pt>
                <c:pt idx="4">
                  <c:v>0.238176</c:v>
                </c:pt>
                <c:pt idx="5">
                  <c:v>0.300676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0-40CA-943A-B37DEAFB50E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BC!$KS$2:$KS$8</c:f>
              <c:numCache>
                <c:formatCode>General</c:formatCode>
                <c:ptCount val="7"/>
                <c:pt idx="0">
                  <c:v>0</c:v>
                </c:pt>
                <c:pt idx="1">
                  <c:v>0.995807</c:v>
                </c:pt>
                <c:pt idx="2">
                  <c:v>2.0021</c:v>
                </c:pt>
                <c:pt idx="3">
                  <c:v>2.9979</c:v>
                </c:pt>
                <c:pt idx="4">
                  <c:v>4.0041900000000004</c:v>
                </c:pt>
                <c:pt idx="5">
                  <c:v>4.68553</c:v>
                </c:pt>
              </c:numCache>
            </c:numRef>
          </c:xVal>
          <c:yVal>
            <c:numRef>
              <c:f>BC!$KU$2:$KU$8</c:f>
              <c:numCache>
                <c:formatCode>0.000</c:formatCode>
                <c:ptCount val="7"/>
                <c:pt idx="0">
                  <c:v>1.8908663090864006E-2</c:v>
                </c:pt>
                <c:pt idx="1">
                  <c:v>4.6251278168561678E-2</c:v>
                </c:pt>
                <c:pt idx="2">
                  <c:v>9.3067792598166346E-2</c:v>
                </c:pt>
                <c:pt idx="3">
                  <c:v>0.15894391797736157</c:v>
                </c:pt>
                <c:pt idx="4">
                  <c:v>0.24152120006550068</c:v>
                </c:pt>
                <c:pt idx="5">
                  <c:v>0.30331598404012833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0-40CA-943A-B37DEAFB5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471840"/>
        <c:axId val="1823419008"/>
      </c:scatterChart>
      <c:valAx>
        <c:axId val="182347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19008"/>
        <c:crosses val="autoZero"/>
        <c:crossBetween val="midCat"/>
      </c:valAx>
      <c:valAx>
        <c:axId val="18234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7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BC!$V$1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BC!$U$2:$U$26</c:f>
              <c:numCache>
                <c:formatCode>0.000</c:formatCode>
                <c:ptCount val="25"/>
                <c:pt idx="0">
                  <c:v>0</c:v>
                </c:pt>
                <c:pt idx="1">
                  <c:v>3.2876699999999999</c:v>
                </c:pt>
                <c:pt idx="2">
                  <c:v>10.228300000000001</c:v>
                </c:pt>
                <c:pt idx="3">
                  <c:v>16.803699999999999</c:v>
                </c:pt>
                <c:pt idx="4">
                  <c:v>21.9178</c:v>
                </c:pt>
                <c:pt idx="5">
                  <c:v>24.1096</c:v>
                </c:pt>
                <c:pt idx="6">
                  <c:v>25.570799999999998</c:v>
                </c:pt>
                <c:pt idx="7">
                  <c:v>28.1279</c:v>
                </c:pt>
                <c:pt idx="8">
                  <c:v>31.780799999999999</c:v>
                </c:pt>
                <c:pt idx="9">
                  <c:v>33.9726</c:v>
                </c:pt>
                <c:pt idx="10">
                  <c:v>35.799100000000003</c:v>
                </c:pt>
                <c:pt idx="11">
                  <c:v>37.625599999999999</c:v>
                </c:pt>
                <c:pt idx="12">
                  <c:v>39.452100000000002</c:v>
                </c:pt>
                <c:pt idx="13">
                  <c:v>43.835599999999999</c:v>
                </c:pt>
                <c:pt idx="14">
                  <c:v>47.853900000000003</c:v>
                </c:pt>
                <c:pt idx="15">
                  <c:v>51.872100000000003</c:v>
                </c:pt>
                <c:pt idx="16">
                  <c:v>55.525100000000002</c:v>
                </c:pt>
                <c:pt idx="17">
                  <c:v>59.908700000000003</c:v>
                </c:pt>
                <c:pt idx="18">
                  <c:v>63.196300000000001</c:v>
                </c:pt>
                <c:pt idx="19">
                  <c:v>67.9452</c:v>
                </c:pt>
                <c:pt idx="20">
                  <c:v>71.963499999999996</c:v>
                </c:pt>
                <c:pt idx="21">
                  <c:v>75.616399999999999</c:v>
                </c:pt>
                <c:pt idx="22">
                  <c:v>79.634699999999995</c:v>
                </c:pt>
                <c:pt idx="23">
                  <c:v>82.191800000000001</c:v>
                </c:pt>
                <c:pt idx="24">
                  <c:v>85.844700000000003</c:v>
                </c:pt>
              </c:numCache>
            </c:numRef>
          </c:xVal>
          <c:yVal>
            <c:numRef>
              <c:f>BC!$V$2:$V$26</c:f>
              <c:numCache>
                <c:formatCode>0.000</c:formatCode>
                <c:ptCount val="25"/>
                <c:pt idx="0">
                  <c:v>0</c:v>
                </c:pt>
                <c:pt idx="1">
                  <c:v>8.5190489999999996E-5</c:v>
                </c:pt>
                <c:pt idx="2">
                  <c:v>3.9784E-3</c:v>
                </c:pt>
                <c:pt idx="3">
                  <c:v>4.1317400000000001E-3</c:v>
                </c:pt>
                <c:pt idx="4">
                  <c:v>7.9823499999999992E-3</c:v>
                </c:pt>
                <c:pt idx="5">
                  <c:v>2.6690200000000001E-2</c:v>
                </c:pt>
                <c:pt idx="6">
                  <c:v>5.6575E-2</c:v>
                </c:pt>
                <c:pt idx="7">
                  <c:v>9.76794E-2</c:v>
                </c:pt>
                <c:pt idx="8">
                  <c:v>0.191048</c:v>
                </c:pt>
                <c:pt idx="9">
                  <c:v>0.235875</c:v>
                </c:pt>
                <c:pt idx="10">
                  <c:v>0.280694</c:v>
                </c:pt>
                <c:pt idx="11">
                  <c:v>0.31805</c:v>
                </c:pt>
                <c:pt idx="12">
                  <c:v>0.36659999999999998</c:v>
                </c:pt>
                <c:pt idx="13">
                  <c:v>0.51222500000000004</c:v>
                </c:pt>
                <c:pt idx="14">
                  <c:v>0.58694500000000005</c:v>
                </c:pt>
                <c:pt idx="15">
                  <c:v>0.67286000000000001</c:v>
                </c:pt>
                <c:pt idx="16">
                  <c:v>0.72518400000000005</c:v>
                </c:pt>
                <c:pt idx="17">
                  <c:v>0.77006200000000002</c:v>
                </c:pt>
                <c:pt idx="18">
                  <c:v>0.81118400000000002</c:v>
                </c:pt>
                <c:pt idx="19">
                  <c:v>0.85980199999999996</c:v>
                </c:pt>
                <c:pt idx="20">
                  <c:v>0.89347799999999999</c:v>
                </c:pt>
                <c:pt idx="21">
                  <c:v>0.93460799999999999</c:v>
                </c:pt>
                <c:pt idx="22">
                  <c:v>0.97201499999999996</c:v>
                </c:pt>
                <c:pt idx="23">
                  <c:v>0.98699999999999999</c:v>
                </c:pt>
                <c:pt idx="24">
                  <c:v>0.99081600000000003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A-4EAF-B70C-F43B8C073BC3}"/>
            </c:ext>
          </c:extLst>
        </c:ser>
        <c:ser>
          <c:idx val="1"/>
          <c:order val="1"/>
          <c:tx>
            <c:strRef>
              <c:f>BC!$W$1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BC!$U$2:$U$36</c:f>
              <c:numCache>
                <c:formatCode>0.000</c:formatCode>
                <c:ptCount val="35"/>
                <c:pt idx="0">
                  <c:v>0</c:v>
                </c:pt>
                <c:pt idx="1">
                  <c:v>3.2876699999999999</c:v>
                </c:pt>
                <c:pt idx="2">
                  <c:v>10.228300000000001</c:v>
                </c:pt>
                <c:pt idx="3">
                  <c:v>16.803699999999999</c:v>
                </c:pt>
                <c:pt idx="4">
                  <c:v>21.9178</c:v>
                </c:pt>
                <c:pt idx="5">
                  <c:v>24.1096</c:v>
                </c:pt>
                <c:pt idx="6">
                  <c:v>25.570799999999998</c:v>
                </c:pt>
                <c:pt idx="7">
                  <c:v>28.1279</c:v>
                </c:pt>
                <c:pt idx="8">
                  <c:v>31.780799999999999</c:v>
                </c:pt>
                <c:pt idx="9">
                  <c:v>33.9726</c:v>
                </c:pt>
                <c:pt idx="10">
                  <c:v>35.799100000000003</c:v>
                </c:pt>
                <c:pt idx="11">
                  <c:v>37.625599999999999</c:v>
                </c:pt>
                <c:pt idx="12">
                  <c:v>39.452100000000002</c:v>
                </c:pt>
                <c:pt idx="13">
                  <c:v>43.835599999999999</c:v>
                </c:pt>
                <c:pt idx="14">
                  <c:v>47.853900000000003</c:v>
                </c:pt>
                <c:pt idx="15">
                  <c:v>51.872100000000003</c:v>
                </c:pt>
                <c:pt idx="16">
                  <c:v>55.525100000000002</c:v>
                </c:pt>
                <c:pt idx="17">
                  <c:v>59.908700000000003</c:v>
                </c:pt>
                <c:pt idx="18">
                  <c:v>63.196300000000001</c:v>
                </c:pt>
                <c:pt idx="19">
                  <c:v>67.9452</c:v>
                </c:pt>
                <c:pt idx="20">
                  <c:v>71.963499999999996</c:v>
                </c:pt>
                <c:pt idx="21">
                  <c:v>75.616399999999999</c:v>
                </c:pt>
                <c:pt idx="22">
                  <c:v>79.634699999999995</c:v>
                </c:pt>
                <c:pt idx="23">
                  <c:v>82.191800000000001</c:v>
                </c:pt>
                <c:pt idx="24">
                  <c:v>85.844700000000003</c:v>
                </c:pt>
                <c:pt idx="25">
                  <c:v>90</c:v>
                </c:pt>
                <c:pt idx="26">
                  <c:v>95</c:v>
                </c:pt>
                <c:pt idx="27">
                  <c:v>100</c:v>
                </c:pt>
                <c:pt idx="28">
                  <c:v>105</c:v>
                </c:pt>
                <c:pt idx="29">
                  <c:v>110</c:v>
                </c:pt>
                <c:pt idx="30">
                  <c:v>115</c:v>
                </c:pt>
                <c:pt idx="31">
                  <c:v>120</c:v>
                </c:pt>
                <c:pt idx="32">
                  <c:v>130</c:v>
                </c:pt>
                <c:pt idx="33">
                  <c:v>140</c:v>
                </c:pt>
                <c:pt idx="34">
                  <c:v>150</c:v>
                </c:pt>
              </c:numCache>
            </c:numRef>
          </c:xVal>
          <c:yVal>
            <c:numRef>
              <c:f>BC!$W$2:$W$36</c:f>
              <c:numCache>
                <c:formatCode>0.000</c:formatCode>
                <c:ptCount val="35"/>
                <c:pt idx="0">
                  <c:v>3.5564654568062299E-8</c:v>
                </c:pt>
                <c:pt idx="1">
                  <c:v>1.3331335390623891E-6</c:v>
                </c:pt>
                <c:pt idx="2">
                  <c:v>2.7565811521269536E-4</c:v>
                </c:pt>
                <c:pt idx="3">
                  <c:v>6.104695280868956E-3</c:v>
                </c:pt>
                <c:pt idx="4">
                  <c:v>2.9462423964211205E-2</c:v>
                </c:pt>
                <c:pt idx="5">
                  <c:v>4.9350528733884638E-2</c:v>
                </c:pt>
                <c:pt idx="6">
                  <c:v>6.6698272176869147E-2</c:v>
                </c:pt>
                <c:pt idx="7">
                  <c:v>0.10527675193548498</c:v>
                </c:pt>
                <c:pt idx="8">
                  <c:v>0.17740456219858225</c:v>
                </c:pt>
                <c:pt idx="9">
                  <c:v>0.22849629839599694</c:v>
                </c:pt>
                <c:pt idx="10">
                  <c:v>0.27420924125672846</c:v>
                </c:pt>
                <c:pt idx="11">
                  <c:v>0.3217365634226077</c:v>
                </c:pt>
                <c:pt idx="12">
                  <c:v>0.37012032429162195</c:v>
                </c:pt>
                <c:pt idx="13">
                  <c:v>0.48466503524775018</c:v>
                </c:pt>
                <c:pt idx="14">
                  <c:v>0.58163462396787413</c:v>
                </c:pt>
                <c:pt idx="15">
                  <c:v>0.66667186354579766</c:v>
                </c:pt>
                <c:pt idx="16">
                  <c:v>0.73237226394097832</c:v>
                </c:pt>
                <c:pt idx="17">
                  <c:v>0.79694392772224032</c:v>
                </c:pt>
                <c:pt idx="18">
                  <c:v>0.8360921927328866</c:v>
                </c:pt>
                <c:pt idx="19">
                  <c:v>0.88068347792313872</c:v>
                </c:pt>
                <c:pt idx="20">
                  <c:v>0.90931571855696292</c:v>
                </c:pt>
                <c:pt idx="21">
                  <c:v>0.92957623084900698</c:v>
                </c:pt>
                <c:pt idx="22">
                  <c:v>0.94682807053275053</c:v>
                </c:pt>
                <c:pt idx="23">
                  <c:v>0.95558886170067248</c:v>
                </c:pt>
                <c:pt idx="24">
                  <c:v>0.96570487546415873</c:v>
                </c:pt>
                <c:pt idx="25">
                  <c:v>0.9744786553157081</c:v>
                </c:pt>
                <c:pt idx="26">
                  <c:v>0.98214206436342566</c:v>
                </c:pt>
                <c:pt idx="27">
                  <c:v>0.98751907562846686</c:v>
                </c:pt>
                <c:pt idx="28">
                  <c:v>0.99128425391445973</c:v>
                </c:pt>
                <c:pt idx="29">
                  <c:v>0.99391707087738357</c:v>
                </c:pt>
                <c:pt idx="30">
                  <c:v>0.99575627932740418</c:v>
                </c:pt>
                <c:pt idx="31">
                  <c:v>0.99704022046661867</c:v>
                </c:pt>
                <c:pt idx="32">
                  <c:v>0.998561015675825</c:v>
                </c:pt>
                <c:pt idx="33">
                  <c:v>0.99930066916600413</c:v>
                </c:pt>
                <c:pt idx="34">
                  <c:v>0.99966019744615087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DA-4EAF-B70C-F43B8C073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37584"/>
        <c:axId val="1578730096"/>
      </c:scatterChart>
      <c:valAx>
        <c:axId val="15787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30096"/>
        <c:crosses val="autoZero"/>
        <c:crossBetween val="midCat"/>
      </c:valAx>
      <c:valAx>
        <c:axId val="15787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3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BC!$KW$2:$KW$12</c:f>
              <c:numCache>
                <c:formatCode>General</c:formatCode>
                <c:ptCount val="11"/>
                <c:pt idx="0">
                  <c:v>0</c:v>
                </c:pt>
                <c:pt idx="1">
                  <c:v>1.9934400000000001</c:v>
                </c:pt>
                <c:pt idx="2">
                  <c:v>4.0131100000000002</c:v>
                </c:pt>
                <c:pt idx="3">
                  <c:v>6.0327900000000003</c:v>
                </c:pt>
                <c:pt idx="4">
                  <c:v>8.02623</c:v>
                </c:pt>
                <c:pt idx="5">
                  <c:v>9.9934399999999997</c:v>
                </c:pt>
                <c:pt idx="6">
                  <c:v>12.0131</c:v>
                </c:pt>
                <c:pt idx="7">
                  <c:v>14.0328</c:v>
                </c:pt>
                <c:pt idx="8">
                  <c:v>15.8689</c:v>
                </c:pt>
                <c:pt idx="9">
                  <c:v>20</c:v>
                </c:pt>
              </c:numCache>
            </c:numRef>
          </c:xVal>
          <c:yVal>
            <c:numRef>
              <c:f>BC!$KX$2:$KX$12</c:f>
              <c:numCache>
                <c:formatCode>General</c:formatCode>
                <c:ptCount val="11"/>
                <c:pt idx="0">
                  <c:v>0</c:v>
                </c:pt>
                <c:pt idx="1">
                  <c:v>1.4511899999999999E-2</c:v>
                </c:pt>
                <c:pt idx="2">
                  <c:v>2.9683399999999999E-2</c:v>
                </c:pt>
                <c:pt idx="3">
                  <c:v>5.9366799999999997E-2</c:v>
                </c:pt>
                <c:pt idx="4">
                  <c:v>8.7071200000000001E-2</c:v>
                </c:pt>
                <c:pt idx="5">
                  <c:v>9.5646400000000006E-2</c:v>
                </c:pt>
                <c:pt idx="6">
                  <c:v>0.119393</c:v>
                </c:pt>
                <c:pt idx="7">
                  <c:v>0.13456499999999999</c:v>
                </c:pt>
                <c:pt idx="8">
                  <c:v>0.162269</c:v>
                </c:pt>
                <c:pt idx="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C-44A1-B179-9DE0C4C0CD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BC!$KW$2:$KW$12</c:f>
              <c:numCache>
                <c:formatCode>General</c:formatCode>
                <c:ptCount val="11"/>
                <c:pt idx="0">
                  <c:v>0</c:v>
                </c:pt>
                <c:pt idx="1">
                  <c:v>1.9934400000000001</c:v>
                </c:pt>
                <c:pt idx="2">
                  <c:v>4.0131100000000002</c:v>
                </c:pt>
                <c:pt idx="3">
                  <c:v>6.0327900000000003</c:v>
                </c:pt>
                <c:pt idx="4">
                  <c:v>8.02623</c:v>
                </c:pt>
                <c:pt idx="5">
                  <c:v>9.9934399999999997</c:v>
                </c:pt>
                <c:pt idx="6">
                  <c:v>12.0131</c:v>
                </c:pt>
                <c:pt idx="7">
                  <c:v>14.0328</c:v>
                </c:pt>
                <c:pt idx="8">
                  <c:v>15.8689</c:v>
                </c:pt>
                <c:pt idx="9">
                  <c:v>20</c:v>
                </c:pt>
              </c:numCache>
            </c:numRef>
          </c:xVal>
          <c:yVal>
            <c:numRef>
              <c:f>BC!$KY$2:$KY$12</c:f>
              <c:numCache>
                <c:formatCode>0.000</c:formatCode>
                <c:ptCount val="11"/>
                <c:pt idx="0">
                  <c:v>1.0856263025951416E-2</c:v>
                </c:pt>
                <c:pt idx="1">
                  <c:v>1.8515003488003279E-2</c:v>
                </c:pt>
                <c:pt idx="2">
                  <c:v>2.9821290777766025E-2</c:v>
                </c:pt>
                <c:pt idx="3">
                  <c:v>4.5372894458877058E-2</c:v>
                </c:pt>
                <c:pt idx="4">
                  <c:v>6.5362888452968948E-2</c:v>
                </c:pt>
                <c:pt idx="5">
                  <c:v>8.9831038996439946E-2</c:v>
                </c:pt>
                <c:pt idx="6">
                  <c:v>0.11980482494464585</c:v>
                </c:pt>
                <c:pt idx="7">
                  <c:v>0.1543771884326294</c:v>
                </c:pt>
                <c:pt idx="8">
                  <c:v>0.18933155780667774</c:v>
                </c:pt>
                <c:pt idx="9">
                  <c:v>0.27723931466587526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C-44A1-B179-9DE0C4C0C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24784"/>
        <c:axId val="1933307728"/>
      </c:scatterChart>
      <c:valAx>
        <c:axId val="193332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07728"/>
        <c:crosses val="autoZero"/>
        <c:crossBetween val="midCat"/>
      </c:valAx>
      <c:valAx>
        <c:axId val="19333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2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BC!$LA$2:$LA$12</c:f>
              <c:numCache>
                <c:formatCode>General</c:formatCode>
                <c:ptCount val="11"/>
                <c:pt idx="0">
                  <c:v>0</c:v>
                </c:pt>
                <c:pt idx="1">
                  <c:v>1.9934400000000001</c:v>
                </c:pt>
                <c:pt idx="2">
                  <c:v>3.9868899999999998</c:v>
                </c:pt>
                <c:pt idx="3">
                  <c:v>6.0065600000000003</c:v>
                </c:pt>
                <c:pt idx="4">
                  <c:v>8</c:v>
                </c:pt>
                <c:pt idx="5">
                  <c:v>9.9672099999999997</c:v>
                </c:pt>
                <c:pt idx="6">
                  <c:v>12.0131</c:v>
                </c:pt>
                <c:pt idx="7">
                  <c:v>14.006600000000001</c:v>
                </c:pt>
                <c:pt idx="8">
                  <c:v>16</c:v>
                </c:pt>
                <c:pt idx="9">
                  <c:v>20</c:v>
                </c:pt>
              </c:numCache>
            </c:numRef>
          </c:xVal>
          <c:yVal>
            <c:numRef>
              <c:f>BC!$LB$2:$LB$12</c:f>
              <c:numCache>
                <c:formatCode>General</c:formatCode>
                <c:ptCount val="11"/>
                <c:pt idx="0">
                  <c:v>0</c:v>
                </c:pt>
                <c:pt idx="1">
                  <c:v>2.17678E-2</c:v>
                </c:pt>
                <c:pt idx="2">
                  <c:v>4.8153000000000001E-2</c:v>
                </c:pt>
                <c:pt idx="3">
                  <c:v>5.4089699999999998E-2</c:v>
                </c:pt>
                <c:pt idx="4">
                  <c:v>8.0474900000000002E-2</c:v>
                </c:pt>
                <c:pt idx="5">
                  <c:v>0.11015800000000001</c:v>
                </c:pt>
                <c:pt idx="6">
                  <c:v>0.153034</c:v>
                </c:pt>
                <c:pt idx="7">
                  <c:v>0.18007899999999999</c:v>
                </c:pt>
                <c:pt idx="8">
                  <c:v>0.22031700000000001</c:v>
                </c:pt>
                <c:pt idx="9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E-4BCF-B3F5-E71680999E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BC!$LA$2:$LA$12</c:f>
              <c:numCache>
                <c:formatCode>General</c:formatCode>
                <c:ptCount val="11"/>
                <c:pt idx="0">
                  <c:v>0</c:v>
                </c:pt>
                <c:pt idx="1">
                  <c:v>1.9934400000000001</c:v>
                </c:pt>
                <c:pt idx="2">
                  <c:v>3.9868899999999998</c:v>
                </c:pt>
                <c:pt idx="3">
                  <c:v>6.0065600000000003</c:v>
                </c:pt>
                <c:pt idx="4">
                  <c:v>8</c:v>
                </c:pt>
                <c:pt idx="5">
                  <c:v>9.9672099999999997</c:v>
                </c:pt>
                <c:pt idx="6">
                  <c:v>12.0131</c:v>
                </c:pt>
                <c:pt idx="7">
                  <c:v>14.006600000000001</c:v>
                </c:pt>
                <c:pt idx="8">
                  <c:v>16</c:v>
                </c:pt>
                <c:pt idx="9">
                  <c:v>20</c:v>
                </c:pt>
              </c:numCache>
            </c:numRef>
          </c:xVal>
          <c:yVal>
            <c:numRef>
              <c:f>BC!$LC$2:$LC$12</c:f>
              <c:numCache>
                <c:formatCode>0.000</c:formatCode>
                <c:ptCount val="11"/>
                <c:pt idx="0">
                  <c:v>1.1219987837804431E-2</c:v>
                </c:pt>
                <c:pt idx="1">
                  <c:v>2.0278201080971645E-2</c:v>
                </c:pt>
                <c:pt idx="2">
                  <c:v>3.3898977051087027E-2</c:v>
                </c:pt>
                <c:pt idx="3">
                  <c:v>5.32474443863565E-2</c:v>
                </c:pt>
                <c:pt idx="4">
                  <c:v>7.8377173362119579E-2</c:v>
                </c:pt>
                <c:pt idx="5">
                  <c:v>0.1091849870049893</c:v>
                </c:pt>
                <c:pt idx="6">
                  <c:v>0.14724675990785374</c:v>
                </c:pt>
                <c:pt idx="7">
                  <c:v>0.18954463590398721</c:v>
                </c:pt>
                <c:pt idx="8">
                  <c:v>0.23600270894747574</c:v>
                </c:pt>
                <c:pt idx="9">
                  <c:v>0.33711409490905814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E-4BCF-B3F5-E71680999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204480"/>
        <c:axId val="2130209472"/>
      </c:scatterChart>
      <c:valAx>
        <c:axId val="21302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09472"/>
        <c:crosses val="autoZero"/>
        <c:crossBetween val="midCat"/>
      </c:valAx>
      <c:valAx>
        <c:axId val="21302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BC!$LE$2:$LE$12</c:f>
              <c:numCache>
                <c:formatCode>General</c:formatCode>
                <c:ptCount val="11"/>
                <c:pt idx="0">
                  <c:v>0</c:v>
                </c:pt>
                <c:pt idx="1">
                  <c:v>1.9934400000000001</c:v>
                </c:pt>
                <c:pt idx="2">
                  <c:v>3.9868899999999998</c:v>
                </c:pt>
                <c:pt idx="3">
                  <c:v>6.0065600000000003</c:v>
                </c:pt>
                <c:pt idx="4">
                  <c:v>8</c:v>
                </c:pt>
                <c:pt idx="5">
                  <c:v>9.9934399999999997</c:v>
                </c:pt>
                <c:pt idx="6">
                  <c:v>12.0131</c:v>
                </c:pt>
                <c:pt idx="7">
                  <c:v>14.006600000000001</c:v>
                </c:pt>
                <c:pt idx="8">
                  <c:v>16</c:v>
                </c:pt>
                <c:pt idx="9">
                  <c:v>20</c:v>
                </c:pt>
              </c:numCache>
            </c:numRef>
          </c:xVal>
          <c:yVal>
            <c:numRef>
              <c:f>BC!$LF$2:$LF$12</c:f>
              <c:numCache>
                <c:formatCode>General</c:formatCode>
                <c:ptCount val="11"/>
                <c:pt idx="0">
                  <c:v>0</c:v>
                </c:pt>
                <c:pt idx="1">
                  <c:v>1.71504E-2</c:v>
                </c:pt>
                <c:pt idx="2">
                  <c:v>4.8153000000000001E-2</c:v>
                </c:pt>
                <c:pt idx="3">
                  <c:v>6.8601599999999999E-2</c:v>
                </c:pt>
                <c:pt idx="4">
                  <c:v>0.108179</c:v>
                </c:pt>
                <c:pt idx="5">
                  <c:v>0.13786300000000001</c:v>
                </c:pt>
                <c:pt idx="6">
                  <c:v>0.16820599999999999</c:v>
                </c:pt>
                <c:pt idx="7">
                  <c:v>0.18865399999999999</c:v>
                </c:pt>
                <c:pt idx="8">
                  <c:v>0.21965699999999999</c:v>
                </c:pt>
                <c:pt idx="9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E-4CEF-954A-9A847B0A59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BC!$LE$2:$LE$12</c:f>
              <c:numCache>
                <c:formatCode>General</c:formatCode>
                <c:ptCount val="11"/>
                <c:pt idx="0">
                  <c:v>0</c:v>
                </c:pt>
                <c:pt idx="1">
                  <c:v>1.9934400000000001</c:v>
                </c:pt>
                <c:pt idx="2">
                  <c:v>3.9868899999999998</c:v>
                </c:pt>
                <c:pt idx="3">
                  <c:v>6.0065600000000003</c:v>
                </c:pt>
                <c:pt idx="4">
                  <c:v>8</c:v>
                </c:pt>
                <c:pt idx="5">
                  <c:v>9.9934399999999997</c:v>
                </c:pt>
                <c:pt idx="6">
                  <c:v>12.0131</c:v>
                </c:pt>
                <c:pt idx="7">
                  <c:v>14.006600000000001</c:v>
                </c:pt>
                <c:pt idx="8">
                  <c:v>16</c:v>
                </c:pt>
                <c:pt idx="9">
                  <c:v>20</c:v>
                </c:pt>
              </c:numCache>
            </c:numRef>
          </c:xVal>
          <c:yVal>
            <c:numRef>
              <c:f>BC!$LG$2:$LG$12</c:f>
              <c:numCache>
                <c:formatCode>0.000</c:formatCode>
                <c:ptCount val="11"/>
                <c:pt idx="0">
                  <c:v>2.0368615484895668E-2</c:v>
                </c:pt>
                <c:pt idx="1">
                  <c:v>3.2073075319789944E-2</c:v>
                </c:pt>
                <c:pt idx="2">
                  <c:v>4.7899278281997304E-2</c:v>
                </c:pt>
                <c:pt idx="3">
                  <c:v>6.8565556102945402E-2</c:v>
                </c:pt>
                <c:pt idx="4">
                  <c:v>9.3717091173810885E-2</c:v>
                </c:pt>
                <c:pt idx="5">
                  <c:v>0.12351143405805662</c:v>
                </c:pt>
                <c:pt idx="6">
                  <c:v>0.15809701186794439</c:v>
                </c:pt>
                <c:pt idx="7">
                  <c:v>0.19603503805689687</c:v>
                </c:pt>
                <c:pt idx="8">
                  <c:v>0.23705423211512708</c:v>
                </c:pt>
                <c:pt idx="9">
                  <c:v>0.3254876197890112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E-4CEF-954A-9A847B0A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208224"/>
        <c:axId val="2130202400"/>
      </c:scatterChart>
      <c:valAx>
        <c:axId val="213020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02400"/>
        <c:crosses val="autoZero"/>
        <c:crossBetween val="midCat"/>
      </c:valAx>
      <c:valAx>
        <c:axId val="21302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0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BC!$LI$2:$LI$12</c:f>
              <c:numCache>
                <c:formatCode>General</c:formatCode>
                <c:ptCount val="11"/>
                <c:pt idx="0">
                  <c:v>0</c:v>
                </c:pt>
                <c:pt idx="1">
                  <c:v>1.9934400000000001</c:v>
                </c:pt>
                <c:pt idx="2">
                  <c:v>3.9868899999999998</c:v>
                </c:pt>
                <c:pt idx="3">
                  <c:v>6.0065600000000003</c:v>
                </c:pt>
                <c:pt idx="4">
                  <c:v>8</c:v>
                </c:pt>
                <c:pt idx="5">
                  <c:v>10.0197</c:v>
                </c:pt>
                <c:pt idx="6">
                  <c:v>11.9869</c:v>
                </c:pt>
                <c:pt idx="7">
                  <c:v>14.006600000000001</c:v>
                </c:pt>
                <c:pt idx="8">
                  <c:v>16</c:v>
                </c:pt>
                <c:pt idx="9">
                  <c:v>20</c:v>
                </c:pt>
              </c:numCache>
            </c:numRef>
          </c:xVal>
          <c:yVal>
            <c:numRef>
              <c:f>BC!$LJ$2:$LJ$12</c:f>
              <c:numCache>
                <c:formatCode>General</c:formatCode>
                <c:ptCount val="11"/>
                <c:pt idx="0">
                  <c:v>0</c:v>
                </c:pt>
                <c:pt idx="1">
                  <c:v>3.0342999999999998E-2</c:v>
                </c:pt>
                <c:pt idx="2">
                  <c:v>7.1899699999999997E-2</c:v>
                </c:pt>
                <c:pt idx="3">
                  <c:v>9.8944599999999994E-2</c:v>
                </c:pt>
                <c:pt idx="4">
                  <c:v>0.12928799999999999</c:v>
                </c:pt>
                <c:pt idx="5">
                  <c:v>0.14973600000000001</c:v>
                </c:pt>
                <c:pt idx="6">
                  <c:v>0.18535599999999999</c:v>
                </c:pt>
                <c:pt idx="7">
                  <c:v>0.20382600000000001</c:v>
                </c:pt>
                <c:pt idx="8">
                  <c:v>0.23285</c:v>
                </c:pt>
                <c:pt idx="9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D-45BE-9E15-7214965B55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BC!$LI$2:$LI$12</c:f>
              <c:numCache>
                <c:formatCode>General</c:formatCode>
                <c:ptCount val="11"/>
                <c:pt idx="0">
                  <c:v>0</c:v>
                </c:pt>
                <c:pt idx="1">
                  <c:v>1.9934400000000001</c:v>
                </c:pt>
                <c:pt idx="2">
                  <c:v>3.9868899999999998</c:v>
                </c:pt>
                <c:pt idx="3">
                  <c:v>6.0065600000000003</c:v>
                </c:pt>
                <c:pt idx="4">
                  <c:v>8</c:v>
                </c:pt>
                <c:pt idx="5">
                  <c:v>10.0197</c:v>
                </c:pt>
                <c:pt idx="6">
                  <c:v>11.9869</c:v>
                </c:pt>
                <c:pt idx="7">
                  <c:v>14.006600000000001</c:v>
                </c:pt>
                <c:pt idx="8">
                  <c:v>16</c:v>
                </c:pt>
                <c:pt idx="9">
                  <c:v>20</c:v>
                </c:pt>
              </c:numCache>
            </c:numRef>
          </c:xVal>
          <c:yVal>
            <c:numRef>
              <c:f>BC!$LK$2:$LK$12</c:f>
              <c:numCache>
                <c:formatCode>0.000</c:formatCode>
                <c:ptCount val="11"/>
                <c:pt idx="0">
                  <c:v>2.8963511955564739E-2</c:v>
                </c:pt>
                <c:pt idx="1">
                  <c:v>4.3211297494263591E-2</c:v>
                </c:pt>
                <c:pt idx="2">
                  <c:v>6.1619493523310608E-2</c:v>
                </c:pt>
                <c:pt idx="3">
                  <c:v>8.4746334185525032E-2</c:v>
                </c:pt>
                <c:pt idx="4">
                  <c:v>0.11199487569594908</c:v>
                </c:pt>
                <c:pt idx="5">
                  <c:v>0.14385647430739879</c:v>
                </c:pt>
                <c:pt idx="6">
                  <c:v>0.17859467299668072</c:v>
                </c:pt>
                <c:pt idx="7">
                  <c:v>0.21748179053093733</c:v>
                </c:pt>
                <c:pt idx="8">
                  <c:v>0.25838352398188696</c:v>
                </c:pt>
                <c:pt idx="9">
                  <c:v>0.34507141429832688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CD-45BE-9E15-7214965B5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170368"/>
        <c:axId val="2130162464"/>
      </c:scatterChart>
      <c:valAx>
        <c:axId val="213017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62464"/>
        <c:crosses val="autoZero"/>
        <c:crossBetween val="midCat"/>
      </c:valAx>
      <c:valAx>
        <c:axId val="21301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7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BC!$LM$2:$LM$9</c:f>
              <c:numCache>
                <c:formatCode>General</c:formatCode>
                <c:ptCount val="8"/>
                <c:pt idx="0">
                  <c:v>0</c:v>
                </c:pt>
                <c:pt idx="1">
                  <c:v>0.3</c:v>
                </c:pt>
                <c:pt idx="2">
                  <c:v>0.8</c:v>
                </c:pt>
                <c:pt idx="3">
                  <c:v>1.00326</c:v>
                </c:pt>
                <c:pt idx="4">
                  <c:v>1.99837</c:v>
                </c:pt>
                <c:pt idx="5">
                  <c:v>3.00163</c:v>
                </c:pt>
                <c:pt idx="6">
                  <c:v>3.99674</c:v>
                </c:pt>
                <c:pt idx="7">
                  <c:v>4.6084800000000001</c:v>
                </c:pt>
              </c:numCache>
            </c:numRef>
          </c:xVal>
          <c:yVal>
            <c:numRef>
              <c:f>BC!$LN$2:$LN$9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4.93421E-2</c:v>
                </c:pt>
                <c:pt idx="4">
                  <c:v>9.6052600000000002E-2</c:v>
                </c:pt>
                <c:pt idx="5">
                  <c:v>0.167105</c:v>
                </c:pt>
                <c:pt idx="6">
                  <c:v>0.23815800000000001</c:v>
                </c:pt>
                <c:pt idx="7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5-465D-9ACB-A30F45A90DE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BC!$LM$2:$LM$24</c:f>
              <c:numCache>
                <c:formatCode>General</c:formatCode>
                <c:ptCount val="23"/>
                <c:pt idx="0">
                  <c:v>0</c:v>
                </c:pt>
                <c:pt idx="1">
                  <c:v>0.3</c:v>
                </c:pt>
                <c:pt idx="2">
                  <c:v>0.8</c:v>
                </c:pt>
                <c:pt idx="3">
                  <c:v>1.00326</c:v>
                </c:pt>
                <c:pt idx="4">
                  <c:v>1.99837</c:v>
                </c:pt>
                <c:pt idx="5">
                  <c:v>3.00163</c:v>
                </c:pt>
                <c:pt idx="6">
                  <c:v>3.99674</c:v>
                </c:pt>
                <c:pt idx="7">
                  <c:v>4.6084800000000001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</c:numCache>
            </c:numRef>
          </c:xVal>
          <c:yVal>
            <c:numRef>
              <c:f>BC!$LO$2:$LO$24</c:f>
              <c:numCache>
                <c:formatCode>0.000</c:formatCode>
                <c:ptCount val="23"/>
                <c:pt idx="0">
                  <c:v>1.1660779663419189E-2</c:v>
                </c:pt>
                <c:pt idx="1">
                  <c:v>1.6840514846731491E-2</c:v>
                </c:pt>
                <c:pt idx="2">
                  <c:v>2.908395071432995E-2</c:v>
                </c:pt>
                <c:pt idx="3">
                  <c:v>3.5545880066286534E-2</c:v>
                </c:pt>
                <c:pt idx="4">
                  <c:v>8.1489762980316904E-2</c:v>
                </c:pt>
                <c:pt idx="5">
                  <c:v>0.15266732807752564</c:v>
                </c:pt>
                <c:pt idx="6">
                  <c:v>0.24360676841365059</c:v>
                </c:pt>
                <c:pt idx="7">
                  <c:v>0.30586269789649229</c:v>
                </c:pt>
                <c:pt idx="8">
                  <c:v>0.34693882701244416</c:v>
                </c:pt>
                <c:pt idx="9">
                  <c:v>0.4519013311380084</c:v>
                </c:pt>
                <c:pt idx="10">
                  <c:v>0.55102731140822636</c:v>
                </c:pt>
                <c:pt idx="11">
                  <c:v>0.63943678452354302</c:v>
                </c:pt>
                <c:pt idx="12">
                  <c:v>0.71496785310011324</c:v>
                </c:pt>
                <c:pt idx="13">
                  <c:v>0.77744306542543351</c:v>
                </c:pt>
                <c:pt idx="14">
                  <c:v>0.82787870507950423</c:v>
                </c:pt>
                <c:pt idx="15">
                  <c:v>0.86785860174185991</c:v>
                </c:pt>
                <c:pt idx="16">
                  <c:v>0.89911899932867567</c:v>
                </c:pt>
                <c:pt idx="17">
                  <c:v>0.92331142420305945</c:v>
                </c:pt>
                <c:pt idx="18">
                  <c:v>0.94188991795536559</c:v>
                </c:pt>
                <c:pt idx="19">
                  <c:v>0.95607475565712474</c:v>
                </c:pt>
                <c:pt idx="20">
                  <c:v>0.98586406023955275</c:v>
                </c:pt>
                <c:pt idx="21">
                  <c:v>0.99662010297092829</c:v>
                </c:pt>
                <c:pt idx="22">
                  <c:v>0.99919519704796878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5-465D-9ACB-A30F45A90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65488"/>
        <c:axId val="1977150928"/>
      </c:scatterChart>
      <c:valAx>
        <c:axId val="197716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0928"/>
        <c:crosses val="autoZero"/>
        <c:crossBetween val="midCat"/>
      </c:valAx>
      <c:valAx>
        <c:axId val="19771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6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BC!$LQ$2:$LQ$8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1.00326</c:v>
                </c:pt>
                <c:pt idx="4">
                  <c:v>1.99837</c:v>
                </c:pt>
                <c:pt idx="5">
                  <c:v>2.9934699999999999</c:v>
                </c:pt>
                <c:pt idx="6">
                  <c:v>3.2381700000000002</c:v>
                </c:pt>
              </c:numCache>
            </c:numRef>
          </c:xVal>
          <c:yVal>
            <c:numRef>
              <c:f>BC!$LR$2:$LR$8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7.2368399999999999E-2</c:v>
                </c:pt>
                <c:pt idx="4">
                  <c:v>0.156579</c:v>
                </c:pt>
                <c:pt idx="5">
                  <c:v>0.263158</c:v>
                </c:pt>
                <c:pt idx="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2-48EC-8E0A-25BEDA34B0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BC!$LQ$2:$LQ$8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1.00326</c:v>
                </c:pt>
                <c:pt idx="4">
                  <c:v>1.99837</c:v>
                </c:pt>
                <c:pt idx="5">
                  <c:v>2.9934699999999999</c:v>
                </c:pt>
                <c:pt idx="6">
                  <c:v>3.2381700000000002</c:v>
                </c:pt>
              </c:numCache>
            </c:numRef>
          </c:xVal>
          <c:yVal>
            <c:numRef>
              <c:f>BC!$LS$2:$LS$8</c:f>
              <c:numCache>
                <c:formatCode>0.000</c:formatCode>
                <c:ptCount val="7"/>
                <c:pt idx="0">
                  <c:v>1.1159506100504561E-2</c:v>
                </c:pt>
                <c:pt idx="1">
                  <c:v>2.2045535078800915E-2</c:v>
                </c:pt>
                <c:pt idx="2">
                  <c:v>3.9284164538965806E-2</c:v>
                </c:pt>
                <c:pt idx="3">
                  <c:v>5.090579664563271E-2</c:v>
                </c:pt>
                <c:pt idx="4">
                  <c:v>0.13819626150432843</c:v>
                </c:pt>
                <c:pt idx="5">
                  <c:v>0.26838447771240231</c:v>
                </c:pt>
                <c:pt idx="6">
                  <c:v>0.30433871693108444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02-48EC-8E0A-25BEDA34B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470944"/>
        <c:axId val="1744482176"/>
      </c:scatterChart>
      <c:valAx>
        <c:axId val="17444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82176"/>
        <c:crosses val="autoZero"/>
        <c:crossBetween val="midCat"/>
      </c:valAx>
      <c:valAx>
        <c:axId val="17444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7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BC!$LU$2:$LU$8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0.99510600000000005</c:v>
                </c:pt>
                <c:pt idx="4">
                  <c:v>1.99837</c:v>
                </c:pt>
                <c:pt idx="5">
                  <c:v>2.9934699999999999</c:v>
                </c:pt>
                <c:pt idx="6">
                  <c:v>3.2136999999999998</c:v>
                </c:pt>
              </c:numCache>
            </c:numRef>
          </c:xVal>
          <c:yVal>
            <c:numRef>
              <c:f>BC!$LV$2:$LV$8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7.8947400000000001E-2</c:v>
                </c:pt>
                <c:pt idx="4">
                  <c:v>0.167763</c:v>
                </c:pt>
                <c:pt idx="5">
                  <c:v>0.283553</c:v>
                </c:pt>
                <c:pt idx="6">
                  <c:v>0.31513200000000002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1-4B5A-BF94-60FE03C660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BC!$LU$2:$LU$8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0.99510600000000005</c:v>
                </c:pt>
                <c:pt idx="4">
                  <c:v>1.99837</c:v>
                </c:pt>
                <c:pt idx="5">
                  <c:v>2.9934699999999999</c:v>
                </c:pt>
                <c:pt idx="6">
                  <c:v>3.2136999999999998</c:v>
                </c:pt>
              </c:numCache>
            </c:numRef>
          </c:xVal>
          <c:yVal>
            <c:numRef>
              <c:f>BC!$LW$2:$LW$8</c:f>
              <c:numCache>
                <c:formatCode>0.000</c:formatCode>
                <c:ptCount val="7"/>
                <c:pt idx="0">
                  <c:v>1.1662449255415623E-2</c:v>
                </c:pt>
                <c:pt idx="1">
                  <c:v>2.3393348983836736E-2</c:v>
                </c:pt>
                <c:pt idx="2">
                  <c:v>4.208457499336004E-2</c:v>
                </c:pt>
                <c:pt idx="3">
                  <c:v>5.4154768363959868E-2</c:v>
                </c:pt>
                <c:pt idx="4">
                  <c:v>0.14904984147561964</c:v>
                </c:pt>
                <c:pt idx="5">
                  <c:v>0.28739782122299229</c:v>
                </c:pt>
                <c:pt idx="6">
                  <c:v>0.32127786944919595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1-4B5A-BF94-60FE03C66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814544"/>
        <c:axId val="1984832848"/>
      </c:scatterChart>
      <c:valAx>
        <c:axId val="198481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32848"/>
        <c:crosses val="autoZero"/>
        <c:crossBetween val="midCat"/>
      </c:valAx>
      <c:valAx>
        <c:axId val="19848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1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BC!$LY$2:$LY$8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1.00326</c:v>
                </c:pt>
                <c:pt idx="4">
                  <c:v>1.99837</c:v>
                </c:pt>
                <c:pt idx="5">
                  <c:v>2.7650899999999998</c:v>
                </c:pt>
                <c:pt idx="6">
                  <c:v>3</c:v>
                </c:pt>
              </c:numCache>
            </c:numRef>
          </c:xVal>
          <c:yVal>
            <c:numRef>
              <c:f>BC!$LZ$2:$LZ$8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9.0789499999999995E-2</c:v>
                </c:pt>
                <c:pt idx="4">
                  <c:v>0.18618399999999999</c:v>
                </c:pt>
                <c:pt idx="5">
                  <c:v>0.3</c:v>
                </c:pt>
                <c:pt idx="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5-4A6F-8CF3-1F8E6CB812D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BC!$LY$2:$LY$8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1.00326</c:v>
                </c:pt>
                <c:pt idx="4">
                  <c:v>1.99837</c:v>
                </c:pt>
                <c:pt idx="5">
                  <c:v>2.7650899999999998</c:v>
                </c:pt>
                <c:pt idx="6">
                  <c:v>3</c:v>
                </c:pt>
              </c:numCache>
            </c:numRef>
          </c:xVal>
          <c:yVal>
            <c:numRef>
              <c:f>BC!$MA$2:$MA$8</c:f>
              <c:numCache>
                <c:formatCode>0.000</c:formatCode>
                <c:ptCount val="7"/>
                <c:pt idx="0">
                  <c:v>8.2562409223072182E-3</c:v>
                </c:pt>
                <c:pt idx="1">
                  <c:v>2.0615856192862134E-2</c:v>
                </c:pt>
                <c:pt idx="2">
                  <c:v>3.6447565953368372E-2</c:v>
                </c:pt>
                <c:pt idx="3">
                  <c:v>5.9555784681419102E-2</c:v>
                </c:pt>
                <c:pt idx="4">
                  <c:v>0.18899779358889759</c:v>
                </c:pt>
                <c:pt idx="5">
                  <c:v>0.32943446619699229</c:v>
                </c:pt>
                <c:pt idx="6">
                  <c:v>0.37509333061066774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45-4A6F-8CF3-1F8E6CB8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839088"/>
        <c:axId val="1984834928"/>
      </c:scatterChart>
      <c:valAx>
        <c:axId val="198483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34928"/>
        <c:crosses val="autoZero"/>
        <c:crossBetween val="midCat"/>
      </c:valAx>
      <c:valAx>
        <c:axId val="19848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3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BC!$MC$2:$MC$11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2.0425499999999999</c:v>
                </c:pt>
                <c:pt idx="4">
                  <c:v>4.0065499999999998</c:v>
                </c:pt>
                <c:pt idx="5">
                  <c:v>5.9967300000000003</c:v>
                </c:pt>
                <c:pt idx="6">
                  <c:v>8.0654699999999995</c:v>
                </c:pt>
                <c:pt idx="7">
                  <c:v>9.7675900000000002</c:v>
                </c:pt>
                <c:pt idx="8">
                  <c:v>12.2029</c:v>
                </c:pt>
                <c:pt idx="9">
                  <c:v>13.2766</c:v>
                </c:pt>
              </c:numCache>
            </c:numRef>
          </c:xVal>
          <c:yVal>
            <c:numRef>
              <c:f>BC!$MD$2:$MD$11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2.17678E-2</c:v>
                </c:pt>
                <c:pt idx="4">
                  <c:v>6.5963099999999997E-2</c:v>
                </c:pt>
                <c:pt idx="5">
                  <c:v>0.105541</c:v>
                </c:pt>
                <c:pt idx="6">
                  <c:v>0.135884</c:v>
                </c:pt>
                <c:pt idx="7">
                  <c:v>0.17216400000000001</c:v>
                </c:pt>
                <c:pt idx="8">
                  <c:v>0.24208399999999999</c:v>
                </c:pt>
                <c:pt idx="9">
                  <c:v>0.300792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5-4CB1-B6BE-A2D75A23D5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BC!$MC$2:$MC$11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2.0425499999999999</c:v>
                </c:pt>
                <c:pt idx="4">
                  <c:v>4.0065499999999998</c:v>
                </c:pt>
                <c:pt idx="5">
                  <c:v>5.9967300000000003</c:v>
                </c:pt>
                <c:pt idx="6">
                  <c:v>8.0654699999999995</c:v>
                </c:pt>
                <c:pt idx="7">
                  <c:v>9.7675900000000002</c:v>
                </c:pt>
                <c:pt idx="8">
                  <c:v>12.2029</c:v>
                </c:pt>
                <c:pt idx="9">
                  <c:v>13.2766</c:v>
                </c:pt>
              </c:numCache>
            </c:numRef>
          </c:xVal>
          <c:yVal>
            <c:numRef>
              <c:f>BC!$ME$2:$ME$11</c:f>
              <c:numCache>
                <c:formatCode>0.000</c:formatCode>
                <c:ptCount val="10"/>
                <c:pt idx="0">
                  <c:v>1.3285694628027492E-2</c:v>
                </c:pt>
                <c:pt idx="1">
                  <c:v>1.6217779658207601E-2</c:v>
                </c:pt>
                <c:pt idx="2">
                  <c:v>1.9615597686895015E-2</c:v>
                </c:pt>
                <c:pt idx="3">
                  <c:v>2.836573189518261E-2</c:v>
                </c:pt>
                <c:pt idx="4">
                  <c:v>5.1865325104538479E-2</c:v>
                </c:pt>
                <c:pt idx="5">
                  <c:v>8.6139668075102246E-2</c:v>
                </c:pt>
                <c:pt idx="6">
                  <c:v>0.13313161115309077</c:v>
                </c:pt>
                <c:pt idx="7">
                  <c:v>0.17963662632218336</c:v>
                </c:pt>
                <c:pt idx="8">
                  <c:v>0.2556651458176194</c:v>
                </c:pt>
                <c:pt idx="9">
                  <c:v>0.29162380897649454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5-4CB1-B6BE-A2D75A23D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790000"/>
        <c:axId val="1984806224"/>
      </c:scatterChart>
      <c:valAx>
        <c:axId val="198479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06224"/>
        <c:crosses val="autoZero"/>
        <c:crossBetween val="midCat"/>
      </c:valAx>
      <c:valAx>
        <c:axId val="19848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79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BC!$MG$2:$MG$11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2.0163700000000002</c:v>
                </c:pt>
                <c:pt idx="3">
                  <c:v>4.0065499999999998</c:v>
                </c:pt>
                <c:pt idx="4">
                  <c:v>6.0229100000000004</c:v>
                </c:pt>
                <c:pt idx="5">
                  <c:v>8.01309</c:v>
                </c:pt>
                <c:pt idx="6">
                  <c:v>10.003299999999999</c:v>
                </c:pt>
                <c:pt idx="7">
                  <c:v>12.019600000000001</c:v>
                </c:pt>
                <c:pt idx="8">
                  <c:v>14.0098</c:v>
                </c:pt>
                <c:pt idx="9">
                  <c:v>16</c:v>
                </c:pt>
              </c:numCache>
            </c:numRef>
          </c:xVal>
          <c:yVal>
            <c:numRef>
              <c:f>BC!$MH$2:$MH$11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1.5171499999999999E-2</c:v>
                </c:pt>
                <c:pt idx="3">
                  <c:v>3.89182E-2</c:v>
                </c:pt>
                <c:pt idx="4">
                  <c:v>7.9155699999999996E-2</c:v>
                </c:pt>
                <c:pt idx="5">
                  <c:v>0.108179</c:v>
                </c:pt>
                <c:pt idx="6">
                  <c:v>0.13786300000000001</c:v>
                </c:pt>
                <c:pt idx="7">
                  <c:v>0.14709800000000001</c:v>
                </c:pt>
                <c:pt idx="8">
                  <c:v>0.15699199999999999</c:v>
                </c:pt>
                <c:pt idx="9">
                  <c:v>0.18007899999999999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3-450B-AFC0-3226F52610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BC!$MG$2:$MG$11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2.0163700000000002</c:v>
                </c:pt>
                <c:pt idx="3">
                  <c:v>4.0065499999999998</c:v>
                </c:pt>
                <c:pt idx="4">
                  <c:v>6.0229100000000004</c:v>
                </c:pt>
                <c:pt idx="5">
                  <c:v>8.01309</c:v>
                </c:pt>
                <c:pt idx="6">
                  <c:v>10.003299999999999</c:v>
                </c:pt>
                <c:pt idx="7">
                  <c:v>12.019600000000001</c:v>
                </c:pt>
                <c:pt idx="8">
                  <c:v>14.0098</c:v>
                </c:pt>
                <c:pt idx="9">
                  <c:v>16</c:v>
                </c:pt>
              </c:numCache>
            </c:numRef>
          </c:xVal>
          <c:yVal>
            <c:numRef>
              <c:f>BC!$MI$2:$MI$11</c:f>
              <c:numCache>
                <c:formatCode>0.000</c:formatCode>
                <c:ptCount val="10"/>
                <c:pt idx="0">
                  <c:v>2.2428973979617916E-2</c:v>
                </c:pt>
                <c:pt idx="1">
                  <c:v>2.7359827223947114E-2</c:v>
                </c:pt>
                <c:pt idx="2">
                  <c:v>3.3128635149415851E-2</c:v>
                </c:pt>
                <c:pt idx="3">
                  <c:v>4.6808867543364142E-2</c:v>
                </c:pt>
                <c:pt idx="4">
                  <c:v>6.4106599898593714E-2</c:v>
                </c:pt>
                <c:pt idx="5">
                  <c:v>8.4711397628281768E-2</c:v>
                </c:pt>
                <c:pt idx="6">
                  <c:v>0.10881860378733223</c:v>
                </c:pt>
                <c:pt idx="7">
                  <c:v>0.13666065175761316</c:v>
                </c:pt>
                <c:pt idx="8">
                  <c:v>0.16723718422159695</c:v>
                </c:pt>
                <c:pt idx="9">
                  <c:v>0.20050540330358471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3-450B-AFC0-3226F526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456144"/>
        <c:axId val="1976459056"/>
      </c:scatterChart>
      <c:valAx>
        <c:axId val="197645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59056"/>
        <c:crosses val="autoZero"/>
        <c:crossBetween val="midCat"/>
      </c:valAx>
      <c:valAx>
        <c:axId val="19764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5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BC!$Z$1</c:f>
              <c:strCache>
                <c:ptCount val="1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BC!$Y$2:$Y$35</c:f>
              <c:numCache>
                <c:formatCode>0.000</c:formatCode>
                <c:ptCount val="34"/>
                <c:pt idx="0">
                  <c:v>0</c:v>
                </c:pt>
                <c:pt idx="1">
                  <c:v>12.0548</c:v>
                </c:pt>
                <c:pt idx="2">
                  <c:v>26.301400000000001</c:v>
                </c:pt>
                <c:pt idx="3">
                  <c:v>36.164400000000001</c:v>
                </c:pt>
                <c:pt idx="4">
                  <c:v>39.452100000000002</c:v>
                </c:pt>
                <c:pt idx="5">
                  <c:v>41.643799999999999</c:v>
                </c:pt>
                <c:pt idx="6">
                  <c:v>43.287700000000001</c:v>
                </c:pt>
                <c:pt idx="7">
                  <c:v>46.575299999999999</c:v>
                </c:pt>
                <c:pt idx="8">
                  <c:v>50.9589</c:v>
                </c:pt>
                <c:pt idx="9">
                  <c:v>55.8904</c:v>
                </c:pt>
                <c:pt idx="10">
                  <c:v>58.0822</c:v>
                </c:pt>
                <c:pt idx="11">
                  <c:v>63.561599999999999</c:v>
                </c:pt>
                <c:pt idx="12">
                  <c:v>65.753399999999999</c:v>
                </c:pt>
                <c:pt idx="13">
                  <c:v>70.684899999999999</c:v>
                </c:pt>
                <c:pt idx="14">
                  <c:v>73.9726</c:v>
                </c:pt>
                <c:pt idx="15">
                  <c:v>78.356200000000001</c:v>
                </c:pt>
                <c:pt idx="16">
                  <c:v>81.0959</c:v>
                </c:pt>
                <c:pt idx="17">
                  <c:v>83.835599999999999</c:v>
                </c:pt>
                <c:pt idx="18">
                  <c:v>86.575299999999999</c:v>
                </c:pt>
                <c:pt idx="19">
                  <c:v>88.219200000000001</c:v>
                </c:pt>
                <c:pt idx="20">
                  <c:v>90.9589</c:v>
                </c:pt>
                <c:pt idx="21">
                  <c:v>93.698599999999999</c:v>
                </c:pt>
                <c:pt idx="22">
                  <c:v>96.438400000000001</c:v>
                </c:pt>
                <c:pt idx="23">
                  <c:v>98.630099999999999</c:v>
                </c:pt>
                <c:pt idx="24">
                  <c:v>101.91800000000001</c:v>
                </c:pt>
                <c:pt idx="25">
                  <c:v>105.753</c:v>
                </c:pt>
                <c:pt idx="26">
                  <c:v>106.849</c:v>
                </c:pt>
                <c:pt idx="27">
                  <c:v>109.041</c:v>
                </c:pt>
                <c:pt idx="28">
                  <c:v>112.32899999999999</c:v>
                </c:pt>
                <c:pt idx="29">
                  <c:v>115.068</c:v>
                </c:pt>
                <c:pt idx="30">
                  <c:v>117.80800000000001</c:v>
                </c:pt>
                <c:pt idx="31">
                  <c:v>121.096</c:v>
                </c:pt>
                <c:pt idx="32">
                  <c:v>122.74</c:v>
                </c:pt>
                <c:pt idx="33">
                  <c:v>124.932</c:v>
                </c:pt>
              </c:numCache>
            </c:numRef>
          </c:xVal>
          <c:yVal>
            <c:numRef>
              <c:f>BC!$Z$2:$Z$35</c:f>
              <c:numCache>
                <c:formatCode>0.000</c:formatCode>
                <c:ptCount val="34"/>
                <c:pt idx="0">
                  <c:v>0</c:v>
                </c:pt>
                <c:pt idx="1">
                  <c:v>7.60189E-3</c:v>
                </c:pt>
                <c:pt idx="2">
                  <c:v>7.8217500000000006E-3</c:v>
                </c:pt>
                <c:pt idx="3">
                  <c:v>1.1677699999999999E-2</c:v>
                </c:pt>
                <c:pt idx="4">
                  <c:v>1.9135800000000001E-2</c:v>
                </c:pt>
                <c:pt idx="5">
                  <c:v>3.3984399999999998E-2</c:v>
                </c:pt>
                <c:pt idx="6">
                  <c:v>4.5120899999999999E-2</c:v>
                </c:pt>
                <c:pt idx="7">
                  <c:v>9.3319799999999994E-2</c:v>
                </c:pt>
                <c:pt idx="8">
                  <c:v>0.14523900000000001</c:v>
                </c:pt>
                <c:pt idx="9">
                  <c:v>0.211982</c:v>
                </c:pt>
                <c:pt idx="10">
                  <c:v>0.23794199999999999</c:v>
                </c:pt>
                <c:pt idx="11">
                  <c:v>0.30839699999999998</c:v>
                </c:pt>
                <c:pt idx="12">
                  <c:v>0.34176400000000001</c:v>
                </c:pt>
                <c:pt idx="13">
                  <c:v>0.39369199999999999</c:v>
                </c:pt>
                <c:pt idx="14">
                  <c:v>0.49374299999999999</c:v>
                </c:pt>
                <c:pt idx="15">
                  <c:v>0.54936600000000002</c:v>
                </c:pt>
                <c:pt idx="16">
                  <c:v>0.58644499999999999</c:v>
                </c:pt>
                <c:pt idx="17">
                  <c:v>0.60500600000000004</c:v>
                </c:pt>
                <c:pt idx="18">
                  <c:v>0.63838200000000001</c:v>
                </c:pt>
                <c:pt idx="19">
                  <c:v>0.64951800000000004</c:v>
                </c:pt>
                <c:pt idx="20">
                  <c:v>0.682894</c:v>
                </c:pt>
                <c:pt idx="21">
                  <c:v>0.70515799999999995</c:v>
                </c:pt>
                <c:pt idx="22">
                  <c:v>0.73482999999999998</c:v>
                </c:pt>
                <c:pt idx="23">
                  <c:v>0.74967899999999998</c:v>
                </c:pt>
                <c:pt idx="24">
                  <c:v>0.80158099999999999</c:v>
                </c:pt>
                <c:pt idx="25">
                  <c:v>0.82386300000000001</c:v>
                </c:pt>
                <c:pt idx="26">
                  <c:v>0.86832399999999998</c:v>
                </c:pt>
                <c:pt idx="27">
                  <c:v>0.886876</c:v>
                </c:pt>
                <c:pt idx="28">
                  <c:v>0.92766800000000005</c:v>
                </c:pt>
                <c:pt idx="29">
                  <c:v>0.949932</c:v>
                </c:pt>
                <c:pt idx="30">
                  <c:v>0.96849300000000005</c:v>
                </c:pt>
                <c:pt idx="31">
                  <c:v>0.97595100000000001</c:v>
                </c:pt>
                <c:pt idx="32">
                  <c:v>0.97968</c:v>
                </c:pt>
                <c:pt idx="33">
                  <c:v>0.97971399999999997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5-4F4C-8D96-E743464AC8A3}"/>
            </c:ext>
          </c:extLst>
        </c:ser>
        <c:ser>
          <c:idx val="1"/>
          <c:order val="1"/>
          <c:tx>
            <c:strRef>
              <c:f>BC!$AA$1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BC!$Y$2:$Y$46</c:f>
              <c:numCache>
                <c:formatCode>0.000</c:formatCode>
                <c:ptCount val="45"/>
                <c:pt idx="0">
                  <c:v>0</c:v>
                </c:pt>
                <c:pt idx="1">
                  <c:v>12.0548</c:v>
                </c:pt>
                <c:pt idx="2">
                  <c:v>26.301400000000001</c:v>
                </c:pt>
                <c:pt idx="3">
                  <c:v>36.164400000000001</c:v>
                </c:pt>
                <c:pt idx="4">
                  <c:v>39.452100000000002</c:v>
                </c:pt>
                <c:pt idx="5">
                  <c:v>41.643799999999999</c:v>
                </c:pt>
                <c:pt idx="6">
                  <c:v>43.287700000000001</c:v>
                </c:pt>
                <c:pt idx="7">
                  <c:v>46.575299999999999</c:v>
                </c:pt>
                <c:pt idx="8">
                  <c:v>50.9589</c:v>
                </c:pt>
                <c:pt idx="9">
                  <c:v>55.8904</c:v>
                </c:pt>
                <c:pt idx="10">
                  <c:v>58.0822</c:v>
                </c:pt>
                <c:pt idx="11">
                  <c:v>63.561599999999999</c:v>
                </c:pt>
                <c:pt idx="12">
                  <c:v>65.753399999999999</c:v>
                </c:pt>
                <c:pt idx="13">
                  <c:v>70.684899999999999</c:v>
                </c:pt>
                <c:pt idx="14">
                  <c:v>73.9726</c:v>
                </c:pt>
                <c:pt idx="15">
                  <c:v>78.356200000000001</c:v>
                </c:pt>
                <c:pt idx="16">
                  <c:v>81.0959</c:v>
                </c:pt>
                <c:pt idx="17">
                  <c:v>83.835599999999999</c:v>
                </c:pt>
                <c:pt idx="18">
                  <c:v>86.575299999999999</c:v>
                </c:pt>
                <c:pt idx="19">
                  <c:v>88.219200000000001</c:v>
                </c:pt>
                <c:pt idx="20">
                  <c:v>90.9589</c:v>
                </c:pt>
                <c:pt idx="21">
                  <c:v>93.698599999999999</c:v>
                </c:pt>
                <c:pt idx="22">
                  <c:v>96.438400000000001</c:v>
                </c:pt>
                <c:pt idx="23">
                  <c:v>98.630099999999999</c:v>
                </c:pt>
                <c:pt idx="24">
                  <c:v>101.91800000000001</c:v>
                </c:pt>
                <c:pt idx="25">
                  <c:v>105.753</c:v>
                </c:pt>
                <c:pt idx="26">
                  <c:v>106.849</c:v>
                </c:pt>
                <c:pt idx="27">
                  <c:v>109.041</c:v>
                </c:pt>
                <c:pt idx="28">
                  <c:v>112.32899999999999</c:v>
                </c:pt>
                <c:pt idx="29">
                  <c:v>115.068</c:v>
                </c:pt>
                <c:pt idx="30">
                  <c:v>117.80800000000001</c:v>
                </c:pt>
                <c:pt idx="31">
                  <c:v>121.096</c:v>
                </c:pt>
                <c:pt idx="32">
                  <c:v>122.74</c:v>
                </c:pt>
                <c:pt idx="33">
                  <c:v>124.932</c:v>
                </c:pt>
                <c:pt idx="34">
                  <c:v>130</c:v>
                </c:pt>
                <c:pt idx="35">
                  <c:v>135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  <c:pt idx="39">
                  <c:v>160</c:v>
                </c:pt>
                <c:pt idx="40">
                  <c:v>170</c:v>
                </c:pt>
                <c:pt idx="41">
                  <c:v>180</c:v>
                </c:pt>
                <c:pt idx="42">
                  <c:v>190</c:v>
                </c:pt>
                <c:pt idx="43">
                  <c:v>200</c:v>
                </c:pt>
                <c:pt idx="44">
                  <c:v>220</c:v>
                </c:pt>
              </c:numCache>
            </c:numRef>
          </c:xVal>
          <c:yVal>
            <c:numRef>
              <c:f>BC!$AA$2:$AA$46</c:f>
              <c:numCache>
                <c:formatCode>0.000</c:formatCode>
                <c:ptCount val="45"/>
                <c:pt idx="0">
                  <c:v>2.8255503226595809E-10</c:v>
                </c:pt>
                <c:pt idx="1">
                  <c:v>3.2200704320118443E-6</c:v>
                </c:pt>
                <c:pt idx="2">
                  <c:v>1.3911400028803955E-3</c:v>
                </c:pt>
                <c:pt idx="3">
                  <c:v>1.5246080610215852E-2</c:v>
                </c:pt>
                <c:pt idx="4">
                  <c:v>2.7387788001404973E-2</c:v>
                </c:pt>
                <c:pt idx="5">
                  <c:v>3.863995467374691E-2</c:v>
                </c:pt>
                <c:pt idx="6">
                  <c:v>4.8943137879465075E-2</c:v>
                </c:pt>
                <c:pt idx="7">
                  <c:v>7.4672257291763397E-2</c:v>
                </c:pt>
                <c:pt idx="8">
                  <c:v>0.11980217296728742</c:v>
                </c:pt>
                <c:pt idx="9">
                  <c:v>0.18410857618116824</c:v>
                </c:pt>
                <c:pt idx="10">
                  <c:v>0.21646504615857082</c:v>
                </c:pt>
                <c:pt idx="11">
                  <c:v>0.30417887634224083</c:v>
                </c:pt>
                <c:pt idx="12">
                  <c:v>0.34086348457622445</c:v>
                </c:pt>
                <c:pt idx="13">
                  <c:v>0.42386946662415431</c:v>
                </c:pt>
                <c:pt idx="14">
                  <c:v>0.47800014169454735</c:v>
                </c:pt>
                <c:pt idx="15">
                  <c:v>0.54680795865637044</c:v>
                </c:pt>
                <c:pt idx="16">
                  <c:v>0.58722313592602404</c:v>
                </c:pt>
                <c:pt idx="17">
                  <c:v>0.62533587796253698</c:v>
                </c:pt>
                <c:pt idx="18">
                  <c:v>0.66099399171641959</c:v>
                </c:pt>
                <c:pt idx="19">
                  <c:v>0.68117797424041526</c:v>
                </c:pt>
                <c:pt idx="20">
                  <c:v>0.71278201527173612</c:v>
                </c:pt>
                <c:pt idx="21">
                  <c:v>0.7418673505260639</c:v>
                </c:pt>
                <c:pt idx="22">
                  <c:v>0.76850116160170967</c:v>
                </c:pt>
                <c:pt idx="23">
                  <c:v>0.7881066087020302</c:v>
                </c:pt>
                <c:pt idx="24">
                  <c:v>0.81482851261936751</c:v>
                </c:pt>
                <c:pt idx="25">
                  <c:v>0.8422007101830622</c:v>
                </c:pt>
                <c:pt idx="26">
                  <c:v>0.84932425982098481</c:v>
                </c:pt>
                <c:pt idx="27">
                  <c:v>0.86270036255111116</c:v>
                </c:pt>
                <c:pt idx="28">
                  <c:v>0.88072796482739757</c:v>
                </c:pt>
                <c:pt idx="29">
                  <c:v>0.89403763827453675</c:v>
                </c:pt>
                <c:pt idx="30">
                  <c:v>0.90594639654330755</c:v>
                </c:pt>
                <c:pt idx="31">
                  <c:v>0.91856443209898442</c:v>
                </c:pt>
                <c:pt idx="32">
                  <c:v>0.92425105882998038</c:v>
                </c:pt>
                <c:pt idx="33">
                  <c:v>0.9312435405232854</c:v>
                </c:pt>
                <c:pt idx="34">
                  <c:v>0.94510910321886532</c:v>
                </c:pt>
                <c:pt idx="35">
                  <c:v>0.95611067905400959</c:v>
                </c:pt>
                <c:pt idx="36">
                  <c:v>0.96494822496794896</c:v>
                </c:pt>
                <c:pt idx="37">
                  <c:v>0.97203231434693416</c:v>
                </c:pt>
                <c:pt idx="38">
                  <c:v>0.97770124834166461</c:v>
                </c:pt>
                <c:pt idx="39">
                  <c:v>0.98584824619305356</c:v>
                </c:pt>
                <c:pt idx="40">
                  <c:v>0.99103231752009802</c:v>
                </c:pt>
                <c:pt idx="41">
                  <c:v>0.99432282309195685</c:v>
                </c:pt>
                <c:pt idx="42">
                  <c:v>0.99640813261042915</c:v>
                </c:pt>
                <c:pt idx="43">
                  <c:v>0.99772835234996449</c:v>
                </c:pt>
                <c:pt idx="44">
                  <c:v>0.99909196194614425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5-4F4C-8D96-E743464AC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235024"/>
        <c:axId val="1407229200"/>
      </c:scatterChart>
      <c:valAx>
        <c:axId val="14072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29200"/>
        <c:crosses val="autoZero"/>
        <c:crossBetween val="midCat"/>
      </c:valAx>
      <c:valAx>
        <c:axId val="14072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3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BC!$MK$2:$MK$11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2.0163700000000002</c:v>
                </c:pt>
                <c:pt idx="3">
                  <c:v>4.0065499999999998</c:v>
                </c:pt>
                <c:pt idx="4">
                  <c:v>5.9967300000000003</c:v>
                </c:pt>
                <c:pt idx="5">
                  <c:v>8.01309</c:v>
                </c:pt>
                <c:pt idx="6">
                  <c:v>10.029500000000001</c:v>
                </c:pt>
                <c:pt idx="7">
                  <c:v>12.019600000000001</c:v>
                </c:pt>
                <c:pt idx="8">
                  <c:v>14.036</c:v>
                </c:pt>
                <c:pt idx="9">
                  <c:v>15.9476</c:v>
                </c:pt>
              </c:numCache>
            </c:numRef>
          </c:xVal>
          <c:yVal>
            <c:numRef>
              <c:f>BC!$ML$2:$ML$11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2.17678E-2</c:v>
                </c:pt>
                <c:pt idx="3">
                  <c:v>4.8153000000000001E-2</c:v>
                </c:pt>
                <c:pt idx="4">
                  <c:v>6.0026400000000001E-2</c:v>
                </c:pt>
                <c:pt idx="5">
                  <c:v>8.7071200000000001E-2</c:v>
                </c:pt>
                <c:pt idx="6">
                  <c:v>9.6306100000000006E-2</c:v>
                </c:pt>
                <c:pt idx="7">
                  <c:v>0.12005300000000001</c:v>
                </c:pt>
                <c:pt idx="8">
                  <c:v>0.13456499999999999</c:v>
                </c:pt>
                <c:pt idx="9">
                  <c:v>0.15699199999999999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4-4653-9438-BF3A53B9DB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BC!$MK$2:$MK$11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2.0163700000000002</c:v>
                </c:pt>
                <c:pt idx="3">
                  <c:v>4.0065499999999998</c:v>
                </c:pt>
                <c:pt idx="4">
                  <c:v>5.9967300000000003</c:v>
                </c:pt>
                <c:pt idx="5">
                  <c:v>8.01309</c:v>
                </c:pt>
                <c:pt idx="6">
                  <c:v>10.029500000000001</c:v>
                </c:pt>
                <c:pt idx="7">
                  <c:v>12.019600000000001</c:v>
                </c:pt>
                <c:pt idx="8">
                  <c:v>14.036</c:v>
                </c:pt>
                <c:pt idx="9">
                  <c:v>15.9476</c:v>
                </c:pt>
              </c:numCache>
            </c:numRef>
          </c:xVal>
          <c:yVal>
            <c:numRef>
              <c:f>BC!$MM$2:$MM$11</c:f>
              <c:numCache>
                <c:formatCode>0.000</c:formatCode>
                <c:ptCount val="10"/>
                <c:pt idx="0">
                  <c:v>1.9058979745550975E-2</c:v>
                </c:pt>
                <c:pt idx="1">
                  <c:v>2.3099627590065615E-2</c:v>
                </c:pt>
                <c:pt idx="2">
                  <c:v>2.7817872969326439E-2</c:v>
                </c:pt>
                <c:pt idx="3">
                  <c:v>3.8997062108432339E-2</c:v>
                </c:pt>
                <c:pt idx="4">
                  <c:v>5.2954707244507113E-2</c:v>
                </c:pt>
                <c:pt idx="5">
                  <c:v>7.0105430697663396E-2</c:v>
                </c:pt>
                <c:pt idx="6">
                  <c:v>9.0358053136605609E-2</c:v>
                </c:pt>
                <c:pt idx="7">
                  <c:v>0.11334975952420373</c:v>
                </c:pt>
                <c:pt idx="8">
                  <c:v>0.13954372157121853</c:v>
                </c:pt>
                <c:pt idx="9">
                  <c:v>0.16685255472501842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4-4653-9438-BF3A53B9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812880"/>
        <c:axId val="1984814128"/>
      </c:scatterChart>
      <c:valAx>
        <c:axId val="198481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14128"/>
        <c:crosses val="autoZero"/>
        <c:crossBetween val="midCat"/>
      </c:valAx>
      <c:valAx>
        <c:axId val="19848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1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BC!$MO$2:$MO$11</c:f>
              <c:numCache>
                <c:formatCode>General</c:formatCode>
                <c:ptCount val="10"/>
                <c:pt idx="0">
                  <c:v>0</c:v>
                </c:pt>
                <c:pt idx="1">
                  <c:v>2.0163700000000002</c:v>
                </c:pt>
                <c:pt idx="2">
                  <c:v>4.0327299999999999</c:v>
                </c:pt>
                <c:pt idx="3">
                  <c:v>5.9967300000000003</c:v>
                </c:pt>
                <c:pt idx="4">
                  <c:v>8.01309</c:v>
                </c:pt>
                <c:pt idx="5">
                  <c:v>10.0556</c:v>
                </c:pt>
                <c:pt idx="6">
                  <c:v>12.019600000000001</c:v>
                </c:pt>
                <c:pt idx="7">
                  <c:v>14.0098</c:v>
                </c:pt>
                <c:pt idx="8">
                  <c:v>15.659599999999999</c:v>
                </c:pt>
                <c:pt idx="9">
                  <c:v>16.759399999999999</c:v>
                </c:pt>
              </c:numCache>
            </c:numRef>
          </c:xVal>
          <c:yVal>
            <c:numRef>
              <c:f>BC!$MP$2:$MP$11</c:f>
              <c:numCache>
                <c:formatCode>General</c:formatCode>
                <c:ptCount val="10"/>
                <c:pt idx="0">
                  <c:v>0</c:v>
                </c:pt>
                <c:pt idx="1">
                  <c:v>2.17678E-2</c:v>
                </c:pt>
                <c:pt idx="2">
                  <c:v>4.2216400000000001E-2</c:v>
                </c:pt>
                <c:pt idx="3">
                  <c:v>7.5197899999999998E-2</c:v>
                </c:pt>
                <c:pt idx="4">
                  <c:v>0.116095</c:v>
                </c:pt>
                <c:pt idx="5">
                  <c:v>0.141821</c:v>
                </c:pt>
                <c:pt idx="6">
                  <c:v>0.150396</c:v>
                </c:pt>
                <c:pt idx="7">
                  <c:v>0.189974</c:v>
                </c:pt>
                <c:pt idx="8">
                  <c:v>0.247361</c:v>
                </c:pt>
                <c:pt idx="9">
                  <c:v>0.30013200000000001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2-4DAA-88F8-3185101AF79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BC!$MO$2:$MO$11</c:f>
              <c:numCache>
                <c:formatCode>General</c:formatCode>
                <c:ptCount val="10"/>
                <c:pt idx="0">
                  <c:v>0</c:v>
                </c:pt>
                <c:pt idx="1">
                  <c:v>2.0163700000000002</c:v>
                </c:pt>
                <c:pt idx="2">
                  <c:v>4.0327299999999999</c:v>
                </c:pt>
                <c:pt idx="3">
                  <c:v>5.9967300000000003</c:v>
                </c:pt>
                <c:pt idx="4">
                  <c:v>8.01309</c:v>
                </c:pt>
                <c:pt idx="5">
                  <c:v>10.0556</c:v>
                </c:pt>
                <c:pt idx="6">
                  <c:v>12.019600000000001</c:v>
                </c:pt>
                <c:pt idx="7">
                  <c:v>14.0098</c:v>
                </c:pt>
                <c:pt idx="8">
                  <c:v>15.659599999999999</c:v>
                </c:pt>
                <c:pt idx="9">
                  <c:v>16.759399999999999</c:v>
                </c:pt>
              </c:numCache>
            </c:numRef>
          </c:xVal>
          <c:yVal>
            <c:numRef>
              <c:f>BC!$MQ$2:$MQ$11</c:f>
              <c:numCache>
                <c:formatCode>0.000</c:formatCode>
                <c:ptCount val="10"/>
                <c:pt idx="0">
                  <c:v>1.6054976915369133E-2</c:v>
                </c:pt>
                <c:pt idx="1">
                  <c:v>2.7689004010579988E-2</c:v>
                </c:pt>
                <c:pt idx="2">
                  <c:v>4.4440741568784567E-2</c:v>
                </c:pt>
                <c:pt idx="3">
                  <c:v>6.634855600902051E-2</c:v>
                </c:pt>
                <c:pt idx="4">
                  <c:v>9.489486669272662E-2</c:v>
                </c:pt>
                <c:pt idx="5">
                  <c:v>0.1299514460554613</c:v>
                </c:pt>
                <c:pt idx="6">
                  <c:v>0.16898585473140448</c:v>
                </c:pt>
                <c:pt idx="7">
                  <c:v>0.2130456523622071</c:v>
                </c:pt>
                <c:pt idx="8">
                  <c:v>0.25227120323691937</c:v>
                </c:pt>
                <c:pt idx="9">
                  <c:v>0.27943600416175651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DAA-88F8-3185101AF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23088"/>
        <c:axId val="2119323504"/>
      </c:scatterChart>
      <c:valAx>
        <c:axId val="21193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23504"/>
        <c:crosses val="autoZero"/>
        <c:crossBetween val="midCat"/>
      </c:valAx>
      <c:valAx>
        <c:axId val="21193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2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BC!$MS$2:$MS$8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1.0082</c:v>
                </c:pt>
                <c:pt idx="4">
                  <c:v>2</c:v>
                </c:pt>
                <c:pt idx="5">
                  <c:v>3</c:v>
                </c:pt>
                <c:pt idx="6">
                  <c:v>3.2295099999999999</c:v>
                </c:pt>
              </c:numCache>
            </c:numRef>
          </c:xVal>
          <c:yVal>
            <c:numRef>
              <c:f>BC!$MT$2:$MT$8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7.9365099999999994E-2</c:v>
                </c:pt>
                <c:pt idx="4">
                  <c:v>0.15542300000000001</c:v>
                </c:pt>
                <c:pt idx="5">
                  <c:v>0.26058199999999998</c:v>
                </c:pt>
                <c:pt idx="6">
                  <c:v>0.29960300000000001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6-49CD-9BD4-5FC6781929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BC!$MS$2:$MS$8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1.0082</c:v>
                </c:pt>
                <c:pt idx="4">
                  <c:v>2</c:v>
                </c:pt>
                <c:pt idx="5">
                  <c:v>3</c:v>
                </c:pt>
                <c:pt idx="6">
                  <c:v>3.2295099999999999</c:v>
                </c:pt>
              </c:numCache>
            </c:numRef>
          </c:xVal>
          <c:yVal>
            <c:numRef>
              <c:f>BC!$MU$2:$MU$8</c:f>
              <c:numCache>
                <c:formatCode>0.000</c:formatCode>
                <c:ptCount val="7"/>
                <c:pt idx="0">
                  <c:v>1.4354489515897354E-2</c:v>
                </c:pt>
                <c:pt idx="1">
                  <c:v>2.6510211940285522E-2</c:v>
                </c:pt>
                <c:pt idx="2">
                  <c:v>4.480476901835026E-2</c:v>
                </c:pt>
                <c:pt idx="3">
                  <c:v>5.7094722597810246E-2</c:v>
                </c:pt>
                <c:pt idx="4">
                  <c:v>0.14313286163943673</c:v>
                </c:pt>
                <c:pt idx="5">
                  <c:v>0.26827871787831065</c:v>
                </c:pt>
                <c:pt idx="6">
                  <c:v>0.3002978940430529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6-49CD-9BD4-5FC67819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42288"/>
        <c:axId val="1782943120"/>
      </c:scatterChart>
      <c:valAx>
        <c:axId val="178294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43120"/>
        <c:crosses val="autoZero"/>
        <c:crossBetween val="midCat"/>
      </c:valAx>
      <c:valAx>
        <c:axId val="17829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4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BC!$MW$2:$MW$8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3.3196699999999999</c:v>
                </c:pt>
              </c:numCache>
            </c:numRef>
          </c:xVal>
          <c:yVal>
            <c:numRef>
              <c:f>BC!$MX$2:$MX$8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7.53968E-2</c:v>
                </c:pt>
                <c:pt idx="4">
                  <c:v>0.15013199999999999</c:v>
                </c:pt>
                <c:pt idx="5">
                  <c:v>0.24867700000000001</c:v>
                </c:pt>
                <c:pt idx="6">
                  <c:v>0.29960300000000001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4-4D0F-BB6F-2E9964A284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BC!$MW$2:$MW$8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3.3196699999999999</c:v>
                </c:pt>
              </c:numCache>
            </c:numRef>
          </c:xVal>
          <c:yVal>
            <c:numRef>
              <c:f>BC!$MY$2:$MY$8</c:f>
              <c:numCache>
                <c:formatCode>0.000</c:formatCode>
                <c:ptCount val="7"/>
                <c:pt idx="0">
                  <c:v>1.3726973250366238E-2</c:v>
                </c:pt>
                <c:pt idx="1">
                  <c:v>2.5239375642496027E-2</c:v>
                </c:pt>
                <c:pt idx="2">
                  <c:v>3.7626926096630098E-2</c:v>
                </c:pt>
                <c:pt idx="3">
                  <c:v>5.3715278698699589E-2</c:v>
                </c:pt>
                <c:pt idx="4">
                  <c:v>0.13617960485019512</c:v>
                </c:pt>
                <c:pt idx="5">
                  <c:v>0.25679751175309529</c:v>
                </c:pt>
                <c:pt idx="6">
                  <c:v>0.30034246991500485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4-4D0F-BB6F-2E9964A2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57680"/>
        <c:axId val="1782942704"/>
      </c:scatterChart>
      <c:valAx>
        <c:axId val="17829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42704"/>
        <c:crosses val="autoZero"/>
        <c:crossBetween val="midCat"/>
      </c:valAx>
      <c:valAx>
        <c:axId val="17829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5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BC!$NA$2:$NA$8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3.0082</c:v>
                </c:pt>
                <c:pt idx="5">
                  <c:v>3.7623000000000002</c:v>
                </c:pt>
                <c:pt idx="6">
                  <c:v>3.9754100000000001</c:v>
                </c:pt>
              </c:numCache>
            </c:numRef>
          </c:xVal>
          <c:yVal>
            <c:numRef>
              <c:f>BC!$NB$2:$NB$8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4.5634899999999999E-2</c:v>
                </c:pt>
                <c:pt idx="3">
                  <c:v>9.5238100000000006E-2</c:v>
                </c:pt>
                <c:pt idx="4">
                  <c:v>0.167328</c:v>
                </c:pt>
                <c:pt idx="5">
                  <c:v>0.24867700000000001</c:v>
                </c:pt>
                <c:pt idx="6">
                  <c:v>0.29960300000000001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D-489F-99F9-000189C8823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BC!$NA$2:$NA$8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3.0082</c:v>
                </c:pt>
                <c:pt idx="5">
                  <c:v>3.7623000000000002</c:v>
                </c:pt>
                <c:pt idx="6">
                  <c:v>3.9754100000000001</c:v>
                </c:pt>
              </c:numCache>
            </c:numRef>
          </c:xVal>
          <c:yVal>
            <c:numRef>
              <c:f>BC!$NC$2:$NC$8</c:f>
              <c:numCache>
                <c:formatCode>0.000</c:formatCode>
                <c:ptCount val="7"/>
                <c:pt idx="0">
                  <c:v>7.74386741031025E-3</c:v>
                </c:pt>
                <c:pt idx="1">
                  <c:v>1.6612828908578261E-2</c:v>
                </c:pt>
                <c:pt idx="2">
                  <c:v>3.1613883376202134E-2</c:v>
                </c:pt>
                <c:pt idx="3">
                  <c:v>8.5901763965549521E-2</c:v>
                </c:pt>
                <c:pt idx="4">
                  <c:v>0.17563582073078976</c:v>
                </c:pt>
                <c:pt idx="5">
                  <c:v>0.26071979053175331</c:v>
                </c:pt>
                <c:pt idx="6">
                  <c:v>0.2865296011844396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DD-489F-99F9-000189C8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350144"/>
        <c:axId val="1916350976"/>
      </c:scatterChart>
      <c:valAx>
        <c:axId val="19163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50976"/>
        <c:crosses val="autoZero"/>
        <c:crossBetween val="midCat"/>
      </c:valAx>
      <c:valAx>
        <c:axId val="19163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BC!$NE$2:$NE$9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1.0082</c:v>
                </c:pt>
                <c:pt idx="4">
                  <c:v>2.0082</c:v>
                </c:pt>
                <c:pt idx="5">
                  <c:v>3.0082</c:v>
                </c:pt>
                <c:pt idx="6">
                  <c:v>3.9262299999999999</c:v>
                </c:pt>
                <c:pt idx="7">
                  <c:v>4.2868899999999996</c:v>
                </c:pt>
              </c:numCache>
            </c:numRef>
          </c:xVal>
          <c:yVal>
            <c:numRef>
              <c:f>BC!$NF$2:$NF$9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7.2089899999999998E-2</c:v>
                </c:pt>
                <c:pt idx="4">
                  <c:v>0.13822799999999999</c:v>
                </c:pt>
                <c:pt idx="5">
                  <c:v>0.19378300000000001</c:v>
                </c:pt>
                <c:pt idx="6">
                  <c:v>0.25264599999999998</c:v>
                </c:pt>
                <c:pt idx="7">
                  <c:v>0.300265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F-4DCA-8B78-E48D943785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BC!$NE$2:$NE$9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1.0082</c:v>
                </c:pt>
                <c:pt idx="4">
                  <c:v>2.0082</c:v>
                </c:pt>
                <c:pt idx="5">
                  <c:v>3.0082</c:v>
                </c:pt>
                <c:pt idx="6">
                  <c:v>3.9262299999999999</c:v>
                </c:pt>
                <c:pt idx="7">
                  <c:v>4.2868899999999996</c:v>
                </c:pt>
              </c:numCache>
            </c:numRef>
          </c:xVal>
          <c:yVal>
            <c:numRef>
              <c:f>BC!$NG$2:$NG$9</c:f>
              <c:numCache>
                <c:formatCode>0.000</c:formatCode>
                <c:ptCount val="8"/>
                <c:pt idx="0">
                  <c:v>2.3160512954315895E-2</c:v>
                </c:pt>
                <c:pt idx="1">
                  <c:v>2.8172040333427673E-2</c:v>
                </c:pt>
                <c:pt idx="2">
                  <c:v>4.0449398450484841E-2</c:v>
                </c:pt>
                <c:pt idx="3">
                  <c:v>5.6341100158243701E-2</c:v>
                </c:pt>
                <c:pt idx="4">
                  <c:v>0.11057540527711718</c:v>
                </c:pt>
                <c:pt idx="5">
                  <c:v>0.18528719124698265</c:v>
                </c:pt>
                <c:pt idx="6">
                  <c:v>0.26734340287727759</c:v>
                </c:pt>
                <c:pt idx="7">
                  <c:v>0.30178005320192786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6F-4DCA-8B78-E48D94378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26160"/>
        <c:axId val="92341968"/>
      </c:scatterChart>
      <c:valAx>
        <c:axId val="923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1968"/>
        <c:crosses val="autoZero"/>
        <c:crossBetween val="midCat"/>
      </c:valAx>
      <c:valAx>
        <c:axId val="923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BC!$NI$2:$NI$11</c:f>
              <c:numCache>
                <c:formatCode>General</c:formatCode>
                <c:ptCount val="10"/>
                <c:pt idx="0">
                  <c:v>0</c:v>
                </c:pt>
                <c:pt idx="1">
                  <c:v>1.9964999999999999</c:v>
                </c:pt>
                <c:pt idx="2">
                  <c:v>3.9929899999999998</c:v>
                </c:pt>
                <c:pt idx="3">
                  <c:v>6.0157600000000002</c:v>
                </c:pt>
                <c:pt idx="4">
                  <c:v>8.0122599999999995</c:v>
                </c:pt>
                <c:pt idx="5">
                  <c:v>9.9824900000000003</c:v>
                </c:pt>
                <c:pt idx="6">
                  <c:v>11.978999999999999</c:v>
                </c:pt>
                <c:pt idx="7">
                  <c:v>14.001799999999999</c:v>
                </c:pt>
                <c:pt idx="8">
                  <c:v>15.998200000000001</c:v>
                </c:pt>
                <c:pt idx="9">
                  <c:v>16</c:v>
                </c:pt>
              </c:numCache>
            </c:numRef>
          </c:xVal>
          <c:yVal>
            <c:numRef>
              <c:f>BC!$NJ$2:$NJ$11</c:f>
              <c:numCache>
                <c:formatCode>General</c:formatCode>
                <c:ptCount val="10"/>
                <c:pt idx="0">
                  <c:v>0</c:v>
                </c:pt>
                <c:pt idx="1">
                  <c:v>2.3127749999999999E-2</c:v>
                </c:pt>
                <c:pt idx="2">
                  <c:v>4.9559449999999998E-2</c:v>
                </c:pt>
                <c:pt idx="3">
                  <c:v>5.9471499999999997E-2</c:v>
                </c:pt>
                <c:pt idx="4">
                  <c:v>8.5902999999999993E-2</c:v>
                </c:pt>
                <c:pt idx="5">
                  <c:v>9.5814999999999997E-2</c:v>
                </c:pt>
                <c:pt idx="6">
                  <c:v>0.12224650000000001</c:v>
                </c:pt>
                <c:pt idx="7">
                  <c:v>0.13546250000000001</c:v>
                </c:pt>
                <c:pt idx="8">
                  <c:v>0.19162999999999999</c:v>
                </c:pt>
                <c:pt idx="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A-4627-9663-91BC4DFAC2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BC!$NI$2:$NI$11</c:f>
              <c:numCache>
                <c:formatCode>General</c:formatCode>
                <c:ptCount val="10"/>
                <c:pt idx="0">
                  <c:v>0</c:v>
                </c:pt>
                <c:pt idx="1">
                  <c:v>1.9964999999999999</c:v>
                </c:pt>
                <c:pt idx="2">
                  <c:v>3.9929899999999998</c:v>
                </c:pt>
                <c:pt idx="3">
                  <c:v>6.0157600000000002</c:v>
                </c:pt>
                <c:pt idx="4">
                  <c:v>8.0122599999999995</c:v>
                </c:pt>
                <c:pt idx="5">
                  <c:v>9.9824900000000003</c:v>
                </c:pt>
                <c:pt idx="6">
                  <c:v>11.978999999999999</c:v>
                </c:pt>
                <c:pt idx="7">
                  <c:v>14.001799999999999</c:v>
                </c:pt>
                <c:pt idx="8">
                  <c:v>15.998200000000001</c:v>
                </c:pt>
                <c:pt idx="9">
                  <c:v>16</c:v>
                </c:pt>
              </c:numCache>
            </c:numRef>
          </c:xVal>
          <c:yVal>
            <c:numRef>
              <c:f>BC!$NK$2:$NK$11</c:f>
              <c:numCache>
                <c:formatCode>0.000</c:formatCode>
                <c:ptCount val="10"/>
                <c:pt idx="0">
                  <c:v>1.7358527924829597E-2</c:v>
                </c:pt>
                <c:pt idx="1">
                  <c:v>2.6578992465333597E-2</c:v>
                </c:pt>
                <c:pt idx="2">
                  <c:v>3.8915025917514522E-2</c:v>
                </c:pt>
                <c:pt idx="3">
                  <c:v>5.4971408095050932E-2</c:v>
                </c:pt>
                <c:pt idx="4">
                  <c:v>7.4567116868536898E-2</c:v>
                </c:pt>
                <c:pt idx="5">
                  <c:v>9.7626192787982111E-2</c:v>
                </c:pt>
                <c:pt idx="6">
                  <c:v>0.12467016356094722</c:v>
                </c:pt>
                <c:pt idx="7">
                  <c:v>0.15558935792079229</c:v>
                </c:pt>
                <c:pt idx="8">
                  <c:v>0.18918994823050983</c:v>
                </c:pt>
                <c:pt idx="9">
                  <c:v>0.18922148515730466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DA-4627-9663-91BC4DFA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413616"/>
        <c:axId val="1988412784"/>
      </c:scatterChart>
      <c:valAx>
        <c:axId val="19884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412784"/>
        <c:crosses val="autoZero"/>
        <c:crossBetween val="midCat"/>
      </c:valAx>
      <c:valAx>
        <c:axId val="19884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4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BC!$NM$2:$NM$9</c:f>
              <c:numCache>
                <c:formatCode>General</c:formatCode>
                <c:ptCount val="8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1.5</c:v>
                </c:pt>
                <c:pt idx="4">
                  <c:v>1.9964999999999999</c:v>
                </c:pt>
                <c:pt idx="5">
                  <c:v>4.0192600000000001</c:v>
                </c:pt>
                <c:pt idx="6">
                  <c:v>4.8861600000000003</c:v>
                </c:pt>
                <c:pt idx="7">
                  <c:v>5.6217199999999998</c:v>
                </c:pt>
              </c:numCache>
            </c:numRef>
          </c:xVal>
          <c:yVal>
            <c:numRef>
              <c:f>BC!$NN$2:$NN$9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4.8458166666666663E-2</c:v>
                </c:pt>
                <c:pt idx="5">
                  <c:v>0.16629950000000002</c:v>
                </c:pt>
                <c:pt idx="6">
                  <c:v>0.30396499999999999</c:v>
                </c:pt>
                <c:pt idx="7">
                  <c:v>0.49889833333333333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E-40F4-B732-87CFE77C00A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BC!$NM$2:$NM$9</c:f>
              <c:numCache>
                <c:formatCode>General</c:formatCode>
                <c:ptCount val="8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1.5</c:v>
                </c:pt>
                <c:pt idx="4">
                  <c:v>1.9964999999999999</c:v>
                </c:pt>
                <c:pt idx="5">
                  <c:v>4.0192600000000001</c:v>
                </c:pt>
                <c:pt idx="6">
                  <c:v>4.8861600000000003</c:v>
                </c:pt>
                <c:pt idx="7">
                  <c:v>5.6217199999999998</c:v>
                </c:pt>
              </c:numCache>
            </c:numRef>
          </c:xVal>
          <c:yVal>
            <c:numRef>
              <c:f>BC!$NO$2:$NO$9</c:f>
              <c:numCache>
                <c:formatCode>0.000</c:formatCode>
                <c:ptCount val="8"/>
                <c:pt idx="0">
                  <c:v>6.6753012053232855E-9</c:v>
                </c:pt>
                <c:pt idx="1">
                  <c:v>1.3393532294348847E-7</c:v>
                </c:pt>
                <c:pt idx="2">
                  <c:v>2.6022547894748796E-5</c:v>
                </c:pt>
                <c:pt idx="3">
                  <c:v>3.6879250053167579E-4</c:v>
                </c:pt>
                <c:pt idx="4">
                  <c:v>2.6535212480894915E-3</c:v>
                </c:pt>
                <c:pt idx="5">
                  <c:v>0.15865814591040442</c:v>
                </c:pt>
                <c:pt idx="6">
                  <c:v>0.32791017098570774</c:v>
                </c:pt>
                <c:pt idx="7">
                  <c:v>0.48257443161483277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E-40F4-B732-87CFE77C0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93120"/>
        <c:axId val="90917664"/>
      </c:scatterChart>
      <c:valAx>
        <c:axId val="908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7664"/>
        <c:crosses val="autoZero"/>
        <c:crossBetween val="midCat"/>
      </c:valAx>
      <c:valAx>
        <c:axId val="909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BC!$NQ$2:$NQ$9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1.3</c:v>
                </c:pt>
                <c:pt idx="5">
                  <c:v>2.02277</c:v>
                </c:pt>
                <c:pt idx="6">
                  <c:v>2.3380000000000001</c:v>
                </c:pt>
                <c:pt idx="7">
                  <c:v>2.3905400000000001</c:v>
                </c:pt>
              </c:numCache>
            </c:numRef>
          </c:xVal>
          <c:yVal>
            <c:numRef>
              <c:f>BC!$NR$2:$NR$9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0.08</c:v>
                </c:pt>
                <c:pt idx="5">
                  <c:v>0.16123333333333334</c:v>
                </c:pt>
                <c:pt idx="6">
                  <c:v>0.2</c:v>
                </c:pt>
                <c:pt idx="7">
                  <c:v>0.21365666666666669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D-42EE-8E2A-A6A9B582A5D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BC!$NQ$2:$NQ$9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1.3</c:v>
                </c:pt>
                <c:pt idx="5">
                  <c:v>2.02277</c:v>
                </c:pt>
                <c:pt idx="6">
                  <c:v>2.3380000000000001</c:v>
                </c:pt>
                <c:pt idx="7">
                  <c:v>2.3905400000000001</c:v>
                </c:pt>
              </c:numCache>
            </c:numRef>
          </c:xVal>
          <c:yVal>
            <c:numRef>
              <c:f>BC!$NS$2:$NS$9</c:f>
              <c:numCache>
                <c:formatCode>0.000</c:formatCode>
                <c:ptCount val="8"/>
                <c:pt idx="0">
                  <c:v>6.2430917299314157E-3</c:v>
                </c:pt>
                <c:pt idx="1">
                  <c:v>1.0109821808169994E-2</c:v>
                </c:pt>
                <c:pt idx="2">
                  <c:v>1.56389820190267E-2</c:v>
                </c:pt>
                <c:pt idx="3">
                  <c:v>3.3179769072869465E-2</c:v>
                </c:pt>
                <c:pt idx="4">
                  <c:v>7.0372476550108046E-2</c:v>
                </c:pt>
                <c:pt idx="5">
                  <c:v>0.15715055821596108</c:v>
                </c:pt>
                <c:pt idx="6">
                  <c:v>0.20571467515010891</c:v>
                </c:pt>
                <c:pt idx="7">
                  <c:v>0.21430441050466442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D-42EE-8E2A-A6A9B582A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4272"/>
        <c:axId val="92205104"/>
      </c:scatterChart>
      <c:valAx>
        <c:axId val="922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5104"/>
        <c:crosses val="autoZero"/>
        <c:crossBetween val="midCat"/>
      </c:valAx>
      <c:valAx>
        <c:axId val="92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BC!$NU$2:$NU$7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2.9918</c:v>
                </c:pt>
                <c:pt idx="4">
                  <c:v>4.0082000000000004</c:v>
                </c:pt>
                <c:pt idx="5">
                  <c:v>4.9917999999999996</c:v>
                </c:pt>
              </c:numCache>
            </c:numRef>
          </c:xVal>
          <c:yVal>
            <c:numRef>
              <c:f>BC!$NV$2:$NV$7</c:f>
              <c:numCache>
                <c:formatCode>General</c:formatCode>
                <c:ptCount val="6"/>
                <c:pt idx="0">
                  <c:v>0</c:v>
                </c:pt>
                <c:pt idx="1">
                  <c:v>4.6255499999999998E-2</c:v>
                </c:pt>
                <c:pt idx="2">
                  <c:v>9.5814999999999997E-2</c:v>
                </c:pt>
                <c:pt idx="3">
                  <c:v>0.16519800000000001</c:v>
                </c:pt>
                <c:pt idx="4">
                  <c:v>0.2378855</c:v>
                </c:pt>
                <c:pt idx="5">
                  <c:v>0.45925100000000002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2-42BC-B648-A49BEB2CDC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BC!$NU$2:$NU$7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2.9918</c:v>
                </c:pt>
                <c:pt idx="4">
                  <c:v>4.0082000000000004</c:v>
                </c:pt>
                <c:pt idx="5">
                  <c:v>4.9917999999999996</c:v>
                </c:pt>
              </c:numCache>
            </c:numRef>
          </c:xVal>
          <c:yVal>
            <c:numRef>
              <c:f>BC!$NW$2:$NW$7</c:f>
              <c:numCache>
                <c:formatCode>0.000</c:formatCode>
                <c:ptCount val="6"/>
                <c:pt idx="0">
                  <c:v>4.611233374743692E-3</c:v>
                </c:pt>
                <c:pt idx="1">
                  <c:v>2.4061818140683575E-2</c:v>
                </c:pt>
                <c:pt idx="2">
                  <c:v>7.5591102389741427E-2</c:v>
                </c:pt>
                <c:pt idx="3">
                  <c:v>0.16618209931132172</c:v>
                </c:pt>
                <c:pt idx="4">
                  <c:v>0.29053994882503748</c:v>
                </c:pt>
                <c:pt idx="5">
                  <c:v>0.42249983595960006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2-42BC-B648-A49BEB2C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198656"/>
        <c:axId val="2130199904"/>
      </c:scatterChart>
      <c:valAx>
        <c:axId val="21301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99904"/>
        <c:crosses val="autoZero"/>
        <c:crossBetween val="midCat"/>
      </c:valAx>
      <c:valAx>
        <c:axId val="21301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chart" Target="../charts/chart117.xml"/><Relationship Id="rId21" Type="http://schemas.openxmlformats.org/officeDocument/2006/relationships/chart" Target="../charts/chart23.xml"/><Relationship Id="rId42" Type="http://schemas.openxmlformats.org/officeDocument/2006/relationships/chart" Target="../charts/chart44.xml"/><Relationship Id="rId63" Type="http://schemas.openxmlformats.org/officeDocument/2006/relationships/chart" Target="../charts/chart63.xml"/><Relationship Id="rId84" Type="http://schemas.openxmlformats.org/officeDocument/2006/relationships/chart" Target="../charts/chart84.xml"/><Relationship Id="rId138" Type="http://schemas.openxmlformats.org/officeDocument/2006/relationships/chart" Target="../charts/chart138.xml"/><Relationship Id="rId159" Type="http://schemas.openxmlformats.org/officeDocument/2006/relationships/chart" Target="../charts/chart159.xml"/><Relationship Id="rId107" Type="http://schemas.openxmlformats.org/officeDocument/2006/relationships/chart" Target="../charts/chart107.xml"/><Relationship Id="rId11" Type="http://schemas.openxmlformats.org/officeDocument/2006/relationships/chart" Target="../charts/chart13.xml"/><Relationship Id="rId32" Type="http://schemas.openxmlformats.org/officeDocument/2006/relationships/chart" Target="../charts/chart34.xml"/><Relationship Id="rId53" Type="http://schemas.openxmlformats.org/officeDocument/2006/relationships/chart" Target="../charts/chart55.xml"/><Relationship Id="rId74" Type="http://schemas.openxmlformats.org/officeDocument/2006/relationships/chart" Target="../charts/chart74.xml"/><Relationship Id="rId128" Type="http://schemas.openxmlformats.org/officeDocument/2006/relationships/chart" Target="../charts/chart128.xml"/><Relationship Id="rId149" Type="http://schemas.openxmlformats.org/officeDocument/2006/relationships/chart" Target="../charts/chart149.xml"/><Relationship Id="rId5" Type="http://schemas.openxmlformats.org/officeDocument/2006/relationships/chart" Target="../charts/chart7.xml"/><Relationship Id="rId95" Type="http://schemas.openxmlformats.org/officeDocument/2006/relationships/chart" Target="../charts/chart95.xml"/><Relationship Id="rId22" Type="http://schemas.openxmlformats.org/officeDocument/2006/relationships/chart" Target="../charts/chart24.xml"/><Relationship Id="rId43" Type="http://schemas.openxmlformats.org/officeDocument/2006/relationships/chart" Target="../charts/chart45.xml"/><Relationship Id="rId64" Type="http://schemas.openxmlformats.org/officeDocument/2006/relationships/chart" Target="../charts/chart64.xml"/><Relationship Id="rId118" Type="http://schemas.openxmlformats.org/officeDocument/2006/relationships/chart" Target="../charts/chart118.xml"/><Relationship Id="rId139" Type="http://schemas.openxmlformats.org/officeDocument/2006/relationships/chart" Target="../charts/chart139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150" Type="http://schemas.openxmlformats.org/officeDocument/2006/relationships/chart" Target="../charts/chart150.xml"/><Relationship Id="rId155" Type="http://schemas.openxmlformats.org/officeDocument/2006/relationships/chart" Target="../charts/chart155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33" Type="http://schemas.openxmlformats.org/officeDocument/2006/relationships/chart" Target="../charts/chart35.xml"/><Relationship Id="rId38" Type="http://schemas.openxmlformats.org/officeDocument/2006/relationships/chart" Target="../charts/chart40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124" Type="http://schemas.openxmlformats.org/officeDocument/2006/relationships/chart" Target="../charts/chart124.xml"/><Relationship Id="rId129" Type="http://schemas.openxmlformats.org/officeDocument/2006/relationships/chart" Target="../charts/chart129.xml"/><Relationship Id="rId54" Type="http://schemas.openxmlformats.org/officeDocument/2006/relationships/chart" Target="../charts/chart56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40" Type="http://schemas.openxmlformats.org/officeDocument/2006/relationships/chart" Target="../charts/chart140.xml"/><Relationship Id="rId145" Type="http://schemas.openxmlformats.org/officeDocument/2006/relationships/chart" Target="../charts/chart145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49" Type="http://schemas.openxmlformats.org/officeDocument/2006/relationships/chart" Target="../charts/chart51.xml"/><Relationship Id="rId114" Type="http://schemas.openxmlformats.org/officeDocument/2006/relationships/chart" Target="../charts/chart114.xml"/><Relationship Id="rId119" Type="http://schemas.openxmlformats.org/officeDocument/2006/relationships/chart" Target="../charts/chart119.xml"/><Relationship Id="rId44" Type="http://schemas.openxmlformats.org/officeDocument/2006/relationships/chart" Target="../charts/chart46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130" Type="http://schemas.openxmlformats.org/officeDocument/2006/relationships/chart" Target="../charts/chart130.xml"/><Relationship Id="rId135" Type="http://schemas.openxmlformats.org/officeDocument/2006/relationships/chart" Target="../charts/chart135.xml"/><Relationship Id="rId151" Type="http://schemas.openxmlformats.org/officeDocument/2006/relationships/chart" Target="../charts/chart151.xml"/><Relationship Id="rId156" Type="http://schemas.openxmlformats.org/officeDocument/2006/relationships/chart" Target="../charts/chart156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39" Type="http://schemas.openxmlformats.org/officeDocument/2006/relationships/chart" Target="../charts/chart41.xml"/><Relationship Id="rId109" Type="http://schemas.openxmlformats.org/officeDocument/2006/relationships/chart" Target="../charts/chart109.xml"/><Relationship Id="rId34" Type="http://schemas.openxmlformats.org/officeDocument/2006/relationships/chart" Target="../charts/chart36.xml"/><Relationship Id="rId50" Type="http://schemas.openxmlformats.org/officeDocument/2006/relationships/chart" Target="../charts/chart52.xml"/><Relationship Id="rId55" Type="http://schemas.openxmlformats.org/officeDocument/2006/relationships/customXml" Target="../ink/ink1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120" Type="http://schemas.openxmlformats.org/officeDocument/2006/relationships/chart" Target="../charts/chart120.xml"/><Relationship Id="rId125" Type="http://schemas.openxmlformats.org/officeDocument/2006/relationships/chart" Target="../charts/chart125.xml"/><Relationship Id="rId141" Type="http://schemas.openxmlformats.org/officeDocument/2006/relationships/chart" Target="../charts/chart141.xml"/><Relationship Id="rId146" Type="http://schemas.openxmlformats.org/officeDocument/2006/relationships/chart" Target="../charts/chart146.xml"/><Relationship Id="rId7" Type="http://schemas.openxmlformats.org/officeDocument/2006/relationships/chart" Target="../charts/chart9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4.xml"/><Relationship Id="rId29" Type="http://schemas.openxmlformats.org/officeDocument/2006/relationships/chart" Target="../charts/chart31.xml"/><Relationship Id="rId24" Type="http://schemas.openxmlformats.org/officeDocument/2006/relationships/chart" Target="../charts/chart26.xml"/><Relationship Id="rId40" Type="http://schemas.openxmlformats.org/officeDocument/2006/relationships/chart" Target="../charts/chart42.xml"/><Relationship Id="rId45" Type="http://schemas.openxmlformats.org/officeDocument/2006/relationships/chart" Target="../charts/chart47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131" Type="http://schemas.openxmlformats.org/officeDocument/2006/relationships/chart" Target="../charts/chart131.xml"/><Relationship Id="rId136" Type="http://schemas.openxmlformats.org/officeDocument/2006/relationships/chart" Target="../charts/chart136.xml"/><Relationship Id="rId157" Type="http://schemas.openxmlformats.org/officeDocument/2006/relationships/chart" Target="../charts/chart15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52" Type="http://schemas.openxmlformats.org/officeDocument/2006/relationships/chart" Target="../charts/chart152.xml"/><Relationship Id="rId19" Type="http://schemas.openxmlformats.org/officeDocument/2006/relationships/chart" Target="../charts/chart21.xml"/><Relationship Id="rId14" Type="http://schemas.openxmlformats.org/officeDocument/2006/relationships/chart" Target="../charts/chart16.xml"/><Relationship Id="rId30" Type="http://schemas.openxmlformats.org/officeDocument/2006/relationships/chart" Target="../charts/chart32.xml"/><Relationship Id="rId35" Type="http://schemas.openxmlformats.org/officeDocument/2006/relationships/chart" Target="../charts/chart37.xml"/><Relationship Id="rId56" Type="http://schemas.openxmlformats.org/officeDocument/2006/relationships/image" Target="../media/image1.png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126" Type="http://schemas.openxmlformats.org/officeDocument/2006/relationships/chart" Target="../charts/chart126.xml"/><Relationship Id="rId147" Type="http://schemas.openxmlformats.org/officeDocument/2006/relationships/chart" Target="../charts/chart147.xml"/><Relationship Id="rId8" Type="http://schemas.openxmlformats.org/officeDocument/2006/relationships/chart" Target="../charts/chart10.xml"/><Relationship Id="rId51" Type="http://schemas.openxmlformats.org/officeDocument/2006/relationships/chart" Target="../charts/chart53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142" Type="http://schemas.openxmlformats.org/officeDocument/2006/relationships/chart" Target="../charts/chart142.xml"/><Relationship Id="rId3" Type="http://schemas.openxmlformats.org/officeDocument/2006/relationships/chart" Target="../charts/chart5.xml"/><Relationship Id="rId25" Type="http://schemas.openxmlformats.org/officeDocument/2006/relationships/chart" Target="../charts/chart27.xml"/><Relationship Id="rId46" Type="http://schemas.openxmlformats.org/officeDocument/2006/relationships/chart" Target="../charts/chart48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137" Type="http://schemas.openxmlformats.org/officeDocument/2006/relationships/chart" Target="../charts/chart137.xml"/><Relationship Id="rId158" Type="http://schemas.openxmlformats.org/officeDocument/2006/relationships/chart" Target="../charts/chart158.xml"/><Relationship Id="rId20" Type="http://schemas.openxmlformats.org/officeDocument/2006/relationships/chart" Target="../charts/chart22.xml"/><Relationship Id="rId41" Type="http://schemas.openxmlformats.org/officeDocument/2006/relationships/chart" Target="../charts/chart43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32" Type="http://schemas.openxmlformats.org/officeDocument/2006/relationships/chart" Target="../charts/chart132.xml"/><Relationship Id="rId153" Type="http://schemas.openxmlformats.org/officeDocument/2006/relationships/chart" Target="../charts/chart153.xml"/><Relationship Id="rId15" Type="http://schemas.openxmlformats.org/officeDocument/2006/relationships/chart" Target="../charts/chart17.xml"/><Relationship Id="rId36" Type="http://schemas.openxmlformats.org/officeDocument/2006/relationships/chart" Target="../charts/chart38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27" Type="http://schemas.openxmlformats.org/officeDocument/2006/relationships/chart" Target="../charts/chart127.xml"/><Relationship Id="rId10" Type="http://schemas.openxmlformats.org/officeDocument/2006/relationships/chart" Target="../charts/chart12.xml"/><Relationship Id="rId31" Type="http://schemas.openxmlformats.org/officeDocument/2006/relationships/chart" Target="../charts/chart33.xml"/><Relationship Id="rId52" Type="http://schemas.openxmlformats.org/officeDocument/2006/relationships/chart" Target="../charts/chart54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122" Type="http://schemas.openxmlformats.org/officeDocument/2006/relationships/chart" Target="../charts/chart122.xml"/><Relationship Id="rId143" Type="http://schemas.openxmlformats.org/officeDocument/2006/relationships/chart" Target="../charts/chart143.xml"/><Relationship Id="rId148" Type="http://schemas.openxmlformats.org/officeDocument/2006/relationships/chart" Target="../charts/chart148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26" Type="http://schemas.openxmlformats.org/officeDocument/2006/relationships/chart" Target="../charts/chart28.xml"/><Relationship Id="rId47" Type="http://schemas.openxmlformats.org/officeDocument/2006/relationships/chart" Target="../charts/chart49.xml"/><Relationship Id="rId68" Type="http://schemas.openxmlformats.org/officeDocument/2006/relationships/chart" Target="../charts/chart68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33" Type="http://schemas.openxmlformats.org/officeDocument/2006/relationships/chart" Target="../charts/chart133.xml"/><Relationship Id="rId154" Type="http://schemas.openxmlformats.org/officeDocument/2006/relationships/chart" Target="../charts/chart154.xml"/><Relationship Id="rId16" Type="http://schemas.openxmlformats.org/officeDocument/2006/relationships/chart" Target="../charts/chart18.xml"/><Relationship Id="rId37" Type="http://schemas.openxmlformats.org/officeDocument/2006/relationships/chart" Target="../charts/chart39.xml"/><Relationship Id="rId58" Type="http://schemas.openxmlformats.org/officeDocument/2006/relationships/chart" Target="../charts/chart58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44" Type="http://schemas.openxmlformats.org/officeDocument/2006/relationships/chart" Target="../charts/chart144.xml"/><Relationship Id="rId90" Type="http://schemas.openxmlformats.org/officeDocument/2006/relationships/chart" Target="../charts/chart90.xml"/><Relationship Id="rId27" Type="http://schemas.openxmlformats.org/officeDocument/2006/relationships/chart" Target="../charts/chart29.xml"/><Relationship Id="rId48" Type="http://schemas.openxmlformats.org/officeDocument/2006/relationships/chart" Target="../charts/chart50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34" Type="http://schemas.openxmlformats.org/officeDocument/2006/relationships/chart" Target="../charts/chart1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147636</xdr:colOff>
      <xdr:row>2</xdr:row>
      <xdr:rowOff>57150</xdr:rowOff>
    </xdr:from>
    <xdr:to>
      <xdr:col>23</xdr:col>
      <xdr:colOff>133349</xdr:colOff>
      <xdr:row>28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29</xdr:row>
      <xdr:rowOff>76200</xdr:rowOff>
    </xdr:from>
    <xdr:to>
      <xdr:col>19</xdr:col>
      <xdr:colOff>285749</xdr:colOff>
      <xdr:row>52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67</xdr:row>
      <xdr:rowOff>33337</xdr:rowOff>
    </xdr:from>
    <xdr:to>
      <xdr:col>3</xdr:col>
      <xdr:colOff>561975</xdr:colOff>
      <xdr:row>81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8598F-9D91-23FC-9FBE-857DBEE8B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67</xdr:row>
      <xdr:rowOff>28574</xdr:rowOff>
    </xdr:from>
    <xdr:to>
      <xdr:col>7</xdr:col>
      <xdr:colOff>561975</xdr:colOff>
      <xdr:row>81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0AD4E8-48D8-55BB-9E48-1799AF771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19049</xdr:colOff>
      <xdr:row>67</xdr:row>
      <xdr:rowOff>38100</xdr:rowOff>
    </xdr:from>
    <xdr:to>
      <xdr:col>12</xdr:col>
      <xdr:colOff>9524</xdr:colOff>
      <xdr:row>81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18CEBA-DBC2-8916-6F42-4AF775EE5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67</xdr:row>
      <xdr:rowOff>47625</xdr:rowOff>
    </xdr:from>
    <xdr:to>
      <xdr:col>15</xdr:col>
      <xdr:colOff>571500</xdr:colOff>
      <xdr:row>81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47E518-F2AC-C9F0-A43F-01E51478B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</xdr:colOff>
      <xdr:row>67</xdr:row>
      <xdr:rowOff>47625</xdr:rowOff>
    </xdr:from>
    <xdr:to>
      <xdr:col>19</xdr:col>
      <xdr:colOff>542925</xdr:colOff>
      <xdr:row>81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D9ECAF-0EDC-01F4-AC9A-39DCAAB40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19050</xdr:colOff>
      <xdr:row>67</xdr:row>
      <xdr:rowOff>57149</xdr:rowOff>
    </xdr:from>
    <xdr:to>
      <xdr:col>24</xdr:col>
      <xdr:colOff>0</xdr:colOff>
      <xdr:row>81</xdr:row>
      <xdr:rowOff>142874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CD6EF0-EC23-2FB7-9C11-9A380DCDA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47625</xdr:colOff>
      <xdr:row>67</xdr:row>
      <xdr:rowOff>76200</xdr:rowOff>
    </xdr:from>
    <xdr:to>
      <xdr:col>27</xdr:col>
      <xdr:colOff>600075</xdr:colOff>
      <xdr:row>81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9A2CC3D-E097-CD3F-8E0E-3F1832930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171450</xdr:colOff>
      <xdr:row>86</xdr:row>
      <xdr:rowOff>123824</xdr:rowOff>
    </xdr:from>
    <xdr:to>
      <xdr:col>32</xdr:col>
      <xdr:colOff>104775</xdr:colOff>
      <xdr:row>100</xdr:row>
      <xdr:rowOff>152399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5A9030-141C-C6FC-5B06-07B5EC0D7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19050</xdr:colOff>
      <xdr:row>67</xdr:row>
      <xdr:rowOff>95250</xdr:rowOff>
    </xdr:from>
    <xdr:to>
      <xdr:col>35</xdr:col>
      <xdr:colOff>590550</xdr:colOff>
      <xdr:row>81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371BEF-AB56-079F-5FA9-0E50B55CE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19050</xdr:colOff>
      <xdr:row>67</xdr:row>
      <xdr:rowOff>109537</xdr:rowOff>
    </xdr:from>
    <xdr:to>
      <xdr:col>39</xdr:col>
      <xdr:colOff>581025</xdr:colOff>
      <xdr:row>81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ACD294-B397-ACE4-2C14-5337532B6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67</xdr:row>
      <xdr:rowOff>119062</xdr:rowOff>
    </xdr:from>
    <xdr:to>
      <xdr:col>43</xdr:col>
      <xdr:colOff>552450</xdr:colOff>
      <xdr:row>81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58959E-C27F-E356-FF9C-37D8B13F2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38099</xdr:colOff>
      <xdr:row>67</xdr:row>
      <xdr:rowOff>142875</xdr:rowOff>
    </xdr:from>
    <xdr:to>
      <xdr:col>47</xdr:col>
      <xdr:colOff>561974</xdr:colOff>
      <xdr:row>81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37042B-8AC2-5E76-797D-50DC83FC9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19050</xdr:colOff>
      <xdr:row>67</xdr:row>
      <xdr:rowOff>138112</xdr:rowOff>
    </xdr:from>
    <xdr:to>
      <xdr:col>51</xdr:col>
      <xdr:colOff>590550</xdr:colOff>
      <xdr:row>81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AD6B774-8393-744A-3C57-1A7FF0358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19050</xdr:colOff>
      <xdr:row>67</xdr:row>
      <xdr:rowOff>157162</xdr:rowOff>
    </xdr:from>
    <xdr:to>
      <xdr:col>55</xdr:col>
      <xdr:colOff>590550</xdr:colOff>
      <xdr:row>81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373BB8C-F9D3-54B2-93F9-B9ED2EEB5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28575</xdr:colOff>
      <xdr:row>67</xdr:row>
      <xdr:rowOff>161931</xdr:rowOff>
    </xdr:from>
    <xdr:to>
      <xdr:col>59</xdr:col>
      <xdr:colOff>581025</xdr:colOff>
      <xdr:row>81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C24DDBC-A786-5254-2C4E-806E404BF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0</xdr:colOff>
      <xdr:row>67</xdr:row>
      <xdr:rowOff>185737</xdr:rowOff>
    </xdr:from>
    <xdr:to>
      <xdr:col>63</xdr:col>
      <xdr:colOff>561975</xdr:colOff>
      <xdr:row>80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7B52871-A3F5-CF4F-F7BE-E30DFBC4B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64</xdr:col>
      <xdr:colOff>9525</xdr:colOff>
      <xdr:row>67</xdr:row>
      <xdr:rowOff>171456</xdr:rowOff>
    </xdr:from>
    <xdr:to>
      <xdr:col>67</xdr:col>
      <xdr:colOff>581025</xdr:colOff>
      <xdr:row>80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8BCAE0D-745E-F8BA-B1A1-0614A3DA7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9525</xdr:colOff>
      <xdr:row>67</xdr:row>
      <xdr:rowOff>180981</xdr:rowOff>
    </xdr:from>
    <xdr:to>
      <xdr:col>71</xdr:col>
      <xdr:colOff>581025</xdr:colOff>
      <xdr:row>80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57E9175-61B5-9648-7787-1235E2240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72</xdr:col>
      <xdr:colOff>57151</xdr:colOff>
      <xdr:row>68</xdr:row>
      <xdr:rowOff>9530</xdr:rowOff>
    </xdr:from>
    <xdr:to>
      <xdr:col>75</xdr:col>
      <xdr:colOff>533401</xdr:colOff>
      <xdr:row>80</xdr:row>
      <xdr:rowOff>152399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F41EEE0-139F-6C8B-D633-657519AFA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76</xdr:col>
      <xdr:colOff>57150</xdr:colOff>
      <xdr:row>67</xdr:row>
      <xdr:rowOff>185737</xdr:rowOff>
    </xdr:from>
    <xdr:to>
      <xdr:col>79</xdr:col>
      <xdr:colOff>600075</xdr:colOff>
      <xdr:row>80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FDB953A-A0D3-467E-FC06-53C9F2D40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80</xdr:col>
      <xdr:colOff>9525</xdr:colOff>
      <xdr:row>68</xdr:row>
      <xdr:rowOff>6</xdr:rowOff>
    </xdr:from>
    <xdr:to>
      <xdr:col>83</xdr:col>
      <xdr:colOff>581025</xdr:colOff>
      <xdr:row>80</xdr:row>
      <xdr:rowOff>133350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D6E49F3-C480-C7E2-AFA3-9ED4B0E11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84</xdr:col>
      <xdr:colOff>38100</xdr:colOff>
      <xdr:row>68</xdr:row>
      <xdr:rowOff>9531</xdr:rowOff>
    </xdr:from>
    <xdr:to>
      <xdr:col>87</xdr:col>
      <xdr:colOff>514350</xdr:colOff>
      <xdr:row>80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3AA57B4-0069-F153-2BC9-AEC888271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87</xdr:col>
      <xdr:colOff>552450</xdr:colOff>
      <xdr:row>68</xdr:row>
      <xdr:rowOff>23811</xdr:rowOff>
    </xdr:from>
    <xdr:to>
      <xdr:col>91</xdr:col>
      <xdr:colOff>485775</xdr:colOff>
      <xdr:row>80</xdr:row>
      <xdr:rowOff>161924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B6A2100-5568-DFFB-9FC9-17EE1D53A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92</xdr:col>
      <xdr:colOff>38100</xdr:colOff>
      <xdr:row>68</xdr:row>
      <xdr:rowOff>9531</xdr:rowOff>
    </xdr:from>
    <xdr:to>
      <xdr:col>95</xdr:col>
      <xdr:colOff>600075</xdr:colOff>
      <xdr:row>80</xdr:row>
      <xdr:rowOff>161925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E73C743-3256-47DF-F1AB-6F497D67D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96</xdr:col>
      <xdr:colOff>57150</xdr:colOff>
      <xdr:row>68</xdr:row>
      <xdr:rowOff>9525</xdr:rowOff>
    </xdr:from>
    <xdr:to>
      <xdr:col>100</xdr:col>
      <xdr:colOff>0</xdr:colOff>
      <xdr:row>80</xdr:row>
      <xdr:rowOff>171450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DCEED84-1E76-44F5-06B3-B49311058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100</xdr:col>
      <xdr:colOff>57150</xdr:colOff>
      <xdr:row>68</xdr:row>
      <xdr:rowOff>19056</xdr:rowOff>
    </xdr:from>
    <xdr:to>
      <xdr:col>103</xdr:col>
      <xdr:colOff>561975</xdr:colOff>
      <xdr:row>80</xdr:row>
      <xdr:rowOff>152400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AF971C8-43C0-97B2-5AF8-EAC4AE627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104</xdr:col>
      <xdr:colOff>19050</xdr:colOff>
      <xdr:row>68</xdr:row>
      <xdr:rowOff>6</xdr:rowOff>
    </xdr:from>
    <xdr:to>
      <xdr:col>107</xdr:col>
      <xdr:colOff>571500</xdr:colOff>
      <xdr:row>81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3BC3BB3-69D8-619E-B3DD-7813338B8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108</xdr:col>
      <xdr:colOff>28576</xdr:colOff>
      <xdr:row>68</xdr:row>
      <xdr:rowOff>9531</xdr:rowOff>
    </xdr:from>
    <xdr:to>
      <xdr:col>111</xdr:col>
      <xdr:colOff>561976</xdr:colOff>
      <xdr:row>81</xdr:row>
      <xdr:rowOff>9525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3EBF316-81CE-B2B0-917B-69A819E4D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112</xdr:col>
      <xdr:colOff>38100</xdr:colOff>
      <xdr:row>68</xdr:row>
      <xdr:rowOff>9531</xdr:rowOff>
    </xdr:from>
    <xdr:to>
      <xdr:col>115</xdr:col>
      <xdr:colOff>466725</xdr:colOff>
      <xdr:row>81</xdr:row>
      <xdr:rowOff>19050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438D178-D179-8D72-F4DB-F1E070307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115</xdr:col>
      <xdr:colOff>581025</xdr:colOff>
      <xdr:row>68</xdr:row>
      <xdr:rowOff>57156</xdr:rowOff>
    </xdr:from>
    <xdr:to>
      <xdr:col>119</xdr:col>
      <xdr:colOff>542925</xdr:colOff>
      <xdr:row>81</xdr:row>
      <xdr:rowOff>9525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0CD0B76-85F2-DA07-2C64-8F82E03E5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120</xdr:col>
      <xdr:colOff>19050</xdr:colOff>
      <xdr:row>68</xdr:row>
      <xdr:rowOff>38106</xdr:rowOff>
    </xdr:from>
    <xdr:to>
      <xdr:col>123</xdr:col>
      <xdr:colOff>571500</xdr:colOff>
      <xdr:row>81</xdr:row>
      <xdr:rowOff>28575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F96BFAB-FF54-6509-B89B-90110477B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124</xdr:col>
      <xdr:colOff>28575</xdr:colOff>
      <xdr:row>68</xdr:row>
      <xdr:rowOff>47631</xdr:rowOff>
    </xdr:from>
    <xdr:to>
      <xdr:col>127</xdr:col>
      <xdr:colOff>590550</xdr:colOff>
      <xdr:row>81</xdr:row>
      <xdr:rowOff>9525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D361A2D-9EB1-38CB-6B4B-5A5E68214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128</xdr:col>
      <xdr:colOff>9525</xdr:colOff>
      <xdr:row>68</xdr:row>
      <xdr:rowOff>57156</xdr:rowOff>
    </xdr:from>
    <xdr:to>
      <xdr:col>131</xdr:col>
      <xdr:colOff>590550</xdr:colOff>
      <xdr:row>80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EFCAB5E-0B09-5D67-B06B-7CF0FB768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132</xdr:col>
      <xdr:colOff>28575</xdr:colOff>
      <xdr:row>68</xdr:row>
      <xdr:rowOff>57156</xdr:rowOff>
    </xdr:from>
    <xdr:to>
      <xdr:col>135</xdr:col>
      <xdr:colOff>552450</xdr:colOff>
      <xdr:row>80</xdr:row>
      <xdr:rowOff>161925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5A65CCB-007D-4B57-404C-49B3D20D5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136</xdr:col>
      <xdr:colOff>19050</xdr:colOff>
      <xdr:row>68</xdr:row>
      <xdr:rowOff>47631</xdr:rowOff>
    </xdr:from>
    <xdr:to>
      <xdr:col>139</xdr:col>
      <xdr:colOff>600075</xdr:colOff>
      <xdr:row>80</xdr:row>
      <xdr:rowOff>133350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EF38D59-A6FB-2BC1-D9BF-4C2A25298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140</xdr:col>
      <xdr:colOff>0</xdr:colOff>
      <xdr:row>68</xdr:row>
      <xdr:rowOff>47631</xdr:rowOff>
    </xdr:from>
    <xdr:to>
      <xdr:col>143</xdr:col>
      <xdr:colOff>571500</xdr:colOff>
      <xdr:row>81</xdr:row>
      <xdr:rowOff>19050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5F9765A1-6939-334D-93C9-BB027C98A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144</xdr:col>
      <xdr:colOff>19050</xdr:colOff>
      <xdr:row>68</xdr:row>
      <xdr:rowOff>47631</xdr:rowOff>
    </xdr:from>
    <xdr:to>
      <xdr:col>147</xdr:col>
      <xdr:colOff>485775</xdr:colOff>
      <xdr:row>81</xdr:row>
      <xdr:rowOff>9525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640E1A2-BD2A-0059-BDA8-C5C6F4FF5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148</xdr:col>
      <xdr:colOff>9525</xdr:colOff>
      <xdr:row>68</xdr:row>
      <xdr:rowOff>47631</xdr:rowOff>
    </xdr:from>
    <xdr:to>
      <xdr:col>151</xdr:col>
      <xdr:colOff>571500</xdr:colOff>
      <xdr:row>81</xdr:row>
      <xdr:rowOff>28575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12A6E3F-D444-2579-50E5-ABE22C11D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152</xdr:col>
      <xdr:colOff>9525</xdr:colOff>
      <xdr:row>68</xdr:row>
      <xdr:rowOff>76206</xdr:rowOff>
    </xdr:from>
    <xdr:to>
      <xdr:col>155</xdr:col>
      <xdr:colOff>504825</xdr:colOff>
      <xdr:row>81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CC2D23C-CD64-EE90-5B5A-C9ADFD045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156</xdr:col>
      <xdr:colOff>19050</xdr:colOff>
      <xdr:row>68</xdr:row>
      <xdr:rowOff>85731</xdr:rowOff>
    </xdr:from>
    <xdr:to>
      <xdr:col>160</xdr:col>
      <xdr:colOff>0</xdr:colOff>
      <xdr:row>80</xdr:row>
      <xdr:rowOff>161925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BB62293-3F0B-2768-4D50-34A7FA2ED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160</xdr:col>
      <xdr:colOff>28575</xdr:colOff>
      <xdr:row>68</xdr:row>
      <xdr:rowOff>95256</xdr:rowOff>
    </xdr:from>
    <xdr:to>
      <xdr:col>163</xdr:col>
      <xdr:colOff>552450</xdr:colOff>
      <xdr:row>80</xdr:row>
      <xdr:rowOff>171450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474FCCD5-9A0A-F3BB-5765-C821CB736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164</xdr:col>
      <xdr:colOff>28575</xdr:colOff>
      <xdr:row>68</xdr:row>
      <xdr:rowOff>95256</xdr:rowOff>
    </xdr:from>
    <xdr:to>
      <xdr:col>167</xdr:col>
      <xdr:colOff>590550</xdr:colOff>
      <xdr:row>80</xdr:row>
      <xdr:rowOff>171450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31E276A-2AC9-45E6-88A1-EB5DDBF69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168</xdr:col>
      <xdr:colOff>28575</xdr:colOff>
      <xdr:row>68</xdr:row>
      <xdr:rowOff>104781</xdr:rowOff>
    </xdr:from>
    <xdr:to>
      <xdr:col>171</xdr:col>
      <xdr:colOff>561975</xdr:colOff>
      <xdr:row>80</xdr:row>
      <xdr:rowOff>161925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6D04B53-6155-2279-173E-6A4479011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172</xdr:col>
      <xdr:colOff>28575</xdr:colOff>
      <xdr:row>68</xdr:row>
      <xdr:rowOff>85731</xdr:rowOff>
    </xdr:from>
    <xdr:to>
      <xdr:col>175</xdr:col>
      <xdr:colOff>590550</xdr:colOff>
      <xdr:row>80</xdr:row>
      <xdr:rowOff>142875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57AA03E-C80B-9A49-C732-76A502482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176</xdr:col>
      <xdr:colOff>95250</xdr:colOff>
      <xdr:row>68</xdr:row>
      <xdr:rowOff>85731</xdr:rowOff>
    </xdr:from>
    <xdr:to>
      <xdr:col>179</xdr:col>
      <xdr:colOff>552450</xdr:colOff>
      <xdr:row>80</xdr:row>
      <xdr:rowOff>76200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A25A64D-FB00-0F24-88AA-F17968A5D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180</xdr:col>
      <xdr:colOff>38100</xdr:colOff>
      <xdr:row>68</xdr:row>
      <xdr:rowOff>90487</xdr:rowOff>
    </xdr:from>
    <xdr:to>
      <xdr:col>183</xdr:col>
      <xdr:colOff>600075</xdr:colOff>
      <xdr:row>80</xdr:row>
      <xdr:rowOff>66675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614950B1-3C36-D6A0-9586-EB3976725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184</xdr:col>
      <xdr:colOff>28576</xdr:colOff>
      <xdr:row>68</xdr:row>
      <xdr:rowOff>100012</xdr:rowOff>
    </xdr:from>
    <xdr:to>
      <xdr:col>187</xdr:col>
      <xdr:colOff>523876</xdr:colOff>
      <xdr:row>80</xdr:row>
      <xdr:rowOff>76199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C8DDE4C-5E83-3229-9100-50674B344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188</xdr:col>
      <xdr:colOff>9525</xdr:colOff>
      <xdr:row>68</xdr:row>
      <xdr:rowOff>114300</xdr:rowOff>
    </xdr:from>
    <xdr:to>
      <xdr:col>191</xdr:col>
      <xdr:colOff>571500</xdr:colOff>
      <xdr:row>80</xdr:row>
      <xdr:rowOff>85725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1F584153-FD22-82A5-64F8-3846AF14E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192</xdr:col>
      <xdr:colOff>57150</xdr:colOff>
      <xdr:row>68</xdr:row>
      <xdr:rowOff>133350</xdr:rowOff>
    </xdr:from>
    <xdr:to>
      <xdr:col>195</xdr:col>
      <xdr:colOff>514350</xdr:colOff>
      <xdr:row>80</xdr:row>
      <xdr:rowOff>95250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9E6289EA-BEE8-E60A-3807-C8CB2AF9C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196</xdr:col>
      <xdr:colOff>38100</xdr:colOff>
      <xdr:row>68</xdr:row>
      <xdr:rowOff>147637</xdr:rowOff>
    </xdr:from>
    <xdr:to>
      <xdr:col>199</xdr:col>
      <xdr:colOff>523875</xdr:colOff>
      <xdr:row>80</xdr:row>
      <xdr:rowOff>95250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3FDE989-0E91-5FED-B504-775488307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200</xdr:col>
      <xdr:colOff>47625</xdr:colOff>
      <xdr:row>68</xdr:row>
      <xdr:rowOff>157162</xdr:rowOff>
    </xdr:from>
    <xdr:to>
      <xdr:col>203</xdr:col>
      <xdr:colOff>533400</xdr:colOff>
      <xdr:row>80</xdr:row>
      <xdr:rowOff>123825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48ECE927-7799-AE57-C4DE-C302AA6D5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204</xdr:col>
      <xdr:colOff>28575</xdr:colOff>
      <xdr:row>68</xdr:row>
      <xdr:rowOff>147637</xdr:rowOff>
    </xdr:from>
    <xdr:to>
      <xdr:col>208</xdr:col>
      <xdr:colOff>0</xdr:colOff>
      <xdr:row>80</xdr:row>
      <xdr:rowOff>104775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47720BE-2C7D-D615-249A-C1F7611EE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208</xdr:col>
      <xdr:colOff>57150</xdr:colOff>
      <xdr:row>68</xdr:row>
      <xdr:rowOff>138112</xdr:rowOff>
    </xdr:from>
    <xdr:to>
      <xdr:col>212</xdr:col>
      <xdr:colOff>0</xdr:colOff>
      <xdr:row>80</xdr:row>
      <xdr:rowOff>95250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1CF85AA6-A3ED-F726-DF3C-7A90EC195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212</xdr:col>
      <xdr:colOff>38100</xdr:colOff>
      <xdr:row>68</xdr:row>
      <xdr:rowOff>147637</xdr:rowOff>
    </xdr:from>
    <xdr:to>
      <xdr:col>215</xdr:col>
      <xdr:colOff>561975</xdr:colOff>
      <xdr:row>80</xdr:row>
      <xdr:rowOff>95250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9725BF-598F-1B6C-1AED-B609841B7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218</xdr:col>
      <xdr:colOff>361680</xdr:colOff>
      <xdr:row>83</xdr:row>
      <xdr:rowOff>9360</xdr:rowOff>
    </xdr:from>
    <xdr:to>
      <xdr:col>218</xdr:col>
      <xdr:colOff>362040</xdr:colOff>
      <xdr:row>83</xdr:row>
      <xdr:rowOff>20880</xdr:rowOff>
    </xdr:to>
    <mc:AlternateContent xmlns:mc="http://schemas.openxmlformats.org/markup-compatibility/2006">
      <mc:Choice xmlns="" xmlns:aink="http://schemas.microsoft.com/office/drawing/2016/ink" xmlns:xdr14="http://schemas.microsoft.com/office/excel/2010/spreadsheetDrawing" Requires="xdr14 aink">
        <xdr:contentPart xmlns:r="http://schemas.openxmlformats.org/officeDocument/2006/relationships" r:id="rId55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29CCD7C1-50EE-6EC6-EF3F-B49E8CF38425}"/>
                </a:ext>
              </a:extLst>
            </xdr14:cNvPr>
            <xdr14:cNvContentPartPr/>
          </xdr14:nvContentPartPr>
          <xdr14:nvPr macro=""/>
          <xdr14:xfrm>
            <a:off x="133254480" y="15944685"/>
            <a:ext cx="360" cy="1152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29CCD7C1-50EE-6EC6-EF3F-B49E8CF38425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33236480" y="15836685"/>
              <a:ext cx="36000" cy="227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216</xdr:col>
      <xdr:colOff>0</xdr:colOff>
      <xdr:row>68</xdr:row>
      <xdr:rowOff>138112</xdr:rowOff>
    </xdr:from>
    <xdr:to>
      <xdr:col>219</xdr:col>
      <xdr:colOff>600075</xdr:colOff>
      <xdr:row>80</xdr:row>
      <xdr:rowOff>66675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8DCBCD8B-B713-CAD3-E157-AD77A6F75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220</xdr:col>
      <xdr:colOff>28575</xdr:colOff>
      <xdr:row>68</xdr:row>
      <xdr:rowOff>128586</xdr:rowOff>
    </xdr:from>
    <xdr:to>
      <xdr:col>223</xdr:col>
      <xdr:colOff>600075</xdr:colOff>
      <xdr:row>80</xdr:row>
      <xdr:rowOff>133349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B2A20D26-E0D7-59C4-A963-052100D72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224</xdr:col>
      <xdr:colOff>28575</xdr:colOff>
      <xdr:row>68</xdr:row>
      <xdr:rowOff>123825</xdr:rowOff>
    </xdr:from>
    <xdr:to>
      <xdr:col>227</xdr:col>
      <xdr:colOff>552450</xdr:colOff>
      <xdr:row>80</xdr:row>
      <xdr:rowOff>133350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3C742F38-E047-CF15-E98F-1790E96AB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228</xdr:col>
      <xdr:colOff>133350</xdr:colOff>
      <xdr:row>68</xdr:row>
      <xdr:rowOff>138112</xdr:rowOff>
    </xdr:from>
    <xdr:to>
      <xdr:col>231</xdr:col>
      <xdr:colOff>428625</xdr:colOff>
      <xdr:row>80</xdr:row>
      <xdr:rowOff>123825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688BCF04-E8F1-E4BC-D466-ADF2E9EFF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232</xdr:col>
      <xdr:colOff>57150</xdr:colOff>
      <xdr:row>68</xdr:row>
      <xdr:rowOff>109537</xdr:rowOff>
    </xdr:from>
    <xdr:to>
      <xdr:col>235</xdr:col>
      <xdr:colOff>333375</xdr:colOff>
      <xdr:row>80</xdr:row>
      <xdr:rowOff>104775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8F6FD8CB-F5B6-AAC4-EC9B-9507D8E62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236</xdr:col>
      <xdr:colOff>28575</xdr:colOff>
      <xdr:row>68</xdr:row>
      <xdr:rowOff>109537</xdr:rowOff>
    </xdr:from>
    <xdr:to>
      <xdr:col>239</xdr:col>
      <xdr:colOff>542925</xdr:colOff>
      <xdr:row>80</xdr:row>
      <xdr:rowOff>66675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DB3D2EA1-EC05-966F-12B5-1667E0216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240</xdr:col>
      <xdr:colOff>42862</xdr:colOff>
      <xdr:row>68</xdr:row>
      <xdr:rowOff>90487</xdr:rowOff>
    </xdr:from>
    <xdr:to>
      <xdr:col>243</xdr:col>
      <xdr:colOff>542925</xdr:colOff>
      <xdr:row>80</xdr:row>
      <xdr:rowOff>161925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788174B2-AD79-4DD2-4C1E-9FD44187B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244</xdr:col>
      <xdr:colOff>90487</xdr:colOff>
      <xdr:row>68</xdr:row>
      <xdr:rowOff>128586</xdr:rowOff>
    </xdr:from>
    <xdr:to>
      <xdr:col>247</xdr:col>
      <xdr:colOff>495300</xdr:colOff>
      <xdr:row>80</xdr:row>
      <xdr:rowOff>190499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47E959F0-225A-5491-B422-4101E9012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248</xdr:col>
      <xdr:colOff>14287</xdr:colOff>
      <xdr:row>68</xdr:row>
      <xdr:rowOff>157161</xdr:rowOff>
    </xdr:from>
    <xdr:to>
      <xdr:col>251</xdr:col>
      <xdr:colOff>542925</xdr:colOff>
      <xdr:row>81</xdr:row>
      <xdr:rowOff>19050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0AB0BC65-A917-AA10-5939-7071CDB64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252</xdr:col>
      <xdr:colOff>14287</xdr:colOff>
      <xdr:row>68</xdr:row>
      <xdr:rowOff>157161</xdr:rowOff>
    </xdr:from>
    <xdr:to>
      <xdr:col>255</xdr:col>
      <xdr:colOff>581025</xdr:colOff>
      <xdr:row>81</xdr:row>
      <xdr:rowOff>9524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1B220413-D095-2D5C-1CB3-67BC90E28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256</xdr:col>
      <xdr:colOff>4762</xdr:colOff>
      <xdr:row>68</xdr:row>
      <xdr:rowOff>138112</xdr:rowOff>
    </xdr:from>
    <xdr:to>
      <xdr:col>259</xdr:col>
      <xdr:colOff>581025</xdr:colOff>
      <xdr:row>80</xdr:row>
      <xdr:rowOff>171450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3791C1E5-F57E-4572-2FEC-55D975DE4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260</xdr:col>
      <xdr:colOff>42862</xdr:colOff>
      <xdr:row>68</xdr:row>
      <xdr:rowOff>157162</xdr:rowOff>
    </xdr:from>
    <xdr:to>
      <xdr:col>263</xdr:col>
      <xdr:colOff>552450</xdr:colOff>
      <xdr:row>81</xdr:row>
      <xdr:rowOff>0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B6A7D5DA-3AF8-CFF5-EC6B-D85136278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264</xdr:col>
      <xdr:colOff>61912</xdr:colOff>
      <xdr:row>68</xdr:row>
      <xdr:rowOff>166687</xdr:rowOff>
    </xdr:from>
    <xdr:to>
      <xdr:col>267</xdr:col>
      <xdr:colOff>561975</xdr:colOff>
      <xdr:row>81</xdr:row>
      <xdr:rowOff>19050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B6AFA577-C3D5-C04E-737B-BA939706D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268</xdr:col>
      <xdr:colOff>33337</xdr:colOff>
      <xdr:row>68</xdr:row>
      <xdr:rowOff>185737</xdr:rowOff>
    </xdr:from>
    <xdr:to>
      <xdr:col>271</xdr:col>
      <xdr:colOff>561975</xdr:colOff>
      <xdr:row>81</xdr:row>
      <xdr:rowOff>9525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F52368D3-1A20-FE0A-B2CC-5EE8AD457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271</xdr:col>
      <xdr:colOff>595312</xdr:colOff>
      <xdr:row>68</xdr:row>
      <xdr:rowOff>176212</xdr:rowOff>
    </xdr:from>
    <xdr:to>
      <xdr:col>275</xdr:col>
      <xdr:colOff>581025</xdr:colOff>
      <xdr:row>81</xdr:row>
      <xdr:rowOff>19050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D35E0D47-2005-6800-7E2D-3E24CD8A5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275</xdr:col>
      <xdr:colOff>600075</xdr:colOff>
      <xdr:row>68</xdr:row>
      <xdr:rowOff>161925</xdr:rowOff>
    </xdr:from>
    <xdr:to>
      <xdr:col>280</xdr:col>
      <xdr:colOff>0</xdr:colOff>
      <xdr:row>81</xdr:row>
      <xdr:rowOff>19050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659E6B94-8516-49DD-5837-A292D9276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280</xdr:col>
      <xdr:colOff>19051</xdr:colOff>
      <xdr:row>68</xdr:row>
      <xdr:rowOff>152400</xdr:rowOff>
    </xdr:from>
    <xdr:to>
      <xdr:col>283</xdr:col>
      <xdr:colOff>533401</xdr:colOff>
      <xdr:row>81</xdr:row>
      <xdr:rowOff>19050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C23F1BEA-0F54-0239-F6D8-C975EA50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284</xdr:col>
      <xdr:colOff>28574</xdr:colOff>
      <xdr:row>68</xdr:row>
      <xdr:rowOff>142875</xdr:rowOff>
    </xdr:from>
    <xdr:to>
      <xdr:col>287</xdr:col>
      <xdr:colOff>600075</xdr:colOff>
      <xdr:row>80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86BD6FE3-7096-A716-2775-D99ED2751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288</xdr:col>
      <xdr:colOff>28575</xdr:colOff>
      <xdr:row>68</xdr:row>
      <xdr:rowOff>161925</xdr:rowOff>
    </xdr:from>
    <xdr:to>
      <xdr:col>291</xdr:col>
      <xdr:colOff>523875</xdr:colOff>
      <xdr:row>80</xdr:row>
      <xdr:rowOff>171450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88ED3E62-E930-01A6-1C69-AF2C0F213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292</xdr:col>
      <xdr:colOff>66675</xdr:colOff>
      <xdr:row>68</xdr:row>
      <xdr:rowOff>133350</xdr:rowOff>
    </xdr:from>
    <xdr:to>
      <xdr:col>295</xdr:col>
      <xdr:colOff>590550</xdr:colOff>
      <xdr:row>80</xdr:row>
      <xdr:rowOff>171450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BE217919-C780-E18D-54E2-1340208C0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296</xdr:col>
      <xdr:colOff>38100</xdr:colOff>
      <xdr:row>68</xdr:row>
      <xdr:rowOff>133350</xdr:rowOff>
    </xdr:from>
    <xdr:to>
      <xdr:col>299</xdr:col>
      <xdr:colOff>590550</xdr:colOff>
      <xdr:row>80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824AD43E-AAFE-9913-0E93-4BEDB3446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300</xdr:col>
      <xdr:colOff>85725</xdr:colOff>
      <xdr:row>68</xdr:row>
      <xdr:rowOff>152400</xdr:rowOff>
    </xdr:from>
    <xdr:to>
      <xdr:col>303</xdr:col>
      <xdr:colOff>552450</xdr:colOff>
      <xdr:row>80</xdr:row>
      <xdr:rowOff>161925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28E91DB5-73A2-C8CC-C3CC-5AB45386A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304</xdr:col>
      <xdr:colOff>38100</xdr:colOff>
      <xdr:row>68</xdr:row>
      <xdr:rowOff>142875</xdr:rowOff>
    </xdr:from>
    <xdr:to>
      <xdr:col>307</xdr:col>
      <xdr:colOff>552450</xdr:colOff>
      <xdr:row>80</xdr:row>
      <xdr:rowOff>152400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C7474F75-0E22-5868-D1A2-7399DA404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308</xdr:col>
      <xdr:colOff>28575</xdr:colOff>
      <xdr:row>68</xdr:row>
      <xdr:rowOff>38100</xdr:rowOff>
    </xdr:from>
    <xdr:to>
      <xdr:col>311</xdr:col>
      <xdr:colOff>581025</xdr:colOff>
      <xdr:row>80</xdr:row>
      <xdr:rowOff>171450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435B7F8-872B-FC8A-A48F-C79D28560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312</xdr:col>
      <xdr:colOff>19050</xdr:colOff>
      <xdr:row>68</xdr:row>
      <xdr:rowOff>47625</xdr:rowOff>
    </xdr:from>
    <xdr:to>
      <xdr:col>316</xdr:col>
      <xdr:colOff>0</xdr:colOff>
      <xdr:row>80</xdr:row>
      <xdr:rowOff>171450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FA735BC2-1502-85B7-2BE5-FF545B0BA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316</xdr:col>
      <xdr:colOff>28575</xdr:colOff>
      <xdr:row>68</xdr:row>
      <xdr:rowOff>47625</xdr:rowOff>
    </xdr:from>
    <xdr:to>
      <xdr:col>320</xdr:col>
      <xdr:colOff>9525</xdr:colOff>
      <xdr:row>80</xdr:row>
      <xdr:rowOff>171450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80DC34C4-69BA-0A05-D8F4-935999C76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320</xdr:col>
      <xdr:colOff>38100</xdr:colOff>
      <xdr:row>68</xdr:row>
      <xdr:rowOff>38100</xdr:rowOff>
    </xdr:from>
    <xdr:to>
      <xdr:col>323</xdr:col>
      <xdr:colOff>600075</xdr:colOff>
      <xdr:row>81</xdr:row>
      <xdr:rowOff>9525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4DA977AE-0C03-0126-D949-036FD6A91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324</xdr:col>
      <xdr:colOff>19050</xdr:colOff>
      <xdr:row>68</xdr:row>
      <xdr:rowOff>28575</xdr:rowOff>
    </xdr:from>
    <xdr:to>
      <xdr:col>327</xdr:col>
      <xdr:colOff>590550</xdr:colOff>
      <xdr:row>80</xdr:row>
      <xdr:rowOff>171450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7782BB1F-17E9-978D-C175-40D720CE5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328</xdr:col>
      <xdr:colOff>19050</xdr:colOff>
      <xdr:row>68</xdr:row>
      <xdr:rowOff>28575</xdr:rowOff>
    </xdr:from>
    <xdr:to>
      <xdr:col>332</xdr:col>
      <xdr:colOff>9525</xdr:colOff>
      <xdr:row>80</xdr:row>
      <xdr:rowOff>76200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1BF23817-2A25-2EDB-0AB4-D6B200DC9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332</xdr:col>
      <xdr:colOff>38100</xdr:colOff>
      <xdr:row>68</xdr:row>
      <xdr:rowOff>19050</xdr:rowOff>
    </xdr:from>
    <xdr:to>
      <xdr:col>335</xdr:col>
      <xdr:colOff>581025</xdr:colOff>
      <xdr:row>80</xdr:row>
      <xdr:rowOff>133350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BDC300E5-7A22-596A-7A57-BD102FF94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336</xdr:col>
      <xdr:colOff>9525</xdr:colOff>
      <xdr:row>68</xdr:row>
      <xdr:rowOff>19050</xdr:rowOff>
    </xdr:from>
    <xdr:to>
      <xdr:col>339</xdr:col>
      <xdr:colOff>523875</xdr:colOff>
      <xdr:row>80</xdr:row>
      <xdr:rowOff>152400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CFB05C66-4388-A18A-153E-2DB7559DF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340</xdr:col>
      <xdr:colOff>47625</xdr:colOff>
      <xdr:row>68</xdr:row>
      <xdr:rowOff>19050</xdr:rowOff>
    </xdr:from>
    <xdr:to>
      <xdr:col>343</xdr:col>
      <xdr:colOff>504825</xdr:colOff>
      <xdr:row>80</xdr:row>
      <xdr:rowOff>152400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FFD0461-57FA-421D-13FE-967A2B552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344</xdr:col>
      <xdr:colOff>28575</xdr:colOff>
      <xdr:row>67</xdr:row>
      <xdr:rowOff>161925</xdr:rowOff>
    </xdr:from>
    <xdr:to>
      <xdr:col>347</xdr:col>
      <xdr:colOff>561975</xdr:colOff>
      <xdr:row>80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B00C755F-2D51-689B-B608-C85845327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347</xdr:col>
      <xdr:colOff>600075</xdr:colOff>
      <xdr:row>67</xdr:row>
      <xdr:rowOff>171450</xdr:rowOff>
    </xdr:from>
    <xdr:to>
      <xdr:col>352</xdr:col>
      <xdr:colOff>0</xdr:colOff>
      <xdr:row>80</xdr:row>
      <xdr:rowOff>171450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FE4253BB-64D3-EDDD-E062-5D5C7EB17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352</xdr:col>
      <xdr:colOff>28575</xdr:colOff>
      <xdr:row>67</xdr:row>
      <xdr:rowOff>171450</xdr:rowOff>
    </xdr:from>
    <xdr:to>
      <xdr:col>355</xdr:col>
      <xdr:colOff>571500</xdr:colOff>
      <xdr:row>80</xdr:row>
      <xdr:rowOff>152400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EFAF4CC0-1A9B-EB9F-C9F0-BE8432D0B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355</xdr:col>
      <xdr:colOff>590550</xdr:colOff>
      <xdr:row>67</xdr:row>
      <xdr:rowOff>171450</xdr:rowOff>
    </xdr:from>
    <xdr:to>
      <xdr:col>359</xdr:col>
      <xdr:colOff>552450</xdr:colOff>
      <xdr:row>80</xdr:row>
      <xdr:rowOff>95250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346CB8BE-D164-F06D-9871-3622511B2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360</xdr:col>
      <xdr:colOff>19050</xdr:colOff>
      <xdr:row>67</xdr:row>
      <xdr:rowOff>161925</xdr:rowOff>
    </xdr:from>
    <xdr:to>
      <xdr:col>363</xdr:col>
      <xdr:colOff>561975</xdr:colOff>
      <xdr:row>80</xdr:row>
      <xdr:rowOff>133350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30FA5DF7-C618-9EB8-DE96-07240CD9C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364</xdr:col>
      <xdr:colOff>28575</xdr:colOff>
      <xdr:row>67</xdr:row>
      <xdr:rowOff>152400</xdr:rowOff>
    </xdr:from>
    <xdr:to>
      <xdr:col>367</xdr:col>
      <xdr:colOff>600075</xdr:colOff>
      <xdr:row>80</xdr:row>
      <xdr:rowOff>114300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1357AC63-EFBC-AF03-7E98-246169960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368</xdr:col>
      <xdr:colOff>28575</xdr:colOff>
      <xdr:row>67</xdr:row>
      <xdr:rowOff>152400</xdr:rowOff>
    </xdr:from>
    <xdr:to>
      <xdr:col>371</xdr:col>
      <xdr:colOff>561975</xdr:colOff>
      <xdr:row>80</xdr:row>
      <xdr:rowOff>28575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C8DD24AE-A229-E71A-D183-B8678EB44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372</xdr:col>
      <xdr:colOff>0</xdr:colOff>
      <xdr:row>67</xdr:row>
      <xdr:rowOff>152400</xdr:rowOff>
    </xdr:from>
    <xdr:to>
      <xdr:col>375</xdr:col>
      <xdr:colOff>542925</xdr:colOff>
      <xdr:row>80</xdr:row>
      <xdr:rowOff>0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FC3CDC84-E226-E864-B7B9-54A832270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376</xdr:col>
      <xdr:colOff>28575</xdr:colOff>
      <xdr:row>67</xdr:row>
      <xdr:rowOff>161925</xdr:rowOff>
    </xdr:from>
    <xdr:to>
      <xdr:col>379</xdr:col>
      <xdr:colOff>533400</xdr:colOff>
      <xdr:row>80</xdr:row>
      <xdr:rowOff>9525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F9215B63-3091-DD3C-94FF-A833247D9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380</xdr:col>
      <xdr:colOff>19050</xdr:colOff>
      <xdr:row>67</xdr:row>
      <xdr:rowOff>133350</xdr:rowOff>
    </xdr:from>
    <xdr:to>
      <xdr:col>383</xdr:col>
      <xdr:colOff>581025</xdr:colOff>
      <xdr:row>80</xdr:row>
      <xdr:rowOff>133350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E1E60DF7-AE3A-938A-EBB5-8DE3764D1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384</xdr:col>
      <xdr:colOff>19050</xdr:colOff>
      <xdr:row>67</xdr:row>
      <xdr:rowOff>142875</xdr:rowOff>
    </xdr:from>
    <xdr:to>
      <xdr:col>387</xdr:col>
      <xdr:colOff>590550</xdr:colOff>
      <xdr:row>80</xdr:row>
      <xdr:rowOff>152400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AC5D98EC-BEB8-07A1-6827-AA5A37499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388</xdr:col>
      <xdr:colOff>38100</xdr:colOff>
      <xdr:row>67</xdr:row>
      <xdr:rowOff>152400</xdr:rowOff>
    </xdr:from>
    <xdr:to>
      <xdr:col>392</xdr:col>
      <xdr:colOff>47625</xdr:colOff>
      <xdr:row>81</xdr:row>
      <xdr:rowOff>123825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C47ECA75-5FFD-BFFC-377D-4D39A0406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392</xdr:col>
      <xdr:colOff>76200</xdr:colOff>
      <xdr:row>67</xdr:row>
      <xdr:rowOff>152400</xdr:rowOff>
    </xdr:from>
    <xdr:to>
      <xdr:col>395</xdr:col>
      <xdr:colOff>571500</xdr:colOff>
      <xdr:row>80</xdr:row>
      <xdr:rowOff>66675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34C204B6-3EB9-5E30-5F7F-152EF3045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396</xdr:col>
      <xdr:colOff>0</xdr:colOff>
      <xdr:row>67</xdr:row>
      <xdr:rowOff>142875</xdr:rowOff>
    </xdr:from>
    <xdr:to>
      <xdr:col>399</xdr:col>
      <xdr:colOff>571500</xdr:colOff>
      <xdr:row>81</xdr:row>
      <xdr:rowOff>180975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293A0598-5CA2-BA19-5D62-E1AB6F87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400</xdr:col>
      <xdr:colOff>66675</xdr:colOff>
      <xdr:row>67</xdr:row>
      <xdr:rowOff>133350</xdr:rowOff>
    </xdr:from>
    <xdr:to>
      <xdr:col>404</xdr:col>
      <xdr:colOff>0</xdr:colOff>
      <xdr:row>80</xdr:row>
      <xdr:rowOff>171450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2D209FEE-AF5D-6F65-4D38-43B5C252F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404</xdr:col>
      <xdr:colOff>66675</xdr:colOff>
      <xdr:row>67</xdr:row>
      <xdr:rowOff>133350</xdr:rowOff>
    </xdr:from>
    <xdr:to>
      <xdr:col>407</xdr:col>
      <xdr:colOff>600075</xdr:colOff>
      <xdr:row>81</xdr:row>
      <xdr:rowOff>95250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95AC540E-DD4C-2589-5FA3-B44697AB8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408</xdr:col>
      <xdr:colOff>38100</xdr:colOff>
      <xdr:row>67</xdr:row>
      <xdr:rowOff>142875</xdr:rowOff>
    </xdr:from>
    <xdr:to>
      <xdr:col>411</xdr:col>
      <xdr:colOff>552450</xdr:colOff>
      <xdr:row>81</xdr:row>
      <xdr:rowOff>95250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7F66240E-BF9B-C46E-A74E-DC9997D8D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412</xdr:col>
      <xdr:colOff>28575</xdr:colOff>
      <xdr:row>67</xdr:row>
      <xdr:rowOff>109537</xdr:rowOff>
    </xdr:from>
    <xdr:to>
      <xdr:col>415</xdr:col>
      <xdr:colOff>581025</xdr:colOff>
      <xdr:row>81</xdr:row>
      <xdr:rowOff>161925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E9D025C9-D0FF-F8FA-924F-21E17A8EA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416</xdr:col>
      <xdr:colOff>19050</xdr:colOff>
      <xdr:row>67</xdr:row>
      <xdr:rowOff>100012</xdr:rowOff>
    </xdr:from>
    <xdr:to>
      <xdr:col>419</xdr:col>
      <xdr:colOff>581025</xdr:colOff>
      <xdr:row>81</xdr:row>
      <xdr:rowOff>142875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14DC5CA6-B23C-05A6-0ABE-B4991B9AE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420</xdr:col>
      <xdr:colOff>0</xdr:colOff>
      <xdr:row>67</xdr:row>
      <xdr:rowOff>109537</xdr:rowOff>
    </xdr:from>
    <xdr:to>
      <xdr:col>423</xdr:col>
      <xdr:colOff>581025</xdr:colOff>
      <xdr:row>82</xdr:row>
      <xdr:rowOff>9525</xdr:rowOff>
    </xdr:to>
    <xdr:graphicFrame macro="">
      <xdr:nvGraphicFramePr>
        <xdr:cNvPr id="108" name="Chart 107">
          <a:extLst>
            <a:ext uri="{FF2B5EF4-FFF2-40B4-BE49-F238E27FC236}">
              <a16:creationId xmlns:a16="http://schemas.microsoft.com/office/drawing/2014/main" id="{6951FCEB-2D8B-0C82-63EF-4AD4B33EF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424</xdr:col>
      <xdr:colOff>28575</xdr:colOff>
      <xdr:row>67</xdr:row>
      <xdr:rowOff>119062</xdr:rowOff>
    </xdr:from>
    <xdr:to>
      <xdr:col>427</xdr:col>
      <xdr:colOff>552450</xdr:colOff>
      <xdr:row>81</xdr:row>
      <xdr:rowOff>95250</xdr:rowOff>
    </xdr:to>
    <xdr:graphicFrame macro="">
      <xdr:nvGraphicFramePr>
        <xdr:cNvPr id="109" name="Chart 108">
          <a:extLst>
            <a:ext uri="{FF2B5EF4-FFF2-40B4-BE49-F238E27FC236}">
              <a16:creationId xmlns:a16="http://schemas.microsoft.com/office/drawing/2014/main" id="{F7708BDC-C327-2473-D83A-F44095B27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427</xdr:col>
      <xdr:colOff>590550</xdr:colOff>
      <xdr:row>67</xdr:row>
      <xdr:rowOff>109537</xdr:rowOff>
    </xdr:from>
    <xdr:to>
      <xdr:col>431</xdr:col>
      <xdr:colOff>552450</xdr:colOff>
      <xdr:row>81</xdr:row>
      <xdr:rowOff>133350</xdr:rowOff>
    </xdr:to>
    <xdr:graphicFrame macro="">
      <xdr:nvGraphicFramePr>
        <xdr:cNvPr id="110" name="Chart 109">
          <a:extLst>
            <a:ext uri="{FF2B5EF4-FFF2-40B4-BE49-F238E27FC236}">
              <a16:creationId xmlns:a16="http://schemas.microsoft.com/office/drawing/2014/main" id="{EDF0D1D9-1E17-486B-FF02-BB8474A0B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432</xdr:col>
      <xdr:colOff>19050</xdr:colOff>
      <xdr:row>67</xdr:row>
      <xdr:rowOff>90486</xdr:rowOff>
    </xdr:from>
    <xdr:to>
      <xdr:col>435</xdr:col>
      <xdr:colOff>581025</xdr:colOff>
      <xdr:row>82</xdr:row>
      <xdr:rowOff>38099</xdr:rowOff>
    </xdr:to>
    <xdr:graphicFrame macro="">
      <xdr:nvGraphicFramePr>
        <xdr:cNvPr id="111" name="Chart 110">
          <a:extLst>
            <a:ext uri="{FF2B5EF4-FFF2-40B4-BE49-F238E27FC236}">
              <a16:creationId xmlns:a16="http://schemas.microsoft.com/office/drawing/2014/main" id="{CA7234CB-D8A2-E9DC-FA65-1387AB837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436</xdr:col>
      <xdr:colOff>19050</xdr:colOff>
      <xdr:row>67</xdr:row>
      <xdr:rowOff>80962</xdr:rowOff>
    </xdr:from>
    <xdr:to>
      <xdr:col>439</xdr:col>
      <xdr:colOff>581025</xdr:colOff>
      <xdr:row>81</xdr:row>
      <xdr:rowOff>57150</xdr:rowOff>
    </xdr:to>
    <xdr:graphicFrame macro="">
      <xdr:nvGraphicFramePr>
        <xdr:cNvPr id="112" name="Chart 111">
          <a:extLst>
            <a:ext uri="{FF2B5EF4-FFF2-40B4-BE49-F238E27FC236}">
              <a16:creationId xmlns:a16="http://schemas.microsoft.com/office/drawing/2014/main" id="{27BA52B4-4FDA-B409-FD04-5E1D78C5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440</xdr:col>
      <xdr:colOff>19050</xdr:colOff>
      <xdr:row>67</xdr:row>
      <xdr:rowOff>71437</xdr:rowOff>
    </xdr:from>
    <xdr:to>
      <xdr:col>443</xdr:col>
      <xdr:colOff>561975</xdr:colOff>
      <xdr:row>81</xdr:row>
      <xdr:rowOff>180975</xdr:rowOff>
    </xdr:to>
    <xdr:graphicFrame macro="">
      <xdr:nvGraphicFramePr>
        <xdr:cNvPr id="113" name="Chart 112">
          <a:extLst>
            <a:ext uri="{FF2B5EF4-FFF2-40B4-BE49-F238E27FC236}">
              <a16:creationId xmlns:a16="http://schemas.microsoft.com/office/drawing/2014/main" id="{B51FCCB3-3BBB-69D2-BAD8-0C96D0443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444</xdr:col>
      <xdr:colOff>38100</xdr:colOff>
      <xdr:row>67</xdr:row>
      <xdr:rowOff>61912</xdr:rowOff>
    </xdr:from>
    <xdr:to>
      <xdr:col>447</xdr:col>
      <xdr:colOff>581025</xdr:colOff>
      <xdr:row>81</xdr:row>
      <xdr:rowOff>57150</xdr:rowOff>
    </xdr:to>
    <xdr:graphicFrame macro="">
      <xdr:nvGraphicFramePr>
        <xdr:cNvPr id="114" name="Chart 113">
          <a:extLst>
            <a:ext uri="{FF2B5EF4-FFF2-40B4-BE49-F238E27FC236}">
              <a16:creationId xmlns:a16="http://schemas.microsoft.com/office/drawing/2014/main" id="{8CB767A4-144D-4831-35BA-957AFE9FF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448</xdr:col>
      <xdr:colOff>19050</xdr:colOff>
      <xdr:row>67</xdr:row>
      <xdr:rowOff>80962</xdr:rowOff>
    </xdr:from>
    <xdr:to>
      <xdr:col>451</xdr:col>
      <xdr:colOff>590550</xdr:colOff>
      <xdr:row>81</xdr:row>
      <xdr:rowOff>47625</xdr:rowOff>
    </xdr:to>
    <xdr:graphicFrame macro="">
      <xdr:nvGraphicFramePr>
        <xdr:cNvPr id="115" name="Chart 114">
          <a:extLst>
            <a:ext uri="{FF2B5EF4-FFF2-40B4-BE49-F238E27FC236}">
              <a16:creationId xmlns:a16="http://schemas.microsoft.com/office/drawing/2014/main" id="{10D201D1-C83B-7689-6279-D02C4E735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452</xdr:col>
      <xdr:colOff>19050</xdr:colOff>
      <xdr:row>67</xdr:row>
      <xdr:rowOff>90487</xdr:rowOff>
    </xdr:from>
    <xdr:to>
      <xdr:col>455</xdr:col>
      <xdr:colOff>600075</xdr:colOff>
      <xdr:row>81</xdr:row>
      <xdr:rowOff>9525</xdr:rowOff>
    </xdr:to>
    <xdr:graphicFrame macro="">
      <xdr:nvGraphicFramePr>
        <xdr:cNvPr id="116" name="Chart 115">
          <a:extLst>
            <a:ext uri="{FF2B5EF4-FFF2-40B4-BE49-F238E27FC236}">
              <a16:creationId xmlns:a16="http://schemas.microsoft.com/office/drawing/2014/main" id="{8933A930-A47D-AA06-DFA3-FB49D5DFE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456</xdr:col>
      <xdr:colOff>28575</xdr:colOff>
      <xdr:row>67</xdr:row>
      <xdr:rowOff>90487</xdr:rowOff>
    </xdr:from>
    <xdr:to>
      <xdr:col>459</xdr:col>
      <xdr:colOff>590550</xdr:colOff>
      <xdr:row>80</xdr:row>
      <xdr:rowOff>180975</xdr:rowOff>
    </xdr:to>
    <xdr:graphicFrame macro="">
      <xdr:nvGraphicFramePr>
        <xdr:cNvPr id="117" name="Chart 116">
          <a:extLst>
            <a:ext uri="{FF2B5EF4-FFF2-40B4-BE49-F238E27FC236}">
              <a16:creationId xmlns:a16="http://schemas.microsoft.com/office/drawing/2014/main" id="{2462D323-1D8C-9ABF-62AD-C59012486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460</xdr:col>
      <xdr:colOff>0</xdr:colOff>
      <xdr:row>67</xdr:row>
      <xdr:rowOff>100012</xdr:rowOff>
    </xdr:from>
    <xdr:to>
      <xdr:col>463</xdr:col>
      <xdr:colOff>561975</xdr:colOff>
      <xdr:row>80</xdr:row>
      <xdr:rowOff>161925</xdr:rowOff>
    </xdr:to>
    <xdr:graphicFrame macro="">
      <xdr:nvGraphicFramePr>
        <xdr:cNvPr id="118" name="Chart 117">
          <a:extLst>
            <a:ext uri="{FF2B5EF4-FFF2-40B4-BE49-F238E27FC236}">
              <a16:creationId xmlns:a16="http://schemas.microsoft.com/office/drawing/2014/main" id="{9F76D4F9-8446-E69C-D1A8-3C83795B0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464</xdr:col>
      <xdr:colOff>19050</xdr:colOff>
      <xdr:row>67</xdr:row>
      <xdr:rowOff>90487</xdr:rowOff>
    </xdr:from>
    <xdr:to>
      <xdr:col>467</xdr:col>
      <xdr:colOff>581025</xdr:colOff>
      <xdr:row>80</xdr:row>
      <xdr:rowOff>123825</xdr:rowOff>
    </xdr:to>
    <xdr:graphicFrame macro="">
      <xdr:nvGraphicFramePr>
        <xdr:cNvPr id="119" name="Chart 118">
          <a:extLst>
            <a:ext uri="{FF2B5EF4-FFF2-40B4-BE49-F238E27FC236}">
              <a16:creationId xmlns:a16="http://schemas.microsoft.com/office/drawing/2014/main" id="{7DDF7088-B1FC-7813-3EDE-CAF0BE629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468</xdr:col>
      <xdr:colOff>9525</xdr:colOff>
      <xdr:row>67</xdr:row>
      <xdr:rowOff>80962</xdr:rowOff>
    </xdr:from>
    <xdr:to>
      <xdr:col>471</xdr:col>
      <xdr:colOff>523875</xdr:colOff>
      <xdr:row>80</xdr:row>
      <xdr:rowOff>180975</xdr:rowOff>
    </xdr:to>
    <xdr:graphicFrame macro="">
      <xdr:nvGraphicFramePr>
        <xdr:cNvPr id="120" name="Chart 119">
          <a:extLst>
            <a:ext uri="{FF2B5EF4-FFF2-40B4-BE49-F238E27FC236}">
              <a16:creationId xmlns:a16="http://schemas.microsoft.com/office/drawing/2014/main" id="{F55D10C7-4297-F20C-CE8A-1AC3C134B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472</xdr:col>
      <xdr:colOff>0</xdr:colOff>
      <xdr:row>67</xdr:row>
      <xdr:rowOff>80962</xdr:rowOff>
    </xdr:from>
    <xdr:to>
      <xdr:col>475</xdr:col>
      <xdr:colOff>457200</xdr:colOff>
      <xdr:row>80</xdr:row>
      <xdr:rowOff>180975</xdr:rowOff>
    </xdr:to>
    <xdr:graphicFrame macro="">
      <xdr:nvGraphicFramePr>
        <xdr:cNvPr id="121" name="Chart 120">
          <a:extLst>
            <a:ext uri="{FF2B5EF4-FFF2-40B4-BE49-F238E27FC236}">
              <a16:creationId xmlns:a16="http://schemas.microsoft.com/office/drawing/2014/main" id="{95E1B8FD-4BF8-76A6-409F-2AF32CC84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476</xdr:col>
      <xdr:colOff>38100</xdr:colOff>
      <xdr:row>67</xdr:row>
      <xdr:rowOff>71437</xdr:rowOff>
    </xdr:from>
    <xdr:to>
      <xdr:col>479</xdr:col>
      <xdr:colOff>571500</xdr:colOff>
      <xdr:row>80</xdr:row>
      <xdr:rowOff>180975</xdr:rowOff>
    </xdr:to>
    <xdr:graphicFrame macro="">
      <xdr:nvGraphicFramePr>
        <xdr:cNvPr id="122" name="Chart 121">
          <a:extLst>
            <a:ext uri="{FF2B5EF4-FFF2-40B4-BE49-F238E27FC236}">
              <a16:creationId xmlns:a16="http://schemas.microsoft.com/office/drawing/2014/main" id="{8EE97DAE-FF74-9A05-B486-C42F87EF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480</xdr:col>
      <xdr:colOff>0</xdr:colOff>
      <xdr:row>67</xdr:row>
      <xdr:rowOff>80962</xdr:rowOff>
    </xdr:from>
    <xdr:to>
      <xdr:col>483</xdr:col>
      <xdr:colOff>571500</xdr:colOff>
      <xdr:row>80</xdr:row>
      <xdr:rowOff>95250</xdr:rowOff>
    </xdr:to>
    <xdr:graphicFrame macro="">
      <xdr:nvGraphicFramePr>
        <xdr:cNvPr id="123" name="Chart 122">
          <a:extLst>
            <a:ext uri="{FF2B5EF4-FFF2-40B4-BE49-F238E27FC236}">
              <a16:creationId xmlns:a16="http://schemas.microsoft.com/office/drawing/2014/main" id="{B810237D-2ECB-8FCB-F947-59EFF85E7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484</xdr:col>
      <xdr:colOff>28575</xdr:colOff>
      <xdr:row>67</xdr:row>
      <xdr:rowOff>90487</xdr:rowOff>
    </xdr:from>
    <xdr:to>
      <xdr:col>487</xdr:col>
      <xdr:colOff>514350</xdr:colOff>
      <xdr:row>80</xdr:row>
      <xdr:rowOff>66675</xdr:rowOff>
    </xdr:to>
    <xdr:graphicFrame macro="">
      <xdr:nvGraphicFramePr>
        <xdr:cNvPr id="124" name="Chart 123">
          <a:extLst>
            <a:ext uri="{FF2B5EF4-FFF2-40B4-BE49-F238E27FC236}">
              <a16:creationId xmlns:a16="http://schemas.microsoft.com/office/drawing/2014/main" id="{337841A8-7CA7-BB4F-71AD-1C35BCADA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488</xdr:col>
      <xdr:colOff>38100</xdr:colOff>
      <xdr:row>67</xdr:row>
      <xdr:rowOff>71436</xdr:rowOff>
    </xdr:from>
    <xdr:to>
      <xdr:col>491</xdr:col>
      <xdr:colOff>581025</xdr:colOff>
      <xdr:row>80</xdr:row>
      <xdr:rowOff>85725</xdr:rowOff>
    </xdr:to>
    <xdr:graphicFrame macro="">
      <xdr:nvGraphicFramePr>
        <xdr:cNvPr id="125" name="Chart 124">
          <a:extLst>
            <a:ext uri="{FF2B5EF4-FFF2-40B4-BE49-F238E27FC236}">
              <a16:creationId xmlns:a16="http://schemas.microsoft.com/office/drawing/2014/main" id="{5891B3FE-6928-A9AA-0AE1-BD2AD9B95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492</xdr:col>
      <xdr:colOff>9525</xdr:colOff>
      <xdr:row>67</xdr:row>
      <xdr:rowOff>61912</xdr:rowOff>
    </xdr:from>
    <xdr:to>
      <xdr:col>495</xdr:col>
      <xdr:colOff>533400</xdr:colOff>
      <xdr:row>80</xdr:row>
      <xdr:rowOff>57150</xdr:rowOff>
    </xdr:to>
    <xdr:graphicFrame macro="">
      <xdr:nvGraphicFramePr>
        <xdr:cNvPr id="126" name="Chart 125">
          <a:extLst>
            <a:ext uri="{FF2B5EF4-FFF2-40B4-BE49-F238E27FC236}">
              <a16:creationId xmlns:a16="http://schemas.microsoft.com/office/drawing/2014/main" id="{900D7413-DECB-2B80-FAB6-9940C9E0B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496</xdr:col>
      <xdr:colOff>19050</xdr:colOff>
      <xdr:row>67</xdr:row>
      <xdr:rowOff>61912</xdr:rowOff>
    </xdr:from>
    <xdr:to>
      <xdr:col>499</xdr:col>
      <xdr:colOff>600075</xdr:colOff>
      <xdr:row>80</xdr:row>
      <xdr:rowOff>28575</xdr:rowOff>
    </xdr:to>
    <xdr:graphicFrame macro="">
      <xdr:nvGraphicFramePr>
        <xdr:cNvPr id="127" name="Chart 126">
          <a:extLst>
            <a:ext uri="{FF2B5EF4-FFF2-40B4-BE49-F238E27FC236}">
              <a16:creationId xmlns:a16="http://schemas.microsoft.com/office/drawing/2014/main" id="{4483AC04-89B6-B665-7B68-6C9AAB35A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500</xdr:col>
      <xdr:colOff>19050</xdr:colOff>
      <xdr:row>67</xdr:row>
      <xdr:rowOff>61912</xdr:rowOff>
    </xdr:from>
    <xdr:to>
      <xdr:col>503</xdr:col>
      <xdr:colOff>581025</xdr:colOff>
      <xdr:row>80</xdr:row>
      <xdr:rowOff>47625</xdr:rowOff>
    </xdr:to>
    <xdr:graphicFrame macro="">
      <xdr:nvGraphicFramePr>
        <xdr:cNvPr id="128" name="Chart 127">
          <a:extLst>
            <a:ext uri="{FF2B5EF4-FFF2-40B4-BE49-F238E27FC236}">
              <a16:creationId xmlns:a16="http://schemas.microsoft.com/office/drawing/2014/main" id="{4DA5D805-8DC8-5D2B-142F-DEDF237DE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504</xdr:col>
      <xdr:colOff>19050</xdr:colOff>
      <xdr:row>67</xdr:row>
      <xdr:rowOff>52387</xdr:rowOff>
    </xdr:from>
    <xdr:to>
      <xdr:col>507</xdr:col>
      <xdr:colOff>571500</xdr:colOff>
      <xdr:row>80</xdr:row>
      <xdr:rowOff>28575</xdr:rowOff>
    </xdr:to>
    <xdr:graphicFrame macro="">
      <xdr:nvGraphicFramePr>
        <xdr:cNvPr id="129" name="Chart 128">
          <a:extLst>
            <a:ext uri="{FF2B5EF4-FFF2-40B4-BE49-F238E27FC236}">
              <a16:creationId xmlns:a16="http://schemas.microsoft.com/office/drawing/2014/main" id="{E3EC2423-B187-BE9C-FD6E-2F70D4269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508</xdr:col>
      <xdr:colOff>9525</xdr:colOff>
      <xdr:row>67</xdr:row>
      <xdr:rowOff>52387</xdr:rowOff>
    </xdr:from>
    <xdr:to>
      <xdr:col>511</xdr:col>
      <xdr:colOff>552450</xdr:colOff>
      <xdr:row>79</xdr:row>
      <xdr:rowOff>171450</xdr:rowOff>
    </xdr:to>
    <xdr:graphicFrame macro="">
      <xdr:nvGraphicFramePr>
        <xdr:cNvPr id="130" name="Chart 129">
          <a:extLst>
            <a:ext uri="{FF2B5EF4-FFF2-40B4-BE49-F238E27FC236}">
              <a16:creationId xmlns:a16="http://schemas.microsoft.com/office/drawing/2014/main" id="{1DD5F5AE-C367-B11F-2F23-BA59C70AC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512</xdr:col>
      <xdr:colOff>0</xdr:colOff>
      <xdr:row>67</xdr:row>
      <xdr:rowOff>52387</xdr:rowOff>
    </xdr:from>
    <xdr:to>
      <xdr:col>515</xdr:col>
      <xdr:colOff>571500</xdr:colOff>
      <xdr:row>79</xdr:row>
      <xdr:rowOff>180975</xdr:rowOff>
    </xdr:to>
    <xdr:graphicFrame macro="">
      <xdr:nvGraphicFramePr>
        <xdr:cNvPr id="131" name="Chart 130">
          <a:extLst>
            <a:ext uri="{FF2B5EF4-FFF2-40B4-BE49-F238E27FC236}">
              <a16:creationId xmlns:a16="http://schemas.microsoft.com/office/drawing/2014/main" id="{4C80AB08-A3F3-BB96-5F6E-A785C34F0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516</xdr:col>
      <xdr:colOff>28575</xdr:colOff>
      <xdr:row>67</xdr:row>
      <xdr:rowOff>71437</xdr:rowOff>
    </xdr:from>
    <xdr:to>
      <xdr:col>519</xdr:col>
      <xdr:colOff>504825</xdr:colOff>
      <xdr:row>79</xdr:row>
      <xdr:rowOff>161925</xdr:rowOff>
    </xdr:to>
    <xdr:graphicFrame macro="">
      <xdr:nvGraphicFramePr>
        <xdr:cNvPr id="132" name="Chart 131">
          <a:extLst>
            <a:ext uri="{FF2B5EF4-FFF2-40B4-BE49-F238E27FC236}">
              <a16:creationId xmlns:a16="http://schemas.microsoft.com/office/drawing/2014/main" id="{835A451A-1C07-7820-E120-1DA850A8D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520</xdr:col>
      <xdr:colOff>9525</xdr:colOff>
      <xdr:row>67</xdr:row>
      <xdr:rowOff>80962</xdr:rowOff>
    </xdr:from>
    <xdr:to>
      <xdr:col>523</xdr:col>
      <xdr:colOff>600075</xdr:colOff>
      <xdr:row>81</xdr:row>
      <xdr:rowOff>19050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63B4E123-111A-259D-9124-B3E278B82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524</xdr:col>
      <xdr:colOff>19050</xdr:colOff>
      <xdr:row>67</xdr:row>
      <xdr:rowOff>80962</xdr:rowOff>
    </xdr:from>
    <xdr:to>
      <xdr:col>527</xdr:col>
      <xdr:colOff>600075</xdr:colOff>
      <xdr:row>80</xdr:row>
      <xdr:rowOff>161925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A9AB5FA0-0DA2-DA6E-6D4A-1E82FB2B9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528</xdr:col>
      <xdr:colOff>28575</xdr:colOff>
      <xdr:row>67</xdr:row>
      <xdr:rowOff>90487</xdr:rowOff>
    </xdr:from>
    <xdr:to>
      <xdr:col>531</xdr:col>
      <xdr:colOff>600075</xdr:colOff>
      <xdr:row>80</xdr:row>
      <xdr:rowOff>161925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FCB1C7A6-270B-5858-9408-CF0E6D577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532</xdr:col>
      <xdr:colOff>19050</xdr:colOff>
      <xdr:row>67</xdr:row>
      <xdr:rowOff>90487</xdr:rowOff>
    </xdr:from>
    <xdr:to>
      <xdr:col>535</xdr:col>
      <xdr:colOff>600075</xdr:colOff>
      <xdr:row>80</xdr:row>
      <xdr:rowOff>133350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E387306D-9CA7-8D43-0D6B-4913F6398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536</xdr:col>
      <xdr:colOff>0</xdr:colOff>
      <xdr:row>67</xdr:row>
      <xdr:rowOff>90487</xdr:rowOff>
    </xdr:from>
    <xdr:to>
      <xdr:col>539</xdr:col>
      <xdr:colOff>590550</xdr:colOff>
      <xdr:row>80</xdr:row>
      <xdr:rowOff>123825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152A98BB-4C5B-2E20-5AF0-E79F97A52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540</xdr:col>
      <xdr:colOff>19050</xdr:colOff>
      <xdr:row>67</xdr:row>
      <xdr:rowOff>80962</xdr:rowOff>
    </xdr:from>
    <xdr:to>
      <xdr:col>544</xdr:col>
      <xdr:colOff>19050</xdr:colOff>
      <xdr:row>80</xdr:row>
      <xdr:rowOff>142875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24BF1993-762C-FE0B-C76A-E6A396C64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544</xdr:col>
      <xdr:colOff>28575</xdr:colOff>
      <xdr:row>67</xdr:row>
      <xdr:rowOff>80962</xdr:rowOff>
    </xdr:from>
    <xdr:to>
      <xdr:col>547</xdr:col>
      <xdr:colOff>561975</xdr:colOff>
      <xdr:row>80</xdr:row>
      <xdr:rowOff>152400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BA6F6C7-F482-F472-4F1C-C59738015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548</xdr:col>
      <xdr:colOff>0</xdr:colOff>
      <xdr:row>67</xdr:row>
      <xdr:rowOff>71437</xdr:rowOff>
    </xdr:from>
    <xdr:to>
      <xdr:col>551</xdr:col>
      <xdr:colOff>581025</xdr:colOff>
      <xdr:row>81</xdr:row>
      <xdr:rowOff>28575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FAF444E6-2105-493C-DEAB-BE2EF6EF5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552</xdr:col>
      <xdr:colOff>9525</xdr:colOff>
      <xdr:row>67</xdr:row>
      <xdr:rowOff>71437</xdr:rowOff>
    </xdr:from>
    <xdr:to>
      <xdr:col>556</xdr:col>
      <xdr:colOff>0</xdr:colOff>
      <xdr:row>80</xdr:row>
      <xdr:rowOff>161925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D980FB-6C0B-671A-A2ED-1FA10048E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556</xdr:col>
      <xdr:colOff>28575</xdr:colOff>
      <xdr:row>67</xdr:row>
      <xdr:rowOff>61912</xdr:rowOff>
    </xdr:from>
    <xdr:to>
      <xdr:col>559</xdr:col>
      <xdr:colOff>581025</xdr:colOff>
      <xdr:row>81</xdr:row>
      <xdr:rowOff>57150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E0DE2873-48A2-0932-F62B-3598B18B6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560</xdr:col>
      <xdr:colOff>0</xdr:colOff>
      <xdr:row>67</xdr:row>
      <xdr:rowOff>52387</xdr:rowOff>
    </xdr:from>
    <xdr:to>
      <xdr:col>563</xdr:col>
      <xdr:colOff>581025</xdr:colOff>
      <xdr:row>81</xdr:row>
      <xdr:rowOff>38100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EB012EFA-3AE3-84CE-E7C0-13E67F90C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564</xdr:col>
      <xdr:colOff>0</xdr:colOff>
      <xdr:row>67</xdr:row>
      <xdr:rowOff>42862</xdr:rowOff>
    </xdr:from>
    <xdr:to>
      <xdr:col>567</xdr:col>
      <xdr:colOff>571500</xdr:colOff>
      <xdr:row>81</xdr:row>
      <xdr:rowOff>0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86980F19-D311-EFB1-26B4-7D2C0518D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568</xdr:col>
      <xdr:colOff>9525</xdr:colOff>
      <xdr:row>67</xdr:row>
      <xdr:rowOff>33337</xdr:rowOff>
    </xdr:from>
    <xdr:to>
      <xdr:col>571</xdr:col>
      <xdr:colOff>552450</xdr:colOff>
      <xdr:row>81</xdr:row>
      <xdr:rowOff>0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6FEE6EB9-A38C-4FEA-6321-9D785D077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572</xdr:col>
      <xdr:colOff>66675</xdr:colOff>
      <xdr:row>67</xdr:row>
      <xdr:rowOff>33337</xdr:rowOff>
    </xdr:from>
    <xdr:to>
      <xdr:col>575</xdr:col>
      <xdr:colOff>581025</xdr:colOff>
      <xdr:row>81</xdr:row>
      <xdr:rowOff>9525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C42360F2-AF93-D739-76C9-A8EAAB095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3</xdr:col>
      <xdr:colOff>0</xdr:colOff>
      <xdr:row>90</xdr:row>
      <xdr:rowOff>4763</xdr:rowOff>
    </xdr:from>
    <xdr:to>
      <xdr:col>6</xdr:col>
      <xdr:colOff>561975</xdr:colOff>
      <xdr:row>104</xdr:row>
      <xdr:rowOff>57151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F6A15D17-9D6A-4C77-846E-BEDAB2351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7</xdr:col>
      <xdr:colOff>1</xdr:colOff>
      <xdr:row>90</xdr:row>
      <xdr:rowOff>0</xdr:rowOff>
    </xdr:from>
    <xdr:to>
      <xdr:col>10</xdr:col>
      <xdr:colOff>561975</xdr:colOff>
      <xdr:row>104</xdr:row>
      <xdr:rowOff>76201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E9BEA99A-B1AF-4B5A-8465-BCCFC2C8D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11</xdr:col>
      <xdr:colOff>19049</xdr:colOff>
      <xdr:row>90</xdr:row>
      <xdr:rowOff>9526</xdr:rowOff>
    </xdr:from>
    <xdr:to>
      <xdr:col>15</xdr:col>
      <xdr:colOff>9524</xdr:colOff>
      <xdr:row>104</xdr:row>
      <xdr:rowOff>85725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93A79CEF-341E-4E19-A531-D5BD7EA81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3</xdr:col>
      <xdr:colOff>38100</xdr:colOff>
      <xdr:row>104</xdr:row>
      <xdr:rowOff>180975</xdr:rowOff>
    </xdr:from>
    <xdr:to>
      <xdr:col>6</xdr:col>
      <xdr:colOff>571500</xdr:colOff>
      <xdr:row>119</xdr:row>
      <xdr:rowOff>38100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1B3D65ED-A0FF-434E-81BB-F16790D1D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7</xdr:col>
      <xdr:colOff>19050</xdr:colOff>
      <xdr:row>104</xdr:row>
      <xdr:rowOff>180975</xdr:rowOff>
    </xdr:from>
    <xdr:to>
      <xdr:col>10</xdr:col>
      <xdr:colOff>542925</xdr:colOff>
      <xdr:row>119</xdr:row>
      <xdr:rowOff>38100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FF99DE3C-5044-4E96-B550-ADB662C55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11</xdr:col>
      <xdr:colOff>19050</xdr:colOff>
      <xdr:row>104</xdr:row>
      <xdr:rowOff>190499</xdr:rowOff>
    </xdr:from>
    <xdr:to>
      <xdr:col>15</xdr:col>
      <xdr:colOff>0</xdr:colOff>
      <xdr:row>119</xdr:row>
      <xdr:rowOff>85724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362565A0-187C-4B49-8427-1B2A5A25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3</xdr:col>
      <xdr:colOff>19050</xdr:colOff>
      <xdr:row>119</xdr:row>
      <xdr:rowOff>109537</xdr:rowOff>
    </xdr:from>
    <xdr:to>
      <xdr:col>6</xdr:col>
      <xdr:colOff>571500</xdr:colOff>
      <xdr:row>133</xdr:row>
      <xdr:rowOff>95250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C2D2FE98-0275-4800-9987-80B2C9037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7</xdr:col>
      <xdr:colOff>57149</xdr:colOff>
      <xdr:row>119</xdr:row>
      <xdr:rowOff>133350</xdr:rowOff>
    </xdr:from>
    <xdr:to>
      <xdr:col>10</xdr:col>
      <xdr:colOff>581024</xdr:colOff>
      <xdr:row>133</xdr:row>
      <xdr:rowOff>57150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765047E8-A802-4867-A4BF-10E16AD35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11</xdr:col>
      <xdr:colOff>38100</xdr:colOff>
      <xdr:row>119</xdr:row>
      <xdr:rowOff>128587</xdr:rowOff>
    </xdr:from>
    <xdr:to>
      <xdr:col>15</xdr:col>
      <xdr:colOff>0</xdr:colOff>
      <xdr:row>133</xdr:row>
      <xdr:rowOff>19050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FC4772CE-DC53-46C0-9DDF-F0F2CE82E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15</xdr:col>
      <xdr:colOff>95250</xdr:colOff>
      <xdr:row>89</xdr:row>
      <xdr:rowOff>185731</xdr:rowOff>
    </xdr:from>
    <xdr:to>
      <xdr:col>19</xdr:col>
      <xdr:colOff>47625</xdr:colOff>
      <xdr:row>104</xdr:row>
      <xdr:rowOff>66675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2E68D06B-E4C6-4C41-B3F8-9207F6B4C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15</xdr:col>
      <xdr:colOff>85725</xdr:colOff>
      <xdr:row>104</xdr:row>
      <xdr:rowOff>171449</xdr:rowOff>
    </xdr:from>
    <xdr:to>
      <xdr:col>19</xdr:col>
      <xdr:colOff>47625</xdr:colOff>
      <xdr:row>119</xdr:row>
      <xdr:rowOff>57662</xdr:rowOff>
    </xdr:to>
    <xdr:graphicFrame macro="">
      <xdr:nvGraphicFramePr>
        <xdr:cNvPr id="160" name="Chart 159">
          <a:extLst>
            <a:ext uri="{FF2B5EF4-FFF2-40B4-BE49-F238E27FC236}">
              <a16:creationId xmlns:a16="http://schemas.microsoft.com/office/drawing/2014/main" id="{3CDE67A8-04EE-4DBA-8D03-2E6B49EE4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15</xdr:col>
      <xdr:colOff>133350</xdr:colOff>
      <xdr:row>119</xdr:row>
      <xdr:rowOff>133350</xdr:rowOff>
    </xdr:from>
    <xdr:to>
      <xdr:col>19</xdr:col>
      <xdr:colOff>95250</xdr:colOff>
      <xdr:row>134</xdr:row>
      <xdr:rowOff>9010</xdr:rowOff>
    </xdr:to>
    <xdr:graphicFrame macro="">
      <xdr:nvGraphicFramePr>
        <xdr:cNvPr id="161" name="Chart 160">
          <a:extLst>
            <a:ext uri="{FF2B5EF4-FFF2-40B4-BE49-F238E27FC236}">
              <a16:creationId xmlns:a16="http://schemas.microsoft.com/office/drawing/2014/main" id="{C05C7A4F-446F-4B9D-B41F-4585A6462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27</xdr:col>
      <xdr:colOff>304800</xdr:colOff>
      <xdr:row>115</xdr:row>
      <xdr:rowOff>9525</xdr:rowOff>
    </xdr:from>
    <xdr:to>
      <xdr:col>37</xdr:col>
      <xdr:colOff>171450</xdr:colOff>
      <xdr:row>134</xdr:row>
      <xdr:rowOff>114301</xdr:rowOff>
    </xdr:to>
    <xdr:graphicFrame macro="">
      <xdr:nvGraphicFramePr>
        <xdr:cNvPr id="162" name="Chart 161">
          <a:extLst>
            <a:ext uri="{FF2B5EF4-FFF2-40B4-BE49-F238E27FC236}">
              <a16:creationId xmlns:a16="http://schemas.microsoft.com/office/drawing/2014/main" id="{AF5A9030-141C-C6FC-5B06-07B5EC0D7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0eded806d042752/python%20Code/H2S%20REMOVAL/DataFrame/Biochar%20for%20h2s-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119"/>
      <sheetName val="128"/>
      <sheetName val="129"/>
      <sheetName val="112"/>
      <sheetName val="122"/>
      <sheetName val="9"/>
      <sheetName val="13"/>
      <sheetName val="10"/>
      <sheetName val="2"/>
      <sheetName val="40"/>
      <sheetName val="1"/>
      <sheetName val="11"/>
      <sheetName val="7"/>
      <sheetName val="114"/>
      <sheetName val="3"/>
      <sheetName val="19"/>
      <sheetName val="25"/>
      <sheetName val="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5">
          <cell r="S25">
            <v>2.2166666666666668E-2</v>
          </cell>
        </row>
        <row r="55">
          <cell r="AI55">
            <v>0.22561904761904761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20T06:12:51.100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0 0,'0'14,"0"4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d.docs.live.net/a0eded806d042752/python%20Code/AppData/Roaming/Microsoft/Payannameh/My%20EndNote%20Library/My%20EndNote%20Library.Data/PDF/2424383096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.docs.live.net/a0eded806d042752/python%20Code/AppData/Roaming/Microsoft/Payannameh/My%20EndNote%20Library/My%20EndNote%20Library.Data/PDF/0897137816" TargetMode="External"/><Relationship Id="rId1" Type="http://schemas.openxmlformats.org/officeDocument/2006/relationships/hyperlink" Target="https://d.docs.live.net/a0eded806d042752/python%20Code/AppData/Roaming/Microsoft/Payannameh/My%20EndNote%20Library/My%20EndNote%20Library.Data/PDF/1954996598" TargetMode="External"/><Relationship Id="rId6" Type="http://schemas.openxmlformats.org/officeDocument/2006/relationships/hyperlink" Target="https://d.docs.live.net/a0eded806d042752/python%20Code/AppData/Roaming/Microsoft/Payannameh/My%20EndNote%20Library/My%20EndNote%20Library.Data/PDF/2424383096" TargetMode="External"/><Relationship Id="rId5" Type="http://schemas.openxmlformats.org/officeDocument/2006/relationships/hyperlink" Target="https://d.docs.live.net/a0eded806d042752/python%20Code/AppData/Roaming/Microsoft/Payannameh/My%20EndNote%20Library/My%20EndNote%20Library.Data/PDF/2424383096" TargetMode="External"/><Relationship Id="rId4" Type="http://schemas.openxmlformats.org/officeDocument/2006/relationships/hyperlink" Target="https://d.docs.live.net/a0eded806d042752/python%20Code/AppData/Roaming/Microsoft/Payannameh/My%20EndNote%20Library/My%20EndNote%20Library.Data/PDF/2424383096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BF144"/>
  <sheetViews>
    <sheetView topLeftCell="Z1" zoomScale="85" zoomScaleNormal="85" workbookViewId="0">
      <selection activeCell="AD1" sqref="AD1:AE1048576"/>
    </sheetView>
  </sheetViews>
  <sheetFormatPr defaultColWidth="21.7109375" defaultRowHeight="15.75" x14ac:dyDescent="0.25"/>
  <cols>
    <col min="1" max="1" width="9" style="71" customWidth="1"/>
    <col min="2" max="2" width="23.7109375" style="71" customWidth="1"/>
    <col min="3" max="3" width="6.28515625" style="71" customWidth="1"/>
    <col min="4" max="4" width="22.42578125" style="71" customWidth="1"/>
    <col min="5" max="5" width="11.85546875" style="71" customWidth="1"/>
    <col min="6" max="6" width="9.42578125" style="71" customWidth="1"/>
    <col min="7" max="7" width="5.140625" style="71" customWidth="1"/>
    <col min="8" max="8" width="10.28515625" style="71" customWidth="1"/>
    <col min="9" max="9" width="19.85546875" style="71" customWidth="1"/>
    <col min="10" max="10" width="11.7109375" style="71" customWidth="1"/>
    <col min="11" max="12" width="7.85546875" style="71" customWidth="1"/>
    <col min="13" max="13" width="7.28515625" style="71" customWidth="1"/>
    <col min="14" max="14" width="6.140625" style="71" customWidth="1"/>
    <col min="15" max="19" width="8.5703125" style="71" customWidth="1"/>
    <col min="20" max="20" width="20.42578125" style="71" customWidth="1"/>
    <col min="21" max="21" width="20.28515625" style="71" customWidth="1"/>
    <col min="22" max="22" width="15.85546875" style="71" customWidth="1"/>
    <col min="23" max="24" width="14.7109375" style="71" customWidth="1"/>
    <col min="25" max="25" width="13.140625" style="71" customWidth="1"/>
    <col min="26" max="26" width="12.28515625" style="71" customWidth="1"/>
    <col min="27" max="27" width="11.85546875" style="71" customWidth="1"/>
    <col min="28" max="28" width="10" style="71" customWidth="1"/>
    <col min="29" max="43" width="8.42578125" style="71" customWidth="1"/>
    <col min="44" max="44" width="11" style="72" customWidth="1"/>
    <col min="45" max="45" width="9.7109375" style="71" customWidth="1"/>
    <col min="46" max="57" width="8.42578125" style="71" customWidth="1"/>
    <col min="58" max="16384" width="21.7109375" style="71"/>
  </cols>
  <sheetData>
    <row r="1" spans="1:58" s="9" customFormat="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131</v>
      </c>
      <c r="G1" s="2" t="s">
        <v>4</v>
      </c>
      <c r="H1" s="2" t="s">
        <v>5</v>
      </c>
      <c r="I1" s="3" t="s">
        <v>132</v>
      </c>
      <c r="J1" s="3" t="s">
        <v>135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154</v>
      </c>
      <c r="Q1" s="4" t="s">
        <v>155</v>
      </c>
      <c r="R1" s="4" t="s">
        <v>156</v>
      </c>
      <c r="S1" s="4" t="s">
        <v>235</v>
      </c>
      <c r="T1" s="5" t="s">
        <v>138</v>
      </c>
      <c r="U1" s="6" t="s">
        <v>153</v>
      </c>
      <c r="V1" s="3" t="s">
        <v>137</v>
      </c>
      <c r="W1" s="3" t="s">
        <v>134</v>
      </c>
      <c r="X1" s="3" t="s">
        <v>169</v>
      </c>
      <c r="Y1" s="3" t="s">
        <v>133</v>
      </c>
      <c r="Z1" s="1" t="s">
        <v>136</v>
      </c>
      <c r="AA1" s="1" t="s">
        <v>6</v>
      </c>
      <c r="AB1" s="1" t="s">
        <v>151</v>
      </c>
      <c r="AC1" s="1" t="s">
        <v>152</v>
      </c>
      <c r="AD1" s="1" t="s">
        <v>170</v>
      </c>
      <c r="AE1" s="1" t="s">
        <v>171</v>
      </c>
      <c r="AF1" s="73" t="s">
        <v>139</v>
      </c>
      <c r="AG1" s="73" t="s">
        <v>140</v>
      </c>
      <c r="AH1" s="73" t="s">
        <v>141</v>
      </c>
      <c r="AI1" s="73" t="s">
        <v>142</v>
      </c>
      <c r="AJ1" s="73" t="s">
        <v>143</v>
      </c>
      <c r="AK1" s="73" t="s">
        <v>144</v>
      </c>
      <c r="AL1" s="73" t="s">
        <v>145</v>
      </c>
      <c r="AM1" s="73" t="s">
        <v>146</v>
      </c>
      <c r="AN1" s="73" t="s">
        <v>147</v>
      </c>
      <c r="AO1" s="73" t="s">
        <v>148</v>
      </c>
      <c r="AP1" s="73" t="s">
        <v>149</v>
      </c>
      <c r="AQ1" s="73" t="s">
        <v>150</v>
      </c>
      <c r="AR1" s="7" t="s">
        <v>12</v>
      </c>
      <c r="AS1" s="8" t="s">
        <v>13</v>
      </c>
      <c r="AT1" s="73" t="s">
        <v>157</v>
      </c>
      <c r="AU1" s="73" t="s">
        <v>158</v>
      </c>
      <c r="AV1" s="73" t="s">
        <v>159</v>
      </c>
      <c r="AW1" s="73" t="s">
        <v>160</v>
      </c>
      <c r="AX1" s="73" t="s">
        <v>161</v>
      </c>
      <c r="AY1" s="73" t="s">
        <v>162</v>
      </c>
      <c r="AZ1" s="73" t="s">
        <v>163</v>
      </c>
      <c r="BA1" s="73" t="s">
        <v>164</v>
      </c>
      <c r="BB1" s="73" t="s">
        <v>165</v>
      </c>
      <c r="BC1" s="73" t="s">
        <v>166</v>
      </c>
      <c r="BD1" s="73" t="s">
        <v>167</v>
      </c>
      <c r="BE1" s="73" t="s">
        <v>168</v>
      </c>
      <c r="BF1" s="9" t="s">
        <v>181</v>
      </c>
    </row>
    <row r="2" spans="1:58" s="10" customFormat="1" x14ac:dyDescent="0.25">
      <c r="A2" s="10">
        <v>1</v>
      </c>
      <c r="B2" s="11" t="s">
        <v>14</v>
      </c>
      <c r="C2" s="10">
        <v>13</v>
      </c>
      <c r="D2" s="12" t="s">
        <v>15</v>
      </c>
      <c r="E2" s="10">
        <v>20</v>
      </c>
      <c r="F2" s="10">
        <v>0</v>
      </c>
      <c r="G2" s="10">
        <v>0</v>
      </c>
      <c r="H2" s="10">
        <v>99.995000000000005</v>
      </c>
      <c r="I2" s="10">
        <v>50</v>
      </c>
      <c r="J2" s="10">
        <v>40</v>
      </c>
      <c r="K2" s="13">
        <v>22.2</v>
      </c>
      <c r="L2" s="13">
        <v>7.9</v>
      </c>
      <c r="M2" s="13">
        <v>0.32</v>
      </c>
      <c r="N2" s="13">
        <v>0</v>
      </c>
      <c r="O2" s="13">
        <v>32.6</v>
      </c>
      <c r="P2" s="13">
        <f>L2/K2</f>
        <v>0.35585585585585588</v>
      </c>
      <c r="Q2" s="13">
        <f>O2/K2</f>
        <v>1.4684684684684686</v>
      </c>
      <c r="R2" s="13">
        <f t="shared" ref="R2:R33" si="0">M2/K2</f>
        <v>1.4414414414414415E-2</v>
      </c>
      <c r="S2" s="118">
        <f>(O2+L2)/K2</f>
        <v>1.8243243243243243</v>
      </c>
      <c r="T2" s="10">
        <v>5.25</v>
      </c>
      <c r="U2" s="10">
        <v>2.1</v>
      </c>
      <c r="V2" s="10">
        <v>100</v>
      </c>
      <c r="W2" s="10">
        <v>300</v>
      </c>
      <c r="X2" s="10">
        <v>1</v>
      </c>
      <c r="Y2" s="10">
        <v>0</v>
      </c>
      <c r="Z2" s="10">
        <v>0.82499999999999996</v>
      </c>
      <c r="AA2" s="10">
        <v>1</v>
      </c>
      <c r="AB2" s="10">
        <v>12</v>
      </c>
      <c r="AC2" s="10">
        <v>150</v>
      </c>
      <c r="AD2" s="10">
        <f>BC!A67</f>
        <v>25.117067050711089</v>
      </c>
      <c r="AE2" s="10">
        <f>BC!B67</f>
        <v>9.8271575831916702E-2</v>
      </c>
      <c r="AF2" s="16">
        <f t="shared" ref="AF2:AF33" si="1">AR2*AS2*AT2</f>
        <v>3.9458571428571436</v>
      </c>
      <c r="AG2" s="16">
        <f t="shared" ref="AG2:AG33" si="2">AR2*AS2*AU2</f>
        <v>4.5882767857142861</v>
      </c>
      <c r="AH2" s="16">
        <f t="shared" ref="AH2:AH33" si="3">AR2*AS2*AV2</f>
        <v>5.3585714285714294</v>
      </c>
      <c r="AI2" s="16">
        <f t="shared" ref="AI2:AI33" si="4">AR2*AS2*AW2</f>
        <v>5.9096517857142867</v>
      </c>
      <c r="AJ2" s="16">
        <f t="shared" ref="AJ2:AJ33" si="5">AR2*AS2*AX2</f>
        <v>7.1670892857142858</v>
      </c>
      <c r="AK2" s="16">
        <f t="shared" ref="AK2:AK33" si="6">AR2*AS2*AY2</f>
        <v>7.9008482142857144</v>
      </c>
      <c r="AL2" s="16">
        <f t="shared" ref="AL2:AL33" si="7">AR2*AS2*AZ2</f>
        <v>8.4762857142857158</v>
      </c>
      <c r="AM2" s="16">
        <f t="shared" ref="AM2:AM33" si="8">AR2*AS2*BA2</f>
        <v>8.7472589285714299</v>
      </c>
      <c r="AN2" s="16">
        <f t="shared" ref="AN2:AN33" si="9">AR2*AS2*BB2</f>
        <v>8.9268928571428585</v>
      </c>
      <c r="AO2" s="16">
        <f t="shared" ref="AO2:AO33" si="10">AR2*AS2*BC2</f>
        <v>9.0182321428571441</v>
      </c>
      <c r="AP2" s="16">
        <f t="shared" ref="AP2:AP33" si="11">AR2*AS2*BD2</f>
        <v>9.0669464285714305</v>
      </c>
      <c r="AQ2" s="16">
        <f t="shared" ref="AQ2:AQ33" si="12">AR2*AS2*BE2</f>
        <v>9.301383928571429</v>
      </c>
      <c r="AR2" s="14">
        <f t="shared" ref="AR2:AR9" si="13">J2*34.1*I2/(AA2*22.4)</f>
        <v>3044.6428571428573</v>
      </c>
      <c r="AS2" s="15">
        <v>1E-4</v>
      </c>
      <c r="AT2" s="10">
        <v>12.96</v>
      </c>
      <c r="AU2" s="10">
        <v>15.07</v>
      </c>
      <c r="AV2" s="10">
        <v>17.600000000000001</v>
      </c>
      <c r="AW2" s="10">
        <v>19.41</v>
      </c>
      <c r="AX2" s="10">
        <v>23.54</v>
      </c>
      <c r="AY2" s="10">
        <v>25.95</v>
      </c>
      <c r="AZ2" s="10">
        <v>27.84</v>
      </c>
      <c r="BA2" s="10">
        <v>28.73</v>
      </c>
      <c r="BB2" s="10">
        <v>29.32</v>
      </c>
      <c r="BC2" s="10">
        <v>29.62</v>
      </c>
      <c r="BD2" s="10">
        <v>29.78</v>
      </c>
      <c r="BE2" s="10">
        <v>30.55</v>
      </c>
      <c r="BF2" s="10">
        <f>BC!D67</f>
        <v>5.2560641818509508E-2</v>
      </c>
    </row>
    <row r="3" spans="1:58" s="10" customFormat="1" x14ac:dyDescent="0.25">
      <c r="A3" s="10">
        <f>A2+1</f>
        <v>2</v>
      </c>
      <c r="B3" s="11" t="s">
        <v>14</v>
      </c>
      <c r="C3" s="10">
        <v>13</v>
      </c>
      <c r="D3" s="12" t="s">
        <v>16</v>
      </c>
      <c r="E3" s="10">
        <v>20</v>
      </c>
      <c r="F3" s="10">
        <v>0</v>
      </c>
      <c r="G3" s="10">
        <v>0</v>
      </c>
      <c r="H3" s="10">
        <v>99.995000000000005</v>
      </c>
      <c r="I3" s="10">
        <v>50</v>
      </c>
      <c r="J3" s="10">
        <v>40</v>
      </c>
      <c r="K3" s="13">
        <v>22.2</v>
      </c>
      <c r="L3" s="13">
        <v>7.9</v>
      </c>
      <c r="M3" s="13">
        <v>0.32</v>
      </c>
      <c r="N3" s="13">
        <v>0</v>
      </c>
      <c r="O3" s="13">
        <v>32.6</v>
      </c>
      <c r="P3" s="13">
        <f t="shared" ref="P3:P66" si="14">L3/K3</f>
        <v>0.35585585585585588</v>
      </c>
      <c r="Q3" s="13">
        <f t="shared" ref="Q3:Q66" si="15">O3/K3</f>
        <v>1.4684684684684686</v>
      </c>
      <c r="R3" s="13">
        <f t="shared" si="0"/>
        <v>1.4414414414414415E-2</v>
      </c>
      <c r="S3" s="118">
        <f t="shared" ref="S3:S66" si="16">(O3+L3)/K3</f>
        <v>1.8243243243243243</v>
      </c>
      <c r="T3" s="10">
        <v>5.4</v>
      </c>
      <c r="U3" s="10">
        <v>6.4</v>
      </c>
      <c r="V3" s="10">
        <v>200</v>
      </c>
      <c r="W3" s="10">
        <v>300</v>
      </c>
      <c r="X3" s="10">
        <v>1</v>
      </c>
      <c r="Y3" s="10">
        <v>0</v>
      </c>
      <c r="Z3" s="10">
        <v>0.82499999999999996</v>
      </c>
      <c r="AA3" s="10">
        <v>1</v>
      </c>
      <c r="AB3" s="10">
        <v>12</v>
      </c>
      <c r="AC3" s="10">
        <v>150</v>
      </c>
      <c r="AD3" s="10">
        <f>BC!E67</f>
        <v>123.64815467233366</v>
      </c>
      <c r="AE3" s="10">
        <f>BC!F67</f>
        <v>3.608730589519845E-2</v>
      </c>
      <c r="AF3" s="16">
        <f t="shared" si="1"/>
        <v>6.2932767857142871</v>
      </c>
      <c r="AG3" s="16">
        <f t="shared" si="2"/>
        <v>8.3270982142857157</v>
      </c>
      <c r="AH3" s="16">
        <f t="shared" si="3"/>
        <v>9.6576071428571435</v>
      </c>
      <c r="AI3" s="16">
        <f t="shared" si="4"/>
        <v>10.586223214285717</v>
      </c>
      <c r="AJ3" s="16">
        <f t="shared" si="5"/>
        <v>11.447857142857144</v>
      </c>
      <c r="AK3" s="16">
        <f t="shared" si="6"/>
        <v>12.0415625</v>
      </c>
      <c r="AL3" s="16">
        <f t="shared" si="7"/>
        <v>12.948866071428572</v>
      </c>
      <c r="AM3" s="16">
        <f t="shared" si="8"/>
        <v>13.533437500000002</v>
      </c>
      <c r="AN3" s="16">
        <f t="shared" si="9"/>
        <v>14.251973214285716</v>
      </c>
      <c r="AO3" s="16">
        <f t="shared" si="10"/>
        <v>14.866991071428572</v>
      </c>
      <c r="AP3" s="16">
        <f t="shared" si="11"/>
        <v>15.113607142857145</v>
      </c>
      <c r="AQ3" s="16">
        <f t="shared" si="12"/>
        <v>15.262794642857145</v>
      </c>
      <c r="AR3" s="14">
        <f t="shared" si="13"/>
        <v>3044.6428571428573</v>
      </c>
      <c r="AS3" s="15">
        <v>1E-4</v>
      </c>
      <c r="AT3" s="10">
        <v>20.67</v>
      </c>
      <c r="AU3" s="10">
        <v>27.35</v>
      </c>
      <c r="AV3" s="10">
        <v>31.72</v>
      </c>
      <c r="AW3" s="10">
        <v>34.770000000000003</v>
      </c>
      <c r="AX3" s="10">
        <v>37.6</v>
      </c>
      <c r="AY3" s="10">
        <v>39.549999999999997</v>
      </c>
      <c r="AZ3" s="10">
        <v>42.53</v>
      </c>
      <c r="BA3" s="10">
        <v>44.45</v>
      </c>
      <c r="BB3" s="10">
        <v>46.81</v>
      </c>
      <c r="BC3" s="10">
        <v>48.83</v>
      </c>
      <c r="BD3" s="10">
        <v>49.64</v>
      </c>
      <c r="BE3" s="10">
        <v>50.13</v>
      </c>
      <c r="BF3" s="10">
        <f>BC!H67</f>
        <v>4.7217529227808461E-2</v>
      </c>
    </row>
    <row r="4" spans="1:58" s="10" customFormat="1" x14ac:dyDescent="0.25">
      <c r="A4" s="10">
        <f t="shared" ref="A4:A67" si="17">A3+1</f>
        <v>3</v>
      </c>
      <c r="B4" s="11" t="s">
        <v>14</v>
      </c>
      <c r="C4" s="10">
        <v>13</v>
      </c>
      <c r="D4" s="12" t="s">
        <v>17</v>
      </c>
      <c r="E4" s="10">
        <v>20</v>
      </c>
      <c r="F4" s="10">
        <v>0</v>
      </c>
      <c r="G4" s="10">
        <v>0</v>
      </c>
      <c r="H4" s="10">
        <v>99.995000000000005</v>
      </c>
      <c r="I4" s="10">
        <v>50</v>
      </c>
      <c r="J4" s="10">
        <v>40</v>
      </c>
      <c r="K4" s="13">
        <v>22.2</v>
      </c>
      <c r="L4" s="13">
        <v>7.9</v>
      </c>
      <c r="M4" s="13">
        <v>0.32</v>
      </c>
      <c r="N4" s="13">
        <v>0</v>
      </c>
      <c r="O4" s="13">
        <v>32.6</v>
      </c>
      <c r="P4" s="13">
        <f t="shared" si="14"/>
        <v>0.35585585585585588</v>
      </c>
      <c r="Q4" s="13">
        <f t="shared" si="15"/>
        <v>1.4684684684684686</v>
      </c>
      <c r="R4" s="13">
        <f t="shared" si="0"/>
        <v>1.4414414414414415E-2</v>
      </c>
      <c r="S4" s="118">
        <f t="shared" si="16"/>
        <v>1.8243243243243243</v>
      </c>
      <c r="T4" s="10">
        <v>6</v>
      </c>
      <c r="U4" s="10">
        <v>11.3</v>
      </c>
      <c r="V4" s="10">
        <v>300</v>
      </c>
      <c r="W4" s="10">
        <v>300</v>
      </c>
      <c r="X4" s="10">
        <v>1</v>
      </c>
      <c r="Y4" s="10">
        <v>0</v>
      </c>
      <c r="Z4" s="10">
        <v>0.82499999999999996</v>
      </c>
      <c r="AA4" s="10">
        <v>1</v>
      </c>
      <c r="AB4" s="10">
        <v>12</v>
      </c>
      <c r="AC4" s="10">
        <v>150</v>
      </c>
      <c r="AD4" s="10">
        <f>BC!I67</f>
        <v>140.71351725828987</v>
      </c>
      <c r="AE4" s="10">
        <f>BC!J67</f>
        <v>4.660709847554094E-2</v>
      </c>
      <c r="AF4" s="16">
        <f t="shared" si="1"/>
        <v>19.202562500000003</v>
      </c>
      <c r="AG4" s="16">
        <f t="shared" si="2"/>
        <v>21.62914285714286</v>
      </c>
      <c r="AH4" s="16">
        <f t="shared" si="3"/>
        <v>23.264116071428571</v>
      </c>
      <c r="AI4" s="16">
        <f t="shared" si="4"/>
        <v>24.405857142857144</v>
      </c>
      <c r="AJ4" s="16">
        <f t="shared" si="5"/>
        <v>25.355785714285716</v>
      </c>
      <c r="AK4" s="16">
        <f t="shared" si="6"/>
        <v>26.217419642857145</v>
      </c>
      <c r="AL4" s="16">
        <f t="shared" si="7"/>
        <v>27.030339285714287</v>
      </c>
      <c r="AM4" s="16">
        <f t="shared" si="8"/>
        <v>28.092919642857144</v>
      </c>
      <c r="AN4" s="16">
        <f t="shared" si="9"/>
        <v>28.357803571428573</v>
      </c>
      <c r="AO4" s="16">
        <f t="shared" si="10"/>
        <v>28.525258928571432</v>
      </c>
      <c r="AP4" s="16">
        <f t="shared" si="11"/>
        <v>28.698803571428577</v>
      </c>
      <c r="AQ4" s="16">
        <f t="shared" si="12"/>
        <v>28.787098214285717</v>
      </c>
      <c r="AR4" s="14">
        <f t="shared" si="13"/>
        <v>3044.6428571428573</v>
      </c>
      <c r="AS4" s="15">
        <v>1E-4</v>
      </c>
      <c r="AT4" s="10">
        <v>63.07</v>
      </c>
      <c r="AU4" s="10">
        <v>71.040000000000006</v>
      </c>
      <c r="AV4" s="10">
        <v>76.41</v>
      </c>
      <c r="AW4" s="10">
        <v>80.16</v>
      </c>
      <c r="AX4" s="10">
        <v>83.28</v>
      </c>
      <c r="AY4" s="10">
        <v>86.11</v>
      </c>
      <c r="AZ4" s="10">
        <v>88.78</v>
      </c>
      <c r="BA4" s="10">
        <v>92.27</v>
      </c>
      <c r="BB4" s="10">
        <v>93.14</v>
      </c>
      <c r="BC4" s="10">
        <v>93.69</v>
      </c>
      <c r="BD4" s="10">
        <v>94.26</v>
      </c>
      <c r="BE4" s="10">
        <v>94.55</v>
      </c>
      <c r="BF4" s="10">
        <f>BC!L67</f>
        <v>3.3888404344886137E-2</v>
      </c>
    </row>
    <row r="5" spans="1:58" s="10" customFormat="1" x14ac:dyDescent="0.25">
      <c r="A5" s="10">
        <f t="shared" si="17"/>
        <v>4</v>
      </c>
      <c r="B5" s="11" t="s">
        <v>14</v>
      </c>
      <c r="C5" s="10">
        <v>13</v>
      </c>
      <c r="D5" s="12" t="s">
        <v>18</v>
      </c>
      <c r="E5" s="10">
        <v>20</v>
      </c>
      <c r="F5" s="10">
        <v>0</v>
      </c>
      <c r="G5" s="10">
        <v>0</v>
      </c>
      <c r="H5" s="10">
        <v>99.995000000000005</v>
      </c>
      <c r="I5" s="10">
        <v>50</v>
      </c>
      <c r="J5" s="10">
        <v>40</v>
      </c>
      <c r="K5" s="13">
        <v>22.2</v>
      </c>
      <c r="L5" s="13">
        <v>7.9</v>
      </c>
      <c r="M5" s="13">
        <v>0.32</v>
      </c>
      <c r="N5" s="13">
        <v>0</v>
      </c>
      <c r="O5" s="13">
        <v>32.6</v>
      </c>
      <c r="P5" s="13">
        <f t="shared" si="14"/>
        <v>0.35585585585585588</v>
      </c>
      <c r="Q5" s="13">
        <f t="shared" si="15"/>
        <v>1.4684684684684686</v>
      </c>
      <c r="R5" s="13">
        <f t="shared" si="0"/>
        <v>1.4414414414414415E-2</v>
      </c>
      <c r="S5" s="118">
        <f t="shared" si="16"/>
        <v>1.8243243243243243</v>
      </c>
      <c r="T5" s="10">
        <v>9.5</v>
      </c>
      <c r="U5" s="10">
        <v>20.350000000000001</v>
      </c>
      <c r="V5" s="10">
        <v>400</v>
      </c>
      <c r="W5" s="10">
        <v>300</v>
      </c>
      <c r="X5" s="10">
        <v>1</v>
      </c>
      <c r="Y5" s="10">
        <v>0</v>
      </c>
      <c r="Z5" s="10">
        <v>0.82499999999999996</v>
      </c>
      <c r="AA5" s="10">
        <v>1</v>
      </c>
      <c r="AB5" s="10">
        <v>12</v>
      </c>
      <c r="AC5" s="10">
        <v>150</v>
      </c>
      <c r="AD5" s="10">
        <f>BC!M67</f>
        <v>497.34196957027007</v>
      </c>
      <c r="AE5" s="10">
        <f>BC!N67</f>
        <v>2.5119089674125246E-2</v>
      </c>
      <c r="AF5" s="16">
        <f t="shared" si="1"/>
        <v>80.753062500000013</v>
      </c>
      <c r="AG5" s="16">
        <f t="shared" si="2"/>
        <v>84.096080357142853</v>
      </c>
      <c r="AH5" s="16">
        <f t="shared" si="3"/>
        <v>90.776026785714294</v>
      </c>
      <c r="AI5" s="16">
        <f t="shared" si="4"/>
        <v>94.636633928571428</v>
      </c>
      <c r="AJ5" s="16">
        <f t="shared" si="5"/>
        <v>95.209026785714286</v>
      </c>
      <c r="AK5" s="16">
        <f t="shared" si="6"/>
        <v>98.101437500000003</v>
      </c>
      <c r="AL5" s="16">
        <f t="shared" si="7"/>
        <v>99.663339285714287</v>
      </c>
      <c r="AM5" s="16">
        <f t="shared" si="8"/>
        <v>100.98775892857144</v>
      </c>
      <c r="AN5" s="16">
        <f t="shared" si="9"/>
        <v>102.65926785714286</v>
      </c>
      <c r="AO5" s="16">
        <f t="shared" si="10"/>
        <v>104.04762500000001</v>
      </c>
      <c r="AP5" s="16">
        <f t="shared" si="11"/>
        <v>104.37340178571429</v>
      </c>
      <c r="AQ5" s="16">
        <f t="shared" si="12"/>
        <v>104.814875</v>
      </c>
      <c r="AR5" s="14">
        <f t="shared" si="13"/>
        <v>3044.6428571428573</v>
      </c>
      <c r="AS5" s="15">
        <v>1E-4</v>
      </c>
      <c r="AT5" s="10">
        <v>265.23</v>
      </c>
      <c r="AU5" s="10">
        <v>276.20999999999998</v>
      </c>
      <c r="AV5" s="10">
        <v>298.14999999999998</v>
      </c>
      <c r="AW5" s="10">
        <v>310.83</v>
      </c>
      <c r="AX5" s="10">
        <v>312.70999999999998</v>
      </c>
      <c r="AY5" s="10">
        <v>322.20999999999998</v>
      </c>
      <c r="AZ5" s="10">
        <v>327.33999999999997</v>
      </c>
      <c r="BA5" s="10">
        <v>331.69</v>
      </c>
      <c r="BB5" s="10">
        <v>337.18</v>
      </c>
      <c r="BC5" s="10">
        <v>341.74</v>
      </c>
      <c r="BD5" s="10">
        <v>342.81</v>
      </c>
      <c r="BE5" s="10">
        <v>344.26</v>
      </c>
      <c r="BF5" s="10">
        <f>BC!P67</f>
        <v>3.5171628641238621E-2</v>
      </c>
    </row>
    <row r="6" spans="1:58" s="10" customFormat="1" x14ac:dyDescent="0.25">
      <c r="A6" s="10">
        <f t="shared" si="17"/>
        <v>5</v>
      </c>
      <c r="B6" s="11" t="s">
        <v>14</v>
      </c>
      <c r="C6" s="10">
        <v>13</v>
      </c>
      <c r="D6" s="12" t="s">
        <v>19</v>
      </c>
      <c r="E6" s="10">
        <v>20</v>
      </c>
      <c r="F6" s="10">
        <v>0</v>
      </c>
      <c r="G6" s="10">
        <v>0</v>
      </c>
      <c r="H6" s="10">
        <v>99.995000000000005</v>
      </c>
      <c r="I6" s="10">
        <v>50</v>
      </c>
      <c r="J6" s="10">
        <v>40</v>
      </c>
      <c r="K6" s="13">
        <v>22.2</v>
      </c>
      <c r="L6" s="13">
        <v>7.9</v>
      </c>
      <c r="M6" s="13">
        <v>0.32</v>
      </c>
      <c r="N6" s="13">
        <v>0</v>
      </c>
      <c r="O6" s="13">
        <v>32.6</v>
      </c>
      <c r="P6" s="13">
        <f t="shared" si="14"/>
        <v>0.35585585585585588</v>
      </c>
      <c r="Q6" s="13">
        <f t="shared" si="15"/>
        <v>1.4684684684684686</v>
      </c>
      <c r="R6" s="13">
        <f t="shared" si="0"/>
        <v>1.4414414414414415E-2</v>
      </c>
      <c r="S6" s="118">
        <f t="shared" si="16"/>
        <v>1.8243243243243243</v>
      </c>
      <c r="T6" s="10">
        <v>9</v>
      </c>
      <c r="U6" s="10">
        <v>22.6</v>
      </c>
      <c r="V6" s="10">
        <v>500</v>
      </c>
      <c r="W6" s="10">
        <v>300</v>
      </c>
      <c r="X6" s="10">
        <v>1</v>
      </c>
      <c r="Y6" s="10">
        <v>0</v>
      </c>
      <c r="Z6" s="10">
        <v>0.82499999999999996</v>
      </c>
      <c r="AA6" s="10">
        <v>1</v>
      </c>
      <c r="AB6" s="10">
        <v>12</v>
      </c>
      <c r="AC6" s="10">
        <v>150</v>
      </c>
      <c r="AD6" s="10">
        <f>BC!Q67</f>
        <v>251.36718684855583</v>
      </c>
      <c r="AE6" s="10">
        <f>BC!R67</f>
        <v>2.2626831335330739E-2</v>
      </c>
      <c r="AF6" s="16">
        <f t="shared" si="1"/>
        <v>52.16691071428572</v>
      </c>
      <c r="AG6" s="16">
        <f t="shared" si="2"/>
        <v>59.017357142857151</v>
      </c>
      <c r="AH6" s="16">
        <f t="shared" si="3"/>
        <v>65.749062500000008</v>
      </c>
      <c r="AI6" s="16">
        <f t="shared" si="4"/>
        <v>70.446946428571437</v>
      </c>
      <c r="AJ6" s="16">
        <f t="shared" si="5"/>
        <v>73.847812500000003</v>
      </c>
      <c r="AK6" s="16">
        <f t="shared" si="6"/>
        <v>75.924258928571433</v>
      </c>
      <c r="AL6" s="16">
        <f t="shared" si="7"/>
        <v>77.671883928571447</v>
      </c>
      <c r="AM6" s="16">
        <f t="shared" si="8"/>
        <v>78.947589285714301</v>
      </c>
      <c r="AN6" s="16">
        <f t="shared" si="9"/>
        <v>80.588651785714291</v>
      </c>
      <c r="AO6" s="16">
        <f t="shared" si="10"/>
        <v>81.718214285714282</v>
      </c>
      <c r="AP6" s="16">
        <f t="shared" si="11"/>
        <v>82.013544642857156</v>
      </c>
      <c r="AQ6" s="16">
        <f t="shared" si="12"/>
        <v>82.211446428571435</v>
      </c>
      <c r="AR6" s="14">
        <f t="shared" si="13"/>
        <v>3044.6428571428573</v>
      </c>
      <c r="AS6" s="15">
        <v>1E-4</v>
      </c>
      <c r="AT6" s="10">
        <v>171.34</v>
      </c>
      <c r="AU6" s="10">
        <v>193.84</v>
      </c>
      <c r="AV6" s="10">
        <v>215.95</v>
      </c>
      <c r="AW6" s="10">
        <v>231.38</v>
      </c>
      <c r="AX6" s="10">
        <v>242.55</v>
      </c>
      <c r="AY6" s="10">
        <v>249.37</v>
      </c>
      <c r="AZ6" s="10">
        <v>255.11</v>
      </c>
      <c r="BA6" s="10">
        <v>259.3</v>
      </c>
      <c r="BB6" s="10">
        <v>264.69</v>
      </c>
      <c r="BC6" s="10">
        <v>268.39999999999998</v>
      </c>
      <c r="BD6" s="10">
        <v>269.37</v>
      </c>
      <c r="BE6" s="10">
        <v>270.02</v>
      </c>
      <c r="BF6" s="10">
        <f>BC!T67</f>
        <v>3.7393368295037956E-2</v>
      </c>
    </row>
    <row r="7" spans="1:58" s="10" customFormat="1" x14ac:dyDescent="0.25">
      <c r="A7" s="10">
        <f t="shared" si="17"/>
        <v>6</v>
      </c>
      <c r="B7" s="11" t="s">
        <v>14</v>
      </c>
      <c r="C7" s="10">
        <v>13</v>
      </c>
      <c r="D7" s="12" t="s">
        <v>20</v>
      </c>
      <c r="E7" s="10">
        <v>20</v>
      </c>
      <c r="F7" s="10">
        <v>0</v>
      </c>
      <c r="G7" s="10">
        <v>0</v>
      </c>
      <c r="H7" s="10">
        <v>99.995000000000005</v>
      </c>
      <c r="I7" s="10">
        <v>50</v>
      </c>
      <c r="J7" s="10">
        <v>40</v>
      </c>
      <c r="K7" s="13">
        <v>22.2</v>
      </c>
      <c r="L7" s="13">
        <v>7.9</v>
      </c>
      <c r="M7" s="13">
        <v>0.32</v>
      </c>
      <c r="N7" s="13">
        <v>0</v>
      </c>
      <c r="O7" s="13">
        <v>32.6</v>
      </c>
      <c r="P7" s="13">
        <f t="shared" si="14"/>
        <v>0.35585585585585588</v>
      </c>
      <c r="Q7" s="13">
        <f t="shared" si="15"/>
        <v>1.4684684684684686</v>
      </c>
      <c r="R7" s="13">
        <f t="shared" si="0"/>
        <v>1.4414414414414415E-2</v>
      </c>
      <c r="S7" s="118">
        <f t="shared" si="16"/>
        <v>1.8243243243243243</v>
      </c>
      <c r="T7" s="10">
        <v>5.4</v>
      </c>
      <c r="U7" s="10">
        <v>2.1</v>
      </c>
      <c r="V7" s="10">
        <v>100</v>
      </c>
      <c r="W7" s="10">
        <v>300</v>
      </c>
      <c r="X7" s="10">
        <v>1</v>
      </c>
      <c r="Y7" s="10">
        <v>0</v>
      </c>
      <c r="Z7" s="10">
        <v>0.35</v>
      </c>
      <c r="AA7" s="10">
        <v>1</v>
      </c>
      <c r="AB7" s="10">
        <v>12</v>
      </c>
      <c r="AC7" s="10">
        <v>150</v>
      </c>
      <c r="AD7" s="10">
        <f>BC!U67</f>
        <v>39.367724601090686</v>
      </c>
      <c r="AE7" s="10">
        <f>BC!V67</f>
        <v>7.2193904345513399E-2</v>
      </c>
      <c r="AF7" s="16">
        <f t="shared" si="1"/>
        <v>7.4928660714285718</v>
      </c>
      <c r="AG7" s="16">
        <f t="shared" si="2"/>
        <v>8.3240535714285731</v>
      </c>
      <c r="AH7" s="16">
        <f t="shared" si="3"/>
        <v>9.4018571428571427</v>
      </c>
      <c r="AI7" s="16">
        <f t="shared" si="4"/>
        <v>10.458348214285715</v>
      </c>
      <c r="AJ7" s="16">
        <f t="shared" si="5"/>
        <v>11.240821428571429</v>
      </c>
      <c r="AK7" s="16">
        <f t="shared" si="6"/>
        <v>11.755366071428572</v>
      </c>
      <c r="AL7" s="16">
        <f t="shared" si="7"/>
        <v>12.437366071428572</v>
      </c>
      <c r="AM7" s="16">
        <f t="shared" si="8"/>
        <v>12.997580357142859</v>
      </c>
      <c r="AN7" s="16">
        <f t="shared" si="9"/>
        <v>13.655223214285716</v>
      </c>
      <c r="AO7" s="16">
        <f t="shared" si="10"/>
        <v>14.121053571428574</v>
      </c>
      <c r="AP7" s="16">
        <f t="shared" si="11"/>
        <v>14.230660714285717</v>
      </c>
      <c r="AQ7" s="16">
        <f t="shared" si="12"/>
        <v>14.28850892857143</v>
      </c>
      <c r="AR7" s="14">
        <f t="shared" si="13"/>
        <v>3044.6428571428573</v>
      </c>
      <c r="AS7" s="15">
        <v>1E-4</v>
      </c>
      <c r="AT7" s="10">
        <v>24.61</v>
      </c>
      <c r="AU7" s="10">
        <v>27.34</v>
      </c>
      <c r="AV7" s="10">
        <v>30.88</v>
      </c>
      <c r="AW7" s="10">
        <v>34.35</v>
      </c>
      <c r="AX7" s="10">
        <v>36.92</v>
      </c>
      <c r="AY7" s="10">
        <v>38.61</v>
      </c>
      <c r="AZ7" s="10">
        <v>40.85</v>
      </c>
      <c r="BA7" s="10">
        <v>42.69</v>
      </c>
      <c r="BB7" s="10">
        <v>44.85</v>
      </c>
      <c r="BC7" s="10">
        <v>46.38</v>
      </c>
      <c r="BD7" s="10">
        <v>46.74</v>
      </c>
      <c r="BE7" s="10">
        <v>46.93</v>
      </c>
      <c r="BF7" s="10">
        <f>BC!X67</f>
        <v>6.6458882913714556E-3</v>
      </c>
    </row>
    <row r="8" spans="1:58" s="10" customFormat="1" x14ac:dyDescent="0.25">
      <c r="A8" s="10">
        <f t="shared" si="17"/>
        <v>7</v>
      </c>
      <c r="B8" s="11" t="s">
        <v>14</v>
      </c>
      <c r="C8" s="10">
        <v>13</v>
      </c>
      <c r="D8" s="12" t="s">
        <v>21</v>
      </c>
      <c r="E8" s="10">
        <v>20</v>
      </c>
      <c r="F8" s="10">
        <v>0</v>
      </c>
      <c r="G8" s="10">
        <v>0</v>
      </c>
      <c r="H8" s="10">
        <v>99.995000000000005</v>
      </c>
      <c r="I8" s="10">
        <v>50</v>
      </c>
      <c r="J8" s="10">
        <v>40</v>
      </c>
      <c r="K8" s="13">
        <v>22.2</v>
      </c>
      <c r="L8" s="13">
        <v>7.9</v>
      </c>
      <c r="M8" s="13">
        <v>0.32</v>
      </c>
      <c r="N8" s="13">
        <v>0</v>
      </c>
      <c r="O8" s="13">
        <v>32.6</v>
      </c>
      <c r="P8" s="13">
        <f t="shared" si="14"/>
        <v>0.35585585585585588</v>
      </c>
      <c r="Q8" s="13">
        <f t="shared" si="15"/>
        <v>1.4684684684684686</v>
      </c>
      <c r="R8" s="13">
        <f t="shared" si="0"/>
        <v>1.4414414414414415E-2</v>
      </c>
      <c r="S8" s="118">
        <f t="shared" si="16"/>
        <v>1.8243243243243243</v>
      </c>
      <c r="T8" s="10">
        <v>5.7</v>
      </c>
      <c r="U8" s="10">
        <v>6.4</v>
      </c>
      <c r="V8" s="10">
        <v>200</v>
      </c>
      <c r="W8" s="10">
        <v>300</v>
      </c>
      <c r="X8" s="10">
        <v>1</v>
      </c>
      <c r="Y8" s="10">
        <v>0</v>
      </c>
      <c r="Z8" s="10">
        <v>0.35</v>
      </c>
      <c r="AA8" s="10">
        <v>1</v>
      </c>
      <c r="AB8" s="10">
        <v>12</v>
      </c>
      <c r="AC8" s="10">
        <v>150</v>
      </c>
      <c r="AD8" s="10">
        <f>BC!Y67</f>
        <v>67.355400382125381</v>
      </c>
      <c r="AE8" s="10">
        <f>BC!Z67</f>
        <v>4.5882855321072918E-2</v>
      </c>
      <c r="AF8" s="16">
        <f t="shared" si="1"/>
        <v>6.2932767857142871</v>
      </c>
      <c r="AG8" s="16">
        <f t="shared" si="2"/>
        <v>8.3270982142857157</v>
      </c>
      <c r="AH8" s="16">
        <f t="shared" si="3"/>
        <v>9.6576071428571435</v>
      </c>
      <c r="AI8" s="16">
        <f t="shared" si="4"/>
        <v>10.586223214285717</v>
      </c>
      <c r="AJ8" s="16">
        <f t="shared" si="5"/>
        <v>11.447857142857144</v>
      </c>
      <c r="AK8" s="16">
        <f t="shared" si="6"/>
        <v>12.0415625</v>
      </c>
      <c r="AL8" s="16">
        <f t="shared" si="7"/>
        <v>12.948866071428572</v>
      </c>
      <c r="AM8" s="16">
        <f t="shared" si="8"/>
        <v>13.533437500000002</v>
      </c>
      <c r="AN8" s="16">
        <f t="shared" si="9"/>
        <v>14.251973214285716</v>
      </c>
      <c r="AO8" s="16">
        <f t="shared" si="10"/>
        <v>14.866991071428572</v>
      </c>
      <c r="AP8" s="16">
        <f t="shared" si="11"/>
        <v>15.113607142857145</v>
      </c>
      <c r="AQ8" s="16">
        <f t="shared" si="12"/>
        <v>15.262794642857145</v>
      </c>
      <c r="AR8" s="14">
        <f t="shared" si="13"/>
        <v>3044.6428571428573</v>
      </c>
      <c r="AS8" s="15">
        <v>1E-4</v>
      </c>
      <c r="AT8" s="10">
        <v>20.67</v>
      </c>
      <c r="AU8" s="10">
        <v>27.35</v>
      </c>
      <c r="AV8" s="10">
        <v>31.72</v>
      </c>
      <c r="AW8" s="10">
        <v>34.770000000000003</v>
      </c>
      <c r="AX8" s="10">
        <v>37.6</v>
      </c>
      <c r="AY8" s="10">
        <v>39.549999999999997</v>
      </c>
      <c r="AZ8" s="10">
        <v>42.53</v>
      </c>
      <c r="BA8" s="10">
        <v>44.45</v>
      </c>
      <c r="BB8" s="10">
        <v>46.81</v>
      </c>
      <c r="BC8" s="10">
        <v>48.83</v>
      </c>
      <c r="BD8" s="10">
        <v>49.64</v>
      </c>
      <c r="BE8" s="10">
        <v>50.13</v>
      </c>
      <c r="BF8" s="10">
        <f>BC!AB67</f>
        <v>2.9823498110370779E-2</v>
      </c>
    </row>
    <row r="9" spans="1:58" s="10" customFormat="1" x14ac:dyDescent="0.25">
      <c r="A9" s="10">
        <f t="shared" si="17"/>
        <v>8</v>
      </c>
      <c r="B9" s="11" t="s">
        <v>14</v>
      </c>
      <c r="C9" s="10">
        <v>13</v>
      </c>
      <c r="D9" s="12" t="s">
        <v>22</v>
      </c>
      <c r="E9" s="10">
        <v>20</v>
      </c>
      <c r="F9" s="10">
        <v>0</v>
      </c>
      <c r="G9" s="10">
        <v>0</v>
      </c>
      <c r="H9" s="10">
        <v>99.995000000000005</v>
      </c>
      <c r="I9" s="10">
        <v>50</v>
      </c>
      <c r="J9" s="10">
        <v>40</v>
      </c>
      <c r="K9" s="13">
        <v>22.2</v>
      </c>
      <c r="L9" s="13">
        <v>7.9</v>
      </c>
      <c r="M9" s="13">
        <v>0.32</v>
      </c>
      <c r="N9" s="13">
        <v>0</v>
      </c>
      <c r="O9" s="13">
        <v>32.6</v>
      </c>
      <c r="P9" s="13">
        <f t="shared" si="14"/>
        <v>0.35585585585585588</v>
      </c>
      <c r="Q9" s="13">
        <f t="shared" si="15"/>
        <v>1.4684684684684686</v>
      </c>
      <c r="R9" s="13">
        <f t="shared" si="0"/>
        <v>1.4414414414414415E-2</v>
      </c>
      <c r="S9" s="118">
        <f t="shared" si="16"/>
        <v>1.8243243243243243</v>
      </c>
      <c r="T9" s="10">
        <v>6.45</v>
      </c>
      <c r="U9" s="10">
        <v>11.3</v>
      </c>
      <c r="V9" s="10">
        <v>300</v>
      </c>
      <c r="W9" s="10">
        <v>300</v>
      </c>
      <c r="X9" s="10">
        <v>1</v>
      </c>
      <c r="Y9" s="10">
        <v>0</v>
      </c>
      <c r="Z9" s="10">
        <v>0.35</v>
      </c>
      <c r="AA9" s="10">
        <v>1</v>
      </c>
      <c r="AB9" s="10">
        <v>12</v>
      </c>
      <c r="AC9" s="10">
        <v>150</v>
      </c>
      <c r="AD9" s="10">
        <f>BC!AC67</f>
        <v>108.44947589465707</v>
      </c>
      <c r="AE9" s="10">
        <f>BC!AD67</f>
        <v>5.8356579320883666E-2</v>
      </c>
      <c r="AF9" s="16">
        <f t="shared" si="1"/>
        <v>24.795571428571431</v>
      </c>
      <c r="AG9" s="16">
        <f t="shared" si="2"/>
        <v>27.331758928571428</v>
      </c>
      <c r="AH9" s="16">
        <f t="shared" si="3"/>
        <v>29.624375000000001</v>
      </c>
      <c r="AI9" s="16">
        <f t="shared" si="4"/>
        <v>30.860500000000002</v>
      </c>
      <c r="AJ9" s="16">
        <f t="shared" si="5"/>
        <v>31.898723214285717</v>
      </c>
      <c r="AK9" s="16">
        <f t="shared" si="6"/>
        <v>32.955214285714284</v>
      </c>
      <c r="AL9" s="16">
        <f t="shared" si="7"/>
        <v>33.832071428571432</v>
      </c>
      <c r="AM9" s="16">
        <f t="shared" si="8"/>
        <v>34.307035714285718</v>
      </c>
      <c r="AN9" s="16">
        <f t="shared" si="9"/>
        <v>34.638901785714289</v>
      </c>
      <c r="AO9" s="16">
        <f t="shared" si="10"/>
        <v>35.253919642857149</v>
      </c>
      <c r="AP9" s="16">
        <f t="shared" si="11"/>
        <v>35.360482142857144</v>
      </c>
      <c r="AQ9" s="16">
        <f t="shared" si="12"/>
        <v>35.515758928571437</v>
      </c>
      <c r="AR9" s="14">
        <f t="shared" si="13"/>
        <v>3044.6428571428573</v>
      </c>
      <c r="AS9" s="15">
        <v>1E-4</v>
      </c>
      <c r="AT9" s="10">
        <v>81.44</v>
      </c>
      <c r="AU9" s="10">
        <v>89.77</v>
      </c>
      <c r="AV9" s="10">
        <v>97.3</v>
      </c>
      <c r="AW9" s="10">
        <v>101.36</v>
      </c>
      <c r="AX9" s="10">
        <v>104.77</v>
      </c>
      <c r="AY9" s="10">
        <v>108.24</v>
      </c>
      <c r="AZ9" s="10">
        <v>111.12</v>
      </c>
      <c r="BA9" s="10">
        <v>112.68</v>
      </c>
      <c r="BB9" s="10">
        <v>113.77</v>
      </c>
      <c r="BC9" s="10">
        <v>115.79</v>
      </c>
      <c r="BD9" s="10">
        <v>116.14</v>
      </c>
      <c r="BE9" s="10">
        <v>116.65</v>
      </c>
      <c r="BF9" s="10">
        <f>BC!AF67</f>
        <v>1.3550254598132897E-2</v>
      </c>
    </row>
    <row r="10" spans="1:58" s="10" customFormat="1" x14ac:dyDescent="0.25">
      <c r="A10" s="10">
        <f t="shared" si="17"/>
        <v>9</v>
      </c>
      <c r="B10" s="11" t="s">
        <v>14</v>
      </c>
      <c r="C10" s="10">
        <v>13</v>
      </c>
      <c r="D10" s="12" t="s">
        <v>23</v>
      </c>
      <c r="E10" s="10">
        <v>20</v>
      </c>
      <c r="F10" s="10">
        <v>0</v>
      </c>
      <c r="G10" s="10">
        <v>0</v>
      </c>
      <c r="H10" s="10">
        <v>99.995000000000005</v>
      </c>
      <c r="I10" s="10">
        <v>50</v>
      </c>
      <c r="J10" s="10">
        <v>40</v>
      </c>
      <c r="K10" s="13">
        <v>22.2</v>
      </c>
      <c r="L10" s="13">
        <v>7.9</v>
      </c>
      <c r="M10" s="13">
        <v>0.32</v>
      </c>
      <c r="N10" s="13">
        <v>0</v>
      </c>
      <c r="O10" s="13">
        <v>32.6</v>
      </c>
      <c r="P10" s="13">
        <f t="shared" si="14"/>
        <v>0.35585585585585588</v>
      </c>
      <c r="Q10" s="13">
        <f t="shared" si="15"/>
        <v>1.4684684684684686</v>
      </c>
      <c r="R10" s="13">
        <f t="shared" si="0"/>
        <v>1.4414414414414415E-2</v>
      </c>
      <c r="S10" s="118">
        <f t="shared" si="16"/>
        <v>1.8243243243243243</v>
      </c>
      <c r="T10" s="10">
        <v>9.75</v>
      </c>
      <c r="U10" s="10">
        <v>17.100000000000001</v>
      </c>
      <c r="V10" s="10">
        <v>400</v>
      </c>
      <c r="W10" s="10">
        <v>300</v>
      </c>
      <c r="X10" s="10">
        <v>1</v>
      </c>
      <c r="Y10" s="10">
        <v>0</v>
      </c>
      <c r="Z10" s="10">
        <v>0.35</v>
      </c>
      <c r="AA10" s="10">
        <v>1</v>
      </c>
      <c r="AB10" s="10">
        <v>12</v>
      </c>
      <c r="AC10" s="10">
        <v>150</v>
      </c>
      <c r="AD10" s="10">
        <f>BC!AG67</f>
        <v>487.41377005840343</v>
      </c>
      <c r="AE10" s="10">
        <f>BC!AH67</f>
        <v>2.0187551753820487E-2</v>
      </c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4"/>
      <c r="AS10" s="15"/>
      <c r="BF10" s="10">
        <f>BC!AJ67</f>
        <v>2.3901750330640244E-2</v>
      </c>
    </row>
    <row r="11" spans="1:58" s="10" customFormat="1" x14ac:dyDescent="0.25">
      <c r="A11" s="10">
        <f t="shared" si="17"/>
        <v>10</v>
      </c>
      <c r="B11" s="11" t="s">
        <v>14</v>
      </c>
      <c r="C11" s="10">
        <v>13</v>
      </c>
      <c r="D11" s="12" t="s">
        <v>24</v>
      </c>
      <c r="E11" s="10">
        <v>20</v>
      </c>
      <c r="F11" s="10">
        <v>0</v>
      </c>
      <c r="G11" s="10">
        <v>0</v>
      </c>
      <c r="H11" s="10">
        <v>99.995000000000005</v>
      </c>
      <c r="I11" s="10">
        <v>50</v>
      </c>
      <c r="J11" s="10">
        <v>40</v>
      </c>
      <c r="K11" s="13">
        <v>22.2</v>
      </c>
      <c r="L11" s="13">
        <v>7.9</v>
      </c>
      <c r="M11" s="13">
        <v>0.32</v>
      </c>
      <c r="N11" s="13">
        <v>0</v>
      </c>
      <c r="O11" s="13">
        <v>32.6</v>
      </c>
      <c r="P11" s="13">
        <f t="shared" si="14"/>
        <v>0.35585585585585588</v>
      </c>
      <c r="Q11" s="13">
        <f t="shared" si="15"/>
        <v>1.4684684684684686</v>
      </c>
      <c r="R11" s="13">
        <f t="shared" si="0"/>
        <v>1.4414414414414415E-2</v>
      </c>
      <c r="S11" s="118">
        <f t="shared" si="16"/>
        <v>1.8243243243243243</v>
      </c>
      <c r="T11" s="10">
        <v>8.5</v>
      </c>
      <c r="U11" s="10">
        <v>22.6</v>
      </c>
      <c r="V11" s="10">
        <v>500</v>
      </c>
      <c r="W11" s="10">
        <v>300</v>
      </c>
      <c r="X11" s="10">
        <v>1</v>
      </c>
      <c r="Y11" s="10">
        <v>0</v>
      </c>
      <c r="Z11" s="10">
        <v>0.35</v>
      </c>
      <c r="AA11" s="10">
        <v>1</v>
      </c>
      <c r="AB11" s="10">
        <v>12</v>
      </c>
      <c r="AC11" s="10">
        <v>150</v>
      </c>
      <c r="AD11" s="10">
        <f>BC!AK67</f>
        <v>293.03042822643306</v>
      </c>
      <c r="AE11" s="10">
        <f>BC!AL67</f>
        <v>1.6090466803472141E-2</v>
      </c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4"/>
      <c r="AS11" s="15"/>
      <c r="BF11" s="10">
        <f>BC!AN67</f>
        <v>4.0246261575761111E-2</v>
      </c>
    </row>
    <row r="12" spans="1:58" s="10" customFormat="1" x14ac:dyDescent="0.25">
      <c r="A12" s="10">
        <f t="shared" si="17"/>
        <v>11</v>
      </c>
      <c r="B12" s="11" t="s">
        <v>14</v>
      </c>
      <c r="C12" s="10">
        <v>13</v>
      </c>
      <c r="D12" s="12" t="s">
        <v>25</v>
      </c>
      <c r="E12" s="10">
        <v>20</v>
      </c>
      <c r="F12" s="10">
        <v>0</v>
      </c>
      <c r="G12" s="10">
        <v>0</v>
      </c>
      <c r="H12" s="10">
        <v>99.995000000000005</v>
      </c>
      <c r="I12" s="10">
        <v>50</v>
      </c>
      <c r="J12" s="10">
        <v>40</v>
      </c>
      <c r="K12" s="13">
        <v>22.2</v>
      </c>
      <c r="L12" s="13">
        <v>7.9</v>
      </c>
      <c r="M12" s="13">
        <v>0.32</v>
      </c>
      <c r="N12" s="13">
        <v>0</v>
      </c>
      <c r="O12" s="13">
        <v>32.6</v>
      </c>
      <c r="P12" s="13">
        <f t="shared" si="14"/>
        <v>0.35585585585585588</v>
      </c>
      <c r="Q12" s="13">
        <f t="shared" si="15"/>
        <v>1.4684684684684686</v>
      </c>
      <c r="R12" s="13">
        <f t="shared" si="0"/>
        <v>1.4414414414414415E-2</v>
      </c>
      <c r="S12" s="118">
        <f t="shared" si="16"/>
        <v>1.8243243243243243</v>
      </c>
      <c r="T12" s="10">
        <v>5.5</v>
      </c>
      <c r="U12" s="10">
        <v>2.1</v>
      </c>
      <c r="V12" s="10">
        <v>100</v>
      </c>
      <c r="W12" s="10">
        <v>300</v>
      </c>
      <c r="X12" s="10">
        <v>1</v>
      </c>
      <c r="Y12" s="10">
        <v>0</v>
      </c>
      <c r="Z12" s="10">
        <v>0.15</v>
      </c>
      <c r="AA12" s="10">
        <v>1</v>
      </c>
      <c r="AB12" s="10">
        <v>12</v>
      </c>
      <c r="AC12" s="10">
        <v>150</v>
      </c>
      <c r="AD12" s="10">
        <f>BC!AO67</f>
        <v>75.499082014565431</v>
      </c>
      <c r="AE12" s="10">
        <f>BC!AP67</f>
        <v>7.1993534613016358E-2</v>
      </c>
      <c r="AF12" s="16">
        <f t="shared" si="1"/>
        <v>17.433624999999999</v>
      </c>
      <c r="AG12" s="16">
        <f t="shared" si="2"/>
        <v>18.962035714285715</v>
      </c>
      <c r="AH12" s="16">
        <f t="shared" si="3"/>
        <v>20.210339285714287</v>
      </c>
      <c r="AI12" s="16">
        <f t="shared" si="4"/>
        <v>21.254651785714287</v>
      </c>
      <c r="AJ12" s="16">
        <f t="shared" si="5"/>
        <v>22.183267857142859</v>
      </c>
      <c r="AK12" s="16">
        <f t="shared" si="6"/>
        <v>22.895714285714288</v>
      </c>
      <c r="AL12" s="16">
        <f t="shared" si="7"/>
        <v>23.562491071428575</v>
      </c>
      <c r="AM12" s="16">
        <f t="shared" si="8"/>
        <v>23.961339285714288</v>
      </c>
      <c r="AN12" s="16">
        <f t="shared" si="9"/>
        <v>24.402812500000003</v>
      </c>
      <c r="AO12" s="16">
        <f t="shared" si="10"/>
        <v>24.914312500000001</v>
      </c>
      <c r="AP12" s="16">
        <f t="shared" si="11"/>
        <v>25.014785714285715</v>
      </c>
      <c r="AQ12" s="16">
        <f t="shared" si="12"/>
        <v>25.087857142857146</v>
      </c>
      <c r="AR12" s="14">
        <f t="shared" ref="AR12:AR56" si="18">J12*34.1*I12/(AA12*22.4)</f>
        <v>3044.6428571428573</v>
      </c>
      <c r="AS12" s="15">
        <v>1E-4</v>
      </c>
      <c r="AT12" s="10">
        <v>57.26</v>
      </c>
      <c r="AU12" s="10">
        <v>62.28</v>
      </c>
      <c r="AV12" s="10">
        <v>66.38</v>
      </c>
      <c r="AW12" s="10">
        <v>69.81</v>
      </c>
      <c r="AX12" s="10">
        <v>72.86</v>
      </c>
      <c r="AY12" s="10">
        <v>75.2</v>
      </c>
      <c r="AZ12" s="10">
        <v>77.39</v>
      </c>
      <c r="BA12" s="10">
        <v>78.7</v>
      </c>
      <c r="BB12" s="10">
        <v>80.150000000000006</v>
      </c>
      <c r="BC12" s="10">
        <v>81.83</v>
      </c>
      <c r="BD12" s="10">
        <v>82.16</v>
      </c>
      <c r="BE12" s="10">
        <v>82.4</v>
      </c>
      <c r="BF12" s="10">
        <f>BC!AR67</f>
        <v>6.160642648956105E-3</v>
      </c>
    </row>
    <row r="13" spans="1:58" s="10" customFormat="1" x14ac:dyDescent="0.25">
      <c r="A13" s="10">
        <f t="shared" si="17"/>
        <v>12</v>
      </c>
      <c r="B13" s="11" t="s">
        <v>14</v>
      </c>
      <c r="C13" s="10">
        <v>13</v>
      </c>
      <c r="D13" s="12" t="s">
        <v>26</v>
      </c>
      <c r="E13" s="10">
        <v>20</v>
      </c>
      <c r="F13" s="10">
        <v>0</v>
      </c>
      <c r="G13" s="10">
        <v>0</v>
      </c>
      <c r="H13" s="10">
        <v>99.995000000000005</v>
      </c>
      <c r="I13" s="10">
        <v>50</v>
      </c>
      <c r="J13" s="10">
        <v>40</v>
      </c>
      <c r="K13" s="13">
        <v>22.2</v>
      </c>
      <c r="L13" s="13">
        <v>7.9</v>
      </c>
      <c r="M13" s="13">
        <v>0.32</v>
      </c>
      <c r="N13" s="13">
        <v>0</v>
      </c>
      <c r="O13" s="13">
        <v>32.6</v>
      </c>
      <c r="P13" s="13">
        <f t="shared" si="14"/>
        <v>0.35585585585585588</v>
      </c>
      <c r="Q13" s="13">
        <f t="shared" si="15"/>
        <v>1.4684684684684686</v>
      </c>
      <c r="R13" s="13">
        <f t="shared" si="0"/>
        <v>1.4414414414414415E-2</v>
      </c>
      <c r="S13" s="118">
        <f t="shared" si="16"/>
        <v>1.8243243243243243</v>
      </c>
      <c r="T13" s="10">
        <v>5.9</v>
      </c>
      <c r="U13" s="10">
        <v>6.4</v>
      </c>
      <c r="V13" s="10">
        <v>200</v>
      </c>
      <c r="W13" s="10">
        <v>300</v>
      </c>
      <c r="X13" s="10">
        <v>1</v>
      </c>
      <c r="Y13" s="10">
        <v>0</v>
      </c>
      <c r="Z13" s="10">
        <v>0.15</v>
      </c>
      <c r="AA13" s="10">
        <v>1</v>
      </c>
      <c r="AB13" s="10">
        <v>12</v>
      </c>
      <c r="AC13" s="10">
        <v>150</v>
      </c>
      <c r="AD13" s="10">
        <f>BC!AS67</f>
        <v>41.018669118892326</v>
      </c>
      <c r="AE13" s="10">
        <f>BC!AT67</f>
        <v>6.1866416865527185E-2</v>
      </c>
      <c r="AF13" s="16">
        <f t="shared" si="1"/>
        <v>23.644696428571429</v>
      </c>
      <c r="AG13" s="16">
        <f t="shared" si="2"/>
        <v>27.41396428571429</v>
      </c>
      <c r="AH13" s="16">
        <f t="shared" si="3"/>
        <v>31.478562500000002</v>
      </c>
      <c r="AI13" s="16">
        <f t="shared" si="4"/>
        <v>33.765089285714289</v>
      </c>
      <c r="AJ13" s="16">
        <f t="shared" si="5"/>
        <v>36.054660714285717</v>
      </c>
      <c r="AK13" s="16">
        <f t="shared" si="6"/>
        <v>37.516089285714287</v>
      </c>
      <c r="AL13" s="16">
        <f t="shared" si="7"/>
        <v>38.733946428571429</v>
      </c>
      <c r="AM13" s="16">
        <f t="shared" si="8"/>
        <v>39.708232142857142</v>
      </c>
      <c r="AN13" s="16">
        <f t="shared" si="9"/>
        <v>40.408500000000004</v>
      </c>
      <c r="AO13" s="16">
        <f t="shared" si="10"/>
        <v>40.871285714285719</v>
      </c>
      <c r="AP13" s="16">
        <f t="shared" si="11"/>
        <v>41.044830357142864</v>
      </c>
      <c r="AQ13" s="16">
        <f t="shared" si="12"/>
        <v>41.16357142857143</v>
      </c>
      <c r="AR13" s="14">
        <f t="shared" si="18"/>
        <v>3044.6428571428573</v>
      </c>
      <c r="AS13" s="15">
        <v>1E-4</v>
      </c>
      <c r="AT13" s="10">
        <v>77.66</v>
      </c>
      <c r="AU13" s="10">
        <v>90.04</v>
      </c>
      <c r="AV13" s="10">
        <v>103.39</v>
      </c>
      <c r="AW13" s="10">
        <v>110.9</v>
      </c>
      <c r="AX13" s="10">
        <v>118.42</v>
      </c>
      <c r="AY13" s="10">
        <v>123.22</v>
      </c>
      <c r="AZ13" s="10">
        <v>127.22</v>
      </c>
      <c r="BA13" s="10">
        <v>130.41999999999999</v>
      </c>
      <c r="BB13" s="10">
        <v>132.72</v>
      </c>
      <c r="BC13" s="10">
        <v>134.24</v>
      </c>
      <c r="BD13" s="10">
        <v>134.81</v>
      </c>
      <c r="BE13" s="10">
        <v>135.19999999999999</v>
      </c>
      <c r="BF13" s="10">
        <f>BC!AV67</f>
        <v>6.6093363669170579E-3</v>
      </c>
    </row>
    <row r="14" spans="1:58" s="10" customFormat="1" x14ac:dyDescent="0.25">
      <c r="A14" s="10">
        <f t="shared" si="17"/>
        <v>13</v>
      </c>
      <c r="B14" s="11" t="s">
        <v>14</v>
      </c>
      <c r="C14" s="10">
        <v>13</v>
      </c>
      <c r="D14" s="12" t="s">
        <v>27</v>
      </c>
      <c r="E14" s="10">
        <v>20</v>
      </c>
      <c r="F14" s="10">
        <v>0</v>
      </c>
      <c r="G14" s="10">
        <v>0</v>
      </c>
      <c r="H14" s="10">
        <v>99.995000000000005</v>
      </c>
      <c r="I14" s="10">
        <v>50</v>
      </c>
      <c r="J14" s="10">
        <v>40</v>
      </c>
      <c r="K14" s="13">
        <v>22.2</v>
      </c>
      <c r="L14" s="13">
        <v>7.9</v>
      </c>
      <c r="M14" s="13">
        <v>0.32</v>
      </c>
      <c r="N14" s="13">
        <v>0</v>
      </c>
      <c r="O14" s="13">
        <v>32.6</v>
      </c>
      <c r="P14" s="13">
        <f t="shared" si="14"/>
        <v>0.35585585585585588</v>
      </c>
      <c r="Q14" s="13">
        <f t="shared" si="15"/>
        <v>1.4684684684684686</v>
      </c>
      <c r="R14" s="13">
        <f t="shared" si="0"/>
        <v>1.4414414414414415E-2</v>
      </c>
      <c r="S14" s="118">
        <f t="shared" si="16"/>
        <v>1.8243243243243243</v>
      </c>
      <c r="T14" s="10">
        <v>7</v>
      </c>
      <c r="U14" s="10">
        <v>11.3</v>
      </c>
      <c r="V14" s="10">
        <v>300</v>
      </c>
      <c r="W14" s="10">
        <v>300</v>
      </c>
      <c r="X14" s="10">
        <v>1</v>
      </c>
      <c r="Y14" s="10">
        <v>0</v>
      </c>
      <c r="Z14" s="10">
        <v>0.15</v>
      </c>
      <c r="AA14" s="10">
        <v>1</v>
      </c>
      <c r="AB14" s="10">
        <v>12</v>
      </c>
      <c r="AC14" s="10">
        <v>150</v>
      </c>
      <c r="AD14" s="10">
        <f>BC!AW67</f>
        <v>86.271059660498878</v>
      </c>
      <c r="AE14" s="10">
        <f>BC!AX67</f>
        <v>6.6220668654497036E-2</v>
      </c>
      <c r="AF14" s="16">
        <f t="shared" si="1"/>
        <v>32.163607142857146</v>
      </c>
      <c r="AG14" s="16">
        <f t="shared" si="2"/>
        <v>37.473464285714286</v>
      </c>
      <c r="AH14" s="16">
        <f t="shared" si="3"/>
        <v>39.562089285714286</v>
      </c>
      <c r="AI14" s="16">
        <f t="shared" si="4"/>
        <v>40.621625000000002</v>
      </c>
      <c r="AJ14" s="16">
        <f t="shared" si="5"/>
        <v>41.291446428571433</v>
      </c>
      <c r="AK14" s="16">
        <f t="shared" si="6"/>
        <v>42.016071428571429</v>
      </c>
      <c r="AL14" s="16">
        <f t="shared" si="7"/>
        <v>42.996446428571431</v>
      </c>
      <c r="AM14" s="16">
        <f t="shared" si="8"/>
        <v>44.092517857142859</v>
      </c>
      <c r="AN14" s="16">
        <f t="shared" si="9"/>
        <v>45.264705357142859</v>
      </c>
      <c r="AO14" s="16">
        <f t="shared" si="10"/>
        <v>45.919303571428571</v>
      </c>
      <c r="AP14" s="16">
        <f t="shared" si="11"/>
        <v>46.893589285714292</v>
      </c>
      <c r="AQ14" s="16">
        <f t="shared" si="12"/>
        <v>47.304616071428576</v>
      </c>
      <c r="AR14" s="14">
        <f t="shared" si="18"/>
        <v>3044.6428571428573</v>
      </c>
      <c r="AS14" s="15">
        <v>1E-4</v>
      </c>
      <c r="AT14" s="10">
        <v>105.64</v>
      </c>
      <c r="AU14" s="10">
        <v>123.08</v>
      </c>
      <c r="AV14" s="10">
        <v>129.94</v>
      </c>
      <c r="AW14" s="10">
        <v>133.41999999999999</v>
      </c>
      <c r="AX14" s="10">
        <v>135.62</v>
      </c>
      <c r="AY14" s="10">
        <v>138</v>
      </c>
      <c r="AZ14" s="10">
        <v>141.22</v>
      </c>
      <c r="BA14" s="10">
        <v>144.82</v>
      </c>
      <c r="BB14" s="10">
        <v>148.66999999999999</v>
      </c>
      <c r="BC14" s="10">
        <v>150.82</v>
      </c>
      <c r="BD14" s="10">
        <v>154.02000000000001</v>
      </c>
      <c r="BE14" s="10">
        <v>155.37</v>
      </c>
      <c r="BF14" s="10">
        <f>BC!AZ67</f>
        <v>2.1388831308578334E-2</v>
      </c>
    </row>
    <row r="15" spans="1:58" s="10" customFormat="1" x14ac:dyDescent="0.25">
      <c r="A15" s="10">
        <f t="shared" si="17"/>
        <v>14</v>
      </c>
      <c r="B15" s="11" t="s">
        <v>14</v>
      </c>
      <c r="C15" s="10">
        <v>13</v>
      </c>
      <c r="D15" s="12" t="s">
        <v>28</v>
      </c>
      <c r="E15" s="10">
        <v>20</v>
      </c>
      <c r="F15" s="10">
        <v>0</v>
      </c>
      <c r="G15" s="10">
        <v>0</v>
      </c>
      <c r="H15" s="10">
        <v>99.995000000000005</v>
      </c>
      <c r="I15" s="10">
        <v>50</v>
      </c>
      <c r="J15" s="10">
        <v>40</v>
      </c>
      <c r="K15" s="13">
        <v>22.2</v>
      </c>
      <c r="L15" s="13">
        <v>7.9</v>
      </c>
      <c r="M15" s="13">
        <v>0.32</v>
      </c>
      <c r="N15" s="13">
        <v>0</v>
      </c>
      <c r="O15" s="13">
        <v>32.6</v>
      </c>
      <c r="P15" s="13">
        <f t="shared" si="14"/>
        <v>0.35585585585585588</v>
      </c>
      <c r="Q15" s="13">
        <f t="shared" si="15"/>
        <v>1.4684684684684686</v>
      </c>
      <c r="R15" s="13">
        <f t="shared" si="0"/>
        <v>1.4414414414414415E-2</v>
      </c>
      <c r="S15" s="118">
        <f t="shared" si="16"/>
        <v>1.8243243243243243</v>
      </c>
      <c r="T15" s="10">
        <v>9.85</v>
      </c>
      <c r="U15" s="10">
        <v>20.350000000000001</v>
      </c>
      <c r="V15" s="10">
        <v>400.00020000000001</v>
      </c>
      <c r="W15" s="10">
        <v>300.00080000000003</v>
      </c>
      <c r="X15" s="10">
        <v>1</v>
      </c>
      <c r="Y15" s="10">
        <v>0</v>
      </c>
      <c r="Z15" s="10">
        <v>0.15</v>
      </c>
      <c r="AA15" s="10">
        <v>1</v>
      </c>
      <c r="AB15" s="10">
        <v>12</v>
      </c>
      <c r="AC15" s="10">
        <v>150</v>
      </c>
      <c r="AD15" s="10">
        <f>BC!BA67</f>
        <v>322.98108444035785</v>
      </c>
      <c r="AE15" s="10">
        <f>BC!BB67</f>
        <v>2.3584426111140162E-2</v>
      </c>
      <c r="AF15" s="16">
        <f t="shared" si="1"/>
        <v>128.55395535714288</v>
      </c>
      <c r="AG15" s="16">
        <f t="shared" si="2"/>
        <v>134.4879642857143</v>
      </c>
      <c r="AH15" s="16">
        <f t="shared" si="3"/>
        <v>139.45073214285716</v>
      </c>
      <c r="AI15" s="16">
        <f t="shared" si="4"/>
        <v>144.40132142857144</v>
      </c>
      <c r="AJ15" s="16">
        <f t="shared" si="5"/>
        <v>147.54034821428573</v>
      </c>
      <c r="AK15" s="16">
        <f t="shared" si="6"/>
        <v>149.56199107142859</v>
      </c>
      <c r="AL15" s="16">
        <f t="shared" si="7"/>
        <v>151.69324107142859</v>
      </c>
      <c r="AM15" s="16">
        <f t="shared" si="8"/>
        <v>152.72233035714288</v>
      </c>
      <c r="AN15" s="16">
        <f t="shared" si="9"/>
        <v>153.91278571428572</v>
      </c>
      <c r="AO15" s="16">
        <f t="shared" si="10"/>
        <v>154.57347321428574</v>
      </c>
      <c r="AP15" s="16">
        <f t="shared" si="11"/>
        <v>155.00276785714289</v>
      </c>
      <c r="AQ15" s="16">
        <f t="shared" si="12"/>
        <v>155.48991071428571</v>
      </c>
      <c r="AR15" s="14">
        <f t="shared" si="18"/>
        <v>3044.6428571428573</v>
      </c>
      <c r="AS15" s="15">
        <v>1E-4</v>
      </c>
      <c r="AT15" s="10">
        <v>422.23</v>
      </c>
      <c r="AU15" s="10">
        <v>441.72</v>
      </c>
      <c r="AV15" s="10">
        <v>458.02</v>
      </c>
      <c r="AW15" s="10">
        <v>474.28</v>
      </c>
      <c r="AX15" s="10">
        <v>484.59</v>
      </c>
      <c r="AY15" s="10">
        <v>491.23</v>
      </c>
      <c r="AZ15" s="10">
        <v>498.23</v>
      </c>
      <c r="BA15" s="10">
        <v>501.61</v>
      </c>
      <c r="BB15" s="10">
        <v>505.52</v>
      </c>
      <c r="BC15" s="10">
        <v>507.69</v>
      </c>
      <c r="BD15" s="10">
        <v>509.1</v>
      </c>
      <c r="BE15" s="10">
        <v>510.7</v>
      </c>
      <c r="BF15" s="10">
        <f>BC!BD67</f>
        <v>1.4923497506398839E-2</v>
      </c>
    </row>
    <row r="16" spans="1:58" s="10" customFormat="1" x14ac:dyDescent="0.25">
      <c r="A16" s="10">
        <f t="shared" si="17"/>
        <v>15</v>
      </c>
      <c r="B16" s="11" t="s">
        <v>14</v>
      </c>
      <c r="C16" s="10">
        <v>13</v>
      </c>
      <c r="D16" s="12" t="s">
        <v>29</v>
      </c>
      <c r="E16" s="10">
        <v>20</v>
      </c>
      <c r="F16" s="10">
        <v>0</v>
      </c>
      <c r="G16" s="10">
        <v>0</v>
      </c>
      <c r="H16" s="10">
        <v>99.995000000000005</v>
      </c>
      <c r="I16" s="10">
        <v>50</v>
      </c>
      <c r="J16" s="10">
        <v>40</v>
      </c>
      <c r="K16" s="13">
        <v>22.2</v>
      </c>
      <c r="L16" s="13">
        <v>7.9</v>
      </c>
      <c r="M16" s="13">
        <v>0.32</v>
      </c>
      <c r="N16" s="13">
        <v>0</v>
      </c>
      <c r="O16" s="13">
        <v>32.6</v>
      </c>
      <c r="P16" s="13">
        <f t="shared" si="14"/>
        <v>0.35585585585585588</v>
      </c>
      <c r="Q16" s="13">
        <f t="shared" si="15"/>
        <v>1.4684684684684686</v>
      </c>
      <c r="R16" s="13">
        <f t="shared" si="0"/>
        <v>1.4414414414414415E-2</v>
      </c>
      <c r="S16" s="118">
        <f t="shared" si="16"/>
        <v>1.8243243243243243</v>
      </c>
      <c r="T16" s="10">
        <v>9.65</v>
      </c>
      <c r="U16" s="10">
        <v>22.6</v>
      </c>
      <c r="V16" s="10">
        <v>500</v>
      </c>
      <c r="W16" s="10">
        <v>300</v>
      </c>
      <c r="X16" s="10">
        <v>1</v>
      </c>
      <c r="Y16" s="10">
        <v>0</v>
      </c>
      <c r="Z16" s="10">
        <v>0.15</v>
      </c>
      <c r="AA16" s="10">
        <v>1</v>
      </c>
      <c r="AB16" s="10">
        <v>12</v>
      </c>
      <c r="AC16" s="10">
        <v>150</v>
      </c>
      <c r="AD16" s="10">
        <f>BC!BE67</f>
        <v>251.36701318109655</v>
      </c>
      <c r="AE16" s="10">
        <f>BC!BF67</f>
        <v>2.2626735848580128E-2</v>
      </c>
      <c r="AF16" s="16">
        <f t="shared" si="1"/>
        <v>68.507508928571426</v>
      </c>
      <c r="AG16" s="16">
        <f t="shared" si="2"/>
        <v>73.46114285714286</v>
      </c>
      <c r="AH16" s="16">
        <f t="shared" si="3"/>
        <v>80.533848214285726</v>
      </c>
      <c r="AI16" s="16">
        <f t="shared" si="4"/>
        <v>82.710767857142869</v>
      </c>
      <c r="AJ16" s="16">
        <f t="shared" si="5"/>
        <v>85.651892857142869</v>
      </c>
      <c r="AK16" s="16">
        <f t="shared" si="6"/>
        <v>88.797008928571429</v>
      </c>
      <c r="AL16" s="16">
        <f t="shared" si="7"/>
        <v>92.051732142857148</v>
      </c>
      <c r="AM16" s="16">
        <f t="shared" si="8"/>
        <v>93.878517857142853</v>
      </c>
      <c r="AN16" s="16">
        <f t="shared" si="9"/>
        <v>94.724928571428578</v>
      </c>
      <c r="AO16" s="16">
        <f t="shared" si="10"/>
        <v>95.73575000000001</v>
      </c>
      <c r="AP16" s="16">
        <f t="shared" si="11"/>
        <v>96.034125000000017</v>
      </c>
      <c r="AQ16" s="16">
        <f t="shared" si="12"/>
        <v>96.335544642857158</v>
      </c>
      <c r="AR16" s="14">
        <f t="shared" si="18"/>
        <v>3044.6428571428573</v>
      </c>
      <c r="AS16" s="15">
        <v>1E-4</v>
      </c>
      <c r="AT16" s="10">
        <v>225.01</v>
      </c>
      <c r="AU16" s="10">
        <v>241.28</v>
      </c>
      <c r="AV16" s="10">
        <v>264.51</v>
      </c>
      <c r="AW16" s="10">
        <v>271.66000000000003</v>
      </c>
      <c r="AX16" s="10">
        <v>281.32</v>
      </c>
      <c r="AY16" s="10">
        <v>291.64999999999998</v>
      </c>
      <c r="AZ16" s="10">
        <v>302.33999999999997</v>
      </c>
      <c r="BA16" s="10">
        <v>308.33999999999997</v>
      </c>
      <c r="BB16" s="10">
        <v>311.12</v>
      </c>
      <c r="BC16" s="10">
        <v>314.44</v>
      </c>
      <c r="BD16" s="10">
        <v>315.42</v>
      </c>
      <c r="BE16" s="10">
        <v>316.41000000000003</v>
      </c>
      <c r="BF16" s="10">
        <f>BC!BH67</f>
        <v>3.7392384845188593E-2</v>
      </c>
    </row>
    <row r="17" spans="1:58" s="18" customFormat="1" x14ac:dyDescent="0.25">
      <c r="A17" s="10">
        <f t="shared" si="17"/>
        <v>16</v>
      </c>
      <c r="B17" s="17" t="s">
        <v>14</v>
      </c>
      <c r="C17" s="18">
        <v>11</v>
      </c>
      <c r="D17" s="19" t="s">
        <v>30</v>
      </c>
      <c r="E17" s="18">
        <v>20</v>
      </c>
      <c r="F17" s="20">
        <v>0.5</v>
      </c>
      <c r="G17" s="18">
        <v>20.99</v>
      </c>
      <c r="H17" s="18">
        <v>78</v>
      </c>
      <c r="I17" s="18">
        <v>50</v>
      </c>
      <c r="J17" s="18">
        <v>40</v>
      </c>
      <c r="K17" s="21">
        <v>22.2</v>
      </c>
      <c r="L17" s="21">
        <v>7.9</v>
      </c>
      <c r="M17" s="21">
        <v>0.32</v>
      </c>
      <c r="N17" s="21">
        <v>0</v>
      </c>
      <c r="O17" s="21">
        <v>32.6</v>
      </c>
      <c r="P17" s="21">
        <f t="shared" si="14"/>
        <v>0.35585585585585588</v>
      </c>
      <c r="Q17" s="21">
        <f t="shared" si="15"/>
        <v>1.4684684684684686</v>
      </c>
      <c r="R17" s="21">
        <f t="shared" si="0"/>
        <v>1.4414414414414415E-2</v>
      </c>
      <c r="S17" s="118">
        <f t="shared" si="16"/>
        <v>1.8243243243243243</v>
      </c>
      <c r="T17" s="22">
        <v>9.5500000000000007</v>
      </c>
      <c r="U17" s="18">
        <v>20.350000000000001</v>
      </c>
      <c r="V17" s="18">
        <v>400</v>
      </c>
      <c r="W17" s="18">
        <v>300</v>
      </c>
      <c r="X17" s="18">
        <v>1</v>
      </c>
      <c r="Y17" s="18">
        <v>0</v>
      </c>
      <c r="Z17" s="18">
        <v>0.35</v>
      </c>
      <c r="AA17" s="18">
        <v>1</v>
      </c>
      <c r="AB17" s="18">
        <v>12</v>
      </c>
      <c r="AC17" s="18">
        <v>150</v>
      </c>
      <c r="AD17" s="18">
        <f>BC!BI67</f>
        <v>493.85266834447924</v>
      </c>
      <c r="AE17" s="18">
        <f>BC!BJ67</f>
        <v>2.4421533993351997E-2</v>
      </c>
      <c r="AF17" s="25">
        <f t="shared" si="1"/>
        <v>129.28771428571429</v>
      </c>
      <c r="AG17" s="25">
        <f t="shared" si="2"/>
        <v>135.92808035714287</v>
      </c>
      <c r="AH17" s="25">
        <f t="shared" si="3"/>
        <v>141.30187500000002</v>
      </c>
      <c r="AI17" s="25">
        <f t="shared" si="4"/>
        <v>145.55524107142858</v>
      </c>
      <c r="AJ17" s="25">
        <f t="shared" si="5"/>
        <v>148.28628571428573</v>
      </c>
      <c r="AK17" s="25">
        <f t="shared" si="6"/>
        <v>149.7111785714286</v>
      </c>
      <c r="AL17" s="25">
        <f t="shared" si="7"/>
        <v>151.83025000000001</v>
      </c>
      <c r="AM17" s="25">
        <f t="shared" si="8"/>
        <v>153.28558928571428</v>
      </c>
      <c r="AN17" s="25">
        <f t="shared" si="9"/>
        <v>154.41819642857143</v>
      </c>
      <c r="AO17" s="25">
        <f t="shared" si="10"/>
        <v>154.99972321428572</v>
      </c>
      <c r="AP17" s="25">
        <f t="shared" si="11"/>
        <v>155.34376785714289</v>
      </c>
      <c r="AQ17" s="25">
        <f t="shared" si="12"/>
        <v>155.67867857142858</v>
      </c>
      <c r="AR17" s="23">
        <f t="shared" si="18"/>
        <v>3044.6428571428573</v>
      </c>
      <c r="AS17" s="24">
        <v>1E-4</v>
      </c>
      <c r="AT17" s="18">
        <v>424.64</v>
      </c>
      <c r="AU17" s="18">
        <v>446.45</v>
      </c>
      <c r="AV17" s="18">
        <v>464.1</v>
      </c>
      <c r="AW17" s="18">
        <v>478.07</v>
      </c>
      <c r="AX17" s="18">
        <v>487.04</v>
      </c>
      <c r="AY17" s="18">
        <v>491.72</v>
      </c>
      <c r="AZ17" s="18">
        <v>498.68</v>
      </c>
      <c r="BA17" s="18">
        <v>503.46</v>
      </c>
      <c r="BB17" s="18">
        <v>507.18</v>
      </c>
      <c r="BC17" s="18">
        <v>509.09</v>
      </c>
      <c r="BD17" s="18">
        <v>510.22</v>
      </c>
      <c r="BE17" s="18">
        <v>511.32</v>
      </c>
      <c r="BF17" s="18">
        <f>BC!BL67</f>
        <v>3.1930620235522726E-2</v>
      </c>
    </row>
    <row r="18" spans="1:58" s="18" customFormat="1" x14ac:dyDescent="0.25">
      <c r="A18" s="10">
        <f t="shared" si="17"/>
        <v>17</v>
      </c>
      <c r="B18" s="17" t="s">
        <v>31</v>
      </c>
      <c r="C18" s="18">
        <v>11</v>
      </c>
      <c r="D18" s="19" t="s">
        <v>32</v>
      </c>
      <c r="E18" s="18">
        <v>20</v>
      </c>
      <c r="F18" s="20">
        <v>0.5</v>
      </c>
      <c r="G18" s="18">
        <v>21</v>
      </c>
      <c r="H18" s="18">
        <v>78</v>
      </c>
      <c r="I18" s="18">
        <v>50</v>
      </c>
      <c r="J18" s="18">
        <v>40</v>
      </c>
      <c r="K18" s="26">
        <v>23.7</v>
      </c>
      <c r="L18" s="26">
        <v>7.2</v>
      </c>
      <c r="M18" s="26">
        <v>0.17</v>
      </c>
      <c r="N18" s="26">
        <f>'[1]11'!AI55</f>
        <v>0.22561904761904761</v>
      </c>
      <c r="O18" s="26">
        <v>33.1</v>
      </c>
      <c r="P18" s="26">
        <f t="shared" si="14"/>
        <v>0.30379746835443039</v>
      </c>
      <c r="Q18" s="26">
        <f t="shared" si="15"/>
        <v>1.3966244725738397</v>
      </c>
      <c r="R18" s="26">
        <f t="shared" si="0"/>
        <v>7.1729957805907177E-3</v>
      </c>
      <c r="S18" s="118">
        <f t="shared" si="16"/>
        <v>1.7004219409282704</v>
      </c>
      <c r="T18" s="22">
        <v>10.210000000000001</v>
      </c>
      <c r="U18" s="18">
        <v>58.01</v>
      </c>
      <c r="V18" s="18">
        <v>400</v>
      </c>
      <c r="W18" s="18">
        <v>300</v>
      </c>
      <c r="X18" s="18">
        <v>1</v>
      </c>
      <c r="Y18" s="18">
        <v>0</v>
      </c>
      <c r="Z18" s="18">
        <v>0.35</v>
      </c>
      <c r="AA18" s="18">
        <v>1</v>
      </c>
      <c r="AB18" s="18">
        <v>12</v>
      </c>
      <c r="AC18" s="18">
        <v>150</v>
      </c>
      <c r="AD18" s="18">
        <f>BC!BM67</f>
        <v>966.40589100791431</v>
      </c>
      <c r="AE18" s="18">
        <f>BC!BN67</f>
        <v>4.8732996492700372E-3</v>
      </c>
      <c r="AF18" s="25">
        <f t="shared" si="1"/>
        <v>216.45583928571432</v>
      </c>
      <c r="AG18" s="25">
        <f t="shared" si="2"/>
        <v>231.33196428571429</v>
      </c>
      <c r="AH18" s="25">
        <f t="shared" si="3"/>
        <v>249.71247321428572</v>
      </c>
      <c r="AI18" s="25">
        <f t="shared" si="4"/>
        <v>266.53716964285718</v>
      </c>
      <c r="AJ18" s="25">
        <f t="shared" si="5"/>
        <v>283.4684285714286</v>
      </c>
      <c r="AK18" s="25">
        <f t="shared" si="6"/>
        <v>295.51912500000003</v>
      </c>
      <c r="AL18" s="25">
        <f t="shared" si="7"/>
        <v>305.43857142857149</v>
      </c>
      <c r="AM18" s="25">
        <f t="shared" si="8"/>
        <v>312.42298214285722</v>
      </c>
      <c r="AN18" s="25">
        <f t="shared" si="9"/>
        <v>318.7467053571429</v>
      </c>
      <c r="AO18" s="25">
        <f t="shared" si="10"/>
        <v>322.74127678571432</v>
      </c>
      <c r="AP18" s="25">
        <f t="shared" si="11"/>
        <v>323.69425000000007</v>
      </c>
      <c r="AQ18" s="25">
        <f t="shared" si="12"/>
        <v>324.28491071428573</v>
      </c>
      <c r="AR18" s="23">
        <f t="shared" si="18"/>
        <v>3044.6428571428573</v>
      </c>
      <c r="AS18" s="24">
        <v>1E-4</v>
      </c>
      <c r="AT18" s="18">
        <v>710.94</v>
      </c>
      <c r="AU18" s="18">
        <v>759.8</v>
      </c>
      <c r="AV18" s="18">
        <v>820.17</v>
      </c>
      <c r="AW18" s="18">
        <v>875.43</v>
      </c>
      <c r="AX18" s="18">
        <v>931.04</v>
      </c>
      <c r="AY18" s="18">
        <v>970.62</v>
      </c>
      <c r="AZ18" s="18">
        <v>1003.2</v>
      </c>
      <c r="BA18" s="18">
        <v>1026.1400000000001</v>
      </c>
      <c r="BB18" s="18">
        <v>1046.9100000000001</v>
      </c>
      <c r="BC18" s="18">
        <v>1060.03</v>
      </c>
      <c r="BD18" s="18">
        <v>1063.1600000000001</v>
      </c>
      <c r="BE18" s="18">
        <v>1065.0999999999999</v>
      </c>
      <c r="BF18" s="18">
        <f>BC!BP67</f>
        <v>3.2320217395902621E-2</v>
      </c>
    </row>
    <row r="19" spans="1:58" s="18" customFormat="1" x14ac:dyDescent="0.25">
      <c r="A19" s="10">
        <f t="shared" si="17"/>
        <v>18</v>
      </c>
      <c r="B19" s="17" t="s">
        <v>33</v>
      </c>
      <c r="C19" s="18">
        <v>11</v>
      </c>
      <c r="D19" s="19" t="s">
        <v>34</v>
      </c>
      <c r="E19" s="18">
        <v>20.010000000000002</v>
      </c>
      <c r="F19" s="20">
        <v>0.5</v>
      </c>
      <c r="G19" s="18">
        <v>21</v>
      </c>
      <c r="H19" s="18">
        <v>78</v>
      </c>
      <c r="I19" s="18">
        <v>50.002000000000002</v>
      </c>
      <c r="J19" s="18">
        <v>40</v>
      </c>
      <c r="K19" s="26">
        <v>25.9</v>
      </c>
      <c r="L19" s="26">
        <v>4.9000000000000004</v>
      </c>
      <c r="M19" s="26">
        <v>0.59</v>
      </c>
      <c r="N19" s="26">
        <f>'[1]11'!S25</f>
        <v>2.2166666666666668E-2</v>
      </c>
      <c r="O19" s="26">
        <v>29.2</v>
      </c>
      <c r="P19" s="26">
        <f t="shared" si="14"/>
        <v>0.1891891891891892</v>
      </c>
      <c r="Q19" s="26">
        <f t="shared" si="15"/>
        <v>1.1274131274131274</v>
      </c>
      <c r="R19" s="26">
        <f t="shared" si="0"/>
        <v>2.277992277992278E-2</v>
      </c>
      <c r="S19" s="118">
        <f t="shared" si="16"/>
        <v>1.3166023166023166</v>
      </c>
      <c r="T19" s="22">
        <v>10.56</v>
      </c>
      <c r="U19" s="18">
        <v>115.34</v>
      </c>
      <c r="V19" s="18">
        <v>400</v>
      </c>
      <c r="W19" s="18">
        <v>300</v>
      </c>
      <c r="X19" s="18">
        <v>1</v>
      </c>
      <c r="Y19" s="18">
        <v>0</v>
      </c>
      <c r="Z19" s="18">
        <v>0.35</v>
      </c>
      <c r="AA19" s="18">
        <v>1</v>
      </c>
      <c r="AB19" s="18">
        <v>12</v>
      </c>
      <c r="AC19" s="18">
        <v>150</v>
      </c>
      <c r="AD19" s="18">
        <f>BC!BQ67</f>
        <v>1023.6445141286289</v>
      </c>
      <c r="AE19" s="18">
        <f>BC!BN67</f>
        <v>4.8732996492700372E-3</v>
      </c>
      <c r="AF19" s="25">
        <f t="shared" si="1"/>
        <v>232.99148000071435</v>
      </c>
      <c r="AG19" s="25">
        <f t="shared" si="2"/>
        <v>250.94645709964291</v>
      </c>
      <c r="AH19" s="25">
        <f t="shared" si="3"/>
        <v>272.39986877321434</v>
      </c>
      <c r="AI19" s="25">
        <f t="shared" si="4"/>
        <v>288.15957056464288</v>
      </c>
      <c r="AJ19" s="25">
        <f t="shared" si="5"/>
        <v>300.43301684000005</v>
      </c>
      <c r="AK19" s="25">
        <f t="shared" si="6"/>
        <v>310.56599357142863</v>
      </c>
      <c r="AL19" s="25">
        <f t="shared" si="7"/>
        <v>320.17222601964289</v>
      </c>
      <c r="AM19" s="25">
        <f t="shared" si="8"/>
        <v>327.30002004857153</v>
      </c>
      <c r="AN19" s="25">
        <f t="shared" si="9"/>
        <v>333.38954933428579</v>
      </c>
      <c r="AO19" s="25">
        <f t="shared" si="10"/>
        <v>337.6461303050001</v>
      </c>
      <c r="AP19" s="25">
        <f t="shared" si="11"/>
        <v>339.27507938892865</v>
      </c>
      <c r="AQ19" s="25">
        <f t="shared" si="12"/>
        <v>342.08539715428577</v>
      </c>
      <c r="AR19" s="23">
        <f t="shared" si="18"/>
        <v>3044.7646428571434</v>
      </c>
      <c r="AS19" s="24">
        <v>1E-4</v>
      </c>
      <c r="AT19" s="18">
        <v>765.22</v>
      </c>
      <c r="AU19" s="18">
        <v>824.19</v>
      </c>
      <c r="AV19" s="18">
        <v>894.65</v>
      </c>
      <c r="AW19" s="18">
        <v>946.41</v>
      </c>
      <c r="AX19" s="18">
        <v>986.72</v>
      </c>
      <c r="AY19" s="18">
        <v>1020</v>
      </c>
      <c r="AZ19" s="18">
        <v>1051.55</v>
      </c>
      <c r="BA19" s="18">
        <v>1074.96</v>
      </c>
      <c r="BB19" s="18">
        <v>1094.96</v>
      </c>
      <c r="BC19" s="18">
        <v>1108.94</v>
      </c>
      <c r="BD19" s="18">
        <v>1114.29</v>
      </c>
      <c r="BE19" s="18">
        <v>1123.52</v>
      </c>
      <c r="BF19" s="18">
        <f>BC!BT67</f>
        <v>8.047898482175091E-3</v>
      </c>
    </row>
    <row r="20" spans="1:58" s="28" customFormat="1" x14ac:dyDescent="0.25">
      <c r="A20" s="10">
        <f t="shared" si="17"/>
        <v>19</v>
      </c>
      <c r="B20" s="27" t="s">
        <v>35</v>
      </c>
      <c r="C20" s="28">
        <v>10</v>
      </c>
      <c r="D20" s="27" t="s">
        <v>36</v>
      </c>
      <c r="E20" s="28">
        <v>20</v>
      </c>
      <c r="F20" s="28">
        <v>0</v>
      </c>
      <c r="G20" s="28">
        <v>21</v>
      </c>
      <c r="H20" s="28">
        <v>78</v>
      </c>
      <c r="I20" s="29">
        <v>1000</v>
      </c>
      <c r="J20" s="28">
        <v>450</v>
      </c>
      <c r="K20" s="31">
        <v>41.5</v>
      </c>
      <c r="L20" s="31">
        <v>5.8</v>
      </c>
      <c r="M20" s="31">
        <v>3.2</v>
      </c>
      <c r="N20" s="31">
        <v>0.1</v>
      </c>
      <c r="O20" s="31">
        <v>49.4</v>
      </c>
      <c r="P20" s="31">
        <f t="shared" si="14"/>
        <v>0.1397590361445783</v>
      </c>
      <c r="Q20" s="31">
        <f t="shared" si="15"/>
        <v>1.1903614457831324</v>
      </c>
      <c r="R20" s="31">
        <f t="shared" si="0"/>
        <v>7.7108433734939766E-2</v>
      </c>
      <c r="S20" s="118">
        <f t="shared" si="16"/>
        <v>1.3301204819277108</v>
      </c>
      <c r="T20" s="31">
        <v>12.2</v>
      </c>
      <c r="U20" s="28">
        <v>9</v>
      </c>
      <c r="V20" s="28">
        <v>500</v>
      </c>
      <c r="W20" s="28">
        <v>120</v>
      </c>
      <c r="X20" s="28">
        <v>1</v>
      </c>
      <c r="Y20" s="28">
        <v>0</v>
      </c>
      <c r="Z20" s="28">
        <v>1.125</v>
      </c>
      <c r="AA20" s="30">
        <v>6.5189732142857153</v>
      </c>
      <c r="AB20" s="28">
        <v>9</v>
      </c>
      <c r="AC20" s="28">
        <v>47.0002</v>
      </c>
      <c r="AD20" s="28">
        <f>BC!BU67</f>
        <v>20.758842864600116</v>
      </c>
      <c r="AE20" s="28">
        <f>BC!BV67</f>
        <v>0.10147145207366025</v>
      </c>
      <c r="AF20" s="34">
        <f t="shared" si="1"/>
        <v>5.2016949152542376</v>
      </c>
      <c r="AG20" s="34">
        <f t="shared" si="2"/>
        <v>6.2000000000000011</v>
      </c>
      <c r="AH20" s="34">
        <f t="shared" si="3"/>
        <v>7.5030508474576276</v>
      </c>
      <c r="AI20" s="34">
        <f t="shared" si="4"/>
        <v>8.2071186440677977</v>
      </c>
      <c r="AJ20" s="34">
        <f t="shared" si="5"/>
        <v>8.7220338983050869</v>
      </c>
      <c r="AK20" s="34">
        <f t="shared" si="6"/>
        <v>9.0898305084745772</v>
      </c>
      <c r="AL20" s="34">
        <f t="shared" si="7"/>
        <v>9.4576271186440692</v>
      </c>
      <c r="AM20" s="34">
        <f t="shared" si="8"/>
        <v>9.6467796610169501</v>
      </c>
      <c r="AN20" s="34">
        <f t="shared" si="9"/>
        <v>9.8044067796610186</v>
      </c>
      <c r="AO20" s="34">
        <f t="shared" si="10"/>
        <v>9.898983050847459</v>
      </c>
      <c r="AP20" s="34">
        <f t="shared" si="11"/>
        <v>9.9094915254237286</v>
      </c>
      <c r="AQ20" s="34">
        <f t="shared" si="12"/>
        <v>9.92</v>
      </c>
      <c r="AR20" s="32">
        <f t="shared" si="18"/>
        <v>105084.74576271186</v>
      </c>
      <c r="AS20" s="33">
        <v>1.0000000000000001E-5</v>
      </c>
      <c r="AT20" s="34">
        <v>4.95</v>
      </c>
      <c r="AU20" s="34">
        <v>5.9</v>
      </c>
      <c r="AV20" s="34">
        <v>7.14</v>
      </c>
      <c r="AW20" s="34">
        <v>7.81</v>
      </c>
      <c r="AX20" s="34">
        <v>8.3000000000000007</v>
      </c>
      <c r="AY20" s="34">
        <v>8.65</v>
      </c>
      <c r="AZ20" s="34">
        <v>9</v>
      </c>
      <c r="BA20" s="34">
        <v>9.18</v>
      </c>
      <c r="BB20" s="34">
        <v>9.33</v>
      </c>
      <c r="BC20" s="34">
        <v>9.42</v>
      </c>
      <c r="BD20" s="34">
        <v>9.43</v>
      </c>
      <c r="BE20" s="34">
        <v>9.44</v>
      </c>
      <c r="BF20" s="28">
        <f>BC!BX67</f>
        <v>1.7244502239814019E-4</v>
      </c>
    </row>
    <row r="21" spans="1:58" s="28" customFormat="1" x14ac:dyDescent="0.25">
      <c r="A21" s="10">
        <f t="shared" si="17"/>
        <v>20</v>
      </c>
      <c r="B21" s="27" t="s">
        <v>35</v>
      </c>
      <c r="C21" s="28">
        <v>10</v>
      </c>
      <c r="D21" s="27" t="s">
        <v>37</v>
      </c>
      <c r="E21" s="28">
        <v>20</v>
      </c>
      <c r="F21" s="28">
        <v>70</v>
      </c>
      <c r="G21" s="28">
        <v>21</v>
      </c>
      <c r="H21" s="28">
        <v>78</v>
      </c>
      <c r="I21" s="29">
        <v>1000</v>
      </c>
      <c r="J21" s="28">
        <v>450</v>
      </c>
      <c r="K21" s="31">
        <v>41.5</v>
      </c>
      <c r="L21" s="31">
        <v>5.8</v>
      </c>
      <c r="M21" s="31">
        <v>3.2</v>
      </c>
      <c r="N21" s="31">
        <v>0.1</v>
      </c>
      <c r="O21" s="31">
        <v>49.4</v>
      </c>
      <c r="P21" s="31">
        <f t="shared" si="14"/>
        <v>0.1397590361445783</v>
      </c>
      <c r="Q21" s="31">
        <f t="shared" si="15"/>
        <v>1.1903614457831324</v>
      </c>
      <c r="R21" s="31">
        <f t="shared" si="0"/>
        <v>7.7108433734939766E-2</v>
      </c>
      <c r="S21" s="118">
        <f t="shared" si="16"/>
        <v>1.3301204819277108</v>
      </c>
      <c r="T21" s="31">
        <v>12.2</v>
      </c>
      <c r="U21" s="28">
        <v>9</v>
      </c>
      <c r="V21" s="28">
        <v>500</v>
      </c>
      <c r="W21" s="28">
        <v>120</v>
      </c>
      <c r="X21" s="28">
        <v>1</v>
      </c>
      <c r="Y21" s="28">
        <v>0</v>
      </c>
      <c r="Z21" s="28">
        <v>1.125</v>
      </c>
      <c r="AA21" s="30">
        <v>4.3130771264097758</v>
      </c>
      <c r="AB21" s="28">
        <v>9</v>
      </c>
      <c r="AC21" s="28">
        <v>47</v>
      </c>
      <c r="AD21" s="28">
        <f>BC!BY67</f>
        <v>23.189535414287551</v>
      </c>
      <c r="AE21" s="28">
        <f>BC!BZ67</f>
        <v>0.10575537674449159</v>
      </c>
      <c r="AF21" s="34">
        <f t="shared" si="1"/>
        <v>13.881713688610239</v>
      </c>
      <c r="AG21" s="34">
        <f t="shared" si="2"/>
        <v>15.199999999999998</v>
      </c>
      <c r="AH21" s="34">
        <f t="shared" si="3"/>
        <v>16.550052246603968</v>
      </c>
      <c r="AI21" s="34">
        <f t="shared" si="4"/>
        <v>17.53479623824451</v>
      </c>
      <c r="AJ21" s="34">
        <f t="shared" si="5"/>
        <v>18.10658307210031</v>
      </c>
      <c r="AK21" s="34">
        <f t="shared" si="6"/>
        <v>18.503657262277951</v>
      </c>
      <c r="AL21" s="34">
        <f t="shared" si="7"/>
        <v>18.757784743991639</v>
      </c>
      <c r="AM21" s="34">
        <f t="shared" si="8"/>
        <v>18.996029258098222</v>
      </c>
      <c r="AN21" s="34">
        <f t="shared" si="9"/>
        <v>19.31368861024033</v>
      </c>
      <c r="AO21" s="34">
        <f t="shared" si="10"/>
        <v>19.536050156739812</v>
      </c>
      <c r="AP21" s="34">
        <f t="shared" si="11"/>
        <v>19.583699059561127</v>
      </c>
      <c r="AQ21" s="34">
        <f t="shared" si="12"/>
        <v>19.583699059561127</v>
      </c>
      <c r="AR21" s="32">
        <f t="shared" si="18"/>
        <v>158829.67607105535</v>
      </c>
      <c r="AS21" s="33">
        <v>1.0000000000000001E-5</v>
      </c>
      <c r="AT21" s="34">
        <v>8.74</v>
      </c>
      <c r="AU21" s="34">
        <v>9.57</v>
      </c>
      <c r="AV21" s="34">
        <v>10.42</v>
      </c>
      <c r="AW21" s="34">
        <v>11.04</v>
      </c>
      <c r="AX21" s="34">
        <v>11.4</v>
      </c>
      <c r="AY21" s="34">
        <v>11.65</v>
      </c>
      <c r="AZ21" s="34">
        <v>11.81</v>
      </c>
      <c r="BA21" s="34">
        <v>11.96</v>
      </c>
      <c r="BB21" s="34">
        <v>12.16</v>
      </c>
      <c r="BC21" s="34">
        <v>12.3</v>
      </c>
      <c r="BD21" s="34">
        <v>12.33</v>
      </c>
      <c r="BE21" s="34">
        <v>12.33</v>
      </c>
      <c r="BF21" s="28">
        <f>BC!CB67</f>
        <v>6.7798733165037634E-4</v>
      </c>
    </row>
    <row r="22" spans="1:58" s="28" customFormat="1" x14ac:dyDescent="0.25">
      <c r="A22" s="10">
        <f t="shared" si="17"/>
        <v>21</v>
      </c>
      <c r="B22" s="27" t="s">
        <v>35</v>
      </c>
      <c r="C22" s="28">
        <v>10</v>
      </c>
      <c r="D22" s="27" t="s">
        <v>38</v>
      </c>
      <c r="E22" s="28">
        <v>20</v>
      </c>
      <c r="F22" s="28">
        <v>0</v>
      </c>
      <c r="G22" s="28">
        <v>21</v>
      </c>
      <c r="H22" s="28">
        <v>78</v>
      </c>
      <c r="I22" s="29">
        <v>1000</v>
      </c>
      <c r="J22" s="28">
        <v>450</v>
      </c>
      <c r="K22" s="31">
        <v>41.5</v>
      </c>
      <c r="L22" s="31">
        <v>5.8</v>
      </c>
      <c r="M22" s="31">
        <v>3.2</v>
      </c>
      <c r="N22" s="31">
        <v>0.1</v>
      </c>
      <c r="O22" s="31">
        <v>49.4</v>
      </c>
      <c r="P22" s="31">
        <f t="shared" si="14"/>
        <v>0.1397590361445783</v>
      </c>
      <c r="Q22" s="31">
        <f t="shared" si="15"/>
        <v>1.1903614457831324</v>
      </c>
      <c r="R22" s="31">
        <f t="shared" si="0"/>
        <v>7.7108433734939766E-2</v>
      </c>
      <c r="S22" s="118">
        <f t="shared" si="16"/>
        <v>1.3301204819277108</v>
      </c>
      <c r="T22" s="31">
        <v>12.2</v>
      </c>
      <c r="U22" s="28">
        <v>9</v>
      </c>
      <c r="V22" s="28">
        <v>500</v>
      </c>
      <c r="W22" s="28">
        <v>120</v>
      </c>
      <c r="X22" s="28">
        <v>1</v>
      </c>
      <c r="Y22" s="28">
        <v>70</v>
      </c>
      <c r="Z22" s="28">
        <v>1.125</v>
      </c>
      <c r="AA22" s="30">
        <v>3.9279178442959921</v>
      </c>
      <c r="AB22" s="28">
        <v>9</v>
      </c>
      <c r="AC22" s="28">
        <v>47</v>
      </c>
      <c r="AD22" s="28">
        <f>BC!CC67</f>
        <v>13.054435725514686</v>
      </c>
      <c r="AE22" s="28">
        <f>BC!CD67</f>
        <v>0.19451499261267025</v>
      </c>
      <c r="AF22" s="34">
        <f t="shared" si="1"/>
        <v>11.283939774153074</v>
      </c>
      <c r="AG22" s="34">
        <f t="shared" si="2"/>
        <v>13.9</v>
      </c>
      <c r="AH22" s="34">
        <f t="shared" si="3"/>
        <v>17.143914680050191</v>
      </c>
      <c r="AI22" s="34">
        <f t="shared" si="4"/>
        <v>19.655332496863238</v>
      </c>
      <c r="AJ22" s="34">
        <f t="shared" si="5"/>
        <v>21.521455457967381</v>
      </c>
      <c r="AK22" s="34">
        <f t="shared" si="6"/>
        <v>22.655081555834382</v>
      </c>
      <c r="AL22" s="34">
        <f t="shared" si="7"/>
        <v>23.841028858218319</v>
      </c>
      <c r="AM22" s="34">
        <f t="shared" si="8"/>
        <v>24.67816813048934</v>
      </c>
      <c r="AN22" s="34">
        <f t="shared" si="9"/>
        <v>25.288582183186954</v>
      </c>
      <c r="AO22" s="34">
        <f t="shared" si="10"/>
        <v>25.515307402760357</v>
      </c>
      <c r="AP22" s="34">
        <f t="shared" si="11"/>
        <v>25.619949811794228</v>
      </c>
      <c r="AQ22" s="34">
        <f t="shared" si="12"/>
        <v>25.654830614805526</v>
      </c>
      <c r="AR22" s="32">
        <f t="shared" si="18"/>
        <v>174404.01505646174</v>
      </c>
      <c r="AS22" s="33">
        <v>1.0000000000000001E-5</v>
      </c>
      <c r="AT22" s="34">
        <v>6.47</v>
      </c>
      <c r="AU22" s="34">
        <v>7.97</v>
      </c>
      <c r="AV22" s="34">
        <v>9.83</v>
      </c>
      <c r="AW22" s="34">
        <v>11.27</v>
      </c>
      <c r="AX22" s="34">
        <v>12.34</v>
      </c>
      <c r="AY22" s="34">
        <v>12.99</v>
      </c>
      <c r="AZ22" s="34">
        <v>13.67</v>
      </c>
      <c r="BA22" s="34">
        <v>14.15</v>
      </c>
      <c r="BB22" s="34">
        <v>14.5</v>
      </c>
      <c r="BC22" s="34">
        <v>14.63</v>
      </c>
      <c r="BD22" s="34">
        <v>14.69</v>
      </c>
      <c r="BE22" s="34">
        <v>14.71</v>
      </c>
      <c r="BF22" s="28">
        <f>BC!CF67</f>
        <v>3.95932068003081E-3</v>
      </c>
    </row>
    <row r="23" spans="1:58" s="28" customFormat="1" x14ac:dyDescent="0.25">
      <c r="A23" s="10">
        <f t="shared" si="17"/>
        <v>22</v>
      </c>
      <c r="B23" s="27" t="s">
        <v>35</v>
      </c>
      <c r="C23" s="28">
        <v>10</v>
      </c>
      <c r="D23" s="27" t="s">
        <v>39</v>
      </c>
      <c r="E23" s="28">
        <v>20</v>
      </c>
      <c r="F23" s="28">
        <v>70</v>
      </c>
      <c r="G23" s="28">
        <v>21</v>
      </c>
      <c r="H23" s="28">
        <v>78</v>
      </c>
      <c r="I23" s="29">
        <v>1000</v>
      </c>
      <c r="J23" s="28">
        <v>450</v>
      </c>
      <c r="K23" s="31">
        <v>41.5</v>
      </c>
      <c r="L23" s="31">
        <v>5.8</v>
      </c>
      <c r="M23" s="31">
        <v>3.2</v>
      </c>
      <c r="N23" s="31">
        <v>0.1</v>
      </c>
      <c r="O23" s="31">
        <v>49.4</v>
      </c>
      <c r="P23" s="31">
        <f t="shared" si="14"/>
        <v>0.1397590361445783</v>
      </c>
      <c r="Q23" s="31">
        <f t="shared" si="15"/>
        <v>1.1903614457831324</v>
      </c>
      <c r="R23" s="31">
        <f t="shared" si="0"/>
        <v>7.7108433734939766E-2</v>
      </c>
      <c r="S23" s="118">
        <f t="shared" si="16"/>
        <v>1.3301204819277108</v>
      </c>
      <c r="T23" s="31">
        <v>12.2</v>
      </c>
      <c r="U23" s="28">
        <v>9</v>
      </c>
      <c r="V23" s="28">
        <v>500</v>
      </c>
      <c r="W23" s="28">
        <v>120</v>
      </c>
      <c r="X23" s="28">
        <v>1</v>
      </c>
      <c r="Y23" s="28">
        <v>70</v>
      </c>
      <c r="Z23" s="28">
        <v>1.125</v>
      </c>
      <c r="AA23" s="30">
        <v>6.9778802213331383</v>
      </c>
      <c r="AB23" s="28">
        <v>9</v>
      </c>
      <c r="AC23" s="28">
        <v>47</v>
      </c>
      <c r="AD23" s="28">
        <f>BC!CG67</f>
        <v>116.81477388050516</v>
      </c>
      <c r="AE23" s="28">
        <f>BC!CH67</f>
        <v>5.8063407867632928E-2</v>
      </c>
      <c r="AF23" s="34">
        <f t="shared" si="1"/>
        <v>90.840167490666943</v>
      </c>
      <c r="AG23" s="34">
        <f t="shared" si="2"/>
        <v>97.3</v>
      </c>
      <c r="AH23" s="34">
        <f t="shared" si="3"/>
        <v>104.20161436787409</v>
      </c>
      <c r="AI23" s="34">
        <f t="shared" si="4"/>
        <v>108.1972858440117</v>
      </c>
      <c r="AJ23" s="34">
        <f t="shared" si="5"/>
        <v>111.61373221672889</v>
      </c>
      <c r="AK23" s="34">
        <f t="shared" si="6"/>
        <v>113.86191100797095</v>
      </c>
      <c r="AL23" s="34">
        <f t="shared" si="7"/>
        <v>115.46214307335285</v>
      </c>
      <c r="AM23" s="34">
        <f t="shared" si="8"/>
        <v>116.69913227726769</v>
      </c>
      <c r="AN23" s="34">
        <f t="shared" si="9"/>
        <v>117.37653112703057</v>
      </c>
      <c r="AO23" s="34">
        <f t="shared" si="10"/>
        <v>117.90666935727978</v>
      </c>
      <c r="AP23" s="34">
        <f t="shared" si="11"/>
        <v>118.04411260215922</v>
      </c>
      <c r="AQ23" s="34">
        <f t="shared" si="12"/>
        <v>118.09319947533045</v>
      </c>
      <c r="AR23" s="32">
        <f t="shared" si="18"/>
        <v>98173.746342447776</v>
      </c>
      <c r="AS23" s="33">
        <v>1.0000000000000001E-5</v>
      </c>
      <c r="AT23" s="34">
        <v>92.53</v>
      </c>
      <c r="AU23" s="34">
        <v>99.11</v>
      </c>
      <c r="AV23" s="34">
        <v>106.14</v>
      </c>
      <c r="AW23" s="34">
        <v>110.21</v>
      </c>
      <c r="AX23" s="34">
        <v>113.69</v>
      </c>
      <c r="AY23" s="34">
        <v>115.98</v>
      </c>
      <c r="AZ23" s="34">
        <v>117.61</v>
      </c>
      <c r="BA23" s="34">
        <v>118.87</v>
      </c>
      <c r="BB23" s="34">
        <v>119.56</v>
      </c>
      <c r="BC23" s="34">
        <v>120.1</v>
      </c>
      <c r="BD23" s="34">
        <v>120.24</v>
      </c>
      <c r="BE23" s="34">
        <v>120.29</v>
      </c>
      <c r="BF23" s="28">
        <f>BC!CJ67</f>
        <v>4.36382357360399E-3</v>
      </c>
    </row>
    <row r="24" spans="1:58" s="28" customFormat="1" x14ac:dyDescent="0.25">
      <c r="A24" s="10">
        <f t="shared" si="17"/>
        <v>23</v>
      </c>
      <c r="B24" s="27" t="s">
        <v>35</v>
      </c>
      <c r="C24" s="28">
        <v>10</v>
      </c>
      <c r="D24" s="27" t="s">
        <v>40</v>
      </c>
      <c r="E24" s="28">
        <v>20</v>
      </c>
      <c r="F24" s="28">
        <v>0</v>
      </c>
      <c r="G24" s="28">
        <v>21</v>
      </c>
      <c r="H24" s="28">
        <v>78</v>
      </c>
      <c r="I24" s="29">
        <v>1000</v>
      </c>
      <c r="J24" s="28">
        <v>450</v>
      </c>
      <c r="K24" s="31">
        <v>41.5</v>
      </c>
      <c r="L24" s="31">
        <v>5.8</v>
      </c>
      <c r="M24" s="31">
        <v>3.2</v>
      </c>
      <c r="N24" s="31">
        <v>0.1</v>
      </c>
      <c r="O24" s="31">
        <v>49.4</v>
      </c>
      <c r="P24" s="31">
        <f t="shared" si="14"/>
        <v>0.1397590361445783</v>
      </c>
      <c r="Q24" s="31">
        <f t="shared" si="15"/>
        <v>1.1903614457831324</v>
      </c>
      <c r="R24" s="31">
        <f t="shared" si="0"/>
        <v>7.7108433734939766E-2</v>
      </c>
      <c r="S24" s="118">
        <f t="shared" si="16"/>
        <v>1.3301204819277108</v>
      </c>
      <c r="T24" s="28">
        <v>12.7</v>
      </c>
      <c r="U24" s="28">
        <v>12</v>
      </c>
      <c r="V24" s="28">
        <v>800</v>
      </c>
      <c r="W24" s="28">
        <v>120</v>
      </c>
      <c r="X24" s="28">
        <v>1</v>
      </c>
      <c r="Y24" s="28">
        <v>0</v>
      </c>
      <c r="Z24" s="28">
        <v>1.125</v>
      </c>
      <c r="AA24" s="30">
        <v>26.649907447735192</v>
      </c>
      <c r="AB24" s="28">
        <v>9</v>
      </c>
      <c r="AC24" s="28">
        <v>47</v>
      </c>
      <c r="AD24" s="28">
        <f>BC!CK67</f>
        <v>36.130116343007494</v>
      </c>
      <c r="AE24" s="28">
        <f>BC!CL67</f>
        <v>0.25289319977050367</v>
      </c>
      <c r="AF24" s="34">
        <f t="shared" si="1"/>
        <v>7.8504075235109738</v>
      </c>
      <c r="AG24" s="34">
        <f t="shared" si="2"/>
        <v>8.2000000000000011</v>
      </c>
      <c r="AH24" s="34">
        <f t="shared" si="3"/>
        <v>8.6267084639498464</v>
      </c>
      <c r="AI24" s="34">
        <f t="shared" si="4"/>
        <v>8.8966144200626989</v>
      </c>
      <c r="AJ24" s="34">
        <f t="shared" si="5"/>
        <v>9.0765517241379339</v>
      </c>
      <c r="AK24" s="34">
        <f t="shared" si="6"/>
        <v>9.2153605015674014</v>
      </c>
      <c r="AL24" s="34">
        <f t="shared" si="7"/>
        <v>9.3130407523510979</v>
      </c>
      <c r="AM24" s="34">
        <f t="shared" si="8"/>
        <v>9.3695924764890322</v>
      </c>
      <c r="AN24" s="34">
        <f t="shared" si="9"/>
        <v>9.4081504702194376</v>
      </c>
      <c r="AO24" s="34">
        <f t="shared" si="10"/>
        <v>9.4364263322884039</v>
      </c>
      <c r="AP24" s="34">
        <f t="shared" si="11"/>
        <v>9.4415673981191244</v>
      </c>
      <c r="AQ24" s="34">
        <f t="shared" si="12"/>
        <v>9.4441379310344864</v>
      </c>
      <c r="AR24" s="32">
        <f t="shared" si="18"/>
        <v>25705.32915360502</v>
      </c>
      <c r="AS24" s="33">
        <v>1.0000000000000001E-5</v>
      </c>
      <c r="AT24" s="34">
        <v>30.54</v>
      </c>
      <c r="AU24" s="34">
        <v>31.9</v>
      </c>
      <c r="AV24" s="34">
        <v>33.56</v>
      </c>
      <c r="AW24" s="34">
        <v>34.61</v>
      </c>
      <c r="AX24" s="34">
        <v>35.31</v>
      </c>
      <c r="AY24" s="34">
        <v>35.85</v>
      </c>
      <c r="AZ24" s="34">
        <v>36.229999999999997</v>
      </c>
      <c r="BA24" s="34">
        <v>36.450000000000003</v>
      </c>
      <c r="BB24" s="34">
        <v>36.6</v>
      </c>
      <c r="BC24" s="34">
        <v>36.71</v>
      </c>
      <c r="BD24" s="34">
        <v>36.729999999999997</v>
      </c>
      <c r="BE24" s="34">
        <v>36.74</v>
      </c>
      <c r="BF24" s="28">
        <f>BC!CN67</f>
        <v>4.3968095307483183E-3</v>
      </c>
    </row>
    <row r="25" spans="1:58" s="28" customFormat="1" x14ac:dyDescent="0.25">
      <c r="A25" s="10">
        <f t="shared" si="17"/>
        <v>24</v>
      </c>
      <c r="B25" s="27" t="s">
        <v>35</v>
      </c>
      <c r="C25" s="28">
        <v>10</v>
      </c>
      <c r="D25" s="27" t="s">
        <v>41</v>
      </c>
      <c r="E25" s="28">
        <v>20</v>
      </c>
      <c r="F25" s="28">
        <v>70</v>
      </c>
      <c r="G25" s="28">
        <v>21</v>
      </c>
      <c r="H25" s="28">
        <v>78</v>
      </c>
      <c r="I25" s="29">
        <v>1000</v>
      </c>
      <c r="J25" s="28">
        <v>450</v>
      </c>
      <c r="K25" s="31">
        <v>41.5</v>
      </c>
      <c r="L25" s="31">
        <v>5.8</v>
      </c>
      <c r="M25" s="31">
        <v>3.2</v>
      </c>
      <c r="N25" s="31">
        <v>0.1</v>
      </c>
      <c r="O25" s="31">
        <v>49.4</v>
      </c>
      <c r="P25" s="31">
        <f t="shared" si="14"/>
        <v>0.1397590361445783</v>
      </c>
      <c r="Q25" s="31">
        <f t="shared" si="15"/>
        <v>1.1903614457831324</v>
      </c>
      <c r="R25" s="31">
        <f t="shared" si="0"/>
        <v>7.7108433734939766E-2</v>
      </c>
      <c r="S25" s="118">
        <f t="shared" si="16"/>
        <v>1.3301204819277108</v>
      </c>
      <c r="T25" s="28">
        <v>12.7</v>
      </c>
      <c r="U25" s="28">
        <v>12</v>
      </c>
      <c r="V25" s="28">
        <v>800</v>
      </c>
      <c r="W25" s="28">
        <v>120</v>
      </c>
      <c r="X25" s="28">
        <v>1</v>
      </c>
      <c r="Y25" s="28">
        <v>0</v>
      </c>
      <c r="Z25" s="28">
        <v>1.125</v>
      </c>
      <c r="AA25" s="30">
        <v>10.183452094780222</v>
      </c>
      <c r="AB25" s="28">
        <v>9</v>
      </c>
      <c r="AC25" s="28">
        <v>47</v>
      </c>
      <c r="AD25" s="28">
        <f>BC!CO67</f>
        <v>42.499423175003599</v>
      </c>
      <c r="AE25" s="28">
        <f>BC!CP67</f>
        <v>0.3273742107019203</v>
      </c>
      <c r="AF25" s="34">
        <f t="shared" si="1"/>
        <v>25.058214747736091</v>
      </c>
      <c r="AG25" s="34">
        <f t="shared" si="2"/>
        <v>25.999999999999996</v>
      </c>
      <c r="AH25" s="34">
        <f t="shared" si="3"/>
        <v>27.029236739974124</v>
      </c>
      <c r="AI25" s="34">
        <f t="shared" si="4"/>
        <v>27.701940491591202</v>
      </c>
      <c r="AJ25" s="34">
        <f t="shared" si="5"/>
        <v>28.112289780077617</v>
      </c>
      <c r="AK25" s="34">
        <f t="shared" si="6"/>
        <v>28.354463130659767</v>
      </c>
      <c r="AL25" s="34">
        <f t="shared" si="7"/>
        <v>28.643725743855107</v>
      </c>
      <c r="AM25" s="34">
        <f t="shared" si="8"/>
        <v>28.764812419146182</v>
      </c>
      <c r="AN25" s="34">
        <f t="shared" si="9"/>
        <v>28.865717981888743</v>
      </c>
      <c r="AO25" s="34">
        <f t="shared" si="10"/>
        <v>28.939715394566623</v>
      </c>
      <c r="AP25" s="34">
        <f t="shared" si="11"/>
        <v>28.953169469598961</v>
      </c>
      <c r="AQ25" s="34">
        <f t="shared" si="12"/>
        <v>28.959896507115133</v>
      </c>
      <c r="AR25" s="32">
        <f t="shared" si="18"/>
        <v>67270.37516170762</v>
      </c>
      <c r="AS25" s="33">
        <v>1.0000000000000001E-5</v>
      </c>
      <c r="AT25" s="34">
        <v>37.25</v>
      </c>
      <c r="AU25" s="34">
        <v>38.65</v>
      </c>
      <c r="AV25" s="34">
        <v>40.18</v>
      </c>
      <c r="AW25" s="34">
        <v>41.18</v>
      </c>
      <c r="AX25" s="34">
        <v>41.79</v>
      </c>
      <c r="AY25" s="34">
        <v>42.15</v>
      </c>
      <c r="AZ25" s="34">
        <v>42.58</v>
      </c>
      <c r="BA25" s="34">
        <v>42.76</v>
      </c>
      <c r="BB25" s="34">
        <v>42.91</v>
      </c>
      <c r="BC25" s="34">
        <v>43.02</v>
      </c>
      <c r="BD25" s="34">
        <v>43.04</v>
      </c>
      <c r="BE25" s="34">
        <v>43.05</v>
      </c>
      <c r="BF25" s="28">
        <f>BC!CR67</f>
        <v>1.4867503691211748E-2</v>
      </c>
    </row>
    <row r="26" spans="1:58" s="28" customFormat="1" x14ac:dyDescent="0.25">
      <c r="A26" s="10">
        <f t="shared" si="17"/>
        <v>25</v>
      </c>
      <c r="B26" s="27" t="s">
        <v>35</v>
      </c>
      <c r="C26" s="28">
        <v>10</v>
      </c>
      <c r="D26" s="27" t="s">
        <v>42</v>
      </c>
      <c r="E26" s="28">
        <v>20</v>
      </c>
      <c r="F26" s="28">
        <v>0</v>
      </c>
      <c r="G26" s="28">
        <v>21</v>
      </c>
      <c r="H26" s="28">
        <v>78</v>
      </c>
      <c r="I26" s="29">
        <v>1000</v>
      </c>
      <c r="J26" s="28">
        <v>450</v>
      </c>
      <c r="K26" s="31">
        <v>41.5</v>
      </c>
      <c r="L26" s="31">
        <v>5.8</v>
      </c>
      <c r="M26" s="31">
        <v>3.2</v>
      </c>
      <c r="N26" s="31">
        <v>0.1</v>
      </c>
      <c r="O26" s="31">
        <v>49.4</v>
      </c>
      <c r="P26" s="31">
        <f t="shared" si="14"/>
        <v>0.1397590361445783</v>
      </c>
      <c r="Q26" s="31">
        <f t="shared" si="15"/>
        <v>1.1903614457831324</v>
      </c>
      <c r="R26" s="31">
        <f t="shared" si="0"/>
        <v>7.7108433734939766E-2</v>
      </c>
      <c r="S26" s="118">
        <f t="shared" si="16"/>
        <v>1.3301204819277108</v>
      </c>
      <c r="T26" s="28">
        <v>12.7</v>
      </c>
      <c r="U26" s="28">
        <v>12</v>
      </c>
      <c r="V26" s="28">
        <v>800</v>
      </c>
      <c r="W26" s="28">
        <v>120</v>
      </c>
      <c r="X26" s="28">
        <v>1</v>
      </c>
      <c r="Y26" s="28">
        <v>70</v>
      </c>
      <c r="Z26" s="28">
        <v>1.125</v>
      </c>
      <c r="AA26" s="30">
        <v>6.7135309576593265</v>
      </c>
      <c r="AB26" s="28">
        <v>9</v>
      </c>
      <c r="AC26" s="28">
        <v>47</v>
      </c>
      <c r="AD26" s="28">
        <f>BC!CS67</f>
        <v>187.75859690403973</v>
      </c>
      <c r="AE26" s="28">
        <f>BC!CT67</f>
        <v>2.171562548399586E-2</v>
      </c>
      <c r="AF26" s="34">
        <f t="shared" si="1"/>
        <v>131.29409062434743</v>
      </c>
      <c r="AG26" s="34">
        <f t="shared" si="2"/>
        <v>146.6</v>
      </c>
      <c r="AH26" s="34">
        <f t="shared" si="3"/>
        <v>164.46709821117841</v>
      </c>
      <c r="AI26" s="34">
        <f t="shared" si="4"/>
        <v>175.28327416997286</v>
      </c>
      <c r="AJ26" s="34">
        <f t="shared" si="5"/>
        <v>182.08930187234634</v>
      </c>
      <c r="AK26" s="34">
        <f t="shared" si="6"/>
        <v>187.83411985800794</v>
      </c>
      <c r="AL26" s="34">
        <f t="shared" si="7"/>
        <v>191.78304447692628</v>
      </c>
      <c r="AM26" s="34">
        <f t="shared" si="8"/>
        <v>194.72177907705159</v>
      </c>
      <c r="AN26" s="34">
        <f t="shared" si="9"/>
        <v>196.76256699380525</v>
      </c>
      <c r="AO26" s="34">
        <f t="shared" si="10"/>
        <v>197.95642792510614</v>
      </c>
      <c r="AP26" s="34">
        <f t="shared" si="11"/>
        <v>198.18091459594905</v>
      </c>
      <c r="AQ26" s="34">
        <f t="shared" si="12"/>
        <v>198.2523421730354</v>
      </c>
      <c r="AR26" s="32">
        <f t="shared" si="18"/>
        <v>102039.39583768358</v>
      </c>
      <c r="AS26" s="33">
        <v>1.0000000000000001E-5</v>
      </c>
      <c r="AT26" s="34">
        <v>128.66999999999999</v>
      </c>
      <c r="AU26" s="34">
        <v>143.66999999999999</v>
      </c>
      <c r="AV26" s="34">
        <v>161.18</v>
      </c>
      <c r="AW26" s="34">
        <v>171.78</v>
      </c>
      <c r="AX26" s="34">
        <v>178.45</v>
      </c>
      <c r="AY26" s="34">
        <v>184.08</v>
      </c>
      <c r="AZ26" s="34">
        <v>187.95</v>
      </c>
      <c r="BA26" s="34">
        <v>190.83</v>
      </c>
      <c r="BB26" s="34">
        <v>192.83</v>
      </c>
      <c r="BC26" s="34">
        <v>194</v>
      </c>
      <c r="BD26" s="34">
        <v>194.22</v>
      </c>
      <c r="BE26" s="34">
        <v>194.29</v>
      </c>
      <c r="BF26" s="28">
        <f>BC!CV67</f>
        <v>2.2484378452414843E-3</v>
      </c>
    </row>
    <row r="27" spans="1:58" s="28" customFormat="1" x14ac:dyDescent="0.25">
      <c r="A27" s="10">
        <f t="shared" si="17"/>
        <v>26</v>
      </c>
      <c r="B27" s="27" t="s">
        <v>35</v>
      </c>
      <c r="C27" s="28">
        <v>10</v>
      </c>
      <c r="D27" s="27" t="s">
        <v>43</v>
      </c>
      <c r="E27" s="28">
        <v>20</v>
      </c>
      <c r="F27" s="28">
        <v>70</v>
      </c>
      <c r="G27" s="28">
        <v>21</v>
      </c>
      <c r="H27" s="28">
        <v>78</v>
      </c>
      <c r="I27" s="29">
        <v>1000</v>
      </c>
      <c r="J27" s="28">
        <v>450</v>
      </c>
      <c r="K27" s="31">
        <v>41.5</v>
      </c>
      <c r="L27" s="31">
        <v>5.8</v>
      </c>
      <c r="M27" s="31">
        <v>3.2</v>
      </c>
      <c r="N27" s="31">
        <v>0.1</v>
      </c>
      <c r="O27" s="31">
        <v>49.4</v>
      </c>
      <c r="P27" s="31">
        <f t="shared" si="14"/>
        <v>0.1397590361445783</v>
      </c>
      <c r="Q27" s="31">
        <f t="shared" si="15"/>
        <v>1.1903614457831324</v>
      </c>
      <c r="R27" s="31">
        <f t="shared" si="0"/>
        <v>7.7108433734939766E-2</v>
      </c>
      <c r="S27" s="118">
        <f t="shared" si="16"/>
        <v>1.3301204819277108</v>
      </c>
      <c r="T27" s="28">
        <v>12.7</v>
      </c>
      <c r="U27" s="28">
        <v>12</v>
      </c>
      <c r="V27" s="28">
        <v>800</v>
      </c>
      <c r="W27" s="28">
        <v>120</v>
      </c>
      <c r="X27" s="28">
        <v>1</v>
      </c>
      <c r="Y27" s="28">
        <v>70</v>
      </c>
      <c r="Z27" s="28">
        <v>1.125</v>
      </c>
      <c r="AA27" s="30">
        <v>7.2632700526932092</v>
      </c>
      <c r="AB27" s="28">
        <v>9</v>
      </c>
      <c r="AC27" s="28">
        <v>47</v>
      </c>
      <c r="AD27" s="28">
        <f>BC!CW67</f>
        <v>195.96987880674715</v>
      </c>
      <c r="AE27" s="28">
        <f>BC!CX67</f>
        <v>3.1250449823409819E-2</v>
      </c>
      <c r="AF27" s="34">
        <f t="shared" si="1"/>
        <v>139.28628857690646</v>
      </c>
      <c r="AG27" s="34">
        <f t="shared" si="2"/>
        <v>152.50000000000003</v>
      </c>
      <c r="AH27" s="34">
        <f t="shared" si="3"/>
        <v>166.12870307378319</v>
      </c>
      <c r="AI27" s="34">
        <f t="shared" si="4"/>
        <v>172.98549693858621</v>
      </c>
      <c r="AJ27" s="34">
        <f t="shared" si="5"/>
        <v>179.38957263900056</v>
      </c>
      <c r="AK27" s="34">
        <f t="shared" si="6"/>
        <v>184.51094687364713</v>
      </c>
      <c r="AL27" s="34">
        <f t="shared" si="7"/>
        <v>187.3498670295009</v>
      </c>
      <c r="AM27" s="34">
        <f t="shared" si="8"/>
        <v>189.74550064939083</v>
      </c>
      <c r="AN27" s="34">
        <f t="shared" si="9"/>
        <v>191.03763374358343</v>
      </c>
      <c r="AO27" s="34">
        <f t="shared" si="10"/>
        <v>191.93363844393596</v>
      </c>
      <c r="AP27" s="34">
        <f t="shared" si="11"/>
        <v>192.16942915455505</v>
      </c>
      <c r="AQ27" s="34">
        <f t="shared" si="12"/>
        <v>192.26374543880266</v>
      </c>
      <c r="AR27" s="32">
        <f t="shared" si="18"/>
        <v>94316.284247634365</v>
      </c>
      <c r="AS27" s="33">
        <v>1.0000000000000001E-5</v>
      </c>
      <c r="AT27" s="34">
        <v>147.68</v>
      </c>
      <c r="AU27" s="34">
        <v>161.69</v>
      </c>
      <c r="AV27" s="34">
        <v>176.14</v>
      </c>
      <c r="AW27" s="34">
        <v>183.41</v>
      </c>
      <c r="AX27" s="34">
        <v>190.2</v>
      </c>
      <c r="AY27" s="34">
        <v>195.63</v>
      </c>
      <c r="AZ27" s="34">
        <v>198.64</v>
      </c>
      <c r="BA27" s="34">
        <v>201.18</v>
      </c>
      <c r="BB27" s="34">
        <v>202.55</v>
      </c>
      <c r="BC27" s="34">
        <v>203.5</v>
      </c>
      <c r="BD27" s="34">
        <v>203.75</v>
      </c>
      <c r="BE27" s="34">
        <v>203.85</v>
      </c>
      <c r="BF27" s="28">
        <f>BC!CZ67</f>
        <v>1.497283373839628E-2</v>
      </c>
    </row>
    <row r="28" spans="1:58" s="18" customFormat="1" x14ac:dyDescent="0.25">
      <c r="A28" s="10">
        <f t="shared" si="17"/>
        <v>27</v>
      </c>
      <c r="B28" s="35" t="s">
        <v>14</v>
      </c>
      <c r="C28" s="18">
        <v>3</v>
      </c>
      <c r="D28" s="18" t="s">
        <v>44</v>
      </c>
      <c r="E28" s="18">
        <v>20</v>
      </c>
      <c r="F28" s="36">
        <v>0.5</v>
      </c>
      <c r="G28" s="18">
        <v>0</v>
      </c>
      <c r="H28" s="18">
        <v>99.995000000000005</v>
      </c>
      <c r="I28" s="18">
        <v>50</v>
      </c>
      <c r="J28" s="18">
        <v>40</v>
      </c>
      <c r="K28" s="18">
        <v>22.2</v>
      </c>
      <c r="L28" s="18">
        <v>7.9</v>
      </c>
      <c r="M28" s="18">
        <v>0.32</v>
      </c>
      <c r="N28" s="18">
        <v>0</v>
      </c>
      <c r="O28" s="18">
        <v>32.6</v>
      </c>
      <c r="P28" s="18">
        <f t="shared" si="14"/>
        <v>0.35585585585585588</v>
      </c>
      <c r="Q28" s="18">
        <f t="shared" si="15"/>
        <v>1.4684684684684686</v>
      </c>
      <c r="R28" s="18">
        <f t="shared" si="0"/>
        <v>1.4414414414414415E-2</v>
      </c>
      <c r="S28" s="118">
        <f t="shared" si="16"/>
        <v>1.8243243243243243</v>
      </c>
      <c r="T28" s="18">
        <v>5.45</v>
      </c>
      <c r="U28" s="18">
        <v>2.1</v>
      </c>
      <c r="V28" s="18">
        <v>100</v>
      </c>
      <c r="W28" s="18">
        <v>300</v>
      </c>
      <c r="X28" s="18">
        <v>1</v>
      </c>
      <c r="Y28" s="18">
        <v>0</v>
      </c>
      <c r="Z28" s="18">
        <v>0.15</v>
      </c>
      <c r="AA28" s="18">
        <v>1</v>
      </c>
      <c r="AB28" s="18">
        <v>12</v>
      </c>
      <c r="AC28" s="18">
        <v>150</v>
      </c>
      <c r="AD28" s="18">
        <f>BC!DA67</f>
        <v>58.944830603721229</v>
      </c>
      <c r="AE28" s="18">
        <f>BC!DB67</f>
        <v>4.2929080405712312E-2</v>
      </c>
      <c r="AF28" s="25">
        <f t="shared" si="1"/>
        <v>8.5828482142857148</v>
      </c>
      <c r="AG28" s="25">
        <f t="shared" si="2"/>
        <v>10.616669642857143</v>
      </c>
      <c r="AH28" s="25">
        <f t="shared" si="3"/>
        <v>13.299000000000001</v>
      </c>
      <c r="AI28" s="25">
        <f t="shared" si="4"/>
        <v>15.192767857142858</v>
      </c>
      <c r="AJ28" s="25">
        <f t="shared" si="5"/>
        <v>16.803383928571428</v>
      </c>
      <c r="AK28" s="25">
        <f t="shared" si="6"/>
        <v>18.139982142857143</v>
      </c>
      <c r="AL28" s="25">
        <f t="shared" si="7"/>
        <v>19.245187500000004</v>
      </c>
      <c r="AM28" s="25">
        <f t="shared" si="8"/>
        <v>20.122044642857144</v>
      </c>
      <c r="AN28" s="25">
        <f t="shared" si="9"/>
        <v>20.782732142857146</v>
      </c>
      <c r="AO28" s="25">
        <f t="shared" si="10"/>
        <v>21.288142857142859</v>
      </c>
      <c r="AP28" s="25">
        <f t="shared" si="11"/>
        <v>21.455598214285715</v>
      </c>
      <c r="AQ28" s="25">
        <f t="shared" si="12"/>
        <v>21.525625000000002</v>
      </c>
      <c r="AR28" s="23">
        <f t="shared" si="18"/>
        <v>3044.6428571428573</v>
      </c>
      <c r="AS28" s="15">
        <v>1E-4</v>
      </c>
      <c r="AT28" s="18">
        <v>28.19</v>
      </c>
      <c r="AU28" s="18">
        <v>34.869999999999997</v>
      </c>
      <c r="AV28" s="18">
        <v>43.68</v>
      </c>
      <c r="AW28" s="18">
        <v>49.9</v>
      </c>
      <c r="AX28" s="18">
        <v>55.19</v>
      </c>
      <c r="AY28" s="18">
        <v>59.58</v>
      </c>
      <c r="AZ28" s="18">
        <v>63.21</v>
      </c>
      <c r="BA28" s="18">
        <v>66.09</v>
      </c>
      <c r="BB28" s="18">
        <v>68.260000000000005</v>
      </c>
      <c r="BC28" s="18">
        <v>69.92</v>
      </c>
      <c r="BD28" s="18">
        <v>70.47</v>
      </c>
      <c r="BE28" s="18">
        <v>70.7</v>
      </c>
      <c r="BF28" s="18">
        <f>BC!DD67</f>
        <v>1.3965519360353874E-2</v>
      </c>
    </row>
    <row r="29" spans="1:58" s="18" customFormat="1" x14ac:dyDescent="0.25">
      <c r="A29" s="10">
        <f t="shared" si="17"/>
        <v>28</v>
      </c>
      <c r="B29" s="35" t="s">
        <v>14</v>
      </c>
      <c r="C29" s="18">
        <v>3</v>
      </c>
      <c r="D29" s="18" t="s">
        <v>45</v>
      </c>
      <c r="E29" s="18">
        <v>20</v>
      </c>
      <c r="F29" s="36">
        <v>0.5</v>
      </c>
      <c r="G29" s="18">
        <v>0</v>
      </c>
      <c r="H29" s="18">
        <v>99.995000000000005</v>
      </c>
      <c r="I29" s="18">
        <v>50</v>
      </c>
      <c r="J29" s="18">
        <v>40</v>
      </c>
      <c r="K29" s="18">
        <v>22.2</v>
      </c>
      <c r="L29" s="18">
        <v>7.9</v>
      </c>
      <c r="M29" s="18">
        <v>0.32</v>
      </c>
      <c r="N29" s="18">
        <v>0</v>
      </c>
      <c r="O29" s="18">
        <v>32.6</v>
      </c>
      <c r="P29" s="18">
        <f t="shared" si="14"/>
        <v>0.35585585585585588</v>
      </c>
      <c r="Q29" s="18">
        <f t="shared" si="15"/>
        <v>1.4684684684684686</v>
      </c>
      <c r="R29" s="18">
        <f t="shared" si="0"/>
        <v>1.4414414414414415E-2</v>
      </c>
      <c r="S29" s="118">
        <f t="shared" si="16"/>
        <v>1.8243243243243243</v>
      </c>
      <c r="T29" s="18">
        <v>5.81</v>
      </c>
      <c r="U29" s="18">
        <v>6.4</v>
      </c>
      <c r="V29" s="18">
        <v>200</v>
      </c>
      <c r="W29" s="18">
        <v>300</v>
      </c>
      <c r="X29" s="18">
        <v>1</v>
      </c>
      <c r="Y29" s="18">
        <v>0</v>
      </c>
      <c r="Z29" s="18">
        <v>0.15</v>
      </c>
      <c r="AA29" s="18">
        <v>1</v>
      </c>
      <c r="AB29" s="18">
        <v>12</v>
      </c>
      <c r="AC29" s="18">
        <v>150</v>
      </c>
      <c r="AD29" s="18">
        <f>BC!DE67</f>
        <v>107.39444055269622</v>
      </c>
      <c r="AE29" s="18">
        <f>BC!DF67</f>
        <v>2.5559311046701855E-2</v>
      </c>
      <c r="AF29" s="25">
        <f t="shared" si="1"/>
        <v>11.450901785714287</v>
      </c>
      <c r="AG29" s="25">
        <f t="shared" si="2"/>
        <v>16.066580357142861</v>
      </c>
      <c r="AH29" s="25">
        <f t="shared" si="3"/>
        <v>21.358169642857145</v>
      </c>
      <c r="AI29" s="25">
        <f t="shared" si="4"/>
        <v>25.544553571428576</v>
      </c>
      <c r="AJ29" s="25">
        <f t="shared" si="5"/>
        <v>29.341223214285719</v>
      </c>
      <c r="AK29" s="25">
        <f t="shared" si="6"/>
        <v>32.729910714285715</v>
      </c>
      <c r="AL29" s="25">
        <f t="shared" si="7"/>
        <v>34.769821428571433</v>
      </c>
      <c r="AM29" s="25">
        <f t="shared" si="8"/>
        <v>36.100330357142859</v>
      </c>
      <c r="AN29" s="25">
        <f t="shared" si="9"/>
        <v>37.117241071428573</v>
      </c>
      <c r="AO29" s="25">
        <f t="shared" si="10"/>
        <v>37.820553571428576</v>
      </c>
      <c r="AP29" s="25">
        <f t="shared" si="11"/>
        <v>38.018455357142862</v>
      </c>
      <c r="AQ29" s="25">
        <f t="shared" si="12"/>
        <v>38.143285714285717</v>
      </c>
      <c r="AR29" s="23">
        <f t="shared" si="18"/>
        <v>3044.6428571428573</v>
      </c>
      <c r="AS29" s="15">
        <v>1E-4</v>
      </c>
      <c r="AT29" s="18">
        <v>37.61</v>
      </c>
      <c r="AU29" s="18">
        <v>52.77</v>
      </c>
      <c r="AV29" s="18">
        <v>70.150000000000006</v>
      </c>
      <c r="AW29" s="18">
        <v>83.9</v>
      </c>
      <c r="AX29" s="18">
        <v>96.37</v>
      </c>
      <c r="AY29" s="18">
        <v>107.5</v>
      </c>
      <c r="AZ29" s="18">
        <v>114.2</v>
      </c>
      <c r="BA29" s="18">
        <v>118.57</v>
      </c>
      <c r="BB29" s="18">
        <v>121.91</v>
      </c>
      <c r="BC29" s="18">
        <v>124.22</v>
      </c>
      <c r="BD29" s="18">
        <v>124.87</v>
      </c>
      <c r="BE29" s="18">
        <v>125.28</v>
      </c>
      <c r="BF29" s="18">
        <f>BC!DH67</f>
        <v>6.634800587936189E-2</v>
      </c>
    </row>
    <row r="30" spans="1:58" s="18" customFormat="1" x14ac:dyDescent="0.25">
      <c r="A30" s="10">
        <f t="shared" si="17"/>
        <v>29</v>
      </c>
      <c r="B30" s="35" t="s">
        <v>14</v>
      </c>
      <c r="C30" s="18">
        <v>3</v>
      </c>
      <c r="D30" s="18" t="s">
        <v>46</v>
      </c>
      <c r="E30" s="18">
        <v>20</v>
      </c>
      <c r="F30" s="36">
        <v>0.5</v>
      </c>
      <c r="G30" s="18">
        <v>0</v>
      </c>
      <c r="H30" s="18">
        <v>99.995000000000005</v>
      </c>
      <c r="I30" s="18">
        <v>50</v>
      </c>
      <c r="J30" s="18">
        <v>40</v>
      </c>
      <c r="K30" s="18">
        <v>22.2</v>
      </c>
      <c r="L30" s="18">
        <v>7.9</v>
      </c>
      <c r="M30" s="18">
        <v>0.32</v>
      </c>
      <c r="N30" s="18">
        <v>0</v>
      </c>
      <c r="O30" s="18">
        <v>32.6</v>
      </c>
      <c r="P30" s="18">
        <f t="shared" si="14"/>
        <v>0.35585585585585588</v>
      </c>
      <c r="Q30" s="18">
        <f t="shared" si="15"/>
        <v>1.4684684684684686</v>
      </c>
      <c r="R30" s="18">
        <f t="shared" si="0"/>
        <v>1.4414414414414415E-2</v>
      </c>
      <c r="S30" s="118">
        <f t="shared" si="16"/>
        <v>1.8243243243243243</v>
      </c>
      <c r="T30" s="18">
        <v>6.94</v>
      </c>
      <c r="U30" s="18">
        <v>11.3</v>
      </c>
      <c r="V30" s="18">
        <v>300</v>
      </c>
      <c r="W30" s="18">
        <v>300</v>
      </c>
      <c r="X30" s="18">
        <v>1</v>
      </c>
      <c r="Y30" s="18">
        <v>0</v>
      </c>
      <c r="Z30" s="18">
        <v>0.15</v>
      </c>
      <c r="AA30" s="18">
        <v>1</v>
      </c>
      <c r="AB30" s="18">
        <v>12</v>
      </c>
      <c r="AC30" s="18">
        <v>150</v>
      </c>
      <c r="AD30" s="18">
        <f>BC!DI67</f>
        <v>129.21404625741965</v>
      </c>
      <c r="AE30" s="18">
        <f>BC!DJ67</f>
        <v>2.1614847302885484E-2</v>
      </c>
      <c r="AF30" s="25">
        <f t="shared" si="1"/>
        <v>20.825357142857147</v>
      </c>
      <c r="AG30" s="25">
        <f t="shared" si="2"/>
        <v>26.168705357142862</v>
      </c>
      <c r="AH30" s="25">
        <f t="shared" si="3"/>
        <v>30.455562500000003</v>
      </c>
      <c r="AI30" s="25">
        <f t="shared" si="4"/>
        <v>33.414955357142858</v>
      </c>
      <c r="AJ30" s="25">
        <f t="shared" si="5"/>
        <v>36.100330357142859</v>
      </c>
      <c r="AK30" s="25">
        <f t="shared" si="6"/>
        <v>38.953160714285715</v>
      </c>
      <c r="AL30" s="25">
        <f t="shared" si="7"/>
        <v>41.589821428571433</v>
      </c>
      <c r="AM30" s="25">
        <f t="shared" si="8"/>
        <v>44.043803571428576</v>
      </c>
      <c r="AN30" s="25">
        <f t="shared" si="9"/>
        <v>45.961928571428579</v>
      </c>
      <c r="AO30" s="25">
        <f t="shared" si="10"/>
        <v>47.100625000000001</v>
      </c>
      <c r="AP30" s="25">
        <f t="shared" si="11"/>
        <v>47.392910714285719</v>
      </c>
      <c r="AQ30" s="25">
        <f t="shared" si="12"/>
        <v>47.934857142857147</v>
      </c>
      <c r="AR30" s="23">
        <f t="shared" si="18"/>
        <v>3044.6428571428573</v>
      </c>
      <c r="AS30" s="15">
        <v>1E-4</v>
      </c>
      <c r="AT30" s="18">
        <v>68.400000000000006</v>
      </c>
      <c r="AU30" s="18">
        <v>85.95</v>
      </c>
      <c r="AV30" s="18">
        <v>100.03</v>
      </c>
      <c r="AW30" s="18">
        <v>109.75</v>
      </c>
      <c r="AX30" s="18">
        <v>118.57</v>
      </c>
      <c r="AY30" s="18">
        <v>127.94</v>
      </c>
      <c r="AZ30" s="18">
        <v>136.6</v>
      </c>
      <c r="BA30" s="18">
        <v>144.66</v>
      </c>
      <c r="BB30" s="18">
        <v>150.96</v>
      </c>
      <c r="BC30" s="18">
        <v>154.69999999999999</v>
      </c>
      <c r="BD30" s="18">
        <v>155.66</v>
      </c>
      <c r="BE30" s="18">
        <v>157.44</v>
      </c>
      <c r="BF30" s="18">
        <f>BC!DL67</f>
        <v>1.1627312924067851E-2</v>
      </c>
    </row>
    <row r="31" spans="1:58" s="18" customFormat="1" x14ac:dyDescent="0.25">
      <c r="A31" s="10">
        <f t="shared" si="17"/>
        <v>30</v>
      </c>
      <c r="B31" s="35" t="s">
        <v>14</v>
      </c>
      <c r="C31" s="18">
        <v>3</v>
      </c>
      <c r="D31" s="18" t="s">
        <v>47</v>
      </c>
      <c r="E31" s="18">
        <v>20</v>
      </c>
      <c r="F31" s="36">
        <v>0.5</v>
      </c>
      <c r="G31" s="18">
        <v>0</v>
      </c>
      <c r="H31" s="18">
        <v>99.995000000000005</v>
      </c>
      <c r="I31" s="18">
        <v>50</v>
      </c>
      <c r="J31" s="18">
        <v>40</v>
      </c>
      <c r="K31" s="18">
        <v>22.2</v>
      </c>
      <c r="L31" s="18">
        <v>7.9</v>
      </c>
      <c r="M31" s="18">
        <v>0.32</v>
      </c>
      <c r="N31" s="18">
        <v>0</v>
      </c>
      <c r="O31" s="18">
        <v>32.6</v>
      </c>
      <c r="P31" s="18">
        <f t="shared" si="14"/>
        <v>0.35585585585585588</v>
      </c>
      <c r="Q31" s="18">
        <f t="shared" si="15"/>
        <v>1.4684684684684686</v>
      </c>
      <c r="R31" s="18">
        <f t="shared" si="0"/>
        <v>1.4414414414414415E-2</v>
      </c>
      <c r="S31" s="118">
        <f t="shared" si="16"/>
        <v>1.8243243243243243</v>
      </c>
      <c r="T31" s="18">
        <v>9.74</v>
      </c>
      <c r="U31" s="18">
        <v>17.100000000000001</v>
      </c>
      <c r="V31" s="18">
        <v>400</v>
      </c>
      <c r="W31" s="18">
        <v>300</v>
      </c>
      <c r="X31" s="18">
        <v>1</v>
      </c>
      <c r="Y31" s="18">
        <v>0</v>
      </c>
      <c r="Z31" s="18">
        <v>0.15</v>
      </c>
      <c r="AA31" s="18">
        <v>1</v>
      </c>
      <c r="AB31" s="18">
        <v>12</v>
      </c>
      <c r="AC31" s="18">
        <v>150</v>
      </c>
      <c r="AD31" s="18">
        <f>BC!DM67</f>
        <v>311.20719075495009</v>
      </c>
      <c r="AE31" s="18">
        <f>BC!DN67</f>
        <v>6.8400967818993677E-3</v>
      </c>
      <c r="AF31" s="25">
        <f t="shared" si="1"/>
        <v>25.663294642857146</v>
      </c>
      <c r="AG31" s="25">
        <f t="shared" si="2"/>
        <v>34.04519642857143</v>
      </c>
      <c r="AH31" s="25">
        <f t="shared" si="3"/>
        <v>57.985223214285718</v>
      </c>
      <c r="AI31" s="25">
        <f t="shared" si="4"/>
        <v>76.055178571428584</v>
      </c>
      <c r="AJ31" s="25">
        <f t="shared" si="5"/>
        <v>88.532124999999994</v>
      </c>
      <c r="AK31" s="25">
        <f t="shared" si="6"/>
        <v>97.325053571428583</v>
      </c>
      <c r="AL31" s="25">
        <f t="shared" si="7"/>
        <v>103.0946517857143</v>
      </c>
      <c r="AM31" s="25">
        <f t="shared" si="8"/>
        <v>107.26276785714288</v>
      </c>
      <c r="AN31" s="25">
        <f t="shared" si="9"/>
        <v>111.66532142857143</v>
      </c>
      <c r="AO31" s="25">
        <f t="shared" si="10"/>
        <v>113.23026785714286</v>
      </c>
      <c r="AP31" s="25">
        <f t="shared" si="11"/>
        <v>113.69000892857144</v>
      </c>
      <c r="AQ31" s="25">
        <f t="shared" si="12"/>
        <v>113.92140178571429</v>
      </c>
      <c r="AR31" s="23">
        <f t="shared" si="18"/>
        <v>3044.6428571428573</v>
      </c>
      <c r="AS31" s="15">
        <v>1E-4</v>
      </c>
      <c r="AT31" s="18">
        <v>84.29</v>
      </c>
      <c r="AU31" s="18">
        <v>111.82</v>
      </c>
      <c r="AV31" s="18">
        <v>190.45</v>
      </c>
      <c r="AW31" s="18">
        <v>249.8</v>
      </c>
      <c r="AX31" s="18">
        <v>290.77999999999997</v>
      </c>
      <c r="AY31" s="18">
        <v>319.66000000000003</v>
      </c>
      <c r="AZ31" s="18">
        <v>338.61</v>
      </c>
      <c r="BA31" s="18">
        <v>352.3</v>
      </c>
      <c r="BB31" s="18">
        <v>366.76</v>
      </c>
      <c r="BC31" s="18">
        <v>371.9</v>
      </c>
      <c r="BD31" s="18">
        <v>373.41</v>
      </c>
      <c r="BE31" s="18">
        <v>374.17</v>
      </c>
      <c r="BF31" s="18">
        <f>BC!DP67</f>
        <v>7.4545908346118656E-2</v>
      </c>
    </row>
    <row r="32" spans="1:58" s="18" customFormat="1" x14ac:dyDescent="0.25">
      <c r="A32" s="10">
        <f t="shared" si="17"/>
        <v>31</v>
      </c>
      <c r="B32" s="35" t="s">
        <v>14</v>
      </c>
      <c r="C32" s="18">
        <v>3</v>
      </c>
      <c r="D32" s="18" t="s">
        <v>48</v>
      </c>
      <c r="E32" s="18">
        <v>20</v>
      </c>
      <c r="F32" s="36">
        <v>0.5</v>
      </c>
      <c r="G32" s="18">
        <v>0</v>
      </c>
      <c r="H32" s="18">
        <v>99.995000000000005</v>
      </c>
      <c r="I32" s="18">
        <v>50</v>
      </c>
      <c r="J32" s="18">
        <v>40</v>
      </c>
      <c r="K32" s="18">
        <v>22.2</v>
      </c>
      <c r="L32" s="18">
        <v>7.9</v>
      </c>
      <c r="M32" s="18">
        <v>0.32</v>
      </c>
      <c r="N32" s="18">
        <v>0</v>
      </c>
      <c r="O32" s="18">
        <v>32.6</v>
      </c>
      <c r="P32" s="18">
        <f t="shared" si="14"/>
        <v>0.35585585585585588</v>
      </c>
      <c r="Q32" s="18">
        <f t="shared" si="15"/>
        <v>1.4684684684684686</v>
      </c>
      <c r="R32" s="18">
        <f t="shared" si="0"/>
        <v>1.4414414414414415E-2</v>
      </c>
      <c r="S32" s="118">
        <f t="shared" si="16"/>
        <v>1.8243243243243243</v>
      </c>
      <c r="T32" s="18">
        <v>9.5500000000000007</v>
      </c>
      <c r="U32" s="18">
        <v>22.6</v>
      </c>
      <c r="V32" s="18">
        <v>500</v>
      </c>
      <c r="W32" s="18">
        <v>300</v>
      </c>
      <c r="X32" s="18">
        <v>1</v>
      </c>
      <c r="Y32" s="18">
        <v>0</v>
      </c>
      <c r="Z32" s="18">
        <v>0.15</v>
      </c>
      <c r="AA32" s="18">
        <v>1</v>
      </c>
      <c r="AB32" s="18">
        <v>12</v>
      </c>
      <c r="AC32" s="18">
        <v>150</v>
      </c>
      <c r="AD32" s="18">
        <f>BC!DQ67</f>
        <v>179.32410848899912</v>
      </c>
      <c r="AE32" s="18">
        <f>BC!DR67</f>
        <v>1.0100324217524151E-2</v>
      </c>
      <c r="AF32" s="25">
        <f t="shared" si="1"/>
        <v>21.339901785714289</v>
      </c>
      <c r="AG32" s="25">
        <f t="shared" si="2"/>
        <v>28.461321428571434</v>
      </c>
      <c r="AH32" s="25">
        <f t="shared" si="3"/>
        <v>35.887205357142861</v>
      </c>
      <c r="AI32" s="25">
        <f t="shared" si="4"/>
        <v>42.877705357142865</v>
      </c>
      <c r="AJ32" s="25">
        <f t="shared" si="5"/>
        <v>48.869562500000001</v>
      </c>
      <c r="AK32" s="25">
        <f t="shared" si="6"/>
        <v>53.91758035714286</v>
      </c>
      <c r="AL32" s="25">
        <f t="shared" si="7"/>
        <v>59.059982142857145</v>
      </c>
      <c r="AM32" s="25">
        <f t="shared" si="8"/>
        <v>62.85360714285715</v>
      </c>
      <c r="AN32" s="25">
        <f t="shared" si="9"/>
        <v>66.080928571428572</v>
      </c>
      <c r="AO32" s="25">
        <f t="shared" si="10"/>
        <v>69.00683035714286</v>
      </c>
      <c r="AP32" s="25">
        <f t="shared" si="11"/>
        <v>70.078544642857139</v>
      </c>
      <c r="AQ32" s="25">
        <f t="shared" si="12"/>
        <v>70.657026785714294</v>
      </c>
      <c r="AR32" s="23">
        <f t="shared" si="18"/>
        <v>3044.6428571428573</v>
      </c>
      <c r="AS32" s="15">
        <v>1E-4</v>
      </c>
      <c r="AT32" s="18">
        <v>70.09</v>
      </c>
      <c r="AU32" s="18">
        <v>93.48</v>
      </c>
      <c r="AV32" s="18">
        <v>117.87</v>
      </c>
      <c r="AW32" s="18">
        <v>140.83000000000001</v>
      </c>
      <c r="AX32" s="18">
        <v>160.51</v>
      </c>
      <c r="AY32" s="18">
        <v>177.09</v>
      </c>
      <c r="AZ32" s="18">
        <v>193.98</v>
      </c>
      <c r="BA32" s="18">
        <v>206.44</v>
      </c>
      <c r="BB32" s="18">
        <v>217.04</v>
      </c>
      <c r="BC32" s="18">
        <v>226.65</v>
      </c>
      <c r="BD32" s="18">
        <v>230.17</v>
      </c>
      <c r="BE32" s="18">
        <v>232.07</v>
      </c>
      <c r="BF32" s="18">
        <f>BC!DT67</f>
        <v>6.0514995403511164E-3</v>
      </c>
    </row>
    <row r="33" spans="1:58" s="18" customFormat="1" x14ac:dyDescent="0.25">
      <c r="A33" s="10">
        <f t="shared" si="17"/>
        <v>32</v>
      </c>
      <c r="B33" s="35" t="s">
        <v>33</v>
      </c>
      <c r="C33" s="18">
        <v>3</v>
      </c>
      <c r="D33" s="18" t="s">
        <v>49</v>
      </c>
      <c r="E33" s="18">
        <v>20</v>
      </c>
      <c r="F33" s="36">
        <v>0.5</v>
      </c>
      <c r="G33" s="18">
        <v>0</v>
      </c>
      <c r="H33" s="18">
        <v>99.995000000000005</v>
      </c>
      <c r="I33" s="18">
        <v>50</v>
      </c>
      <c r="J33" s="18">
        <v>40</v>
      </c>
      <c r="K33" s="18">
        <v>25.9</v>
      </c>
      <c r="L33" s="18">
        <v>4.9000000000000004</v>
      </c>
      <c r="M33" s="18">
        <v>0.59</v>
      </c>
      <c r="N33" s="18">
        <v>0.02</v>
      </c>
      <c r="O33" s="18">
        <v>29.2</v>
      </c>
      <c r="P33" s="18">
        <f t="shared" si="14"/>
        <v>0.1891891891891892</v>
      </c>
      <c r="Q33" s="18">
        <f t="shared" si="15"/>
        <v>1.1274131274131274</v>
      </c>
      <c r="R33" s="18">
        <f t="shared" si="0"/>
        <v>2.277992277992278E-2</v>
      </c>
      <c r="S33" s="118">
        <f t="shared" si="16"/>
        <v>1.3166023166023166</v>
      </c>
      <c r="T33" s="18">
        <v>6.45</v>
      </c>
      <c r="U33" s="18">
        <v>4.3499999999999996</v>
      </c>
      <c r="V33" s="18">
        <v>100</v>
      </c>
      <c r="W33" s="18">
        <v>300</v>
      </c>
      <c r="X33" s="18">
        <v>1</v>
      </c>
      <c r="Y33" s="18">
        <v>0</v>
      </c>
      <c r="Z33" s="18">
        <v>0.15</v>
      </c>
      <c r="AA33" s="18">
        <v>1</v>
      </c>
      <c r="AB33" s="18">
        <v>12</v>
      </c>
      <c r="AC33" s="18">
        <v>150</v>
      </c>
      <c r="AD33" s="18">
        <f>BC!DU67</f>
        <v>12.774957002227834</v>
      </c>
      <c r="AE33" s="18">
        <f>BC!DV67</f>
        <v>0.43583522043439238</v>
      </c>
      <c r="AF33" s="25">
        <f t="shared" si="1"/>
        <v>3.0263750000000003</v>
      </c>
      <c r="AG33" s="25">
        <f t="shared" si="2"/>
        <v>3.1664285714285718</v>
      </c>
      <c r="AH33" s="25">
        <f t="shared" si="3"/>
        <v>3.4008660714285717</v>
      </c>
      <c r="AI33" s="25">
        <f t="shared" si="4"/>
        <v>3.6018125000000003</v>
      </c>
      <c r="AJ33" s="25">
        <f t="shared" si="5"/>
        <v>3.7844910714285716</v>
      </c>
      <c r="AK33" s="25">
        <f t="shared" si="6"/>
        <v>3.9428125000000001</v>
      </c>
      <c r="AL33" s="25">
        <f t="shared" si="7"/>
        <v>4.0767767857142863</v>
      </c>
      <c r="AM33" s="25">
        <f t="shared" si="8"/>
        <v>4.1772500000000008</v>
      </c>
      <c r="AN33" s="25">
        <f t="shared" si="9"/>
        <v>4.2381428571428579</v>
      </c>
      <c r="AO33" s="25">
        <f t="shared" si="10"/>
        <v>4.2746785714285718</v>
      </c>
      <c r="AP33" s="25">
        <f t="shared" si="11"/>
        <v>4.2868571428571434</v>
      </c>
      <c r="AQ33" s="25">
        <f t="shared" si="12"/>
        <v>4.3112142857142866</v>
      </c>
      <c r="AR33" s="23">
        <f t="shared" si="18"/>
        <v>3044.6428571428573</v>
      </c>
      <c r="AS33" s="15">
        <v>1E-4</v>
      </c>
      <c r="AT33" s="18">
        <v>9.94</v>
      </c>
      <c r="AU33" s="18">
        <v>10.4</v>
      </c>
      <c r="AV33" s="18">
        <v>11.17</v>
      </c>
      <c r="AW33" s="18">
        <v>11.83</v>
      </c>
      <c r="AX33" s="18">
        <v>12.43</v>
      </c>
      <c r="AY33" s="18">
        <v>12.95</v>
      </c>
      <c r="AZ33" s="18">
        <v>13.39</v>
      </c>
      <c r="BA33" s="18">
        <v>13.72</v>
      </c>
      <c r="BB33" s="18">
        <v>13.92</v>
      </c>
      <c r="BC33" s="18">
        <v>14.04</v>
      </c>
      <c r="BD33" s="18">
        <v>14.08</v>
      </c>
      <c r="BE33" s="18">
        <v>14.16</v>
      </c>
      <c r="BF33" s="18">
        <f>BC!DX67</f>
        <v>2.8306335590178259E-2</v>
      </c>
    </row>
    <row r="34" spans="1:58" s="18" customFormat="1" x14ac:dyDescent="0.25">
      <c r="A34" s="10">
        <f t="shared" si="17"/>
        <v>33</v>
      </c>
      <c r="B34" s="35" t="s">
        <v>33</v>
      </c>
      <c r="C34" s="18">
        <v>3</v>
      </c>
      <c r="D34" s="18" t="s">
        <v>50</v>
      </c>
      <c r="E34" s="18">
        <v>20</v>
      </c>
      <c r="F34" s="36">
        <v>0.5</v>
      </c>
      <c r="G34" s="18">
        <v>0</v>
      </c>
      <c r="H34" s="18">
        <v>99.995000000000005</v>
      </c>
      <c r="I34" s="18">
        <v>50</v>
      </c>
      <c r="J34" s="18">
        <v>40</v>
      </c>
      <c r="K34" s="18">
        <v>25.9</v>
      </c>
      <c r="L34" s="18">
        <v>4.9000000000000004</v>
      </c>
      <c r="M34" s="18">
        <v>0.59</v>
      </c>
      <c r="N34" s="18">
        <v>0.02</v>
      </c>
      <c r="O34" s="18">
        <v>29.2</v>
      </c>
      <c r="P34" s="18">
        <f t="shared" si="14"/>
        <v>0.1891891891891892</v>
      </c>
      <c r="Q34" s="18">
        <f t="shared" si="15"/>
        <v>1.1274131274131274</v>
      </c>
      <c r="R34" s="18">
        <f t="shared" ref="R34:R65" si="19">M34/K34</f>
        <v>2.277992277992278E-2</v>
      </c>
      <c r="S34" s="118">
        <f t="shared" si="16"/>
        <v>1.3166023166023166</v>
      </c>
      <c r="T34" s="18">
        <v>7.06</v>
      </c>
      <c r="U34" s="18">
        <v>24.01</v>
      </c>
      <c r="V34" s="18">
        <v>200</v>
      </c>
      <c r="W34" s="18">
        <v>300</v>
      </c>
      <c r="X34" s="18">
        <v>1</v>
      </c>
      <c r="Y34" s="18">
        <v>0</v>
      </c>
      <c r="Z34" s="18">
        <v>0.15</v>
      </c>
      <c r="AA34" s="18">
        <v>1</v>
      </c>
      <c r="AB34" s="18">
        <v>12</v>
      </c>
      <c r="AC34" s="18">
        <v>150</v>
      </c>
      <c r="AD34" s="18">
        <f>BC!DY67</f>
        <v>23.018199114270995</v>
      </c>
      <c r="AE34" s="18">
        <f>BC!DZ67</f>
        <v>0.12915920122827348</v>
      </c>
      <c r="AF34" s="25">
        <f t="shared" ref="AF34:AF65" si="20">AR34*AS34*AT34</f>
        <v>4.1863839285714288</v>
      </c>
      <c r="AG34" s="25">
        <f t="shared" ref="AG34:AG65" si="21">AR34*AS34*AU34</f>
        <v>4.7861785714285725</v>
      </c>
      <c r="AH34" s="25">
        <f t="shared" ref="AH34:AH65" si="22">AR34*AS34*AV34</f>
        <v>5.5960535714285715</v>
      </c>
      <c r="AI34" s="25">
        <f t="shared" ref="AI34:AI65" si="23">AR34*AS34*AW34</f>
        <v>6.1288660714285719</v>
      </c>
      <c r="AJ34" s="25">
        <f t="shared" ref="AJ34:AJ65" si="24">AR34*AS34*AX34</f>
        <v>6.5277142857142865</v>
      </c>
      <c r="AK34" s="25">
        <f t="shared" ref="AK34:AK65" si="25">AR34*AS34*AY34</f>
        <v>6.9296071428571437</v>
      </c>
      <c r="AL34" s="25">
        <f t="shared" ref="AL34:AL65" si="26">AR34*AS34*AZ34</f>
        <v>7.3436785714285726</v>
      </c>
      <c r="AM34" s="25">
        <f t="shared" ref="AM34:AM65" si="27">AR34*AS34*BA34</f>
        <v>7.6999017857142862</v>
      </c>
      <c r="AN34" s="25">
        <f t="shared" ref="AN34:AN65" si="28">AR34*AS34*BB34</f>
        <v>7.9495625000000008</v>
      </c>
      <c r="AO34" s="25">
        <f t="shared" ref="AO34:AO65" si="29">AR34*AS34*BC34</f>
        <v>8.1139732142857142</v>
      </c>
      <c r="AP34" s="25">
        <f t="shared" ref="AP34:AP65" si="30">AR34*AS34*BD34</f>
        <v>8.1870446428571437</v>
      </c>
      <c r="AQ34" s="25">
        <f t="shared" ref="AQ34:AQ65" si="31">AR34*AS34*BE34</f>
        <v>8.2783839285714294</v>
      </c>
      <c r="AR34" s="23">
        <f t="shared" si="18"/>
        <v>3044.6428571428573</v>
      </c>
      <c r="AS34" s="15">
        <v>1E-4</v>
      </c>
      <c r="AT34" s="18">
        <v>13.75</v>
      </c>
      <c r="AU34" s="18">
        <v>15.72</v>
      </c>
      <c r="AV34" s="18">
        <v>18.38</v>
      </c>
      <c r="AW34" s="18">
        <v>20.13</v>
      </c>
      <c r="AX34" s="18">
        <v>21.44</v>
      </c>
      <c r="AY34" s="18">
        <v>22.76</v>
      </c>
      <c r="AZ34" s="18">
        <v>24.12</v>
      </c>
      <c r="BA34" s="18">
        <v>25.29</v>
      </c>
      <c r="BB34" s="18">
        <v>26.11</v>
      </c>
      <c r="BC34" s="18">
        <v>26.65</v>
      </c>
      <c r="BD34" s="18">
        <v>26.89</v>
      </c>
      <c r="BE34" s="18">
        <v>27.19</v>
      </c>
      <c r="BF34" s="18">
        <f>BC!EB67</f>
        <v>1.0343511435702371E-2</v>
      </c>
    </row>
    <row r="35" spans="1:58" s="18" customFormat="1" x14ac:dyDescent="0.25">
      <c r="A35" s="10">
        <f t="shared" si="17"/>
        <v>34</v>
      </c>
      <c r="B35" s="35" t="s">
        <v>33</v>
      </c>
      <c r="C35" s="18">
        <v>3</v>
      </c>
      <c r="D35" s="18" t="s">
        <v>51</v>
      </c>
      <c r="E35" s="18">
        <v>20</v>
      </c>
      <c r="F35" s="36">
        <v>0.5</v>
      </c>
      <c r="G35" s="18">
        <v>0</v>
      </c>
      <c r="H35" s="18">
        <v>99.995000000000005</v>
      </c>
      <c r="I35" s="18">
        <v>50</v>
      </c>
      <c r="J35" s="18">
        <v>40</v>
      </c>
      <c r="K35" s="18">
        <v>25.9</v>
      </c>
      <c r="L35" s="18">
        <v>4.9000000000000004</v>
      </c>
      <c r="M35" s="18">
        <v>0.59</v>
      </c>
      <c r="N35" s="18">
        <v>0.02</v>
      </c>
      <c r="O35" s="18">
        <v>29.2</v>
      </c>
      <c r="P35" s="18">
        <f t="shared" si="14"/>
        <v>0.1891891891891892</v>
      </c>
      <c r="Q35" s="18">
        <f t="shared" si="15"/>
        <v>1.1274131274131274</v>
      </c>
      <c r="R35" s="18">
        <f t="shared" si="19"/>
        <v>2.277992277992278E-2</v>
      </c>
      <c r="S35" s="118">
        <f t="shared" si="16"/>
        <v>1.3166023166023166</v>
      </c>
      <c r="T35" s="18">
        <v>7.69</v>
      </c>
      <c r="U35" s="18">
        <v>69.34</v>
      </c>
      <c r="V35" s="18">
        <v>300</v>
      </c>
      <c r="W35" s="18">
        <v>300</v>
      </c>
      <c r="X35" s="18">
        <v>1</v>
      </c>
      <c r="Y35" s="18">
        <v>0</v>
      </c>
      <c r="Z35" s="18">
        <v>0.15</v>
      </c>
      <c r="AA35" s="18">
        <v>1</v>
      </c>
      <c r="AB35" s="18">
        <v>12</v>
      </c>
      <c r="AC35" s="18">
        <v>150</v>
      </c>
      <c r="AD35" s="18">
        <f>BC!EC67</f>
        <v>104.89105004564799</v>
      </c>
      <c r="AE35" s="18">
        <f>BC!ED67</f>
        <v>4.8843331287313281E-2</v>
      </c>
      <c r="AF35" s="25">
        <f t="shared" si="20"/>
        <v>23.766482142857146</v>
      </c>
      <c r="AG35" s="25">
        <f t="shared" si="21"/>
        <v>25.401455357142861</v>
      </c>
      <c r="AH35" s="25">
        <f t="shared" si="22"/>
        <v>27.547928571428574</v>
      </c>
      <c r="AI35" s="25">
        <f t="shared" si="23"/>
        <v>29.33513392857143</v>
      </c>
      <c r="AJ35" s="25">
        <f t="shared" si="24"/>
        <v>30.796562500000004</v>
      </c>
      <c r="AK35" s="25">
        <f t="shared" si="25"/>
        <v>31.935258928571432</v>
      </c>
      <c r="AL35" s="25">
        <f t="shared" si="26"/>
        <v>33.019151785714293</v>
      </c>
      <c r="AM35" s="25">
        <f t="shared" si="27"/>
        <v>33.621991071428575</v>
      </c>
      <c r="AN35" s="25">
        <f t="shared" si="28"/>
        <v>34.197428571428574</v>
      </c>
      <c r="AO35" s="25">
        <f t="shared" si="29"/>
        <v>34.538428571428575</v>
      </c>
      <c r="AP35" s="25">
        <f t="shared" si="30"/>
        <v>34.644991071428578</v>
      </c>
      <c r="AQ35" s="25">
        <f t="shared" si="31"/>
        <v>34.757642857142862</v>
      </c>
      <c r="AR35" s="23">
        <f t="shared" si="18"/>
        <v>3044.6428571428573</v>
      </c>
      <c r="AS35" s="15">
        <v>1E-4</v>
      </c>
      <c r="AT35" s="18">
        <v>78.06</v>
      </c>
      <c r="AU35" s="18">
        <v>83.43</v>
      </c>
      <c r="AV35" s="18">
        <v>90.48</v>
      </c>
      <c r="AW35" s="18">
        <v>96.35</v>
      </c>
      <c r="AX35" s="18">
        <v>101.15</v>
      </c>
      <c r="AY35" s="18">
        <v>104.89</v>
      </c>
      <c r="AZ35" s="18">
        <v>108.45</v>
      </c>
      <c r="BA35" s="18">
        <v>110.43</v>
      </c>
      <c r="BB35" s="18">
        <v>112.32</v>
      </c>
      <c r="BC35" s="18">
        <v>113.44</v>
      </c>
      <c r="BD35" s="18">
        <v>113.79</v>
      </c>
      <c r="BE35" s="18">
        <v>114.16</v>
      </c>
      <c r="BF35" s="18">
        <f>BC!EF67</f>
        <v>4.6617105648573361E-2</v>
      </c>
    </row>
    <row r="36" spans="1:58" s="18" customFormat="1" x14ac:dyDescent="0.25">
      <c r="A36" s="10">
        <f t="shared" si="17"/>
        <v>35</v>
      </c>
      <c r="B36" s="35" t="s">
        <v>33</v>
      </c>
      <c r="C36" s="18">
        <v>3</v>
      </c>
      <c r="D36" s="18" t="s">
        <v>52</v>
      </c>
      <c r="E36" s="18">
        <v>20</v>
      </c>
      <c r="F36" s="36">
        <v>0.5</v>
      </c>
      <c r="G36" s="18">
        <v>0</v>
      </c>
      <c r="H36" s="18">
        <v>99.995000000000005</v>
      </c>
      <c r="I36" s="18">
        <v>50</v>
      </c>
      <c r="J36" s="18">
        <v>40</v>
      </c>
      <c r="K36" s="18">
        <v>25.9</v>
      </c>
      <c r="L36" s="18">
        <v>4.9000000000000004</v>
      </c>
      <c r="M36" s="18">
        <v>0.59</v>
      </c>
      <c r="N36" s="18">
        <v>0.02</v>
      </c>
      <c r="O36" s="18">
        <v>29.2</v>
      </c>
      <c r="P36" s="18">
        <f t="shared" si="14"/>
        <v>0.1891891891891892</v>
      </c>
      <c r="Q36" s="18">
        <f t="shared" si="15"/>
        <v>1.1274131274131274</v>
      </c>
      <c r="R36" s="18">
        <f t="shared" si="19"/>
        <v>2.277992277992278E-2</v>
      </c>
      <c r="S36" s="118">
        <f t="shared" si="16"/>
        <v>1.3166023166023166</v>
      </c>
      <c r="T36" s="18">
        <v>8.07</v>
      </c>
      <c r="U36" s="18">
        <v>98.27</v>
      </c>
      <c r="V36" s="18">
        <v>400</v>
      </c>
      <c r="W36" s="18">
        <v>300</v>
      </c>
      <c r="X36" s="18">
        <v>1</v>
      </c>
      <c r="Y36" s="18">
        <v>0</v>
      </c>
      <c r="Z36" s="18">
        <v>0.15</v>
      </c>
      <c r="AA36" s="18">
        <v>1</v>
      </c>
      <c r="AB36" s="18">
        <v>12</v>
      </c>
      <c r="AC36" s="18">
        <v>150</v>
      </c>
      <c r="AD36" s="18">
        <f>BC!EG67</f>
        <v>100.50090063136533</v>
      </c>
      <c r="AE36" s="18">
        <f>BC!EH67</f>
        <v>3.9126783706895693E-2</v>
      </c>
      <c r="AF36" s="25">
        <f t="shared" si="20"/>
        <v>20.941053571428572</v>
      </c>
      <c r="AG36" s="25">
        <f t="shared" si="21"/>
        <v>22.764794642857144</v>
      </c>
      <c r="AH36" s="25">
        <f t="shared" si="22"/>
        <v>25.65416071428572</v>
      </c>
      <c r="AI36" s="25">
        <f t="shared" si="23"/>
        <v>27.669714285714289</v>
      </c>
      <c r="AJ36" s="25">
        <f t="shared" si="24"/>
        <v>29.213348214285716</v>
      </c>
      <c r="AK36" s="25">
        <f t="shared" si="25"/>
        <v>30.589526785714288</v>
      </c>
      <c r="AL36" s="25">
        <f t="shared" si="26"/>
        <v>31.819562500000004</v>
      </c>
      <c r="AM36" s="25">
        <f t="shared" si="27"/>
        <v>32.736000000000004</v>
      </c>
      <c r="AN36" s="25">
        <f t="shared" si="28"/>
        <v>33.405821428571429</v>
      </c>
      <c r="AO36" s="25">
        <f t="shared" si="29"/>
        <v>33.670705357142865</v>
      </c>
      <c r="AP36" s="25">
        <f t="shared" si="30"/>
        <v>34.163937500000003</v>
      </c>
      <c r="AQ36" s="25">
        <f t="shared" si="31"/>
        <v>34.489714285714292</v>
      </c>
      <c r="AR36" s="23">
        <f t="shared" si="18"/>
        <v>3044.6428571428573</v>
      </c>
      <c r="AS36" s="15">
        <v>1E-4</v>
      </c>
      <c r="AT36" s="18">
        <v>68.78</v>
      </c>
      <c r="AU36" s="18">
        <v>74.77</v>
      </c>
      <c r="AV36" s="18">
        <v>84.26</v>
      </c>
      <c r="AW36" s="18">
        <v>90.88</v>
      </c>
      <c r="AX36" s="18">
        <v>95.95</v>
      </c>
      <c r="AY36" s="18">
        <v>100.47</v>
      </c>
      <c r="AZ36" s="18">
        <v>104.51</v>
      </c>
      <c r="BA36" s="18">
        <v>107.52</v>
      </c>
      <c r="BB36" s="18">
        <v>109.72</v>
      </c>
      <c r="BC36" s="18">
        <v>110.59</v>
      </c>
      <c r="BD36" s="18">
        <v>112.21</v>
      </c>
      <c r="BE36" s="18">
        <v>113.28</v>
      </c>
      <c r="BF36" s="18">
        <f>BC!EJ67</f>
        <v>1.1040857509708681E-2</v>
      </c>
    </row>
    <row r="37" spans="1:58" s="18" customFormat="1" x14ac:dyDescent="0.25">
      <c r="A37" s="10">
        <f t="shared" si="17"/>
        <v>36</v>
      </c>
      <c r="B37" s="35" t="s">
        <v>33</v>
      </c>
      <c r="C37" s="18">
        <v>3</v>
      </c>
      <c r="D37" s="18" t="s">
        <v>53</v>
      </c>
      <c r="E37" s="18">
        <v>20</v>
      </c>
      <c r="F37" s="36">
        <v>0.5</v>
      </c>
      <c r="G37" s="18">
        <v>0</v>
      </c>
      <c r="H37" s="18">
        <v>99.995000000000005</v>
      </c>
      <c r="I37" s="18">
        <v>50</v>
      </c>
      <c r="J37" s="18">
        <v>40</v>
      </c>
      <c r="K37" s="18">
        <v>25.9</v>
      </c>
      <c r="L37" s="18">
        <v>4.9000000000000004</v>
      </c>
      <c r="M37" s="18">
        <v>0.59</v>
      </c>
      <c r="N37" s="18">
        <v>0.02</v>
      </c>
      <c r="O37" s="18">
        <v>29.2</v>
      </c>
      <c r="P37" s="18">
        <f t="shared" si="14"/>
        <v>0.1891891891891892</v>
      </c>
      <c r="Q37" s="18">
        <f t="shared" si="15"/>
        <v>1.1274131274131274</v>
      </c>
      <c r="R37" s="18">
        <f t="shared" si="19"/>
        <v>2.277992277992278E-2</v>
      </c>
      <c r="S37" s="118">
        <f t="shared" si="16"/>
        <v>1.3166023166023166</v>
      </c>
      <c r="T37" s="18">
        <v>10.56</v>
      </c>
      <c r="U37" s="18">
        <v>115.49</v>
      </c>
      <c r="V37" s="18">
        <v>500</v>
      </c>
      <c r="W37" s="18">
        <v>300</v>
      </c>
      <c r="X37" s="18">
        <v>1</v>
      </c>
      <c r="Y37" s="18">
        <v>0</v>
      </c>
      <c r="Z37" s="18">
        <v>0.15</v>
      </c>
      <c r="AA37" s="18">
        <v>1</v>
      </c>
      <c r="AB37" s="18">
        <v>12</v>
      </c>
      <c r="AC37" s="18">
        <v>150</v>
      </c>
      <c r="AD37" s="18">
        <f>BC!EK67</f>
        <v>1024.1543845731219</v>
      </c>
      <c r="AE37" s="18">
        <f>BC!EL67</f>
        <v>5.0063341470354596E-3</v>
      </c>
      <c r="AF37" s="25">
        <f t="shared" si="20"/>
        <v>228.90233928571433</v>
      </c>
      <c r="AG37" s="25">
        <f t="shared" si="21"/>
        <v>249.82512500000001</v>
      </c>
      <c r="AH37" s="25">
        <f t="shared" si="22"/>
        <v>271.45122321428573</v>
      </c>
      <c r="AI37" s="25">
        <f t="shared" si="23"/>
        <v>255.46684821428576</v>
      </c>
      <c r="AJ37" s="25">
        <f t="shared" si="24"/>
        <v>298.87736607142858</v>
      </c>
      <c r="AK37" s="25">
        <f t="shared" si="25"/>
        <v>309.59146428571432</v>
      </c>
      <c r="AL37" s="25">
        <f t="shared" si="26"/>
        <v>318.49704464285713</v>
      </c>
      <c r="AM37" s="25">
        <f t="shared" si="27"/>
        <v>326.20303571428576</v>
      </c>
      <c r="AN37" s="25">
        <f t="shared" si="28"/>
        <v>332.14008928571434</v>
      </c>
      <c r="AO37" s="25">
        <f t="shared" si="29"/>
        <v>336.31429464285713</v>
      </c>
      <c r="AP37" s="25">
        <f t="shared" si="30"/>
        <v>338.01320535714291</v>
      </c>
      <c r="AQ37" s="25">
        <f t="shared" si="31"/>
        <v>340.62246428571433</v>
      </c>
      <c r="AR37" s="23">
        <f t="shared" si="18"/>
        <v>3044.6428571428573</v>
      </c>
      <c r="AS37" s="15">
        <v>1E-4</v>
      </c>
      <c r="AT37" s="18">
        <v>751.82</v>
      </c>
      <c r="AU37" s="18">
        <v>820.54</v>
      </c>
      <c r="AV37" s="18">
        <v>891.57</v>
      </c>
      <c r="AW37" s="18">
        <v>839.07</v>
      </c>
      <c r="AX37" s="18">
        <v>981.65</v>
      </c>
      <c r="AY37" s="18">
        <v>1016.84</v>
      </c>
      <c r="AZ37" s="18">
        <v>1046.0899999999999</v>
      </c>
      <c r="BA37" s="18">
        <v>1071.4000000000001</v>
      </c>
      <c r="BB37" s="18">
        <v>1090.9000000000001</v>
      </c>
      <c r="BC37" s="18">
        <v>1104.6099999999999</v>
      </c>
      <c r="BD37" s="18">
        <v>1110.19</v>
      </c>
      <c r="BE37" s="18">
        <v>1118.76</v>
      </c>
      <c r="BF37" s="18">
        <f>BC!EN67</f>
        <v>6.7258649761407071E-3</v>
      </c>
    </row>
    <row r="38" spans="1:58" s="18" customFormat="1" x14ac:dyDescent="0.25">
      <c r="A38" s="10">
        <f t="shared" si="17"/>
        <v>37</v>
      </c>
      <c r="B38" s="35" t="s">
        <v>31</v>
      </c>
      <c r="C38" s="18">
        <v>3</v>
      </c>
      <c r="D38" s="18" t="s">
        <v>54</v>
      </c>
      <c r="E38" s="18">
        <v>20</v>
      </c>
      <c r="F38" s="36">
        <v>0.5</v>
      </c>
      <c r="G38" s="18">
        <v>0</v>
      </c>
      <c r="H38" s="18">
        <v>99.995000000000005</v>
      </c>
      <c r="I38" s="18">
        <v>50</v>
      </c>
      <c r="J38" s="18">
        <v>40.0002</v>
      </c>
      <c r="K38" s="18">
        <v>23.7</v>
      </c>
      <c r="L38" s="18">
        <v>7.2</v>
      </c>
      <c r="M38" s="18">
        <v>0.17</v>
      </c>
      <c r="N38" s="18">
        <v>0.23</v>
      </c>
      <c r="O38" s="18">
        <v>33.1</v>
      </c>
      <c r="P38" s="18">
        <f t="shared" si="14"/>
        <v>0.30379746835443039</v>
      </c>
      <c r="Q38" s="18">
        <f t="shared" si="15"/>
        <v>1.3966244725738397</v>
      </c>
      <c r="R38" s="18">
        <f t="shared" si="19"/>
        <v>7.1729957805907177E-3</v>
      </c>
      <c r="S38" s="118">
        <f t="shared" si="16"/>
        <v>1.7004219409282704</v>
      </c>
      <c r="T38" s="18">
        <v>6.25</v>
      </c>
      <c r="U38" s="18">
        <v>3.6</v>
      </c>
      <c r="V38" s="18">
        <v>100</v>
      </c>
      <c r="W38" s="18">
        <v>300</v>
      </c>
      <c r="X38" s="18">
        <v>1</v>
      </c>
      <c r="Y38" s="18">
        <v>0</v>
      </c>
      <c r="Z38" s="18">
        <v>0.15</v>
      </c>
      <c r="AA38" s="18">
        <v>1</v>
      </c>
      <c r="AB38" s="18">
        <v>12</v>
      </c>
      <c r="AC38" s="18">
        <v>150</v>
      </c>
      <c r="AD38" s="18">
        <f>BC!EO67</f>
        <v>8.7603820225738964</v>
      </c>
      <c r="AE38" s="18">
        <f>BC!EP67</f>
        <v>0.47439055324034751</v>
      </c>
      <c r="AF38" s="25">
        <f t="shared" si="20"/>
        <v>1.6745619441964288</v>
      </c>
      <c r="AG38" s="25">
        <f t="shared" si="21"/>
        <v>2.0003403587946433</v>
      </c>
      <c r="AH38" s="25">
        <f t="shared" si="22"/>
        <v>2.2713149279464289</v>
      </c>
      <c r="AI38" s="25">
        <f t="shared" si="23"/>
        <v>2.4265924900446429</v>
      </c>
      <c r="AJ38" s="25">
        <f t="shared" si="24"/>
        <v>2.5392448390178575</v>
      </c>
      <c r="AK38" s="25">
        <f t="shared" si="25"/>
        <v>2.6275399233482148</v>
      </c>
      <c r="AL38" s="25">
        <f t="shared" si="26"/>
        <v>2.7036563753571436</v>
      </c>
      <c r="AM38" s="25">
        <f t="shared" si="27"/>
        <v>2.8345766728125006</v>
      </c>
      <c r="AN38" s="25">
        <f t="shared" si="28"/>
        <v>2.9198270990625002</v>
      </c>
      <c r="AO38" s="25">
        <f t="shared" si="29"/>
        <v>2.953318337946429</v>
      </c>
      <c r="AP38" s="25">
        <f t="shared" si="30"/>
        <v>2.9624523121875006</v>
      </c>
      <c r="AQ38" s="25">
        <f t="shared" si="31"/>
        <v>2.9685416283482144</v>
      </c>
      <c r="AR38" s="23">
        <f t="shared" si="18"/>
        <v>3044.6580803571433</v>
      </c>
      <c r="AS38" s="15">
        <v>1E-4</v>
      </c>
      <c r="AT38" s="18">
        <v>5.5</v>
      </c>
      <c r="AU38" s="18">
        <v>6.57</v>
      </c>
      <c r="AV38" s="18">
        <v>7.46</v>
      </c>
      <c r="AW38" s="18">
        <v>7.97</v>
      </c>
      <c r="AX38" s="18">
        <v>8.34</v>
      </c>
      <c r="AY38" s="18">
        <v>8.6300000000000008</v>
      </c>
      <c r="AZ38" s="18">
        <v>8.8800000000000008</v>
      </c>
      <c r="BA38" s="18">
        <v>9.31</v>
      </c>
      <c r="BB38" s="18">
        <v>9.59</v>
      </c>
      <c r="BC38" s="18">
        <v>9.6999999999999993</v>
      </c>
      <c r="BD38" s="18">
        <v>9.73</v>
      </c>
      <c r="BE38" s="18">
        <v>9.75</v>
      </c>
      <c r="BF38" s="18">
        <f>BC!ER67</f>
        <v>2.574272041525983E-2</v>
      </c>
    </row>
    <row r="39" spans="1:58" s="18" customFormat="1" x14ac:dyDescent="0.25">
      <c r="A39" s="10">
        <f t="shared" si="17"/>
        <v>38</v>
      </c>
      <c r="B39" s="35" t="s">
        <v>31</v>
      </c>
      <c r="C39" s="18">
        <v>3</v>
      </c>
      <c r="D39" s="18" t="s">
        <v>55</v>
      </c>
      <c r="E39" s="18">
        <v>20</v>
      </c>
      <c r="F39" s="36">
        <v>0.5</v>
      </c>
      <c r="G39" s="18">
        <v>0</v>
      </c>
      <c r="H39" s="18">
        <v>99.995000000000005</v>
      </c>
      <c r="I39" s="18">
        <v>50</v>
      </c>
      <c r="J39" s="18">
        <v>40</v>
      </c>
      <c r="K39" s="18">
        <v>23.7</v>
      </c>
      <c r="L39" s="18">
        <v>7.2</v>
      </c>
      <c r="M39" s="18">
        <v>0.17</v>
      </c>
      <c r="N39" s="18">
        <v>0.23</v>
      </c>
      <c r="O39" s="18">
        <v>33.1</v>
      </c>
      <c r="P39" s="18">
        <f t="shared" si="14"/>
        <v>0.30379746835443039</v>
      </c>
      <c r="Q39" s="18">
        <f t="shared" si="15"/>
        <v>1.3966244725738397</v>
      </c>
      <c r="R39" s="18">
        <f t="shared" si="19"/>
        <v>7.1729957805907177E-3</v>
      </c>
      <c r="S39" s="118">
        <f t="shared" si="16"/>
        <v>1.7004219409282704</v>
      </c>
      <c r="T39" s="18">
        <v>6.76</v>
      </c>
      <c r="U39" s="18">
        <v>11.4</v>
      </c>
      <c r="V39" s="18">
        <v>200</v>
      </c>
      <c r="W39" s="18">
        <v>300</v>
      </c>
      <c r="X39" s="18">
        <v>1</v>
      </c>
      <c r="Y39" s="18">
        <v>0</v>
      </c>
      <c r="Z39" s="18">
        <v>0.15</v>
      </c>
      <c r="AA39" s="18">
        <v>1</v>
      </c>
      <c r="AB39" s="18">
        <v>12</v>
      </c>
      <c r="AC39" s="18">
        <v>150</v>
      </c>
      <c r="AD39" s="18">
        <f>BC!ES67</f>
        <v>19.229604319961169</v>
      </c>
      <c r="AE39" s="18">
        <f>BC!ET67</f>
        <v>0.15209446144532143</v>
      </c>
      <c r="AF39" s="25">
        <f t="shared" si="20"/>
        <v>0.80683035714285722</v>
      </c>
      <c r="AG39" s="25">
        <f t="shared" si="21"/>
        <v>1.7658928571428572</v>
      </c>
      <c r="AH39" s="25">
        <f t="shared" si="22"/>
        <v>4.1254910714285717</v>
      </c>
      <c r="AI39" s="25">
        <f t="shared" si="23"/>
        <v>4.9262321428571436</v>
      </c>
      <c r="AJ39" s="25">
        <f t="shared" si="24"/>
        <v>5.4560000000000013</v>
      </c>
      <c r="AK39" s="25">
        <f t="shared" si="25"/>
        <v>5.854848214285715</v>
      </c>
      <c r="AL39" s="25">
        <f t="shared" si="26"/>
        <v>6.1623571428571431</v>
      </c>
      <c r="AM39" s="25">
        <f t="shared" si="27"/>
        <v>6.338946428571429</v>
      </c>
      <c r="AN39" s="25">
        <f t="shared" si="28"/>
        <v>6.479000000000001</v>
      </c>
      <c r="AO39" s="25">
        <f t="shared" si="29"/>
        <v>6.5672946428571439</v>
      </c>
      <c r="AP39" s="25">
        <f t="shared" si="30"/>
        <v>6.5886071428571436</v>
      </c>
      <c r="AQ39" s="25">
        <f t="shared" si="31"/>
        <v>6.6220982142857148</v>
      </c>
      <c r="AR39" s="23">
        <f t="shared" si="18"/>
        <v>3044.6428571428573</v>
      </c>
      <c r="AS39" s="15">
        <v>1E-4</v>
      </c>
      <c r="AT39" s="18">
        <v>2.65</v>
      </c>
      <c r="AU39" s="18">
        <v>5.8</v>
      </c>
      <c r="AV39" s="18">
        <v>13.55</v>
      </c>
      <c r="AW39" s="18">
        <v>16.18</v>
      </c>
      <c r="AX39" s="18">
        <v>17.920000000000002</v>
      </c>
      <c r="AY39" s="18">
        <v>19.23</v>
      </c>
      <c r="AZ39" s="18">
        <v>20.239999999999998</v>
      </c>
      <c r="BA39" s="18">
        <v>20.82</v>
      </c>
      <c r="BB39" s="18">
        <v>21.28</v>
      </c>
      <c r="BC39" s="18">
        <v>21.57</v>
      </c>
      <c r="BD39" s="18">
        <v>21.64</v>
      </c>
      <c r="BE39" s="18">
        <v>21.75</v>
      </c>
      <c r="BF39" s="18">
        <f>BC!EV67</f>
        <v>0.11618028337695625</v>
      </c>
    </row>
    <row r="40" spans="1:58" s="18" customFormat="1" x14ac:dyDescent="0.25">
      <c r="A40" s="10">
        <f t="shared" si="17"/>
        <v>39</v>
      </c>
      <c r="B40" s="35" t="s">
        <v>31</v>
      </c>
      <c r="C40" s="18">
        <v>3</v>
      </c>
      <c r="D40" s="18" t="s">
        <v>56</v>
      </c>
      <c r="E40" s="18">
        <v>20</v>
      </c>
      <c r="F40" s="36">
        <v>0.5</v>
      </c>
      <c r="G40" s="18">
        <v>0</v>
      </c>
      <c r="H40" s="18">
        <v>99.995000000000005</v>
      </c>
      <c r="I40" s="18">
        <v>50</v>
      </c>
      <c r="J40" s="18">
        <v>40</v>
      </c>
      <c r="K40" s="18">
        <v>23.7</v>
      </c>
      <c r="L40" s="18">
        <v>7.2</v>
      </c>
      <c r="M40" s="18">
        <v>0.17</v>
      </c>
      <c r="N40" s="18">
        <v>0.23</v>
      </c>
      <c r="O40" s="18">
        <v>33.1</v>
      </c>
      <c r="P40" s="18">
        <f t="shared" si="14"/>
        <v>0.30379746835443039</v>
      </c>
      <c r="Q40" s="18">
        <f t="shared" si="15"/>
        <v>1.3966244725738397</v>
      </c>
      <c r="R40" s="18">
        <f t="shared" si="19"/>
        <v>7.1729957805907177E-3</v>
      </c>
      <c r="S40" s="118">
        <f t="shared" si="16"/>
        <v>1.7004219409282704</v>
      </c>
      <c r="T40" s="18">
        <v>7.34</v>
      </c>
      <c r="U40" s="18">
        <v>19.600000000000001</v>
      </c>
      <c r="V40" s="18">
        <v>300</v>
      </c>
      <c r="W40" s="18">
        <v>300</v>
      </c>
      <c r="X40" s="18">
        <v>1</v>
      </c>
      <c r="Y40" s="18">
        <v>0</v>
      </c>
      <c r="Z40" s="18">
        <v>0.15</v>
      </c>
      <c r="AA40" s="18">
        <v>1</v>
      </c>
      <c r="AB40" s="18">
        <v>12</v>
      </c>
      <c r="AC40" s="18">
        <v>150</v>
      </c>
      <c r="AD40" s="18">
        <f>BC!EW67</f>
        <v>47.507648291419052</v>
      </c>
      <c r="AE40" s="18">
        <f>BC!EX67</f>
        <v>6.7963433919552202E-2</v>
      </c>
      <c r="AF40" s="25">
        <f t="shared" si="20"/>
        <v>9.9712053571428587</v>
      </c>
      <c r="AG40" s="25">
        <f t="shared" si="21"/>
        <v>10.677562500000001</v>
      </c>
      <c r="AH40" s="25">
        <f t="shared" si="22"/>
        <v>11.368696428571431</v>
      </c>
      <c r="AI40" s="25">
        <f t="shared" si="23"/>
        <v>12.476946428571429</v>
      </c>
      <c r="AJ40" s="25">
        <f t="shared" si="24"/>
        <v>13.32944642857143</v>
      </c>
      <c r="AK40" s="25">
        <f t="shared" si="25"/>
        <v>14.559482142857144</v>
      </c>
      <c r="AL40" s="25">
        <f t="shared" si="26"/>
        <v>15.26888392857143</v>
      </c>
      <c r="AM40" s="25">
        <f t="shared" si="27"/>
        <v>15.801696428571429</v>
      </c>
      <c r="AN40" s="25">
        <f t="shared" si="28"/>
        <v>16.215767857142858</v>
      </c>
      <c r="AO40" s="25">
        <f t="shared" si="29"/>
        <v>16.483696428571431</v>
      </c>
      <c r="AP40" s="25">
        <f t="shared" si="30"/>
        <v>16.623750000000001</v>
      </c>
      <c r="AQ40" s="25">
        <f t="shared" si="31"/>
        <v>16.809473214285717</v>
      </c>
      <c r="AR40" s="23">
        <f t="shared" si="18"/>
        <v>3044.6428571428573</v>
      </c>
      <c r="AS40" s="15">
        <v>1E-4</v>
      </c>
      <c r="AT40" s="18">
        <v>32.75</v>
      </c>
      <c r="AU40" s="18">
        <v>35.07</v>
      </c>
      <c r="AV40" s="18">
        <v>37.340000000000003</v>
      </c>
      <c r="AW40" s="18">
        <v>40.98</v>
      </c>
      <c r="AX40" s="18">
        <v>43.78</v>
      </c>
      <c r="AY40" s="18">
        <v>47.82</v>
      </c>
      <c r="AZ40" s="18">
        <v>50.15</v>
      </c>
      <c r="BA40" s="18">
        <v>51.9</v>
      </c>
      <c r="BB40" s="18">
        <v>53.26</v>
      </c>
      <c r="BC40" s="18">
        <v>54.14</v>
      </c>
      <c r="BD40" s="18">
        <v>54.6</v>
      </c>
      <c r="BE40" s="18">
        <v>55.21</v>
      </c>
      <c r="BF40" s="18">
        <f>BC!EZ67</f>
        <v>2.6852239277160215E-2</v>
      </c>
    </row>
    <row r="41" spans="1:58" s="18" customFormat="1" x14ac:dyDescent="0.25">
      <c r="A41" s="10">
        <f t="shared" si="17"/>
        <v>40</v>
      </c>
      <c r="B41" s="35" t="s">
        <v>31</v>
      </c>
      <c r="C41" s="18">
        <v>3</v>
      </c>
      <c r="D41" s="18" t="s">
        <v>57</v>
      </c>
      <c r="E41" s="18">
        <v>20</v>
      </c>
      <c r="F41" s="36">
        <v>0.5</v>
      </c>
      <c r="G41" s="18">
        <v>0</v>
      </c>
      <c r="H41" s="18">
        <v>99.995000000000005</v>
      </c>
      <c r="I41" s="18">
        <v>50</v>
      </c>
      <c r="J41" s="18">
        <v>40</v>
      </c>
      <c r="K41" s="18">
        <v>23.7</v>
      </c>
      <c r="L41" s="18">
        <v>7.2</v>
      </c>
      <c r="M41" s="18">
        <v>0.17</v>
      </c>
      <c r="N41" s="18">
        <v>0.23</v>
      </c>
      <c r="O41" s="18">
        <v>33.1</v>
      </c>
      <c r="P41" s="18">
        <f t="shared" si="14"/>
        <v>0.30379746835443039</v>
      </c>
      <c r="Q41" s="18">
        <f t="shared" si="15"/>
        <v>1.3966244725738397</v>
      </c>
      <c r="R41" s="18">
        <f t="shared" si="19"/>
        <v>7.1729957805907177E-3</v>
      </c>
      <c r="S41" s="118">
        <f t="shared" si="16"/>
        <v>1.7004219409282704</v>
      </c>
      <c r="T41" s="18">
        <v>7.87</v>
      </c>
      <c r="U41" s="18">
        <v>37.700000000000003</v>
      </c>
      <c r="V41" s="18">
        <v>400</v>
      </c>
      <c r="W41" s="18">
        <v>300</v>
      </c>
      <c r="X41" s="18">
        <v>1</v>
      </c>
      <c r="Y41" s="18">
        <v>0</v>
      </c>
      <c r="Z41" s="18">
        <v>0.15</v>
      </c>
      <c r="AA41" s="18">
        <v>1</v>
      </c>
      <c r="AB41" s="18">
        <v>12</v>
      </c>
      <c r="AC41" s="18">
        <v>150</v>
      </c>
      <c r="AD41" s="18">
        <f>BC!FA67</f>
        <v>83.618379336394838</v>
      </c>
      <c r="AE41" s="18">
        <f>BC!FB67</f>
        <v>3.6274816413564441E-2</v>
      </c>
      <c r="AF41" s="25">
        <f t="shared" si="20"/>
        <v>16.020910714285716</v>
      </c>
      <c r="AG41" s="25">
        <f t="shared" si="21"/>
        <v>17.735044642857144</v>
      </c>
      <c r="AH41" s="25">
        <f t="shared" si="22"/>
        <v>19.86020535714286</v>
      </c>
      <c r="AI41" s="25">
        <f t="shared" si="23"/>
        <v>22.003633928571428</v>
      </c>
      <c r="AJ41" s="25">
        <f t="shared" si="24"/>
        <v>23.812151785714285</v>
      </c>
      <c r="AK41" s="25">
        <f t="shared" si="25"/>
        <v>25.492794642857145</v>
      </c>
      <c r="AL41" s="25">
        <f t="shared" si="26"/>
        <v>26.84766071428572</v>
      </c>
      <c r="AM41" s="25">
        <f t="shared" si="27"/>
        <v>27.977223214285718</v>
      </c>
      <c r="AN41" s="25">
        <f t="shared" si="28"/>
        <v>28.814500000000002</v>
      </c>
      <c r="AO41" s="25">
        <f t="shared" si="29"/>
        <v>29.265107142857147</v>
      </c>
      <c r="AP41" s="25">
        <f t="shared" si="30"/>
        <v>29.429517857142859</v>
      </c>
      <c r="AQ41" s="25">
        <f t="shared" si="31"/>
        <v>29.572616071428573</v>
      </c>
      <c r="AR41" s="23">
        <f t="shared" si="18"/>
        <v>3044.6428571428573</v>
      </c>
      <c r="AS41" s="15">
        <v>1E-4</v>
      </c>
      <c r="AT41" s="18">
        <v>52.62</v>
      </c>
      <c r="AU41" s="18">
        <v>58.25</v>
      </c>
      <c r="AV41" s="18">
        <v>65.23</v>
      </c>
      <c r="AW41" s="18">
        <v>72.27</v>
      </c>
      <c r="AX41" s="18">
        <v>78.209999999999994</v>
      </c>
      <c r="AY41" s="18">
        <v>83.73</v>
      </c>
      <c r="AZ41" s="18">
        <v>88.18</v>
      </c>
      <c r="BA41" s="18">
        <v>91.89</v>
      </c>
      <c r="BB41" s="18">
        <v>94.64</v>
      </c>
      <c r="BC41" s="18">
        <v>96.12</v>
      </c>
      <c r="BD41" s="18">
        <v>96.66</v>
      </c>
      <c r="BE41" s="18">
        <v>97.13</v>
      </c>
      <c r="BF41" s="18">
        <f>BC!FD67</f>
        <v>2.3871828895735976E-2</v>
      </c>
    </row>
    <row r="42" spans="1:58" s="18" customFormat="1" x14ac:dyDescent="0.25">
      <c r="A42" s="10">
        <f t="shared" si="17"/>
        <v>41</v>
      </c>
      <c r="B42" s="35" t="s">
        <v>31</v>
      </c>
      <c r="C42" s="18">
        <v>3</v>
      </c>
      <c r="D42" s="18" t="s">
        <v>58</v>
      </c>
      <c r="E42" s="18">
        <v>20</v>
      </c>
      <c r="F42" s="36">
        <v>0.5</v>
      </c>
      <c r="G42" s="18">
        <v>0</v>
      </c>
      <c r="H42" s="18">
        <v>99.995000000000005</v>
      </c>
      <c r="I42" s="18">
        <v>50</v>
      </c>
      <c r="J42" s="18">
        <v>40</v>
      </c>
      <c r="K42" s="18">
        <v>23.7</v>
      </c>
      <c r="L42" s="18">
        <v>7.2</v>
      </c>
      <c r="M42" s="18">
        <v>0.17</v>
      </c>
      <c r="N42" s="18">
        <v>0.23</v>
      </c>
      <c r="O42" s="18">
        <v>33.1</v>
      </c>
      <c r="P42" s="18">
        <f t="shared" si="14"/>
        <v>0.30379746835443039</v>
      </c>
      <c r="Q42" s="18">
        <f t="shared" si="15"/>
        <v>1.3966244725738397</v>
      </c>
      <c r="R42" s="18">
        <f t="shared" si="19"/>
        <v>7.1729957805907177E-3</v>
      </c>
      <c r="S42" s="118">
        <f t="shared" si="16"/>
        <v>1.7004219409282704</v>
      </c>
      <c r="T42" s="18">
        <v>10.210000000000001</v>
      </c>
      <c r="U42" s="18">
        <v>56.9</v>
      </c>
      <c r="V42" s="18">
        <v>500</v>
      </c>
      <c r="W42" s="18">
        <v>300</v>
      </c>
      <c r="X42" s="18">
        <v>1</v>
      </c>
      <c r="Y42" s="18">
        <v>0</v>
      </c>
      <c r="Z42" s="18">
        <v>0.15</v>
      </c>
      <c r="AA42" s="18">
        <v>1</v>
      </c>
      <c r="AB42" s="18">
        <v>12</v>
      </c>
      <c r="AC42" s="18">
        <v>150</v>
      </c>
      <c r="AD42" s="18">
        <f>BC!FE67</f>
        <v>916.45495611313015</v>
      </c>
      <c r="AE42" s="18">
        <f>BC!FF67</f>
        <v>4.2475576569471112E-3</v>
      </c>
      <c r="AF42" s="25">
        <f t="shared" si="20"/>
        <v>136.53396428571429</v>
      </c>
      <c r="AG42" s="25">
        <f t="shared" si="21"/>
        <v>151.67497321428573</v>
      </c>
      <c r="AH42" s="25">
        <f t="shared" si="22"/>
        <v>227.43482142857144</v>
      </c>
      <c r="AI42" s="25">
        <f t="shared" si="23"/>
        <v>245.30078571428572</v>
      </c>
      <c r="AJ42" s="25">
        <f t="shared" si="24"/>
        <v>262.5243303571429</v>
      </c>
      <c r="AK42" s="25">
        <f t="shared" si="25"/>
        <v>277.1233928571429</v>
      </c>
      <c r="AL42" s="25">
        <f t="shared" si="26"/>
        <v>287.98972321428573</v>
      </c>
      <c r="AM42" s="25">
        <f t="shared" si="27"/>
        <v>295.79923214285714</v>
      </c>
      <c r="AN42" s="25">
        <f t="shared" si="28"/>
        <v>302.04379464285716</v>
      </c>
      <c r="AO42" s="25">
        <f t="shared" si="29"/>
        <v>306.59553571428575</v>
      </c>
      <c r="AP42" s="25">
        <f t="shared" si="30"/>
        <v>307.67638392857145</v>
      </c>
      <c r="AQ42" s="25">
        <f t="shared" si="31"/>
        <v>308.54715178571428</v>
      </c>
      <c r="AR42" s="23">
        <f t="shared" si="18"/>
        <v>3044.6428571428573</v>
      </c>
      <c r="AS42" s="15">
        <v>1E-4</v>
      </c>
      <c r="AT42" s="18">
        <v>448.44</v>
      </c>
      <c r="AU42" s="18">
        <v>498.17</v>
      </c>
      <c r="AV42" s="18">
        <v>747</v>
      </c>
      <c r="AW42" s="18">
        <v>805.68</v>
      </c>
      <c r="AX42" s="18">
        <v>862.25</v>
      </c>
      <c r="AY42" s="18">
        <v>910.2</v>
      </c>
      <c r="AZ42" s="18">
        <v>945.89</v>
      </c>
      <c r="BA42" s="18">
        <v>971.54</v>
      </c>
      <c r="BB42" s="18">
        <v>992.05</v>
      </c>
      <c r="BC42" s="18">
        <v>1007</v>
      </c>
      <c r="BD42" s="18">
        <v>1010.55</v>
      </c>
      <c r="BE42" s="18">
        <v>1013.41</v>
      </c>
      <c r="BF42" s="18">
        <f>BC!FH67</f>
        <v>5.2296449607760434E-2</v>
      </c>
    </row>
    <row r="43" spans="1:58" s="37" customFormat="1" x14ac:dyDescent="0.25">
      <c r="A43" s="10">
        <f t="shared" si="17"/>
        <v>42</v>
      </c>
      <c r="B43" s="37" t="s">
        <v>59</v>
      </c>
      <c r="C43" s="37">
        <v>19</v>
      </c>
      <c r="D43" s="37" t="s">
        <v>60</v>
      </c>
      <c r="E43" s="37">
        <v>20</v>
      </c>
      <c r="F43" s="37">
        <v>0</v>
      </c>
      <c r="G43" s="37">
        <v>0</v>
      </c>
      <c r="H43" s="37">
        <v>99.94</v>
      </c>
      <c r="I43" s="37">
        <v>600</v>
      </c>
      <c r="J43" s="37">
        <v>630</v>
      </c>
      <c r="K43" s="37">
        <v>45</v>
      </c>
      <c r="L43" s="37">
        <v>5</v>
      </c>
      <c r="M43" s="37">
        <v>0.7</v>
      </c>
      <c r="N43" s="37">
        <v>1</v>
      </c>
      <c r="O43" s="37">
        <v>48.3</v>
      </c>
      <c r="P43" s="37">
        <f t="shared" si="14"/>
        <v>0.1111111111111111</v>
      </c>
      <c r="Q43" s="37">
        <f t="shared" si="15"/>
        <v>1.0733333333333333</v>
      </c>
      <c r="R43" s="37">
        <f t="shared" si="19"/>
        <v>1.5555555555555555E-2</v>
      </c>
      <c r="S43" s="118">
        <f t="shared" si="16"/>
        <v>1.1844444444444444</v>
      </c>
      <c r="T43" s="37">
        <v>9.1</v>
      </c>
      <c r="U43" s="37">
        <v>10</v>
      </c>
      <c r="V43" s="37">
        <v>450</v>
      </c>
      <c r="W43" s="37">
        <v>1</v>
      </c>
      <c r="X43" s="37">
        <v>0</v>
      </c>
      <c r="Y43" s="37">
        <v>15</v>
      </c>
      <c r="Z43" s="37">
        <v>1</v>
      </c>
      <c r="AA43" s="37">
        <v>3.2</v>
      </c>
      <c r="AB43" s="37">
        <v>12.7</v>
      </c>
      <c r="AC43" s="37">
        <v>100</v>
      </c>
      <c r="AD43" s="37">
        <f>BC!FI67</f>
        <v>40.889171537364277</v>
      </c>
      <c r="AE43" s="37">
        <f>BC!FJ67</f>
        <v>6.9009825941917513E-2</v>
      </c>
      <c r="AF43" s="40">
        <f t="shared" si="20"/>
        <v>5.1699462890625005</v>
      </c>
      <c r="AG43" s="40">
        <f t="shared" si="21"/>
        <v>5.5691560546875003</v>
      </c>
      <c r="AH43" s="40">
        <f t="shared" si="22"/>
        <v>6.1032339843749996</v>
      </c>
      <c r="AI43" s="40">
        <f t="shared" si="23"/>
        <v>6.4395052734375007</v>
      </c>
      <c r="AJ43" s="40">
        <f t="shared" si="24"/>
        <v>6.7146363281250014</v>
      </c>
      <c r="AK43" s="40">
        <f t="shared" si="25"/>
        <v>7.0257322265625008</v>
      </c>
      <c r="AL43" s="40">
        <f t="shared" si="26"/>
        <v>7.4141525390625</v>
      </c>
      <c r="AM43" s="40">
        <f t="shared" si="27"/>
        <v>7.7702044921875011</v>
      </c>
      <c r="AN43" s="40">
        <f t="shared" si="28"/>
        <v>8.3294578125000012</v>
      </c>
      <c r="AO43" s="40">
        <f t="shared" si="29"/>
        <v>9.0271757812500013</v>
      </c>
      <c r="AP43" s="40">
        <f t="shared" si="30"/>
        <v>9.2627455078125003</v>
      </c>
      <c r="AQ43" s="40">
        <f t="shared" si="31"/>
        <v>9.4155960937500005</v>
      </c>
      <c r="AR43" s="38">
        <f t="shared" si="18"/>
        <v>179824.21875000003</v>
      </c>
      <c r="AS43" s="39">
        <v>9.9999999999999995E-7</v>
      </c>
      <c r="AT43" s="37">
        <v>28.75</v>
      </c>
      <c r="AU43" s="37">
        <v>30.97</v>
      </c>
      <c r="AV43" s="37">
        <v>33.94</v>
      </c>
      <c r="AW43" s="37">
        <v>35.81</v>
      </c>
      <c r="AX43" s="37">
        <v>37.340000000000003</v>
      </c>
      <c r="AY43" s="37">
        <v>39.07</v>
      </c>
      <c r="AZ43" s="37">
        <v>41.23</v>
      </c>
      <c r="BA43" s="37">
        <v>43.21</v>
      </c>
      <c r="BB43" s="37">
        <v>46.32</v>
      </c>
      <c r="BC43" s="37">
        <v>50.2</v>
      </c>
      <c r="BD43" s="37">
        <v>51.51</v>
      </c>
      <c r="BE43" s="37">
        <v>52.36</v>
      </c>
      <c r="BF43" s="37">
        <f>BC!FL67</f>
        <v>7.5410769001538716E-2</v>
      </c>
    </row>
    <row r="44" spans="1:58" s="37" customFormat="1" x14ac:dyDescent="0.25">
      <c r="A44" s="10">
        <f t="shared" si="17"/>
        <v>43</v>
      </c>
      <c r="B44" s="37" t="s">
        <v>59</v>
      </c>
      <c r="C44" s="37">
        <v>19</v>
      </c>
      <c r="D44" s="37" t="s">
        <v>61</v>
      </c>
      <c r="E44" s="37">
        <v>20</v>
      </c>
      <c r="F44" s="37">
        <v>0</v>
      </c>
      <c r="G44" s="37">
        <v>0</v>
      </c>
      <c r="H44" s="37">
        <v>99.94</v>
      </c>
      <c r="I44" s="37">
        <v>600</v>
      </c>
      <c r="J44" s="37">
        <v>630</v>
      </c>
      <c r="K44" s="37">
        <v>45</v>
      </c>
      <c r="L44" s="37">
        <v>5</v>
      </c>
      <c r="M44" s="37">
        <v>0.7</v>
      </c>
      <c r="N44" s="37">
        <v>1</v>
      </c>
      <c r="O44" s="37">
        <v>48.3</v>
      </c>
      <c r="P44" s="37">
        <f t="shared" si="14"/>
        <v>0.1111111111111111</v>
      </c>
      <c r="Q44" s="37">
        <f t="shared" si="15"/>
        <v>1.0733333333333333</v>
      </c>
      <c r="R44" s="37">
        <f t="shared" si="19"/>
        <v>1.5555555555555555E-2</v>
      </c>
      <c r="S44" s="118">
        <f t="shared" si="16"/>
        <v>1.1844444444444444</v>
      </c>
      <c r="T44" s="37">
        <v>9.5</v>
      </c>
      <c r="U44" s="37">
        <v>20</v>
      </c>
      <c r="V44" s="37">
        <v>450</v>
      </c>
      <c r="W44" s="37">
        <v>2</v>
      </c>
      <c r="X44" s="37">
        <v>0</v>
      </c>
      <c r="Y44" s="37">
        <v>15</v>
      </c>
      <c r="Z44" s="37">
        <v>1</v>
      </c>
      <c r="AA44" s="37">
        <v>3.2</v>
      </c>
      <c r="AB44" s="37">
        <v>12.7</v>
      </c>
      <c r="AC44" s="37">
        <v>100</v>
      </c>
      <c r="AD44" s="37">
        <f>BC!FM67</f>
        <v>63.587952117757517</v>
      </c>
      <c r="AE44" s="37">
        <f>BC!FN67</f>
        <v>6.9863509731703119E-2</v>
      </c>
      <c r="AF44" s="40">
        <f t="shared" si="20"/>
        <v>9.1836228515625002</v>
      </c>
      <c r="AG44" s="40">
        <f t="shared" si="21"/>
        <v>9.5684466796875007</v>
      </c>
      <c r="AH44" s="40">
        <f t="shared" si="22"/>
        <v>10.043182617187501</v>
      </c>
      <c r="AI44" s="40">
        <f t="shared" si="23"/>
        <v>10.454980078125001</v>
      </c>
      <c r="AJ44" s="40">
        <f t="shared" si="24"/>
        <v>10.8667775390625</v>
      </c>
      <c r="AK44" s="40">
        <f t="shared" si="25"/>
        <v>11.206645312500001</v>
      </c>
      <c r="AL44" s="40">
        <f t="shared" si="26"/>
        <v>11.537521874999999</v>
      </c>
      <c r="AM44" s="40">
        <f t="shared" si="27"/>
        <v>11.924143945312501</v>
      </c>
      <c r="AN44" s="40">
        <f t="shared" si="28"/>
        <v>12.3521255859375</v>
      </c>
      <c r="AO44" s="40">
        <f t="shared" si="29"/>
        <v>12.821466796875001</v>
      </c>
      <c r="AP44" s="40">
        <f t="shared" si="30"/>
        <v>13.093001367187501</v>
      </c>
      <c r="AQ44" s="40">
        <f t="shared" si="31"/>
        <v>13.199097656250002</v>
      </c>
      <c r="AR44" s="38">
        <f t="shared" si="18"/>
        <v>179824.21875000003</v>
      </c>
      <c r="AS44" s="39">
        <v>9.9999999999999995E-7</v>
      </c>
      <c r="AT44" s="37">
        <v>51.07</v>
      </c>
      <c r="AU44" s="37">
        <v>53.21</v>
      </c>
      <c r="AV44" s="37">
        <v>55.85</v>
      </c>
      <c r="AW44" s="37">
        <v>58.14</v>
      </c>
      <c r="AX44" s="37">
        <v>60.43</v>
      </c>
      <c r="AY44" s="37">
        <v>62.32</v>
      </c>
      <c r="AZ44" s="37">
        <v>64.16</v>
      </c>
      <c r="BA44" s="37">
        <v>66.31</v>
      </c>
      <c r="BB44" s="37">
        <v>68.69</v>
      </c>
      <c r="BC44" s="37">
        <v>71.3</v>
      </c>
      <c r="BD44" s="37">
        <v>72.81</v>
      </c>
      <c r="BE44" s="37">
        <v>73.400000000000006</v>
      </c>
      <c r="BF44" s="37">
        <f>BC!FP67</f>
        <v>3.3068861602140377E-2</v>
      </c>
    </row>
    <row r="45" spans="1:58" s="37" customFormat="1" x14ac:dyDescent="0.25">
      <c r="A45" s="10">
        <f t="shared" si="17"/>
        <v>44</v>
      </c>
      <c r="B45" s="37" t="s">
        <v>59</v>
      </c>
      <c r="C45" s="37">
        <v>19</v>
      </c>
      <c r="D45" s="37" t="s">
        <v>62</v>
      </c>
      <c r="E45" s="37">
        <v>20</v>
      </c>
      <c r="F45" s="37">
        <v>0</v>
      </c>
      <c r="G45" s="37">
        <v>0</v>
      </c>
      <c r="H45" s="37">
        <v>99.94</v>
      </c>
      <c r="I45" s="37">
        <v>600</v>
      </c>
      <c r="J45" s="37">
        <v>630</v>
      </c>
      <c r="K45" s="37">
        <v>45</v>
      </c>
      <c r="L45" s="37">
        <v>5</v>
      </c>
      <c r="M45" s="37">
        <v>0.7</v>
      </c>
      <c r="N45" s="37">
        <v>1</v>
      </c>
      <c r="O45" s="37">
        <v>48.3</v>
      </c>
      <c r="P45" s="37">
        <f t="shared" si="14"/>
        <v>0.1111111111111111</v>
      </c>
      <c r="Q45" s="37">
        <f t="shared" si="15"/>
        <v>1.0733333333333333</v>
      </c>
      <c r="R45" s="37">
        <f t="shared" si="19"/>
        <v>1.5555555555555555E-2</v>
      </c>
      <c r="S45" s="118">
        <f t="shared" si="16"/>
        <v>1.1844444444444444</v>
      </c>
      <c r="T45" s="37">
        <v>10</v>
      </c>
      <c r="U45" s="37">
        <v>40</v>
      </c>
      <c r="V45" s="37">
        <v>450</v>
      </c>
      <c r="W45" s="37">
        <v>4</v>
      </c>
      <c r="X45" s="37">
        <v>0</v>
      </c>
      <c r="Y45" s="37">
        <v>15</v>
      </c>
      <c r="Z45" s="37">
        <v>1</v>
      </c>
      <c r="AA45" s="37">
        <v>3.2</v>
      </c>
      <c r="AB45" s="37">
        <v>12.7</v>
      </c>
      <c r="AC45" s="37">
        <v>100</v>
      </c>
      <c r="AD45" s="37">
        <f>BC!FQ67</f>
        <v>86.121643896770422</v>
      </c>
      <c r="AE45" s="37">
        <f>BC!FR67</f>
        <v>8.6681587639059254E-2</v>
      </c>
      <c r="AF45" s="40">
        <f t="shared" si="20"/>
        <v>13.199097656250002</v>
      </c>
      <c r="AG45" s="40">
        <f t="shared" si="21"/>
        <v>13.785324609375001</v>
      </c>
      <c r="AH45" s="40">
        <f t="shared" si="22"/>
        <v>14.340981445312501</v>
      </c>
      <c r="AI45" s="40">
        <f t="shared" si="23"/>
        <v>14.765366601562501</v>
      </c>
      <c r="AJ45" s="40">
        <f t="shared" si="24"/>
        <v>15.056681835937502</v>
      </c>
      <c r="AK45" s="40">
        <f t="shared" si="25"/>
        <v>15.299444531250002</v>
      </c>
      <c r="AL45" s="40">
        <f t="shared" si="26"/>
        <v>15.542207226562503</v>
      </c>
      <c r="AM45" s="40">
        <f t="shared" si="27"/>
        <v>15.855101367187501</v>
      </c>
      <c r="AN45" s="40">
        <f t="shared" si="28"/>
        <v>16.205758593750001</v>
      </c>
      <c r="AO45" s="40">
        <f t="shared" si="29"/>
        <v>16.543828125000001</v>
      </c>
      <c r="AP45" s="40">
        <f t="shared" si="30"/>
        <v>16.736240039062501</v>
      </c>
      <c r="AQ45" s="40">
        <f t="shared" si="31"/>
        <v>16.809967968750001</v>
      </c>
      <c r="AR45" s="38">
        <f t="shared" si="18"/>
        <v>179824.21875000003</v>
      </c>
      <c r="AS45" s="39">
        <v>9.9999999999999995E-7</v>
      </c>
      <c r="AT45" s="37">
        <v>73.400000000000006</v>
      </c>
      <c r="AU45" s="37">
        <v>76.66</v>
      </c>
      <c r="AV45" s="37">
        <v>79.75</v>
      </c>
      <c r="AW45" s="37">
        <v>82.11</v>
      </c>
      <c r="AX45" s="37">
        <v>83.73</v>
      </c>
      <c r="AY45" s="37">
        <v>85.08</v>
      </c>
      <c r="AZ45" s="37">
        <v>86.43</v>
      </c>
      <c r="BA45" s="37">
        <v>88.17</v>
      </c>
      <c r="BB45" s="37">
        <v>90.12</v>
      </c>
      <c r="BC45" s="37">
        <v>92</v>
      </c>
      <c r="BD45" s="37">
        <v>93.07</v>
      </c>
      <c r="BE45" s="37">
        <v>93.48</v>
      </c>
      <c r="BF45" s="37">
        <f>BC!FT67</f>
        <v>2.9907426032522406E-2</v>
      </c>
    </row>
    <row r="46" spans="1:58" s="37" customFormat="1" x14ac:dyDescent="0.25">
      <c r="A46" s="10">
        <f t="shared" si="17"/>
        <v>45</v>
      </c>
      <c r="B46" s="37" t="s">
        <v>59</v>
      </c>
      <c r="C46" s="37">
        <v>19</v>
      </c>
      <c r="D46" s="37" t="s">
        <v>63</v>
      </c>
      <c r="E46" s="37">
        <v>20</v>
      </c>
      <c r="F46" s="37">
        <v>0</v>
      </c>
      <c r="G46" s="37">
        <v>0</v>
      </c>
      <c r="H46" s="37">
        <v>99.94</v>
      </c>
      <c r="I46" s="37">
        <v>600</v>
      </c>
      <c r="J46" s="37">
        <v>630</v>
      </c>
      <c r="K46" s="37">
        <v>45</v>
      </c>
      <c r="L46" s="37">
        <v>5</v>
      </c>
      <c r="M46" s="37">
        <v>0.7</v>
      </c>
      <c r="N46" s="37">
        <v>1</v>
      </c>
      <c r="O46" s="37">
        <v>48.3</v>
      </c>
      <c r="P46" s="37">
        <f t="shared" si="14"/>
        <v>0.1111111111111111</v>
      </c>
      <c r="Q46" s="37">
        <f t="shared" si="15"/>
        <v>1.0733333333333333</v>
      </c>
      <c r="R46" s="37">
        <f t="shared" si="19"/>
        <v>1.5555555555555555E-2</v>
      </c>
      <c r="S46" s="118">
        <f t="shared" si="16"/>
        <v>1.1844444444444444</v>
      </c>
      <c r="T46" s="37">
        <v>10</v>
      </c>
      <c r="U46" s="37">
        <v>60</v>
      </c>
      <c r="V46" s="37">
        <v>450</v>
      </c>
      <c r="W46" s="37">
        <v>6</v>
      </c>
      <c r="X46" s="37">
        <v>0</v>
      </c>
      <c r="Y46" s="37">
        <v>15</v>
      </c>
      <c r="Z46" s="37">
        <v>1</v>
      </c>
      <c r="AA46" s="37">
        <v>3.2</v>
      </c>
      <c r="AB46" s="37">
        <v>12.7</v>
      </c>
      <c r="AC46" s="37">
        <v>100</v>
      </c>
      <c r="AD46" s="37">
        <f>BC!FU67</f>
        <v>108.55857751552853</v>
      </c>
      <c r="AE46" s="37">
        <f>BC!FV67</f>
        <v>0.12017010297544053</v>
      </c>
      <c r="AF46" s="40">
        <f t="shared" si="20"/>
        <v>16.4575125</v>
      </c>
      <c r="AG46" s="40">
        <f t="shared" si="21"/>
        <v>17.613782226562503</v>
      </c>
      <c r="AH46" s="40">
        <f t="shared" si="22"/>
        <v>18.417596484375</v>
      </c>
      <c r="AI46" s="40">
        <f t="shared" si="23"/>
        <v>18.766455468750003</v>
      </c>
      <c r="AJ46" s="40">
        <f t="shared" si="24"/>
        <v>19.120709179687502</v>
      </c>
      <c r="AK46" s="40">
        <f t="shared" si="25"/>
        <v>19.293340429687504</v>
      </c>
      <c r="AL46" s="40">
        <f t="shared" si="26"/>
        <v>19.462375195312504</v>
      </c>
      <c r="AM46" s="40">
        <f t="shared" si="27"/>
        <v>19.606234570312502</v>
      </c>
      <c r="AN46" s="40">
        <f t="shared" si="28"/>
        <v>19.746497460937501</v>
      </c>
      <c r="AO46" s="40">
        <f t="shared" si="29"/>
        <v>19.937111132812504</v>
      </c>
      <c r="AP46" s="40">
        <f t="shared" si="30"/>
        <v>20.079172265625001</v>
      </c>
      <c r="AQ46" s="40">
        <f t="shared" si="31"/>
        <v>20.257198242187503</v>
      </c>
      <c r="AR46" s="38">
        <f t="shared" si="18"/>
        <v>179824.21875000003</v>
      </c>
      <c r="AS46" s="39">
        <v>9.9999999999999995E-7</v>
      </c>
      <c r="AT46" s="37">
        <v>91.52</v>
      </c>
      <c r="AU46" s="37">
        <v>97.95</v>
      </c>
      <c r="AV46" s="37">
        <v>102.42</v>
      </c>
      <c r="AW46" s="37">
        <v>104.36</v>
      </c>
      <c r="AX46" s="37">
        <v>106.33</v>
      </c>
      <c r="AY46" s="37">
        <v>107.29</v>
      </c>
      <c r="AZ46" s="37">
        <v>108.23</v>
      </c>
      <c r="BA46" s="37">
        <v>109.03</v>
      </c>
      <c r="BB46" s="37">
        <v>109.81</v>
      </c>
      <c r="BC46" s="37">
        <v>110.87</v>
      </c>
      <c r="BD46" s="37">
        <v>111.66</v>
      </c>
      <c r="BE46" s="37">
        <v>112.65</v>
      </c>
      <c r="BF46" s="37">
        <f>BC!FX67</f>
        <v>2.094114496557041E-2</v>
      </c>
    </row>
    <row r="47" spans="1:58" s="42" customFormat="1" x14ac:dyDescent="0.25">
      <c r="A47" s="10">
        <f t="shared" si="17"/>
        <v>46</v>
      </c>
      <c r="B47" s="41" t="s">
        <v>59</v>
      </c>
      <c r="C47" s="41">
        <v>19</v>
      </c>
      <c r="D47" s="41" t="s">
        <v>64</v>
      </c>
      <c r="E47" s="42">
        <v>35</v>
      </c>
      <c r="F47" s="42">
        <v>20</v>
      </c>
      <c r="G47" s="42">
        <v>0</v>
      </c>
      <c r="H47" s="42">
        <v>99.98</v>
      </c>
      <c r="I47" s="42">
        <v>200</v>
      </c>
      <c r="J47" s="42">
        <v>630</v>
      </c>
      <c r="K47" s="42">
        <v>45</v>
      </c>
      <c r="L47" s="42">
        <v>5</v>
      </c>
      <c r="M47" s="42">
        <v>0.7</v>
      </c>
      <c r="N47" s="42">
        <v>1</v>
      </c>
      <c r="O47" s="42">
        <v>48.3</v>
      </c>
      <c r="P47" s="42">
        <f t="shared" si="14"/>
        <v>0.1111111111111111</v>
      </c>
      <c r="Q47" s="42">
        <f t="shared" si="15"/>
        <v>1.0733333333333333</v>
      </c>
      <c r="R47" s="42">
        <f t="shared" si="19"/>
        <v>1.5555555555555555E-2</v>
      </c>
      <c r="S47" s="118">
        <f t="shared" si="16"/>
        <v>1.1844444444444444</v>
      </c>
      <c r="T47" s="42">
        <v>10</v>
      </c>
      <c r="U47" s="42">
        <v>60</v>
      </c>
      <c r="V47" s="42">
        <v>450</v>
      </c>
      <c r="W47" s="42">
        <v>6</v>
      </c>
      <c r="X47" s="42">
        <v>0</v>
      </c>
      <c r="Y47" s="42">
        <v>15</v>
      </c>
      <c r="Z47" s="42">
        <v>1</v>
      </c>
      <c r="AA47" s="42">
        <v>3.2</v>
      </c>
      <c r="AB47" s="42">
        <v>12.7</v>
      </c>
      <c r="AC47" s="42">
        <v>100</v>
      </c>
      <c r="AD47" s="42">
        <f>BC!FY67</f>
        <v>427.34447510594021</v>
      </c>
      <c r="AE47" s="42">
        <f>BC!FZ67</f>
        <v>2.1138843474035256E-2</v>
      </c>
      <c r="AF47" s="45">
        <f t="shared" si="20"/>
        <v>20.887781835937503</v>
      </c>
      <c r="AG47" s="45">
        <f t="shared" si="21"/>
        <v>22.452851953124998</v>
      </c>
      <c r="AH47" s="45">
        <f t="shared" si="22"/>
        <v>23.7973376953125</v>
      </c>
      <c r="AI47" s="45">
        <f t="shared" si="23"/>
        <v>24.4195294921875</v>
      </c>
      <c r="AJ47" s="45">
        <f t="shared" si="24"/>
        <v>24.888271289062502</v>
      </c>
      <c r="AK47" s="45">
        <f t="shared" si="25"/>
        <v>31.315788281250004</v>
      </c>
      <c r="AL47" s="45">
        <f t="shared" si="26"/>
        <v>25.696281445312501</v>
      </c>
      <c r="AM47" s="45">
        <f t="shared" si="27"/>
        <v>26.079906445312499</v>
      </c>
      <c r="AN47" s="45">
        <f t="shared" si="28"/>
        <v>26.407186523437503</v>
      </c>
      <c r="AO47" s="45">
        <f t="shared" si="29"/>
        <v>26.691908203125003</v>
      </c>
      <c r="AP47" s="45">
        <f t="shared" si="30"/>
        <v>26.866337695312499</v>
      </c>
      <c r="AQ47" s="45">
        <f t="shared" si="31"/>
        <v>27.119290429687503</v>
      </c>
      <c r="AR47" s="43">
        <f t="shared" si="18"/>
        <v>59941.406250000007</v>
      </c>
      <c r="AS47" s="44">
        <v>9.9999999999999995E-7</v>
      </c>
      <c r="AT47" s="42">
        <v>348.47</v>
      </c>
      <c r="AU47" s="42">
        <v>374.58</v>
      </c>
      <c r="AV47" s="42">
        <v>397.01</v>
      </c>
      <c r="AW47" s="42">
        <v>407.39</v>
      </c>
      <c r="AX47" s="42">
        <v>415.21</v>
      </c>
      <c r="AY47" s="42">
        <v>522.44000000000005</v>
      </c>
      <c r="AZ47" s="42">
        <v>428.69</v>
      </c>
      <c r="BA47" s="42">
        <v>435.09</v>
      </c>
      <c r="BB47" s="42">
        <v>440.55</v>
      </c>
      <c r="BC47" s="42">
        <v>445.3</v>
      </c>
      <c r="BD47" s="42">
        <v>448.21</v>
      </c>
      <c r="BE47" s="42">
        <v>452.43</v>
      </c>
      <c r="BF47" s="42">
        <f>BC!GB67</f>
        <v>4.3475363036284522E-3</v>
      </c>
    </row>
    <row r="48" spans="1:58" s="46" customFormat="1" x14ac:dyDescent="0.25">
      <c r="A48" s="10">
        <f t="shared" si="17"/>
        <v>47</v>
      </c>
      <c r="B48" s="46" t="s">
        <v>59</v>
      </c>
      <c r="C48" s="46">
        <v>19</v>
      </c>
      <c r="D48" s="46" t="s">
        <v>65</v>
      </c>
      <c r="E48" s="46">
        <v>25</v>
      </c>
      <c r="F48" s="46">
        <v>0</v>
      </c>
      <c r="G48" s="46">
        <v>0</v>
      </c>
      <c r="H48" s="46">
        <v>99.98</v>
      </c>
      <c r="I48" s="46">
        <v>200</v>
      </c>
      <c r="J48" s="46">
        <v>630</v>
      </c>
      <c r="K48" s="46">
        <v>45</v>
      </c>
      <c r="L48" s="46">
        <v>5</v>
      </c>
      <c r="M48" s="46">
        <v>0.7</v>
      </c>
      <c r="N48" s="46">
        <v>1</v>
      </c>
      <c r="O48" s="46">
        <v>48.3</v>
      </c>
      <c r="P48" s="46">
        <f t="shared" si="14"/>
        <v>0.1111111111111111</v>
      </c>
      <c r="Q48" s="46">
        <f t="shared" si="15"/>
        <v>1.0733333333333333</v>
      </c>
      <c r="R48" s="46">
        <f t="shared" si="19"/>
        <v>1.5555555555555555E-2</v>
      </c>
      <c r="S48" s="118">
        <f t="shared" si="16"/>
        <v>1.1844444444444444</v>
      </c>
      <c r="T48" s="46">
        <v>10</v>
      </c>
      <c r="U48" s="46">
        <v>60</v>
      </c>
      <c r="V48" s="46">
        <v>450</v>
      </c>
      <c r="W48" s="46">
        <v>6</v>
      </c>
      <c r="X48" s="46">
        <v>0</v>
      </c>
      <c r="Y48" s="46">
        <v>15</v>
      </c>
      <c r="Z48" s="46">
        <v>1</v>
      </c>
      <c r="AA48" s="46">
        <v>3.2</v>
      </c>
      <c r="AB48" s="46">
        <v>12.7</v>
      </c>
      <c r="AC48" s="46">
        <v>100</v>
      </c>
      <c r="AD48" s="46">
        <f>BC!GC67</f>
        <v>215.13553238260496</v>
      </c>
      <c r="AE48" s="46">
        <f>BC!GD67</f>
        <v>7.4945621989751313E-2</v>
      </c>
      <c r="AF48" s="47">
        <f t="shared" si="20"/>
        <v>11.1640869140625</v>
      </c>
      <c r="AG48" s="47">
        <f t="shared" si="21"/>
        <v>11.701161914062501</v>
      </c>
      <c r="AH48" s="47">
        <f t="shared" si="22"/>
        <v>12.08178984375</v>
      </c>
      <c r="AI48" s="47">
        <f t="shared" si="23"/>
        <v>12.504376757812501</v>
      </c>
      <c r="AJ48" s="47">
        <f t="shared" si="24"/>
        <v>12.695589843750001</v>
      </c>
      <c r="AK48" s="47">
        <f t="shared" si="25"/>
        <v>12.7944931640625</v>
      </c>
      <c r="AL48" s="47">
        <f t="shared" si="26"/>
        <v>12.9119783203125</v>
      </c>
      <c r="AM48" s="47">
        <f t="shared" si="27"/>
        <v>12.980311523437502</v>
      </c>
      <c r="AN48" s="47">
        <f t="shared" si="28"/>
        <v>13.019273437499999</v>
      </c>
      <c r="AO48" s="47">
        <f t="shared" si="29"/>
        <v>13.0606330078125</v>
      </c>
      <c r="AP48" s="47">
        <f t="shared" si="30"/>
        <v>13.094799609375</v>
      </c>
      <c r="AQ48" s="47">
        <f t="shared" si="31"/>
        <v>13.1673287109375</v>
      </c>
      <c r="AR48" s="14">
        <f t="shared" si="18"/>
        <v>59941.406250000007</v>
      </c>
      <c r="AS48" s="15">
        <v>9.9999999999999995E-7</v>
      </c>
      <c r="AT48" s="46">
        <v>186.25</v>
      </c>
      <c r="AU48" s="46">
        <v>195.21</v>
      </c>
      <c r="AV48" s="46">
        <v>201.56</v>
      </c>
      <c r="AW48" s="46">
        <v>208.61</v>
      </c>
      <c r="AX48" s="46">
        <v>211.8</v>
      </c>
      <c r="AY48" s="46">
        <v>213.45</v>
      </c>
      <c r="AZ48" s="46">
        <v>215.41</v>
      </c>
      <c r="BA48" s="46">
        <v>216.55</v>
      </c>
      <c r="BB48" s="46">
        <v>217.2</v>
      </c>
      <c r="BC48" s="46">
        <v>217.89</v>
      </c>
      <c r="BD48" s="46">
        <v>218.46</v>
      </c>
      <c r="BE48" s="46">
        <v>219.67</v>
      </c>
      <c r="BF48" s="46">
        <f>BC!GF67</f>
        <v>5.8420837022127949E-2</v>
      </c>
    </row>
    <row r="49" spans="1:58" s="46" customFormat="1" x14ac:dyDescent="0.25">
      <c r="A49" s="10">
        <f t="shared" si="17"/>
        <v>48</v>
      </c>
      <c r="B49" s="46" t="s">
        <v>59</v>
      </c>
      <c r="C49" s="46">
        <v>19</v>
      </c>
      <c r="D49" s="46" t="s">
        <v>66</v>
      </c>
      <c r="E49" s="46">
        <v>25</v>
      </c>
      <c r="F49" s="46">
        <v>20</v>
      </c>
      <c r="G49" s="46">
        <v>0</v>
      </c>
      <c r="H49" s="46">
        <v>99.98</v>
      </c>
      <c r="I49" s="46">
        <v>200</v>
      </c>
      <c r="J49" s="46">
        <v>630</v>
      </c>
      <c r="K49" s="46">
        <v>45</v>
      </c>
      <c r="L49" s="46">
        <v>5</v>
      </c>
      <c r="M49" s="46">
        <v>0.7</v>
      </c>
      <c r="N49" s="46">
        <v>1</v>
      </c>
      <c r="O49" s="46">
        <v>48.3</v>
      </c>
      <c r="P49" s="46">
        <f t="shared" si="14"/>
        <v>0.1111111111111111</v>
      </c>
      <c r="Q49" s="46">
        <f t="shared" si="15"/>
        <v>1.0733333333333333</v>
      </c>
      <c r="R49" s="46">
        <f t="shared" si="19"/>
        <v>1.5555555555555555E-2</v>
      </c>
      <c r="S49" s="118">
        <f t="shared" si="16"/>
        <v>1.1844444444444444</v>
      </c>
      <c r="T49" s="46">
        <v>10</v>
      </c>
      <c r="U49" s="46">
        <v>60</v>
      </c>
      <c r="V49" s="46">
        <v>450</v>
      </c>
      <c r="W49" s="46">
        <v>6</v>
      </c>
      <c r="X49" s="46">
        <v>0</v>
      </c>
      <c r="Y49" s="46">
        <v>15</v>
      </c>
      <c r="Z49" s="46">
        <v>1</v>
      </c>
      <c r="AA49" s="46">
        <v>3.2</v>
      </c>
      <c r="AB49" s="46">
        <v>12.7</v>
      </c>
      <c r="AC49" s="46">
        <v>100</v>
      </c>
      <c r="AD49" s="46">
        <f>BC!GG67</f>
        <v>269.28039911177666</v>
      </c>
      <c r="AE49" s="46">
        <f>BC!GH67</f>
        <v>5.4526960627815167E-2</v>
      </c>
      <c r="AF49" s="47">
        <f t="shared" si="20"/>
        <v>14.780351953125001</v>
      </c>
      <c r="AG49" s="47">
        <f t="shared" si="21"/>
        <v>15.107032617187501</v>
      </c>
      <c r="AH49" s="47">
        <f t="shared" si="22"/>
        <v>15.451695703124999</v>
      </c>
      <c r="AI49" s="47">
        <f t="shared" si="23"/>
        <v>15.662689453125001</v>
      </c>
      <c r="AJ49" s="47">
        <f t="shared" si="24"/>
        <v>15.8443119140625</v>
      </c>
      <c r="AK49" s="47">
        <f t="shared" si="25"/>
        <v>16.0193408203125</v>
      </c>
      <c r="AL49" s="47">
        <f t="shared" si="26"/>
        <v>16.198565625000001</v>
      </c>
      <c r="AM49" s="47">
        <f t="shared" si="27"/>
        <v>16.3574103515625</v>
      </c>
      <c r="AN49" s="47">
        <f t="shared" si="28"/>
        <v>16.474296093749999</v>
      </c>
      <c r="AO49" s="47">
        <f t="shared" si="29"/>
        <v>16.596576562500001</v>
      </c>
      <c r="AP49" s="47">
        <f t="shared" si="30"/>
        <v>16.678096875000001</v>
      </c>
      <c r="AQ49" s="47">
        <f t="shared" si="31"/>
        <v>16.729646484375003</v>
      </c>
      <c r="AR49" s="14">
        <f t="shared" si="18"/>
        <v>59941.406250000007</v>
      </c>
      <c r="AS49" s="15">
        <v>9.9999999999999995E-7</v>
      </c>
      <c r="AT49" s="46">
        <v>246.58</v>
      </c>
      <c r="AU49" s="46">
        <v>252.03</v>
      </c>
      <c r="AV49" s="46">
        <v>257.77999999999997</v>
      </c>
      <c r="AW49" s="46">
        <v>261.3</v>
      </c>
      <c r="AX49" s="46">
        <v>264.33</v>
      </c>
      <c r="AY49" s="46">
        <v>267.25</v>
      </c>
      <c r="AZ49" s="46">
        <v>270.24</v>
      </c>
      <c r="BA49" s="46">
        <v>272.89</v>
      </c>
      <c r="BB49" s="46">
        <v>274.83999999999997</v>
      </c>
      <c r="BC49" s="46">
        <v>276.88</v>
      </c>
      <c r="BD49" s="46">
        <v>278.24</v>
      </c>
      <c r="BE49" s="46">
        <v>279.10000000000002</v>
      </c>
      <c r="BF49" s="46">
        <f>BC!GJ67</f>
        <v>1.7121158224249723E-3</v>
      </c>
    </row>
    <row r="50" spans="1:58" s="46" customFormat="1" x14ac:dyDescent="0.25">
      <c r="A50" s="10">
        <f t="shared" si="17"/>
        <v>49</v>
      </c>
      <c r="B50" s="46" t="s">
        <v>59</v>
      </c>
      <c r="C50" s="46">
        <v>19</v>
      </c>
      <c r="D50" s="46" t="s">
        <v>67</v>
      </c>
      <c r="E50" s="46">
        <v>25</v>
      </c>
      <c r="F50" s="46">
        <v>40</v>
      </c>
      <c r="G50" s="46">
        <v>0</v>
      </c>
      <c r="H50" s="46">
        <v>99.98</v>
      </c>
      <c r="I50" s="46">
        <v>200</v>
      </c>
      <c r="J50" s="46">
        <v>630</v>
      </c>
      <c r="K50" s="46">
        <v>45</v>
      </c>
      <c r="L50" s="46">
        <v>5</v>
      </c>
      <c r="M50" s="46">
        <v>0.7</v>
      </c>
      <c r="N50" s="46">
        <v>1</v>
      </c>
      <c r="O50" s="46">
        <v>48.3</v>
      </c>
      <c r="P50" s="46">
        <f t="shared" si="14"/>
        <v>0.1111111111111111</v>
      </c>
      <c r="Q50" s="46">
        <f t="shared" si="15"/>
        <v>1.0733333333333333</v>
      </c>
      <c r="R50" s="46">
        <f t="shared" si="19"/>
        <v>1.5555555555555555E-2</v>
      </c>
      <c r="S50" s="118">
        <f t="shared" si="16"/>
        <v>1.1844444444444444</v>
      </c>
      <c r="T50" s="46">
        <v>10</v>
      </c>
      <c r="U50" s="46">
        <v>60</v>
      </c>
      <c r="V50" s="46">
        <v>450</v>
      </c>
      <c r="W50" s="46">
        <v>6</v>
      </c>
      <c r="X50" s="46">
        <v>0</v>
      </c>
      <c r="Y50" s="46">
        <v>15</v>
      </c>
      <c r="Z50" s="46">
        <v>1</v>
      </c>
      <c r="AA50" s="46">
        <v>3.2</v>
      </c>
      <c r="AB50" s="46">
        <v>12.7</v>
      </c>
      <c r="AC50" s="46">
        <v>100</v>
      </c>
      <c r="AD50" s="46">
        <f>BC!GK67</f>
        <v>375.17711297063107</v>
      </c>
      <c r="AE50" s="46">
        <f>BC!GL67</f>
        <v>4.5167188851200371E-2</v>
      </c>
      <c r="AF50" s="47">
        <f t="shared" si="20"/>
        <v>19.947301171875001</v>
      </c>
      <c r="AG50" s="47">
        <f t="shared" si="21"/>
        <v>20.992679296875004</v>
      </c>
      <c r="AH50" s="47">
        <f t="shared" si="22"/>
        <v>21.497385937499999</v>
      </c>
      <c r="AI50" s="47">
        <f t="shared" si="23"/>
        <v>21.878613281250001</v>
      </c>
      <c r="AJ50" s="47">
        <f t="shared" si="24"/>
        <v>22.114782421875002</v>
      </c>
      <c r="AK50" s="47">
        <f t="shared" si="25"/>
        <v>22.262238281249999</v>
      </c>
      <c r="AL50" s="47">
        <f t="shared" si="26"/>
        <v>22.382720507812504</v>
      </c>
      <c r="AM50" s="47">
        <f t="shared" si="27"/>
        <v>22.576331249999999</v>
      </c>
      <c r="AN50" s="47">
        <f t="shared" si="28"/>
        <v>22.739971289062503</v>
      </c>
      <c r="AO50" s="47">
        <f t="shared" si="29"/>
        <v>22.959956250000001</v>
      </c>
      <c r="AP50" s="47">
        <f t="shared" si="30"/>
        <v>23.071447265625</v>
      </c>
      <c r="AQ50" s="47">
        <f t="shared" si="31"/>
        <v>17.143841601562499</v>
      </c>
      <c r="AR50" s="14">
        <f t="shared" si="18"/>
        <v>59941.406250000007</v>
      </c>
      <c r="AS50" s="15">
        <v>9.9999999999999995E-7</v>
      </c>
      <c r="AT50" s="46">
        <v>332.78</v>
      </c>
      <c r="AU50" s="46">
        <v>350.22</v>
      </c>
      <c r="AV50" s="46">
        <v>358.64</v>
      </c>
      <c r="AW50" s="46">
        <v>365</v>
      </c>
      <c r="AX50" s="46">
        <v>368.94</v>
      </c>
      <c r="AY50" s="46">
        <v>371.4</v>
      </c>
      <c r="AZ50" s="46">
        <v>373.41</v>
      </c>
      <c r="BA50" s="46">
        <v>376.64</v>
      </c>
      <c r="BB50" s="46">
        <v>379.37</v>
      </c>
      <c r="BC50" s="46">
        <v>383.04</v>
      </c>
      <c r="BD50" s="46">
        <v>384.9</v>
      </c>
      <c r="BE50" s="46">
        <v>286.01</v>
      </c>
      <c r="BF50" s="46">
        <f>BC!GN67</f>
        <v>1.3832167013573893E-2</v>
      </c>
    </row>
    <row r="51" spans="1:58" s="46" customFormat="1" x14ac:dyDescent="0.25">
      <c r="A51" s="10">
        <f t="shared" si="17"/>
        <v>50</v>
      </c>
      <c r="B51" s="46" t="s">
        <v>59</v>
      </c>
      <c r="C51" s="46">
        <v>19</v>
      </c>
      <c r="D51" s="46" t="s">
        <v>68</v>
      </c>
      <c r="E51" s="46">
        <v>25</v>
      </c>
      <c r="F51" s="46">
        <v>60</v>
      </c>
      <c r="G51" s="46">
        <v>0</v>
      </c>
      <c r="H51" s="46">
        <v>99.98</v>
      </c>
      <c r="I51" s="46">
        <v>200</v>
      </c>
      <c r="J51" s="46">
        <v>630</v>
      </c>
      <c r="K51" s="46">
        <v>45</v>
      </c>
      <c r="L51" s="46">
        <v>5</v>
      </c>
      <c r="M51" s="46">
        <v>0.7</v>
      </c>
      <c r="N51" s="46">
        <v>1</v>
      </c>
      <c r="O51" s="46">
        <v>48.3</v>
      </c>
      <c r="P51" s="46">
        <f t="shared" si="14"/>
        <v>0.1111111111111111</v>
      </c>
      <c r="Q51" s="46">
        <f t="shared" si="15"/>
        <v>1.0733333333333333</v>
      </c>
      <c r="R51" s="46">
        <f t="shared" si="19"/>
        <v>1.5555555555555555E-2</v>
      </c>
      <c r="S51" s="118">
        <f t="shared" si="16"/>
        <v>1.1844444444444444</v>
      </c>
      <c r="T51" s="46">
        <v>10</v>
      </c>
      <c r="U51" s="46">
        <v>60</v>
      </c>
      <c r="V51" s="46">
        <v>450</v>
      </c>
      <c r="W51" s="46">
        <v>6</v>
      </c>
      <c r="X51" s="46">
        <v>0</v>
      </c>
      <c r="Y51" s="46">
        <v>15</v>
      </c>
      <c r="Z51" s="46">
        <v>1</v>
      </c>
      <c r="AA51" s="46">
        <v>3.2</v>
      </c>
      <c r="AB51" s="46">
        <v>12.7</v>
      </c>
      <c r="AC51" s="46">
        <v>100</v>
      </c>
      <c r="AD51" s="46">
        <f>BC!GO67</f>
        <v>441.38934365163573</v>
      </c>
      <c r="AE51" s="46">
        <f>BC!GP67</f>
        <v>2.3046744481351661E-2</v>
      </c>
      <c r="AF51" s="47">
        <f t="shared" si="20"/>
        <v>22.386316992187503</v>
      </c>
      <c r="AG51" s="47">
        <f t="shared" si="21"/>
        <v>23.453274023437501</v>
      </c>
      <c r="AH51" s="47">
        <f t="shared" si="22"/>
        <v>24.671882812500002</v>
      </c>
      <c r="AI51" s="47">
        <f t="shared" si="23"/>
        <v>25.343226562500003</v>
      </c>
      <c r="AJ51" s="47">
        <f t="shared" si="24"/>
        <v>25.7969830078125</v>
      </c>
      <c r="AK51" s="47">
        <f t="shared" si="25"/>
        <v>26.2849060546875</v>
      </c>
      <c r="AL51" s="47">
        <f t="shared" si="26"/>
        <v>26.702697656250002</v>
      </c>
      <c r="AM51" s="47">
        <f t="shared" si="27"/>
        <v>27.001805273437501</v>
      </c>
      <c r="AN51" s="47">
        <f t="shared" si="28"/>
        <v>27.190021289062503</v>
      </c>
      <c r="AO51" s="47">
        <f t="shared" si="29"/>
        <v>27.392023828125001</v>
      </c>
      <c r="AP51" s="47">
        <f t="shared" si="30"/>
        <v>27.5011171875</v>
      </c>
      <c r="AQ51" s="47">
        <f t="shared" si="31"/>
        <v>27.602418164062502</v>
      </c>
      <c r="AR51" s="14">
        <f t="shared" si="18"/>
        <v>59941.406250000007</v>
      </c>
      <c r="AS51" s="15">
        <v>9.9999999999999995E-7</v>
      </c>
      <c r="AT51" s="46">
        <v>373.47</v>
      </c>
      <c r="AU51" s="46">
        <v>391.27</v>
      </c>
      <c r="AV51" s="46">
        <v>411.6</v>
      </c>
      <c r="AW51" s="46">
        <v>422.8</v>
      </c>
      <c r="AX51" s="46">
        <v>430.37</v>
      </c>
      <c r="AY51" s="46">
        <v>438.51</v>
      </c>
      <c r="AZ51" s="46">
        <v>445.48</v>
      </c>
      <c r="BA51" s="46">
        <v>450.47</v>
      </c>
      <c r="BB51" s="46">
        <v>453.61</v>
      </c>
      <c r="BC51" s="46">
        <v>456.98</v>
      </c>
      <c r="BD51" s="46">
        <v>458.8</v>
      </c>
      <c r="BE51" s="46">
        <v>460.49</v>
      </c>
      <c r="BF51" s="46">
        <f>BC!GR67</f>
        <v>1.4987067292204795E-2</v>
      </c>
    </row>
    <row r="52" spans="1:58" s="46" customFormat="1" x14ac:dyDescent="0.25">
      <c r="A52" s="10">
        <f t="shared" si="17"/>
        <v>51</v>
      </c>
      <c r="B52" s="46" t="s">
        <v>59</v>
      </c>
      <c r="C52" s="46">
        <v>19</v>
      </c>
      <c r="D52" s="46" t="s">
        <v>69</v>
      </c>
      <c r="E52" s="46">
        <v>25</v>
      </c>
      <c r="F52" s="46">
        <v>80</v>
      </c>
      <c r="G52" s="46">
        <v>0</v>
      </c>
      <c r="H52" s="46">
        <v>99.98</v>
      </c>
      <c r="I52" s="46">
        <v>200</v>
      </c>
      <c r="J52" s="46">
        <v>630</v>
      </c>
      <c r="K52" s="46">
        <v>45</v>
      </c>
      <c r="L52" s="46">
        <v>5</v>
      </c>
      <c r="M52" s="46">
        <v>0.7</v>
      </c>
      <c r="N52" s="46">
        <v>1</v>
      </c>
      <c r="O52" s="46">
        <v>48.3</v>
      </c>
      <c r="P52" s="46">
        <f t="shared" si="14"/>
        <v>0.1111111111111111</v>
      </c>
      <c r="Q52" s="46">
        <f t="shared" si="15"/>
        <v>1.0733333333333333</v>
      </c>
      <c r="R52" s="46">
        <f t="shared" si="19"/>
        <v>1.5555555555555555E-2</v>
      </c>
      <c r="S52" s="118">
        <f t="shared" si="16"/>
        <v>1.1844444444444444</v>
      </c>
      <c r="T52" s="46">
        <v>10</v>
      </c>
      <c r="U52" s="46">
        <v>60</v>
      </c>
      <c r="V52" s="46">
        <v>450</v>
      </c>
      <c r="W52" s="46">
        <v>6</v>
      </c>
      <c r="X52" s="46">
        <v>0</v>
      </c>
      <c r="Y52" s="46">
        <v>15</v>
      </c>
      <c r="Z52" s="46">
        <v>1</v>
      </c>
      <c r="AA52" s="46">
        <v>3.2</v>
      </c>
      <c r="AB52" s="46">
        <v>12.7</v>
      </c>
      <c r="AC52" s="46">
        <v>100</v>
      </c>
      <c r="AD52" s="46">
        <f>BC!GS67</f>
        <v>462.89001712849512</v>
      </c>
      <c r="AE52" s="46">
        <f>BC!GT67</f>
        <v>2.2482514798778112E-2</v>
      </c>
      <c r="AF52" s="47">
        <f t="shared" si="20"/>
        <v>23.458069335937502</v>
      </c>
      <c r="AG52" s="47">
        <f t="shared" si="21"/>
        <v>25.058504882812503</v>
      </c>
      <c r="AH52" s="47">
        <f t="shared" si="22"/>
        <v>26.037947460937499</v>
      </c>
      <c r="AI52" s="47">
        <f t="shared" si="23"/>
        <v>26.664335156250001</v>
      </c>
      <c r="AJ52" s="47">
        <f t="shared" si="24"/>
        <v>27.05275546875</v>
      </c>
      <c r="AK52" s="47">
        <f t="shared" si="25"/>
        <v>27.518500195312498</v>
      </c>
      <c r="AL52" s="47">
        <f t="shared" si="26"/>
        <v>27.930297656250001</v>
      </c>
      <c r="AM52" s="47">
        <f t="shared" si="27"/>
        <v>28.192841015625</v>
      </c>
      <c r="AN52" s="47">
        <f t="shared" si="28"/>
        <v>28.452387304687502</v>
      </c>
      <c r="AO52" s="47">
        <f t="shared" si="29"/>
        <v>28.815032812500004</v>
      </c>
      <c r="AP52" s="47">
        <f t="shared" si="30"/>
        <v>28.931319140625003</v>
      </c>
      <c r="AQ52" s="47">
        <f t="shared" si="31"/>
        <v>29.027824804687501</v>
      </c>
      <c r="AR52" s="14">
        <f t="shared" si="18"/>
        <v>59941.406250000007</v>
      </c>
      <c r="AS52" s="15">
        <v>9.9999999999999995E-7</v>
      </c>
      <c r="AT52" s="46">
        <v>391.35</v>
      </c>
      <c r="AU52" s="46">
        <v>418.05</v>
      </c>
      <c r="AV52" s="46">
        <v>434.39</v>
      </c>
      <c r="AW52" s="46">
        <v>444.84</v>
      </c>
      <c r="AX52" s="46">
        <v>451.32</v>
      </c>
      <c r="AY52" s="46">
        <v>459.09</v>
      </c>
      <c r="AZ52" s="46">
        <v>465.96</v>
      </c>
      <c r="BA52" s="46">
        <v>470.34</v>
      </c>
      <c r="BB52" s="46">
        <v>474.67</v>
      </c>
      <c r="BC52" s="46">
        <v>480.72</v>
      </c>
      <c r="BD52" s="46">
        <v>482.66</v>
      </c>
      <c r="BE52" s="46">
        <v>484.27</v>
      </c>
      <c r="BF52" s="46">
        <f>BC!GV67</f>
        <v>6.4355718940570022E-3</v>
      </c>
    </row>
    <row r="53" spans="1:58" s="46" customFormat="1" x14ac:dyDescent="0.25">
      <c r="A53" s="10">
        <f t="shared" si="17"/>
        <v>52</v>
      </c>
      <c r="B53" s="46" t="s">
        <v>59</v>
      </c>
      <c r="C53" s="46">
        <v>19</v>
      </c>
      <c r="D53" s="46" t="s">
        <v>70</v>
      </c>
      <c r="E53" s="46">
        <v>20</v>
      </c>
      <c r="F53" s="46">
        <v>0</v>
      </c>
      <c r="G53" s="46">
        <v>0</v>
      </c>
      <c r="H53" s="46">
        <v>99.97</v>
      </c>
      <c r="I53" s="46">
        <v>300</v>
      </c>
      <c r="J53" s="46">
        <v>630</v>
      </c>
      <c r="K53" s="46">
        <v>45</v>
      </c>
      <c r="L53" s="46">
        <v>5</v>
      </c>
      <c r="M53" s="46">
        <v>0.7</v>
      </c>
      <c r="N53" s="46">
        <v>1</v>
      </c>
      <c r="O53" s="46">
        <v>48.3</v>
      </c>
      <c r="P53" s="46">
        <f t="shared" si="14"/>
        <v>0.1111111111111111</v>
      </c>
      <c r="Q53" s="46">
        <f t="shared" si="15"/>
        <v>1.0733333333333333</v>
      </c>
      <c r="R53" s="46">
        <f t="shared" si="19"/>
        <v>1.5555555555555555E-2</v>
      </c>
      <c r="S53" s="118">
        <f t="shared" si="16"/>
        <v>1.1844444444444444</v>
      </c>
      <c r="T53" s="46">
        <v>10</v>
      </c>
      <c r="U53" s="46">
        <v>60</v>
      </c>
      <c r="V53" s="46">
        <v>450</v>
      </c>
      <c r="W53" s="46">
        <v>6</v>
      </c>
      <c r="X53" s="46">
        <v>0</v>
      </c>
      <c r="Y53" s="46">
        <v>15</v>
      </c>
      <c r="Z53" s="46">
        <v>1</v>
      </c>
      <c r="AA53" s="46">
        <v>3.2</v>
      </c>
      <c r="AB53" s="46">
        <v>12.7</v>
      </c>
      <c r="AC53" s="46">
        <v>100</v>
      </c>
      <c r="AD53" s="46">
        <f>BC!GW67</f>
        <v>87.793221809068541</v>
      </c>
      <c r="AE53" s="46">
        <f>BC!GX67</f>
        <v>0.77774785947132574</v>
      </c>
      <c r="AF53" s="47">
        <f t="shared" si="20"/>
        <v>6.6229259765625006</v>
      </c>
      <c r="AG53" s="47">
        <f t="shared" si="21"/>
        <v>7.3889771484375011</v>
      </c>
      <c r="AH53" s="47">
        <f t="shared" si="22"/>
        <v>7.6928800781250004</v>
      </c>
      <c r="AI53" s="47">
        <f t="shared" si="23"/>
        <v>7.733340527343751</v>
      </c>
      <c r="AJ53" s="47">
        <f t="shared" si="24"/>
        <v>7.7279458007812512</v>
      </c>
      <c r="AK53" s="47">
        <f t="shared" si="25"/>
        <v>7.7755992187500009</v>
      </c>
      <c r="AL53" s="47">
        <f t="shared" si="26"/>
        <v>7.7711036132812517</v>
      </c>
      <c r="AM53" s="47">
        <f t="shared" si="27"/>
        <v>7.7675071289062503</v>
      </c>
      <c r="AN53" s="47">
        <f t="shared" si="28"/>
        <v>7.8214543945312505</v>
      </c>
      <c r="AO53" s="47">
        <f t="shared" si="29"/>
        <v>7.8322438476562501</v>
      </c>
      <c r="AP53" s="47">
        <f t="shared" si="30"/>
        <v>7.8358403320312515</v>
      </c>
      <c r="AQ53" s="47">
        <f t="shared" si="31"/>
        <v>7.8906867187500014</v>
      </c>
      <c r="AR53" s="14">
        <f t="shared" si="18"/>
        <v>89912.109375000015</v>
      </c>
      <c r="AS53" s="15">
        <v>9.9999999999999995E-7</v>
      </c>
      <c r="AT53" s="46">
        <v>73.66</v>
      </c>
      <c r="AU53" s="46">
        <v>82.18</v>
      </c>
      <c r="AV53" s="46">
        <v>85.56</v>
      </c>
      <c r="AW53" s="46">
        <v>86.01</v>
      </c>
      <c r="AX53" s="46">
        <v>85.95</v>
      </c>
      <c r="AY53" s="46">
        <v>86.48</v>
      </c>
      <c r="AZ53" s="46">
        <v>86.43</v>
      </c>
      <c r="BA53" s="46">
        <v>86.39</v>
      </c>
      <c r="BB53" s="46">
        <v>86.99</v>
      </c>
      <c r="BC53" s="46">
        <v>87.11</v>
      </c>
      <c r="BD53" s="46">
        <v>87.15</v>
      </c>
      <c r="BE53" s="46">
        <v>87.76</v>
      </c>
      <c r="BF53" s="46">
        <f>BC!GZ67</f>
        <v>5.7389714269764802E-2</v>
      </c>
    </row>
    <row r="54" spans="1:58" s="46" customFormat="1" x14ac:dyDescent="0.25">
      <c r="A54" s="10">
        <f t="shared" si="17"/>
        <v>53</v>
      </c>
      <c r="B54" s="46" t="s">
        <v>59</v>
      </c>
      <c r="C54" s="46">
        <v>19</v>
      </c>
      <c r="D54" s="46" t="s">
        <v>71</v>
      </c>
      <c r="E54" s="46">
        <v>20</v>
      </c>
      <c r="F54" s="46">
        <v>0</v>
      </c>
      <c r="G54" s="46">
        <v>0</v>
      </c>
      <c r="H54" s="46">
        <v>99.95</v>
      </c>
      <c r="I54" s="46">
        <v>500</v>
      </c>
      <c r="J54" s="46">
        <v>630</v>
      </c>
      <c r="K54" s="46">
        <v>45</v>
      </c>
      <c r="L54" s="46">
        <v>5</v>
      </c>
      <c r="M54" s="46">
        <v>0.7</v>
      </c>
      <c r="N54" s="46">
        <v>1</v>
      </c>
      <c r="O54" s="46">
        <v>48.3</v>
      </c>
      <c r="P54" s="46">
        <f t="shared" si="14"/>
        <v>0.1111111111111111</v>
      </c>
      <c r="Q54" s="46">
        <f t="shared" si="15"/>
        <v>1.0733333333333333</v>
      </c>
      <c r="R54" s="46">
        <f t="shared" si="19"/>
        <v>1.5555555555555555E-2</v>
      </c>
      <c r="S54" s="118">
        <f t="shared" si="16"/>
        <v>1.1844444444444444</v>
      </c>
      <c r="T54" s="46">
        <v>10</v>
      </c>
      <c r="U54" s="46">
        <v>60</v>
      </c>
      <c r="V54" s="46">
        <v>450</v>
      </c>
      <c r="W54" s="46">
        <v>6</v>
      </c>
      <c r="X54" s="46">
        <v>0</v>
      </c>
      <c r="Y54" s="46">
        <v>15</v>
      </c>
      <c r="Z54" s="46">
        <v>1</v>
      </c>
      <c r="AA54" s="46">
        <v>3.2</v>
      </c>
      <c r="AB54" s="46">
        <v>12.7</v>
      </c>
      <c r="AC54" s="46">
        <v>100</v>
      </c>
      <c r="AD54" s="46">
        <f>BC!HA67</f>
        <v>110.13618889258029</v>
      </c>
      <c r="AE54" s="46">
        <f>BC!HB67</f>
        <v>0.15318322822341376</v>
      </c>
      <c r="AF54" s="47">
        <f t="shared" si="20"/>
        <v>13.2350625</v>
      </c>
      <c r="AG54" s="47">
        <f t="shared" si="21"/>
        <v>14.636192871093751</v>
      </c>
      <c r="AH54" s="47">
        <f t="shared" si="22"/>
        <v>15.637214355468751</v>
      </c>
      <c r="AI54" s="47">
        <f t="shared" si="23"/>
        <v>15.848507812500003</v>
      </c>
      <c r="AJ54" s="47">
        <f t="shared" si="24"/>
        <v>16.1332294921875</v>
      </c>
      <c r="AK54" s="47">
        <f t="shared" si="25"/>
        <v>16.34152587890625</v>
      </c>
      <c r="AL54" s="47">
        <f t="shared" si="26"/>
        <v>16.465904296875003</v>
      </c>
      <c r="AM54" s="47">
        <f t="shared" si="27"/>
        <v>16.5048662109375</v>
      </c>
      <c r="AN54" s="47">
        <f t="shared" si="28"/>
        <v>16.5528193359375</v>
      </c>
      <c r="AO54" s="47">
        <f t="shared" si="29"/>
        <v>16.635238769531252</v>
      </c>
      <c r="AP54" s="47">
        <f t="shared" si="30"/>
        <v>16.684690429687503</v>
      </c>
      <c r="AQ54" s="47">
        <f t="shared" si="31"/>
        <v>16.73713916015625</v>
      </c>
      <c r="AR54" s="14">
        <f t="shared" si="18"/>
        <v>149853.51562500003</v>
      </c>
      <c r="AS54" s="15">
        <v>9.9999999999999995E-7</v>
      </c>
      <c r="AT54" s="46">
        <v>88.32</v>
      </c>
      <c r="AU54" s="46">
        <v>97.67</v>
      </c>
      <c r="AV54" s="46">
        <v>104.35</v>
      </c>
      <c r="AW54" s="46">
        <v>105.76</v>
      </c>
      <c r="AX54" s="46">
        <v>107.66</v>
      </c>
      <c r="AY54" s="46">
        <v>109.05</v>
      </c>
      <c r="AZ54" s="46">
        <v>109.88</v>
      </c>
      <c r="BA54" s="46">
        <v>110.14</v>
      </c>
      <c r="BB54" s="46">
        <v>110.46</v>
      </c>
      <c r="BC54" s="46">
        <v>111.01</v>
      </c>
      <c r="BD54" s="46">
        <v>111.34</v>
      </c>
      <c r="BE54" s="46">
        <v>111.69</v>
      </c>
      <c r="BF54" s="46">
        <f>BC!HD67</f>
        <v>4.6263342367756345E-2</v>
      </c>
    </row>
    <row r="55" spans="1:58" s="46" customFormat="1" x14ac:dyDescent="0.25">
      <c r="A55" s="10">
        <f t="shared" si="17"/>
        <v>54</v>
      </c>
      <c r="B55" s="46" t="s">
        <v>59</v>
      </c>
      <c r="C55" s="46">
        <v>19</v>
      </c>
      <c r="D55" s="46" t="s">
        <v>72</v>
      </c>
      <c r="E55" s="46">
        <v>20</v>
      </c>
      <c r="F55" s="46">
        <v>0</v>
      </c>
      <c r="G55" s="46">
        <v>0</v>
      </c>
      <c r="H55" s="46">
        <v>99.93</v>
      </c>
      <c r="I55" s="46">
        <v>700</v>
      </c>
      <c r="J55" s="46">
        <v>630</v>
      </c>
      <c r="K55" s="46">
        <v>45</v>
      </c>
      <c r="L55" s="46">
        <v>5</v>
      </c>
      <c r="M55" s="46">
        <v>0.7</v>
      </c>
      <c r="N55" s="46">
        <v>1</v>
      </c>
      <c r="O55" s="46">
        <v>48.3</v>
      </c>
      <c r="P55" s="46">
        <f t="shared" si="14"/>
        <v>0.1111111111111111</v>
      </c>
      <c r="Q55" s="46">
        <f t="shared" si="15"/>
        <v>1.0733333333333333</v>
      </c>
      <c r="R55" s="46">
        <f t="shared" si="19"/>
        <v>1.5555555555555555E-2</v>
      </c>
      <c r="S55" s="118">
        <f t="shared" si="16"/>
        <v>1.1844444444444444</v>
      </c>
      <c r="T55" s="46">
        <v>10</v>
      </c>
      <c r="U55" s="46">
        <v>60</v>
      </c>
      <c r="V55" s="46">
        <v>450</v>
      </c>
      <c r="W55" s="46">
        <v>6</v>
      </c>
      <c r="X55" s="46">
        <v>0</v>
      </c>
      <c r="Y55" s="46">
        <v>15</v>
      </c>
      <c r="Z55" s="46">
        <v>1</v>
      </c>
      <c r="AA55" s="46">
        <v>3.2</v>
      </c>
      <c r="AB55" s="46">
        <v>12.7</v>
      </c>
      <c r="AC55" s="46">
        <v>100</v>
      </c>
      <c r="AD55" s="46">
        <f>BC!HE67</f>
        <v>184.35455974001053</v>
      </c>
      <c r="AE55" s="46">
        <f>BC!HF67</f>
        <v>8.1409272570784258E-2</v>
      </c>
      <c r="AF55" s="47">
        <f t="shared" si="20"/>
        <v>32.797240136718756</v>
      </c>
      <c r="AG55" s="47">
        <f t="shared" si="21"/>
        <v>35.191000195312505</v>
      </c>
      <c r="AH55" s="47">
        <f t="shared" si="22"/>
        <v>36.586136425781248</v>
      </c>
      <c r="AI55" s="47">
        <f t="shared" si="23"/>
        <v>37.419022265625003</v>
      </c>
      <c r="AJ55" s="47">
        <f t="shared" si="24"/>
        <v>37.949803417968752</v>
      </c>
      <c r="AK55" s="47">
        <f t="shared" si="25"/>
        <v>38.577090234375</v>
      </c>
      <c r="AL55" s="47">
        <f t="shared" si="26"/>
        <v>38.812060546875003</v>
      </c>
      <c r="AM55" s="47">
        <f t="shared" si="27"/>
        <v>38.923251855468756</v>
      </c>
      <c r="AN55" s="47">
        <f t="shared" si="28"/>
        <v>39.088989843749999</v>
      </c>
      <c r="AO55" s="47">
        <f t="shared" si="29"/>
        <v>39.430955566406247</v>
      </c>
      <c r="AP55" s="47">
        <f t="shared" si="30"/>
        <v>39.684807421875</v>
      </c>
      <c r="AQ55" s="47">
        <f t="shared" si="31"/>
        <v>39.875720800781252</v>
      </c>
      <c r="AR55" s="14">
        <f t="shared" si="18"/>
        <v>209794.92187500003</v>
      </c>
      <c r="AS55" s="15">
        <v>9.9999999999999995E-7</v>
      </c>
      <c r="AT55" s="46">
        <v>156.33000000000001</v>
      </c>
      <c r="AU55" s="46">
        <v>167.74</v>
      </c>
      <c r="AV55" s="46">
        <v>174.39</v>
      </c>
      <c r="AW55" s="46">
        <v>178.36</v>
      </c>
      <c r="AX55" s="46">
        <v>180.89</v>
      </c>
      <c r="AY55" s="46">
        <v>183.88</v>
      </c>
      <c r="AZ55" s="46">
        <v>185</v>
      </c>
      <c r="BA55" s="46">
        <v>185.53</v>
      </c>
      <c r="BB55" s="46">
        <v>186.32</v>
      </c>
      <c r="BC55" s="46">
        <v>187.95</v>
      </c>
      <c r="BD55" s="46">
        <v>189.16</v>
      </c>
      <c r="BE55" s="46">
        <v>190.07</v>
      </c>
      <c r="BF55" s="46">
        <f>BC!HH67</f>
        <v>3.3715709564052426E-2</v>
      </c>
    </row>
    <row r="56" spans="1:58" s="46" customFormat="1" x14ac:dyDescent="0.25">
      <c r="A56" s="10">
        <f t="shared" si="17"/>
        <v>55</v>
      </c>
      <c r="B56" s="46" t="s">
        <v>59</v>
      </c>
      <c r="C56" s="46">
        <v>19</v>
      </c>
      <c r="D56" s="46" t="s">
        <v>73</v>
      </c>
      <c r="E56" s="46">
        <v>20</v>
      </c>
      <c r="F56" s="46">
        <v>0</v>
      </c>
      <c r="G56" s="46">
        <v>0</v>
      </c>
      <c r="H56" s="46">
        <v>99.9</v>
      </c>
      <c r="I56" s="46">
        <v>1000</v>
      </c>
      <c r="J56" s="46">
        <v>630</v>
      </c>
      <c r="K56" s="46">
        <v>45</v>
      </c>
      <c r="L56" s="46">
        <v>5</v>
      </c>
      <c r="M56" s="46">
        <v>0.7</v>
      </c>
      <c r="N56" s="46">
        <v>1</v>
      </c>
      <c r="O56" s="46">
        <v>48.3</v>
      </c>
      <c r="P56" s="46">
        <f t="shared" si="14"/>
        <v>0.1111111111111111</v>
      </c>
      <c r="Q56" s="46">
        <f t="shared" si="15"/>
        <v>1.0733333333333333</v>
      </c>
      <c r="R56" s="46">
        <f t="shared" si="19"/>
        <v>1.5555555555555555E-2</v>
      </c>
      <c r="S56" s="118">
        <f t="shared" si="16"/>
        <v>1.1844444444444444</v>
      </c>
      <c r="T56" s="46">
        <v>10</v>
      </c>
      <c r="U56" s="46">
        <v>60</v>
      </c>
      <c r="V56" s="46">
        <v>450</v>
      </c>
      <c r="W56" s="46">
        <v>6</v>
      </c>
      <c r="X56" s="46">
        <v>0</v>
      </c>
      <c r="Y56" s="46">
        <v>15</v>
      </c>
      <c r="Z56" s="46">
        <v>1</v>
      </c>
      <c r="AA56" s="46">
        <v>3.2</v>
      </c>
      <c r="AB56" s="46">
        <v>12.7</v>
      </c>
      <c r="AC56" s="46">
        <v>100</v>
      </c>
      <c r="AD56" s="46">
        <f>BC!HI67</f>
        <v>231.58543131472408</v>
      </c>
      <c r="AE56" s="46">
        <f>BC!HJ67</f>
        <v>9.9568165834879291E-2</v>
      </c>
      <c r="AF56" s="47">
        <f t="shared" si="20"/>
        <v>60.771594726562512</v>
      </c>
      <c r="AG56" s="47">
        <f t="shared" si="21"/>
        <v>63.804629882812506</v>
      </c>
      <c r="AH56" s="47">
        <f t="shared" si="22"/>
        <v>66.367125000000001</v>
      </c>
      <c r="AI56" s="47">
        <f t="shared" si="23"/>
        <v>67.631888671875004</v>
      </c>
      <c r="AJ56" s="47">
        <f t="shared" si="24"/>
        <v>68.656886718750016</v>
      </c>
      <c r="AK56" s="47">
        <f t="shared" si="25"/>
        <v>68.896652343750006</v>
      </c>
      <c r="AL56" s="47">
        <f t="shared" si="26"/>
        <v>69.109444335937511</v>
      </c>
      <c r="AM56" s="47">
        <f t="shared" si="27"/>
        <v>69.382177734375006</v>
      </c>
      <c r="AN56" s="47">
        <f t="shared" si="28"/>
        <v>69.520042968750005</v>
      </c>
      <c r="AO56" s="47">
        <f t="shared" si="29"/>
        <v>69.831738281250011</v>
      </c>
      <c r="AP56" s="47">
        <f t="shared" si="30"/>
        <v>70.152424804687499</v>
      </c>
      <c r="AQ56" s="74">
        <f t="shared" si="31"/>
        <v>70.464120117187505</v>
      </c>
      <c r="AR56" s="14">
        <f t="shared" si="18"/>
        <v>299707.03125000006</v>
      </c>
      <c r="AS56" s="15">
        <v>9.9999999999999995E-7</v>
      </c>
      <c r="AT56" s="46">
        <v>202.77</v>
      </c>
      <c r="AU56" s="46">
        <v>212.89</v>
      </c>
      <c r="AV56" s="46">
        <v>221.44</v>
      </c>
      <c r="AW56" s="46">
        <v>225.66</v>
      </c>
      <c r="AX56" s="46">
        <v>229.08</v>
      </c>
      <c r="AY56" s="46">
        <v>229.88</v>
      </c>
      <c r="AZ56" s="46">
        <v>230.59</v>
      </c>
      <c r="BA56" s="46">
        <v>231.5</v>
      </c>
      <c r="BB56" s="46">
        <v>231.96</v>
      </c>
      <c r="BC56" s="46">
        <v>233</v>
      </c>
      <c r="BD56" s="46">
        <v>234.07</v>
      </c>
      <c r="BE56" s="46">
        <v>235.11</v>
      </c>
      <c r="BF56" s="46">
        <f>BC!HL67</f>
        <v>6.3010691937600852E-2</v>
      </c>
    </row>
    <row r="57" spans="1:58" s="48" customFormat="1" x14ac:dyDescent="0.25">
      <c r="A57" s="10">
        <f t="shared" si="17"/>
        <v>56</v>
      </c>
      <c r="B57" s="48" t="s">
        <v>74</v>
      </c>
      <c r="C57" s="48">
        <v>40</v>
      </c>
      <c r="D57" s="48" t="str">
        <f t="shared" ref="D57:D64" si="32">B57</f>
        <v>Perilla</v>
      </c>
      <c r="E57" s="48">
        <v>50</v>
      </c>
      <c r="F57" s="48">
        <v>20</v>
      </c>
      <c r="G57" s="48">
        <v>0</v>
      </c>
      <c r="H57" s="48">
        <v>0</v>
      </c>
      <c r="I57" s="48">
        <v>3000</v>
      </c>
      <c r="J57" s="48">
        <v>300</v>
      </c>
      <c r="K57" s="48">
        <v>44</v>
      </c>
      <c r="L57" s="48">
        <v>6</v>
      </c>
      <c r="M57" s="48">
        <v>0.5</v>
      </c>
      <c r="N57" s="48">
        <v>0</v>
      </c>
      <c r="O57" s="48">
        <v>49.6</v>
      </c>
      <c r="P57" s="48">
        <f t="shared" si="14"/>
        <v>0.13636363636363635</v>
      </c>
      <c r="Q57" s="48">
        <f t="shared" si="15"/>
        <v>1.1272727272727272</v>
      </c>
      <c r="R57" s="48">
        <f t="shared" si="19"/>
        <v>1.1363636363636364E-2</v>
      </c>
      <c r="S57" s="118">
        <f t="shared" si="16"/>
        <v>1.2636363636363637</v>
      </c>
      <c r="T57" s="48">
        <v>10.6</v>
      </c>
      <c r="U57" s="48">
        <v>473.4</v>
      </c>
      <c r="V57" s="48">
        <v>700</v>
      </c>
      <c r="W57" s="48">
        <v>120</v>
      </c>
      <c r="X57" s="48">
        <v>1</v>
      </c>
      <c r="Y57" s="48">
        <v>0.1</v>
      </c>
      <c r="Z57" s="48">
        <v>1</v>
      </c>
      <c r="AA57" s="48">
        <v>0.5</v>
      </c>
      <c r="AB57" s="49">
        <v>2</v>
      </c>
      <c r="AC57" s="48">
        <v>8</v>
      </c>
      <c r="AD57" s="48">
        <f>BC!HM67</f>
        <v>0.77546863413614919</v>
      </c>
      <c r="AE57" s="48">
        <f>BC!HN67</f>
        <v>1.0160893432906717</v>
      </c>
      <c r="AF57" s="53">
        <f t="shared" si="20"/>
        <v>0.82221798214285713</v>
      </c>
      <c r="AG57" s="53">
        <f t="shared" si="21"/>
        <v>1.0506118660714285</v>
      </c>
      <c r="AH57" s="53">
        <f t="shared" si="22"/>
        <v>1.5987571875</v>
      </c>
      <c r="AI57" s="53">
        <f t="shared" si="23"/>
        <v>2.1469025089285712</v>
      </c>
      <c r="AJ57" s="53">
        <f t="shared" si="24"/>
        <v>2.6493690535714283</v>
      </c>
      <c r="AK57" s="53">
        <f t="shared" si="25"/>
        <v>3.2888719285714285</v>
      </c>
      <c r="AL57" s="53">
        <f t="shared" si="26"/>
        <v>3.9283748035714283</v>
      </c>
      <c r="AM57" s="53">
        <f t="shared" si="27"/>
        <v>4.6135564553571431</v>
      </c>
      <c r="AN57" s="53">
        <f t="shared" si="28"/>
        <v>5.4357744375000001</v>
      </c>
      <c r="AO57" s="53">
        <f t="shared" si="29"/>
        <v>6.2123136428571435</v>
      </c>
      <c r="AP57" s="53">
        <f t="shared" si="30"/>
        <v>6.6691014107142852</v>
      </c>
      <c r="AQ57" s="74">
        <f t="shared" si="31"/>
        <v>6.7604589642857142</v>
      </c>
      <c r="AR57" s="50">
        <f t="shared" ref="AR57:AR64" si="33">J57*34.1*I57*1.667/(AA57*22.4)</f>
        <v>4567877.6785714291</v>
      </c>
      <c r="AS57" s="51">
        <v>9.9999999999999995E-7</v>
      </c>
      <c r="AT57" s="52">
        <v>0.18</v>
      </c>
      <c r="AU57" s="52">
        <v>0.23</v>
      </c>
      <c r="AV57" s="52">
        <v>0.35</v>
      </c>
      <c r="AW57" s="52">
        <v>0.47</v>
      </c>
      <c r="AX57" s="52">
        <v>0.57999999999999996</v>
      </c>
      <c r="AY57" s="52">
        <v>0.72</v>
      </c>
      <c r="AZ57" s="52">
        <v>0.86</v>
      </c>
      <c r="BA57" s="52">
        <v>1.01</v>
      </c>
      <c r="BB57" s="52">
        <v>1.19</v>
      </c>
      <c r="BC57" s="52">
        <v>1.36</v>
      </c>
      <c r="BD57" s="52">
        <v>1.46</v>
      </c>
      <c r="BE57" s="52">
        <v>1.48</v>
      </c>
      <c r="BF57" s="48">
        <f>BC!HP67</f>
        <v>0.11656585493774639</v>
      </c>
    </row>
    <row r="58" spans="1:58" s="48" customFormat="1" x14ac:dyDescent="0.25">
      <c r="A58" s="10">
        <f t="shared" si="17"/>
        <v>57</v>
      </c>
      <c r="B58" s="48" t="s">
        <v>75</v>
      </c>
      <c r="C58" s="48">
        <v>40</v>
      </c>
      <c r="D58" s="48" t="str">
        <f t="shared" si="32"/>
        <v>Korean oak</v>
      </c>
      <c r="E58" s="48">
        <v>50</v>
      </c>
      <c r="F58" s="48">
        <v>20</v>
      </c>
      <c r="G58" s="48">
        <v>0</v>
      </c>
      <c r="H58" s="48">
        <v>0</v>
      </c>
      <c r="I58" s="48">
        <v>3000</v>
      </c>
      <c r="J58" s="48">
        <v>300</v>
      </c>
      <c r="K58" s="48">
        <v>44</v>
      </c>
      <c r="L58" s="48">
        <v>6</v>
      </c>
      <c r="M58" s="48">
        <v>0.5</v>
      </c>
      <c r="N58" s="48">
        <v>0</v>
      </c>
      <c r="O58" s="48">
        <v>49.6</v>
      </c>
      <c r="P58" s="48">
        <f t="shared" si="14"/>
        <v>0.13636363636363635</v>
      </c>
      <c r="Q58" s="48">
        <f t="shared" si="15"/>
        <v>1.1272727272727272</v>
      </c>
      <c r="R58" s="48">
        <f t="shared" si="19"/>
        <v>1.1363636363636364E-2</v>
      </c>
      <c r="S58" s="118">
        <f t="shared" si="16"/>
        <v>1.2636363636363637</v>
      </c>
      <c r="T58" s="48">
        <v>10.199999999999999</v>
      </c>
      <c r="U58" s="48">
        <v>270.8</v>
      </c>
      <c r="V58" s="48">
        <v>400</v>
      </c>
      <c r="W58" s="48">
        <v>120</v>
      </c>
      <c r="X58" s="48">
        <v>1</v>
      </c>
      <c r="Y58" s="48">
        <v>6.8</v>
      </c>
      <c r="Z58" s="48">
        <v>1</v>
      </c>
      <c r="AA58" s="48">
        <v>0.5</v>
      </c>
      <c r="AB58" s="49">
        <v>2</v>
      </c>
      <c r="AC58" s="48">
        <v>8</v>
      </c>
      <c r="AD58" s="48">
        <f>BC!HP67</f>
        <v>0.11656585493774639</v>
      </c>
      <c r="AE58" s="48">
        <f>BC!HR67</f>
        <v>16.806728862725333</v>
      </c>
      <c r="AF58" s="53">
        <f t="shared" si="20"/>
        <v>2.2839388392857145E-2</v>
      </c>
      <c r="AG58" s="53">
        <f t="shared" si="21"/>
        <v>4.567877678571429E-2</v>
      </c>
      <c r="AH58" s="53">
        <f t="shared" si="22"/>
        <v>9.1357553571428579E-2</v>
      </c>
      <c r="AI58" s="53">
        <f t="shared" si="23"/>
        <v>0.13246845267857144</v>
      </c>
      <c r="AJ58" s="53">
        <f t="shared" si="24"/>
        <v>0.16901147410714285</v>
      </c>
      <c r="AK58" s="53">
        <f t="shared" si="25"/>
        <v>0.21925812857142857</v>
      </c>
      <c r="AL58" s="53">
        <f t="shared" si="26"/>
        <v>0.26036902767857145</v>
      </c>
      <c r="AM58" s="53">
        <f t="shared" si="27"/>
        <v>0.32888719285714285</v>
      </c>
      <c r="AN58" s="53">
        <f t="shared" si="28"/>
        <v>0.41110899107142856</v>
      </c>
      <c r="AO58" s="53">
        <f t="shared" si="29"/>
        <v>0.55728107678571426</v>
      </c>
      <c r="AP58" s="53">
        <f t="shared" si="30"/>
        <v>0.66691014107142854</v>
      </c>
      <c r="AQ58" s="74">
        <f t="shared" si="31"/>
        <v>0.81308222678571429</v>
      </c>
      <c r="AR58" s="50">
        <f t="shared" si="33"/>
        <v>4567877.6785714291</v>
      </c>
      <c r="AS58" s="51">
        <v>9.9999999999999995E-7</v>
      </c>
      <c r="AT58" s="52">
        <v>5.0000000000000001E-3</v>
      </c>
      <c r="AU58" s="52">
        <v>0.01</v>
      </c>
      <c r="AV58" s="52">
        <v>0.02</v>
      </c>
      <c r="AW58" s="52">
        <v>2.9000000000000001E-2</v>
      </c>
      <c r="AX58" s="52">
        <v>3.6999999999999998E-2</v>
      </c>
      <c r="AY58" s="52">
        <v>4.8000000000000001E-2</v>
      </c>
      <c r="AZ58" s="52">
        <v>5.7000000000000002E-2</v>
      </c>
      <c r="BA58" s="52">
        <v>7.1999999999999995E-2</v>
      </c>
      <c r="BB58" s="52">
        <v>0.09</v>
      </c>
      <c r="BC58" s="52">
        <v>0.122</v>
      </c>
      <c r="BD58" s="52">
        <v>0.14599999999999999</v>
      </c>
      <c r="BE58" s="52">
        <v>0.17799999999999999</v>
      </c>
      <c r="BF58" s="48">
        <f>BC!HT67</f>
        <v>0.16802329086625464</v>
      </c>
    </row>
    <row r="59" spans="1:58" s="48" customFormat="1" x14ac:dyDescent="0.25">
      <c r="A59" s="10">
        <f t="shared" si="17"/>
        <v>58</v>
      </c>
      <c r="B59" s="48" t="s">
        <v>76</v>
      </c>
      <c r="C59" s="48">
        <v>40</v>
      </c>
      <c r="D59" s="48" t="str">
        <f t="shared" si="32"/>
        <v>Japanese oak</v>
      </c>
      <c r="E59" s="48">
        <v>50</v>
      </c>
      <c r="F59" s="48">
        <v>20</v>
      </c>
      <c r="G59" s="48">
        <v>0</v>
      </c>
      <c r="H59" s="48">
        <v>0</v>
      </c>
      <c r="I59" s="48">
        <v>3000</v>
      </c>
      <c r="J59" s="48">
        <v>300</v>
      </c>
      <c r="K59" s="48">
        <v>44</v>
      </c>
      <c r="L59" s="48">
        <v>6</v>
      </c>
      <c r="M59" s="48">
        <v>0.5</v>
      </c>
      <c r="N59" s="48">
        <v>0</v>
      </c>
      <c r="O59" s="48">
        <v>49.6</v>
      </c>
      <c r="P59" s="48">
        <f t="shared" si="14"/>
        <v>0.13636363636363635</v>
      </c>
      <c r="Q59" s="48">
        <f t="shared" si="15"/>
        <v>1.1272727272727272</v>
      </c>
      <c r="R59" s="48">
        <f t="shared" si="19"/>
        <v>1.1363636363636364E-2</v>
      </c>
      <c r="S59" s="118">
        <f t="shared" si="16"/>
        <v>1.2636363636363637</v>
      </c>
      <c r="T59" s="48">
        <v>9.9</v>
      </c>
      <c r="U59" s="48">
        <v>475.6</v>
      </c>
      <c r="V59" s="48">
        <v>500</v>
      </c>
      <c r="W59" s="48">
        <v>120</v>
      </c>
      <c r="X59" s="48">
        <v>1</v>
      </c>
      <c r="Y59" s="48">
        <v>1.5</v>
      </c>
      <c r="Z59" s="48">
        <v>1</v>
      </c>
      <c r="AA59" s="48">
        <v>0.5</v>
      </c>
      <c r="AB59" s="49">
        <v>2</v>
      </c>
      <c r="AC59" s="48">
        <v>8</v>
      </c>
      <c r="AD59" s="48">
        <f>BC!HU67</f>
        <v>6.8136397352111411E-2</v>
      </c>
      <c r="AE59" s="48">
        <f>BC!HV67</f>
        <v>16.806728862725333</v>
      </c>
      <c r="AF59" s="53">
        <f t="shared" si="20"/>
        <v>2.2839388392857145E-2</v>
      </c>
      <c r="AG59" s="53">
        <f t="shared" si="21"/>
        <v>4.567877678571429E-2</v>
      </c>
      <c r="AH59" s="53">
        <f t="shared" si="22"/>
        <v>9.1357553571428579E-2</v>
      </c>
      <c r="AI59" s="53">
        <f t="shared" si="23"/>
        <v>0.13246845267857144</v>
      </c>
      <c r="AJ59" s="53">
        <f t="shared" si="24"/>
        <v>0.17357935178571429</v>
      </c>
      <c r="AK59" s="53">
        <f t="shared" si="25"/>
        <v>0.2101223732142857</v>
      </c>
      <c r="AL59" s="53">
        <f t="shared" si="26"/>
        <v>0.23752963928571427</v>
      </c>
      <c r="AM59" s="53">
        <f t="shared" si="27"/>
        <v>0.26493690535714287</v>
      </c>
      <c r="AN59" s="53">
        <f t="shared" si="28"/>
        <v>0.31975143750000001</v>
      </c>
      <c r="AO59" s="53">
        <f t="shared" si="29"/>
        <v>0.41567686874999998</v>
      </c>
      <c r="AP59" s="53">
        <f t="shared" si="30"/>
        <v>0.60752773125000004</v>
      </c>
      <c r="AQ59" s="74">
        <f t="shared" si="31"/>
        <v>0.71258891785714285</v>
      </c>
      <c r="AR59" s="50">
        <f t="shared" si="33"/>
        <v>4567877.6785714291</v>
      </c>
      <c r="AS59" s="51">
        <v>9.9999999999999995E-7</v>
      </c>
      <c r="AT59" s="52">
        <v>5.0000000000000001E-3</v>
      </c>
      <c r="AU59" s="52">
        <v>0.01</v>
      </c>
      <c r="AV59" s="52">
        <v>0.02</v>
      </c>
      <c r="AW59" s="52">
        <v>2.9000000000000001E-2</v>
      </c>
      <c r="AX59" s="52">
        <v>3.7999999999999999E-2</v>
      </c>
      <c r="AY59" s="52">
        <v>4.5999999999999999E-2</v>
      </c>
      <c r="AZ59" s="52">
        <v>5.1999999999999998E-2</v>
      </c>
      <c r="BA59" s="52">
        <v>5.8000000000000003E-2</v>
      </c>
      <c r="BB59" s="52">
        <v>7.0000000000000007E-2</v>
      </c>
      <c r="BC59" s="52">
        <v>9.0999999999999998E-2</v>
      </c>
      <c r="BD59" s="52">
        <v>0.13300000000000001</v>
      </c>
      <c r="BE59" s="52">
        <v>0.156</v>
      </c>
      <c r="BF59" s="48">
        <f>BC!HX67</f>
        <v>0.14302138493273064</v>
      </c>
    </row>
    <row r="60" spans="1:58" s="48" customFormat="1" x14ac:dyDescent="0.25">
      <c r="A60" s="10">
        <f t="shared" si="17"/>
        <v>59</v>
      </c>
      <c r="B60" s="48" t="s">
        <v>77</v>
      </c>
      <c r="C60" s="48">
        <v>40</v>
      </c>
      <c r="D60" s="48" t="str">
        <f t="shared" si="32"/>
        <v>Soybean stover</v>
      </c>
      <c r="E60" s="48">
        <v>50</v>
      </c>
      <c r="F60" s="48">
        <v>20</v>
      </c>
      <c r="G60" s="48">
        <v>0</v>
      </c>
      <c r="H60" s="48">
        <v>0</v>
      </c>
      <c r="I60" s="48">
        <v>3000</v>
      </c>
      <c r="J60" s="48">
        <v>300</v>
      </c>
      <c r="K60" s="48">
        <v>44</v>
      </c>
      <c r="L60" s="48">
        <v>6</v>
      </c>
      <c r="M60" s="48">
        <v>0.5</v>
      </c>
      <c r="N60" s="48">
        <v>0</v>
      </c>
      <c r="O60" s="48">
        <v>49.6</v>
      </c>
      <c r="P60" s="48">
        <f t="shared" si="14"/>
        <v>0.13636363636363635</v>
      </c>
      <c r="Q60" s="48">
        <f t="shared" si="15"/>
        <v>1.1272727272727272</v>
      </c>
      <c r="R60" s="48">
        <f t="shared" si="19"/>
        <v>1.1363636363636364E-2</v>
      </c>
      <c r="S60" s="118">
        <f t="shared" si="16"/>
        <v>1.2636363636363637</v>
      </c>
      <c r="T60" s="48">
        <v>11.3</v>
      </c>
      <c r="U60" s="48">
        <v>420.3</v>
      </c>
      <c r="V60" s="48">
        <v>700</v>
      </c>
      <c r="W60" s="48">
        <v>120</v>
      </c>
      <c r="X60" s="48">
        <v>1</v>
      </c>
      <c r="Y60" s="48">
        <v>0.4</v>
      </c>
      <c r="Z60" s="48">
        <v>1</v>
      </c>
      <c r="AA60" s="48">
        <v>0.5</v>
      </c>
      <c r="AB60" s="49">
        <v>2</v>
      </c>
      <c r="AC60" s="48">
        <v>8</v>
      </c>
      <c r="AD60" s="48">
        <f>BC!HY67</f>
        <v>0.18508827611525788</v>
      </c>
      <c r="AE60" s="48">
        <f>BC!HZ67</f>
        <v>3.1547287740146346</v>
      </c>
      <c r="AF60" s="53">
        <f t="shared" si="20"/>
        <v>5.4814532142857142E-2</v>
      </c>
      <c r="AG60" s="53">
        <f t="shared" si="21"/>
        <v>0.11419694196428572</v>
      </c>
      <c r="AH60" s="53">
        <f t="shared" si="22"/>
        <v>0.23296176160714285</v>
      </c>
      <c r="AI60" s="53">
        <f t="shared" si="23"/>
        <v>0.33802294821428569</v>
      </c>
      <c r="AJ60" s="53">
        <f t="shared" si="24"/>
        <v>0.45221989017857145</v>
      </c>
      <c r="AK60" s="53">
        <f t="shared" si="25"/>
        <v>0.5983919758928572</v>
      </c>
      <c r="AL60" s="53">
        <f t="shared" si="26"/>
        <v>0.79024283839285714</v>
      </c>
      <c r="AM60" s="53">
        <f t="shared" si="27"/>
        <v>1.0688833767857144</v>
      </c>
      <c r="AN60" s="53">
        <f t="shared" si="28"/>
        <v>1.4799923678571429</v>
      </c>
      <c r="AO60" s="53">
        <f t="shared" si="29"/>
        <v>2.0007304232142857</v>
      </c>
      <c r="AP60" s="53">
        <f t="shared" si="30"/>
        <v>2.2382600624999998</v>
      </c>
      <c r="AQ60" s="74">
        <f t="shared" si="31"/>
        <v>2.3981357812500002</v>
      </c>
      <c r="AR60" s="50">
        <f t="shared" si="33"/>
        <v>4567877.6785714291</v>
      </c>
      <c r="AS60" s="51">
        <v>9.9999999999999995E-7</v>
      </c>
      <c r="AT60" s="52">
        <v>1.2E-2</v>
      </c>
      <c r="AU60" s="52">
        <v>2.5000000000000001E-2</v>
      </c>
      <c r="AV60" s="52">
        <v>5.0999999999999997E-2</v>
      </c>
      <c r="AW60" s="52">
        <v>7.3999999999999996E-2</v>
      </c>
      <c r="AX60" s="52">
        <v>9.9000000000000005E-2</v>
      </c>
      <c r="AY60" s="52">
        <v>0.13100000000000001</v>
      </c>
      <c r="AZ60" s="52">
        <v>0.17299999999999999</v>
      </c>
      <c r="BA60" s="52">
        <v>0.23400000000000001</v>
      </c>
      <c r="BB60" s="52">
        <v>0.32400000000000001</v>
      </c>
      <c r="BC60" s="52">
        <v>0.438</v>
      </c>
      <c r="BD60" s="52">
        <v>0.49</v>
      </c>
      <c r="BE60" s="52">
        <v>0.52500000000000002</v>
      </c>
      <c r="BF60" s="48">
        <f>BC!IB67</f>
        <v>0.37731325438871594</v>
      </c>
    </row>
    <row r="61" spans="1:58" s="48" customFormat="1" x14ac:dyDescent="0.25">
      <c r="A61" s="10">
        <f t="shared" si="17"/>
        <v>60</v>
      </c>
      <c r="B61" s="48" t="s">
        <v>74</v>
      </c>
      <c r="C61" s="48">
        <v>40</v>
      </c>
      <c r="D61" s="48" t="str">
        <f t="shared" si="32"/>
        <v>Perilla</v>
      </c>
      <c r="E61" s="48">
        <v>50</v>
      </c>
      <c r="F61" s="48">
        <v>20</v>
      </c>
      <c r="G61" s="48">
        <v>0</v>
      </c>
      <c r="H61" s="48">
        <v>99.7</v>
      </c>
      <c r="I61" s="48">
        <v>3000</v>
      </c>
      <c r="J61" s="48">
        <v>300</v>
      </c>
      <c r="K61" s="48">
        <v>44</v>
      </c>
      <c r="L61" s="48">
        <v>6</v>
      </c>
      <c r="M61" s="48">
        <v>0.5</v>
      </c>
      <c r="N61" s="48">
        <v>0</v>
      </c>
      <c r="O61" s="48">
        <v>49.6</v>
      </c>
      <c r="P61" s="48">
        <f t="shared" si="14"/>
        <v>0.13636363636363635</v>
      </c>
      <c r="Q61" s="48">
        <f t="shared" si="15"/>
        <v>1.1272727272727272</v>
      </c>
      <c r="R61" s="48">
        <f t="shared" si="19"/>
        <v>1.1363636363636364E-2</v>
      </c>
      <c r="S61" s="118">
        <f t="shared" si="16"/>
        <v>1.2636363636363637</v>
      </c>
      <c r="T61" s="48">
        <v>10.6</v>
      </c>
      <c r="U61" s="48">
        <v>473.4</v>
      </c>
      <c r="V61" s="48">
        <v>700</v>
      </c>
      <c r="W61" s="48">
        <v>120</v>
      </c>
      <c r="X61" s="48">
        <v>1</v>
      </c>
      <c r="Y61" s="48">
        <v>0.1</v>
      </c>
      <c r="Z61" s="48">
        <v>1</v>
      </c>
      <c r="AA61" s="48">
        <v>0.5</v>
      </c>
      <c r="AB61" s="49">
        <v>2</v>
      </c>
      <c r="AC61" s="48">
        <v>8</v>
      </c>
      <c r="AD61" s="48">
        <f>BC!IC67</f>
        <v>3.4126769587891022</v>
      </c>
      <c r="AE61" s="48">
        <f>BC!ID67</f>
        <v>1.7999733867425081</v>
      </c>
      <c r="AF61" s="53">
        <f t="shared" si="20"/>
        <v>6.1392276000000008</v>
      </c>
      <c r="AG61" s="53">
        <f t="shared" si="21"/>
        <v>10.401057474107143</v>
      </c>
      <c r="AH61" s="53">
        <f t="shared" si="22"/>
        <v>13.740176057142858</v>
      </c>
      <c r="AI61" s="53">
        <f t="shared" si="23"/>
        <v>14.265481990178573</v>
      </c>
      <c r="AJ61" s="53">
        <f t="shared" si="24"/>
        <v>14.708566125000001</v>
      </c>
      <c r="AK61" s="53">
        <f t="shared" si="25"/>
        <v>14.964367274999999</v>
      </c>
      <c r="AL61" s="53">
        <f t="shared" si="26"/>
        <v>15.197329036607142</v>
      </c>
      <c r="AM61" s="53">
        <f t="shared" si="27"/>
        <v>15.549055617857142</v>
      </c>
      <c r="AN61" s="53">
        <f t="shared" si="28"/>
        <v>15.86423917767857</v>
      </c>
      <c r="AO61" s="53">
        <f t="shared" si="29"/>
        <v>16.330162700892856</v>
      </c>
      <c r="AP61" s="53">
        <f t="shared" si="30"/>
        <v>16.458063275892858</v>
      </c>
      <c r="AQ61" s="74">
        <f t="shared" si="31"/>
        <v>16.677321404464283</v>
      </c>
      <c r="AR61" s="50">
        <f t="shared" si="33"/>
        <v>4567877.6785714291</v>
      </c>
      <c r="AS61" s="51">
        <v>9.9999999999999995E-7</v>
      </c>
      <c r="AT61" s="52">
        <v>1.3440000000000001</v>
      </c>
      <c r="AU61" s="52">
        <v>2.2770000000000001</v>
      </c>
      <c r="AV61" s="52">
        <v>3.008</v>
      </c>
      <c r="AW61" s="52">
        <v>3.1230000000000002</v>
      </c>
      <c r="AX61" s="52">
        <v>3.22</v>
      </c>
      <c r="AY61" s="52">
        <v>3.2759999999999998</v>
      </c>
      <c r="AZ61" s="52">
        <v>3.327</v>
      </c>
      <c r="BA61" s="52">
        <v>3.4039999999999999</v>
      </c>
      <c r="BB61" s="52">
        <v>3.4729999999999999</v>
      </c>
      <c r="BC61" s="52">
        <v>3.5750000000000002</v>
      </c>
      <c r="BD61" s="52">
        <v>3.6030000000000002</v>
      </c>
      <c r="BE61" s="52">
        <v>3.6509999999999998</v>
      </c>
      <c r="BF61" s="48">
        <f>BC!IF67</f>
        <v>4.5177690867909855E-2</v>
      </c>
    </row>
    <row r="62" spans="1:58" s="48" customFormat="1" x14ac:dyDescent="0.25">
      <c r="A62" s="10">
        <f t="shared" si="17"/>
        <v>61</v>
      </c>
      <c r="B62" s="48" t="s">
        <v>75</v>
      </c>
      <c r="C62" s="48">
        <v>40</v>
      </c>
      <c r="D62" s="48" t="str">
        <f t="shared" si="32"/>
        <v>Korean oak</v>
      </c>
      <c r="E62" s="48">
        <v>50</v>
      </c>
      <c r="F62" s="48">
        <v>20</v>
      </c>
      <c r="G62" s="48">
        <v>0</v>
      </c>
      <c r="H62" s="48">
        <v>99.7</v>
      </c>
      <c r="I62" s="48">
        <v>3000</v>
      </c>
      <c r="J62" s="48">
        <v>300</v>
      </c>
      <c r="K62" s="48">
        <v>44</v>
      </c>
      <c r="L62" s="48">
        <v>6</v>
      </c>
      <c r="M62" s="48">
        <v>0.5</v>
      </c>
      <c r="N62" s="48">
        <v>0</v>
      </c>
      <c r="O62" s="48">
        <v>49.6</v>
      </c>
      <c r="P62" s="48">
        <f t="shared" si="14"/>
        <v>0.13636363636363635</v>
      </c>
      <c r="Q62" s="48">
        <f t="shared" si="15"/>
        <v>1.1272727272727272</v>
      </c>
      <c r="R62" s="48">
        <f t="shared" si="19"/>
        <v>1.1363636363636364E-2</v>
      </c>
      <c r="S62" s="118">
        <f t="shared" si="16"/>
        <v>1.2636363636363637</v>
      </c>
      <c r="T62" s="48">
        <v>10.199999999999999</v>
      </c>
      <c r="U62" s="48">
        <v>270.8</v>
      </c>
      <c r="V62" s="48">
        <v>400</v>
      </c>
      <c r="W62" s="48">
        <v>120</v>
      </c>
      <c r="X62" s="48">
        <v>1</v>
      </c>
      <c r="Y62" s="48">
        <v>6.8</v>
      </c>
      <c r="Z62" s="48">
        <v>1</v>
      </c>
      <c r="AA62" s="48">
        <v>0.5</v>
      </c>
      <c r="AB62" s="49">
        <v>2</v>
      </c>
      <c r="AC62" s="48">
        <v>8</v>
      </c>
      <c r="AD62" s="48">
        <f>BC!IG67</f>
        <v>0.87524977827941874</v>
      </c>
      <c r="AE62" s="48">
        <f>BC!IH67</f>
        <v>1.7325414254022269</v>
      </c>
      <c r="AF62" s="53">
        <f t="shared" si="20"/>
        <v>0.6577743857142857</v>
      </c>
      <c r="AG62" s="53">
        <f t="shared" si="21"/>
        <v>1.3794990589285714</v>
      </c>
      <c r="AH62" s="53">
        <f t="shared" si="22"/>
        <v>2.3661606375000002</v>
      </c>
      <c r="AI62" s="53">
        <f t="shared" si="23"/>
        <v>3.0513422892857145</v>
      </c>
      <c r="AJ62" s="53">
        <f t="shared" si="24"/>
        <v>3.6451663875000002</v>
      </c>
      <c r="AK62" s="53">
        <f t="shared" si="25"/>
        <v>4.0380038678571433</v>
      </c>
      <c r="AL62" s="53">
        <f t="shared" si="26"/>
        <v>4.44454498125</v>
      </c>
      <c r="AM62" s="53">
        <f t="shared" si="27"/>
        <v>4.6683709875000003</v>
      </c>
      <c r="AN62" s="53">
        <f t="shared" si="28"/>
        <v>4.855653972321428</v>
      </c>
      <c r="AO62" s="53">
        <f t="shared" si="29"/>
        <v>5.2073805535714284</v>
      </c>
      <c r="AP62" s="53">
        <f t="shared" si="30"/>
        <v>5.2850344741071433</v>
      </c>
      <c r="AQ62" s="74">
        <f t="shared" si="31"/>
        <v>5.4357744375000001</v>
      </c>
      <c r="AR62" s="50">
        <f t="shared" si="33"/>
        <v>4567877.6785714291</v>
      </c>
      <c r="AS62" s="51">
        <v>9.9999999999999995E-7</v>
      </c>
      <c r="AT62" s="52">
        <v>0.14399999999999999</v>
      </c>
      <c r="AU62" s="52">
        <v>0.30199999999999999</v>
      </c>
      <c r="AV62" s="52">
        <v>0.51800000000000002</v>
      </c>
      <c r="AW62" s="52">
        <v>0.66800000000000004</v>
      </c>
      <c r="AX62" s="52">
        <v>0.79800000000000004</v>
      </c>
      <c r="AY62" s="52">
        <v>0.88400000000000001</v>
      </c>
      <c r="AZ62" s="52">
        <v>0.97299999999999998</v>
      </c>
      <c r="BA62" s="52">
        <v>1.022</v>
      </c>
      <c r="BB62" s="52">
        <v>1.0629999999999999</v>
      </c>
      <c r="BC62" s="52">
        <v>1.1399999999999999</v>
      </c>
      <c r="BD62" s="52">
        <v>1.157</v>
      </c>
      <c r="BE62" s="52">
        <v>1.19</v>
      </c>
      <c r="BF62" s="48">
        <f>BC!IJ67</f>
        <v>8.409561033015614E-3</v>
      </c>
    </row>
    <row r="63" spans="1:58" s="48" customFormat="1" x14ac:dyDescent="0.25">
      <c r="A63" s="10">
        <f t="shared" si="17"/>
        <v>62</v>
      </c>
      <c r="B63" s="48" t="s">
        <v>76</v>
      </c>
      <c r="C63" s="48">
        <v>40</v>
      </c>
      <c r="D63" s="48" t="str">
        <f t="shared" si="32"/>
        <v>Japanese oak</v>
      </c>
      <c r="E63" s="48">
        <v>50</v>
      </c>
      <c r="F63" s="48">
        <v>20</v>
      </c>
      <c r="G63" s="48">
        <v>0</v>
      </c>
      <c r="H63" s="48">
        <v>99.7</v>
      </c>
      <c r="I63" s="48">
        <v>3000</v>
      </c>
      <c r="J63" s="48">
        <v>300</v>
      </c>
      <c r="K63" s="48">
        <v>44</v>
      </c>
      <c r="L63" s="48">
        <v>6</v>
      </c>
      <c r="M63" s="48">
        <v>0.5</v>
      </c>
      <c r="N63" s="48">
        <v>0</v>
      </c>
      <c r="O63" s="48">
        <v>49.6</v>
      </c>
      <c r="P63" s="48">
        <f t="shared" si="14"/>
        <v>0.13636363636363635</v>
      </c>
      <c r="Q63" s="48">
        <f t="shared" si="15"/>
        <v>1.1272727272727272</v>
      </c>
      <c r="R63" s="48">
        <f t="shared" si="19"/>
        <v>1.1363636363636364E-2</v>
      </c>
      <c r="S63" s="118">
        <f t="shared" si="16"/>
        <v>1.2636363636363637</v>
      </c>
      <c r="T63" s="48">
        <v>9.9</v>
      </c>
      <c r="U63" s="48">
        <v>475.6</v>
      </c>
      <c r="V63" s="48">
        <v>500</v>
      </c>
      <c r="W63" s="48">
        <v>120</v>
      </c>
      <c r="X63" s="48">
        <v>1</v>
      </c>
      <c r="Y63" s="48">
        <v>1.5</v>
      </c>
      <c r="Z63" s="48">
        <v>1</v>
      </c>
      <c r="AA63" s="48">
        <v>0.5</v>
      </c>
      <c r="AB63" s="49">
        <v>2</v>
      </c>
      <c r="AC63" s="48">
        <v>8</v>
      </c>
      <c r="AD63" s="48">
        <f>BC!IK67</f>
        <v>0.76321786627448696</v>
      </c>
      <c r="AE63" s="48">
        <f>BC!IL67</f>
        <v>1.6334455872209166</v>
      </c>
      <c r="AF63" s="53">
        <f t="shared" si="20"/>
        <v>0.54814532142857142</v>
      </c>
      <c r="AG63" s="53">
        <f t="shared" si="21"/>
        <v>0.95925431249999993</v>
      </c>
      <c r="AH63" s="53">
        <f t="shared" si="22"/>
        <v>1.7540650285714285</v>
      </c>
      <c r="AI63" s="53">
        <f t="shared" si="23"/>
        <v>2.4255430473214288</v>
      </c>
      <c r="AJ63" s="53">
        <f t="shared" si="24"/>
        <v>3.0193671455357145</v>
      </c>
      <c r="AK63" s="53">
        <f t="shared" si="25"/>
        <v>3.5675124669642857</v>
      </c>
      <c r="AL63" s="53">
        <f t="shared" si="26"/>
        <v>3.8096099839285711</v>
      </c>
      <c r="AM63" s="53">
        <f t="shared" si="27"/>
        <v>4.2298547303571432</v>
      </c>
      <c r="AN63" s="53">
        <f t="shared" si="28"/>
        <v>4.586149189285714</v>
      </c>
      <c r="AO63" s="53">
        <f t="shared" si="29"/>
        <v>4.7780000517857149</v>
      </c>
      <c r="AP63" s="53">
        <f t="shared" si="30"/>
        <v>4.9378757705357144</v>
      </c>
      <c r="AQ63" s="74">
        <f t="shared" si="31"/>
        <v>5.0155296910714293</v>
      </c>
      <c r="AR63" s="50">
        <f t="shared" si="33"/>
        <v>4567877.6785714291</v>
      </c>
      <c r="AS63" s="51">
        <v>9.9999999999999995E-7</v>
      </c>
      <c r="AT63" s="52">
        <v>0.12</v>
      </c>
      <c r="AU63" s="52">
        <v>0.21</v>
      </c>
      <c r="AV63" s="52">
        <v>0.38400000000000001</v>
      </c>
      <c r="AW63" s="52">
        <v>0.53100000000000003</v>
      </c>
      <c r="AX63" s="52">
        <v>0.66100000000000003</v>
      </c>
      <c r="AY63" s="52">
        <v>0.78100000000000003</v>
      </c>
      <c r="AZ63" s="52">
        <v>0.83399999999999996</v>
      </c>
      <c r="BA63" s="52">
        <v>0.92600000000000005</v>
      </c>
      <c r="BB63" s="52">
        <v>1.004</v>
      </c>
      <c r="BC63" s="52">
        <v>1.046</v>
      </c>
      <c r="BD63" s="52">
        <v>1.081</v>
      </c>
      <c r="BE63" s="52">
        <v>1.0980000000000001</v>
      </c>
      <c r="BF63" s="48">
        <f>BC!IN67</f>
        <v>6.0820722348620309E-3</v>
      </c>
    </row>
    <row r="64" spans="1:58" s="48" customFormat="1" x14ac:dyDescent="0.25">
      <c r="A64" s="10">
        <f t="shared" si="17"/>
        <v>63</v>
      </c>
      <c r="B64" s="48" t="s">
        <v>77</v>
      </c>
      <c r="C64" s="48">
        <v>40</v>
      </c>
      <c r="D64" s="48" t="str">
        <f t="shared" si="32"/>
        <v>Soybean stover</v>
      </c>
      <c r="E64" s="48">
        <v>50</v>
      </c>
      <c r="F64" s="48">
        <v>20</v>
      </c>
      <c r="G64" s="48">
        <v>0</v>
      </c>
      <c r="H64" s="48">
        <v>99.7</v>
      </c>
      <c r="I64" s="48">
        <v>3000</v>
      </c>
      <c r="J64" s="48">
        <v>300</v>
      </c>
      <c r="K64" s="48">
        <v>44</v>
      </c>
      <c r="L64" s="48">
        <v>6</v>
      </c>
      <c r="M64" s="48">
        <v>0.5</v>
      </c>
      <c r="N64" s="48">
        <v>0</v>
      </c>
      <c r="O64" s="48">
        <v>49.6</v>
      </c>
      <c r="P64" s="48">
        <f t="shared" si="14"/>
        <v>0.13636363636363635</v>
      </c>
      <c r="Q64" s="48">
        <f t="shared" si="15"/>
        <v>1.1272727272727272</v>
      </c>
      <c r="R64" s="48">
        <f t="shared" si="19"/>
        <v>1.1363636363636364E-2</v>
      </c>
      <c r="S64" s="118">
        <f t="shared" si="16"/>
        <v>1.2636363636363637</v>
      </c>
      <c r="T64" s="48">
        <v>11.3</v>
      </c>
      <c r="U64" s="48">
        <v>420.3</v>
      </c>
      <c r="V64" s="48">
        <v>700</v>
      </c>
      <c r="W64" s="48">
        <v>120</v>
      </c>
      <c r="X64" s="48">
        <v>1</v>
      </c>
      <c r="Y64" s="48">
        <v>0.4</v>
      </c>
      <c r="Z64" s="48">
        <v>1</v>
      </c>
      <c r="AA64" s="48">
        <v>0.5</v>
      </c>
      <c r="AB64" s="49">
        <v>2</v>
      </c>
      <c r="AC64" s="48">
        <v>8</v>
      </c>
      <c r="AD64" s="48">
        <f>BC!IO67</f>
        <v>1.7415950246197258</v>
      </c>
      <c r="AE64" s="48">
        <f>BC!IP67</f>
        <v>1.408759267968573</v>
      </c>
      <c r="AF64" s="53">
        <f t="shared" si="20"/>
        <v>3.4578834026785716</v>
      </c>
      <c r="AG64" s="53">
        <f t="shared" si="21"/>
        <v>4.8876291160714285</v>
      </c>
      <c r="AH64" s="53">
        <f t="shared" si="22"/>
        <v>5.8925622053571427</v>
      </c>
      <c r="AI64" s="53">
        <f t="shared" si="23"/>
        <v>6.4041645053571425</v>
      </c>
      <c r="AJ64" s="53">
        <f t="shared" si="24"/>
        <v>7.19440734375</v>
      </c>
      <c r="AK64" s="53">
        <f t="shared" si="25"/>
        <v>7.8384780964285712</v>
      </c>
      <c r="AL64" s="53">
        <f t="shared" si="26"/>
        <v>8.3318088857142865</v>
      </c>
      <c r="AM64" s="53">
        <f t="shared" si="27"/>
        <v>8.9850153937500004</v>
      </c>
      <c r="AN64" s="53">
        <f t="shared" si="28"/>
        <v>9.1037802133928576</v>
      </c>
      <c r="AO64" s="53">
        <f t="shared" si="29"/>
        <v>9.2910631982142853</v>
      </c>
      <c r="AP64" s="53">
        <f t="shared" si="30"/>
        <v>9.4098280178571425</v>
      </c>
      <c r="AQ64" s="74">
        <f t="shared" si="31"/>
        <v>9.4783461830357147</v>
      </c>
      <c r="AR64" s="50">
        <f t="shared" si="33"/>
        <v>4567877.6785714291</v>
      </c>
      <c r="AS64" s="51">
        <v>9.9999999999999995E-7</v>
      </c>
      <c r="AT64" s="52">
        <v>0.75700000000000001</v>
      </c>
      <c r="AU64" s="52">
        <v>1.07</v>
      </c>
      <c r="AV64" s="52">
        <v>1.29</v>
      </c>
      <c r="AW64" s="52">
        <v>1.4019999999999999</v>
      </c>
      <c r="AX64" s="52">
        <v>1.575</v>
      </c>
      <c r="AY64" s="52">
        <v>1.716</v>
      </c>
      <c r="AZ64" s="52">
        <v>1.8240000000000001</v>
      </c>
      <c r="BA64" s="52">
        <v>1.9670000000000001</v>
      </c>
      <c r="BB64" s="52">
        <v>1.9930000000000001</v>
      </c>
      <c r="BC64" s="52">
        <v>2.0339999999999998</v>
      </c>
      <c r="BD64" s="52">
        <v>2.06</v>
      </c>
      <c r="BE64" s="52">
        <v>2.0750000000000002</v>
      </c>
      <c r="BF64" s="48">
        <f>BC!IR67</f>
        <v>5.2408861762757677E-2</v>
      </c>
    </row>
    <row r="65" spans="1:58" s="18" customFormat="1" x14ac:dyDescent="0.25">
      <c r="A65" s="10">
        <f t="shared" si="17"/>
        <v>64</v>
      </c>
      <c r="B65" s="18" t="s">
        <v>78</v>
      </c>
      <c r="C65" s="18">
        <v>25</v>
      </c>
      <c r="D65" s="18" t="s">
        <v>79</v>
      </c>
      <c r="E65" s="18">
        <v>25</v>
      </c>
      <c r="F65" s="18">
        <v>0</v>
      </c>
      <c r="G65" s="18">
        <v>0</v>
      </c>
      <c r="H65" s="18">
        <v>99.98</v>
      </c>
      <c r="I65" s="54">
        <v>200</v>
      </c>
      <c r="J65" s="18">
        <v>1000</v>
      </c>
      <c r="K65" s="18">
        <v>44</v>
      </c>
      <c r="L65" s="18">
        <v>6</v>
      </c>
      <c r="M65" s="18">
        <v>0.5</v>
      </c>
      <c r="N65" s="18">
        <v>0</v>
      </c>
      <c r="O65" s="18">
        <v>49.6</v>
      </c>
      <c r="P65" s="18">
        <f t="shared" si="14"/>
        <v>0.13636363636363635</v>
      </c>
      <c r="Q65" s="18">
        <f t="shared" si="15"/>
        <v>1.1272727272727272</v>
      </c>
      <c r="R65" s="18">
        <f t="shared" si="19"/>
        <v>1.1363636363636364E-2</v>
      </c>
      <c r="S65" s="118">
        <f t="shared" si="16"/>
        <v>1.2636363636363637</v>
      </c>
      <c r="T65" s="18">
        <v>10</v>
      </c>
      <c r="U65" s="18">
        <v>62</v>
      </c>
      <c r="V65" s="18">
        <v>500</v>
      </c>
      <c r="W65" s="18">
        <v>5</v>
      </c>
      <c r="X65" s="18">
        <v>0</v>
      </c>
      <c r="Y65" s="18">
        <v>0</v>
      </c>
      <c r="Z65" s="18">
        <f>0.15/2+0.45/2</f>
        <v>0.3</v>
      </c>
      <c r="AA65" s="18">
        <v>1</v>
      </c>
      <c r="AB65" s="18">
        <v>12.7</v>
      </c>
      <c r="AC65" s="18">
        <v>100</v>
      </c>
      <c r="AD65" s="18">
        <f>BC!IS67</f>
        <v>198.48616227503629</v>
      </c>
      <c r="AE65" s="18">
        <f>BC!IT67</f>
        <v>6.6316878452913439E-2</v>
      </c>
      <c r="AF65" s="16">
        <f t="shared" si="20"/>
        <v>50.690258928571438</v>
      </c>
      <c r="AG65" s="16">
        <f t="shared" si="21"/>
        <v>53.573535714285718</v>
      </c>
      <c r="AH65" s="16">
        <f t="shared" si="22"/>
        <v>56.286312500000008</v>
      </c>
      <c r="AI65" s="16">
        <f t="shared" si="23"/>
        <v>57.750785714285719</v>
      </c>
      <c r="AJ65" s="16">
        <f t="shared" si="24"/>
        <v>58.655044642857149</v>
      </c>
      <c r="AK65" s="16">
        <f t="shared" si="25"/>
        <v>59.659776785714286</v>
      </c>
      <c r="AL65" s="16">
        <f t="shared" si="26"/>
        <v>60.028178571428576</v>
      </c>
      <c r="AM65" s="16">
        <f t="shared" si="27"/>
        <v>60.615794642857146</v>
      </c>
      <c r="AN65" s="16">
        <f t="shared" si="28"/>
        <v>6.2080267857142868</v>
      </c>
      <c r="AO65" s="16">
        <f t="shared" si="29"/>
        <v>61.270392857142866</v>
      </c>
      <c r="AP65" s="16">
        <f t="shared" si="30"/>
        <v>61.495696428571428</v>
      </c>
      <c r="AQ65" s="16">
        <f t="shared" si="31"/>
        <v>61.879321428571437</v>
      </c>
      <c r="AR65" s="14">
        <f t="shared" ref="AR65:AR96" si="34">J65*34.1*I65/(AA65*22.4)</f>
        <v>304464.28571428574</v>
      </c>
      <c r="AS65" s="10">
        <v>9.9999999999999995E-7</v>
      </c>
      <c r="AT65" s="10">
        <v>166.49</v>
      </c>
      <c r="AU65" s="10">
        <v>175.96</v>
      </c>
      <c r="AV65" s="10">
        <v>184.87</v>
      </c>
      <c r="AW65" s="10">
        <v>189.68</v>
      </c>
      <c r="AX65" s="10">
        <v>192.65</v>
      </c>
      <c r="AY65" s="10">
        <v>195.95</v>
      </c>
      <c r="AZ65" s="10">
        <v>197.16</v>
      </c>
      <c r="BA65" s="10">
        <v>199.09</v>
      </c>
      <c r="BB65" s="10">
        <v>20.39</v>
      </c>
      <c r="BC65" s="10">
        <v>201.24</v>
      </c>
      <c r="BD65" s="10">
        <v>201.98</v>
      </c>
      <c r="BE65" s="10">
        <v>203.24</v>
      </c>
      <c r="BF65" s="18">
        <f>BC!IV67</f>
        <v>3.0150513586974129E-2</v>
      </c>
    </row>
    <row r="66" spans="1:58" s="18" customFormat="1" x14ac:dyDescent="0.25">
      <c r="A66" s="10">
        <f t="shared" si="17"/>
        <v>65</v>
      </c>
      <c r="B66" s="18" t="s">
        <v>78</v>
      </c>
      <c r="C66" s="18">
        <v>25</v>
      </c>
      <c r="D66" s="18" t="s">
        <v>79</v>
      </c>
      <c r="E66" s="18">
        <v>25</v>
      </c>
      <c r="F66" s="18">
        <v>20</v>
      </c>
      <c r="G66" s="18">
        <v>0</v>
      </c>
      <c r="H66" s="18">
        <v>99.98</v>
      </c>
      <c r="I66" s="54">
        <v>200</v>
      </c>
      <c r="J66" s="18">
        <v>1000</v>
      </c>
      <c r="K66" s="18">
        <v>44</v>
      </c>
      <c r="L66" s="18">
        <v>6</v>
      </c>
      <c r="M66" s="18">
        <v>0.5</v>
      </c>
      <c r="N66" s="18">
        <v>0</v>
      </c>
      <c r="O66" s="18">
        <v>49.6</v>
      </c>
      <c r="P66" s="18">
        <f t="shared" si="14"/>
        <v>0.13636363636363635</v>
      </c>
      <c r="Q66" s="18">
        <f t="shared" si="15"/>
        <v>1.1272727272727272</v>
      </c>
      <c r="R66" s="18">
        <f t="shared" ref="R66:R97" si="35">M66/K66</f>
        <v>1.1363636363636364E-2</v>
      </c>
      <c r="S66" s="118">
        <f t="shared" si="16"/>
        <v>1.2636363636363637</v>
      </c>
      <c r="T66" s="18">
        <v>10</v>
      </c>
      <c r="U66" s="18">
        <v>62</v>
      </c>
      <c r="V66" s="18">
        <v>500</v>
      </c>
      <c r="W66" s="18">
        <v>5</v>
      </c>
      <c r="X66" s="18">
        <v>0</v>
      </c>
      <c r="Y66" s="18">
        <v>0</v>
      </c>
      <c r="Z66" s="18">
        <v>0.3</v>
      </c>
      <c r="AA66" s="18">
        <v>1</v>
      </c>
      <c r="AB66" s="18">
        <v>12.7</v>
      </c>
      <c r="AC66" s="18">
        <v>100</v>
      </c>
      <c r="AD66" s="18">
        <f>BC!IW67</f>
        <v>265.15948978051694</v>
      </c>
      <c r="AE66" s="18">
        <f>BC!IX67</f>
        <v>4.9204095548696619E-2</v>
      </c>
      <c r="AF66" s="16">
        <f t="shared" ref="AF66:AF94" si="36">AR66*AS66*AT66</f>
        <v>67.539312500000008</v>
      </c>
      <c r="AG66" s="16">
        <f t="shared" ref="AG66:AG94" si="37">AR66*AS66*AU66</f>
        <v>73.844767857142855</v>
      </c>
      <c r="AH66" s="16">
        <f t="shared" ref="AH66:AH94" si="38">AR66*AS66*AV66</f>
        <v>76.265258928571441</v>
      </c>
      <c r="AI66" s="16">
        <f t="shared" ref="AI66:AI94" si="39">AR66*AS66*AW66</f>
        <v>77.35524107142858</v>
      </c>
      <c r="AJ66" s="16">
        <f t="shared" ref="AJ66:AJ94" si="40">AR66*AS66*AX66</f>
        <v>78.359973214285716</v>
      </c>
      <c r="AK66" s="16">
        <f t="shared" ref="AK66:AK94" si="41">AR66*AS66*AY66</f>
        <v>79.343392857142874</v>
      </c>
      <c r="AL66" s="16">
        <f t="shared" ref="AL66:AL94" si="42">AR66*AS66*AZ66</f>
        <v>80.366392857142856</v>
      </c>
      <c r="AM66" s="16">
        <f t="shared" ref="AM66:AM94" si="43">AR66*AS66*BA66</f>
        <v>81.279785714285723</v>
      </c>
      <c r="AN66" s="16">
        <f t="shared" ref="AN66:AN94" si="44">AR66*AS66*BB66</f>
        <v>81.812598214285714</v>
      </c>
      <c r="AO66" s="16">
        <f t="shared" ref="AO66:AO94" si="45">AR66*AS66*BC66</f>
        <v>82.421526785714292</v>
      </c>
      <c r="AP66" s="16">
        <f t="shared" ref="AP66:AP94" si="46">AR66*AS66*BD66</f>
        <v>82.850821428571436</v>
      </c>
      <c r="AQ66" s="16">
        <f t="shared" ref="AQ66:AQ94" si="47">AR66*AS66*BE66</f>
        <v>83.407991071428569</v>
      </c>
      <c r="AR66" s="14">
        <f t="shared" si="34"/>
        <v>304464.28571428574</v>
      </c>
      <c r="AS66" s="10">
        <v>9.9999999999999995E-7</v>
      </c>
      <c r="AT66" s="10">
        <v>221.83</v>
      </c>
      <c r="AU66" s="10">
        <v>242.54</v>
      </c>
      <c r="AV66" s="10">
        <v>250.49</v>
      </c>
      <c r="AW66" s="10">
        <v>254.07</v>
      </c>
      <c r="AX66" s="10">
        <v>257.37</v>
      </c>
      <c r="AY66" s="10">
        <v>260.60000000000002</v>
      </c>
      <c r="AZ66" s="10">
        <v>263.95999999999998</v>
      </c>
      <c r="BA66" s="10">
        <v>266.95999999999998</v>
      </c>
      <c r="BB66" s="10">
        <v>268.70999999999998</v>
      </c>
      <c r="BC66" s="10">
        <v>270.70999999999998</v>
      </c>
      <c r="BD66" s="10">
        <v>272.12</v>
      </c>
      <c r="BE66" s="10">
        <v>273.95</v>
      </c>
      <c r="BF66" s="18">
        <f>BC!IZ67</f>
        <v>1.0068776409075443E-2</v>
      </c>
    </row>
    <row r="67" spans="1:58" s="18" customFormat="1" x14ac:dyDescent="0.25">
      <c r="A67" s="10">
        <f t="shared" si="17"/>
        <v>66</v>
      </c>
      <c r="B67" s="18" t="s">
        <v>78</v>
      </c>
      <c r="C67" s="18">
        <v>25</v>
      </c>
      <c r="D67" s="18" t="s">
        <v>79</v>
      </c>
      <c r="E67" s="18">
        <v>25</v>
      </c>
      <c r="F67" s="18">
        <v>40</v>
      </c>
      <c r="G67" s="18">
        <v>0</v>
      </c>
      <c r="H67" s="18">
        <v>99.98</v>
      </c>
      <c r="I67" s="54">
        <v>200</v>
      </c>
      <c r="J67" s="18">
        <v>1000</v>
      </c>
      <c r="K67" s="18">
        <v>44</v>
      </c>
      <c r="L67" s="18">
        <v>6</v>
      </c>
      <c r="M67" s="18">
        <v>0.5</v>
      </c>
      <c r="N67" s="18">
        <v>0</v>
      </c>
      <c r="O67" s="18">
        <v>49.6</v>
      </c>
      <c r="P67" s="18">
        <f t="shared" ref="P67:P126" si="48">L67/K67</f>
        <v>0.13636363636363635</v>
      </c>
      <c r="Q67" s="18">
        <f t="shared" ref="Q67:Q126" si="49">O67/K67</f>
        <v>1.1272727272727272</v>
      </c>
      <c r="R67" s="18">
        <f t="shared" si="35"/>
        <v>1.1363636363636364E-2</v>
      </c>
      <c r="S67" s="118">
        <f t="shared" ref="S67:S130" si="50">(O67+L67)/K67</f>
        <v>1.2636363636363637</v>
      </c>
      <c r="T67" s="18">
        <v>10</v>
      </c>
      <c r="U67" s="18">
        <v>62</v>
      </c>
      <c r="V67" s="18">
        <v>500</v>
      </c>
      <c r="W67" s="18">
        <v>5</v>
      </c>
      <c r="X67" s="18">
        <v>0</v>
      </c>
      <c r="Y67" s="18">
        <v>0</v>
      </c>
      <c r="Z67" s="18">
        <v>0.3</v>
      </c>
      <c r="AA67" s="18">
        <v>1</v>
      </c>
      <c r="AB67" s="18">
        <v>12.7</v>
      </c>
      <c r="AC67" s="18">
        <v>100</v>
      </c>
      <c r="AD67" s="18">
        <f>BC!JA67</f>
        <v>346.78004136604773</v>
      </c>
      <c r="AE67" s="18">
        <f>BC!JB67</f>
        <v>4.8656267009197396E-2</v>
      </c>
      <c r="AF67" s="16">
        <f t="shared" si="36"/>
        <v>90.197544642857153</v>
      </c>
      <c r="AG67" s="16">
        <f t="shared" si="37"/>
        <v>96.27160714285715</v>
      </c>
      <c r="AH67" s="16">
        <f t="shared" si="38"/>
        <v>100.16570535714287</v>
      </c>
      <c r="AI67" s="16">
        <f t="shared" si="39"/>
        <v>101.81894642857144</v>
      </c>
      <c r="AJ67" s="16">
        <f t="shared" si="40"/>
        <v>102.83890178571428</v>
      </c>
      <c r="AK67" s="16">
        <f t="shared" si="41"/>
        <v>103.38389285714287</v>
      </c>
      <c r="AL67" s="16">
        <f t="shared" si="42"/>
        <v>104.11460714285715</v>
      </c>
      <c r="AM67" s="16">
        <f t="shared" si="43"/>
        <v>105.12238392857144</v>
      </c>
      <c r="AN67" s="16">
        <f t="shared" si="44"/>
        <v>105.81656250000002</v>
      </c>
      <c r="AO67" s="16">
        <f t="shared" si="45"/>
        <v>106.59599107142859</v>
      </c>
      <c r="AP67" s="16">
        <f t="shared" si="46"/>
        <v>106.90045535714287</v>
      </c>
      <c r="AQ67" s="16">
        <f t="shared" si="47"/>
        <v>107.29016964285715</v>
      </c>
      <c r="AR67" s="14">
        <f t="shared" si="34"/>
        <v>304464.28571428574</v>
      </c>
      <c r="AS67" s="10">
        <v>9.9999999999999995E-7</v>
      </c>
      <c r="AT67" s="10">
        <v>296.25</v>
      </c>
      <c r="AU67" s="10">
        <v>316.2</v>
      </c>
      <c r="AV67" s="10">
        <v>328.99</v>
      </c>
      <c r="AW67" s="10">
        <v>334.42</v>
      </c>
      <c r="AX67" s="10">
        <v>337.77</v>
      </c>
      <c r="AY67" s="10">
        <v>339.56</v>
      </c>
      <c r="AZ67" s="10">
        <v>341.96</v>
      </c>
      <c r="BA67" s="10">
        <v>345.27</v>
      </c>
      <c r="BB67" s="10">
        <v>347.55</v>
      </c>
      <c r="BC67" s="10">
        <v>350.11</v>
      </c>
      <c r="BD67" s="10">
        <v>351.11</v>
      </c>
      <c r="BE67" s="10">
        <v>352.39</v>
      </c>
      <c r="BF67" s="18">
        <f>BC!JD67</f>
        <v>1.7228270007501999E-2</v>
      </c>
    </row>
    <row r="68" spans="1:58" s="18" customFormat="1" x14ac:dyDescent="0.25">
      <c r="A68" s="10">
        <f t="shared" ref="A68:A131" si="51">A67+1</f>
        <v>67</v>
      </c>
      <c r="B68" s="18" t="s">
        <v>78</v>
      </c>
      <c r="C68" s="18">
        <v>25</v>
      </c>
      <c r="D68" s="18" t="s">
        <v>79</v>
      </c>
      <c r="E68" s="18">
        <v>25</v>
      </c>
      <c r="F68" s="18">
        <v>60</v>
      </c>
      <c r="G68" s="18">
        <v>0</v>
      </c>
      <c r="H68" s="18">
        <v>99.98</v>
      </c>
      <c r="I68" s="54">
        <v>200</v>
      </c>
      <c r="J68" s="18">
        <v>1000</v>
      </c>
      <c r="K68" s="18">
        <v>44</v>
      </c>
      <c r="L68" s="18">
        <v>6</v>
      </c>
      <c r="M68" s="18">
        <v>0.5</v>
      </c>
      <c r="N68" s="18">
        <v>0</v>
      </c>
      <c r="O68" s="18">
        <v>49.6</v>
      </c>
      <c r="P68" s="18">
        <f t="shared" si="48"/>
        <v>0.13636363636363635</v>
      </c>
      <c r="Q68" s="18">
        <f t="shared" si="49"/>
        <v>1.1272727272727272</v>
      </c>
      <c r="R68" s="18">
        <f t="shared" si="35"/>
        <v>1.1363636363636364E-2</v>
      </c>
      <c r="S68" s="118">
        <f t="shared" si="50"/>
        <v>1.2636363636363637</v>
      </c>
      <c r="T68" s="18">
        <v>10</v>
      </c>
      <c r="U68" s="18">
        <v>62</v>
      </c>
      <c r="V68" s="18">
        <v>500</v>
      </c>
      <c r="W68" s="18">
        <v>5</v>
      </c>
      <c r="X68" s="18">
        <v>0</v>
      </c>
      <c r="Y68" s="18">
        <v>0</v>
      </c>
      <c r="Z68" s="18">
        <v>0.3</v>
      </c>
      <c r="AA68" s="18">
        <v>1</v>
      </c>
      <c r="AB68" s="18">
        <v>12.7</v>
      </c>
      <c r="AC68" s="18">
        <v>100</v>
      </c>
      <c r="AD68" s="18">
        <f>BC!JE67</f>
        <v>419.98307616640358</v>
      </c>
      <c r="AE68" s="18">
        <f>BC!JF67</f>
        <v>2.341506378696312E-2</v>
      </c>
      <c r="AF68" s="16">
        <f t="shared" si="36"/>
        <v>104.51041071428573</v>
      </c>
      <c r="AG68" s="16">
        <f t="shared" si="37"/>
        <v>111.17817857142859</v>
      </c>
      <c r="AH68" s="16">
        <f t="shared" si="38"/>
        <v>117.44100892857145</v>
      </c>
      <c r="AI68" s="16">
        <f t="shared" si="39"/>
        <v>121.00324107142859</v>
      </c>
      <c r="AJ68" s="16">
        <f t="shared" si="40"/>
        <v>122.86047321428572</v>
      </c>
      <c r="AK68" s="16">
        <f t="shared" si="41"/>
        <v>125.13482142857144</v>
      </c>
      <c r="AL68" s="16">
        <f t="shared" si="42"/>
        <v>127.55531250000001</v>
      </c>
      <c r="AM68" s="16">
        <f t="shared" si="43"/>
        <v>128.71227678571429</v>
      </c>
      <c r="AN68" s="16">
        <f t="shared" si="44"/>
        <v>130.19501785714286</v>
      </c>
      <c r="AO68" s="16">
        <f t="shared" si="45"/>
        <v>131.05665178571431</v>
      </c>
      <c r="AP68" s="16">
        <f t="shared" si="46"/>
        <v>131.48899107142859</v>
      </c>
      <c r="AQ68" s="16">
        <f t="shared" si="47"/>
        <v>132.06747321428571</v>
      </c>
      <c r="AR68" s="14">
        <f t="shared" si="34"/>
        <v>304464.28571428574</v>
      </c>
      <c r="AS68" s="10">
        <v>9.9999999999999995E-7</v>
      </c>
      <c r="AT68" s="10">
        <v>343.26</v>
      </c>
      <c r="AU68" s="10">
        <v>365.16</v>
      </c>
      <c r="AV68" s="10">
        <v>385.73</v>
      </c>
      <c r="AW68" s="10">
        <v>397.43</v>
      </c>
      <c r="AX68" s="10">
        <v>403.53</v>
      </c>
      <c r="AY68" s="10">
        <v>411</v>
      </c>
      <c r="AZ68" s="10">
        <v>418.95</v>
      </c>
      <c r="BA68" s="10">
        <v>422.75</v>
      </c>
      <c r="BB68" s="10">
        <v>427.62</v>
      </c>
      <c r="BC68" s="10">
        <v>430.45</v>
      </c>
      <c r="BD68" s="10">
        <v>431.87</v>
      </c>
      <c r="BE68" s="10">
        <v>433.77</v>
      </c>
      <c r="BF68" s="18">
        <f>BC!JH67</f>
        <v>2.0089673578424488E-2</v>
      </c>
    </row>
    <row r="69" spans="1:58" s="18" customFormat="1" x14ac:dyDescent="0.25">
      <c r="A69" s="10">
        <f t="shared" si="51"/>
        <v>68</v>
      </c>
      <c r="B69" s="18" t="s">
        <v>78</v>
      </c>
      <c r="C69" s="18">
        <v>25</v>
      </c>
      <c r="D69" s="18" t="s">
        <v>79</v>
      </c>
      <c r="E69" s="18">
        <v>25</v>
      </c>
      <c r="F69" s="18">
        <v>80</v>
      </c>
      <c r="G69" s="18">
        <v>0</v>
      </c>
      <c r="H69" s="18">
        <v>99.98</v>
      </c>
      <c r="I69" s="54">
        <v>200</v>
      </c>
      <c r="J69" s="18">
        <v>1000</v>
      </c>
      <c r="K69" s="18">
        <v>44</v>
      </c>
      <c r="L69" s="18">
        <v>6</v>
      </c>
      <c r="M69" s="18">
        <v>0.5</v>
      </c>
      <c r="N69" s="18">
        <v>0</v>
      </c>
      <c r="O69" s="18">
        <v>49.6</v>
      </c>
      <c r="P69" s="18">
        <f t="shared" si="48"/>
        <v>0.13636363636363635</v>
      </c>
      <c r="Q69" s="18">
        <f t="shared" si="49"/>
        <v>1.1272727272727272</v>
      </c>
      <c r="R69" s="18">
        <f t="shared" si="35"/>
        <v>1.1363636363636364E-2</v>
      </c>
      <c r="S69" s="118">
        <f t="shared" si="50"/>
        <v>1.2636363636363637</v>
      </c>
      <c r="T69" s="18">
        <v>10</v>
      </c>
      <c r="U69" s="18">
        <v>62</v>
      </c>
      <c r="V69" s="18">
        <v>500</v>
      </c>
      <c r="W69" s="18">
        <v>5</v>
      </c>
      <c r="X69" s="18">
        <v>0</v>
      </c>
      <c r="Y69" s="18">
        <v>0</v>
      </c>
      <c r="Z69" s="18">
        <v>0.3</v>
      </c>
      <c r="AA69" s="18">
        <v>1</v>
      </c>
      <c r="AB69" s="18">
        <v>12.7</v>
      </c>
      <c r="AC69" s="18">
        <v>100</v>
      </c>
      <c r="AD69" s="18">
        <f>BC!JI67</f>
        <v>472.18012000750554</v>
      </c>
      <c r="AE69" s="18">
        <f>BC!JJ67</f>
        <v>2.1036228416556717E-2</v>
      </c>
      <c r="AF69" s="16">
        <f t="shared" si="36"/>
        <v>120.66224107142858</v>
      </c>
      <c r="AG69" s="16">
        <f t="shared" si="37"/>
        <v>127.01336607142859</v>
      </c>
      <c r="AH69" s="16">
        <f t="shared" si="38"/>
        <v>133.64764285714287</v>
      </c>
      <c r="AI69" s="16">
        <f t="shared" si="39"/>
        <v>138.14153571428574</v>
      </c>
      <c r="AJ69" s="16">
        <f t="shared" si="40"/>
        <v>139.48117857142859</v>
      </c>
      <c r="AK69" s="16">
        <f t="shared" si="41"/>
        <v>141.21358035714286</v>
      </c>
      <c r="AL69" s="16">
        <f t="shared" si="42"/>
        <v>143.25349107142858</v>
      </c>
      <c r="AM69" s="16">
        <f t="shared" si="43"/>
        <v>145.2294642857143</v>
      </c>
      <c r="AN69" s="16">
        <f t="shared" si="44"/>
        <v>146.85225892857144</v>
      </c>
      <c r="AO69" s="16">
        <f t="shared" si="45"/>
        <v>148.56943750000002</v>
      </c>
      <c r="AP69" s="16">
        <f t="shared" si="46"/>
        <v>149.40671428571432</v>
      </c>
      <c r="AQ69" s="16">
        <f t="shared" si="47"/>
        <v>149.87863392857145</v>
      </c>
      <c r="AR69" s="14">
        <f t="shared" si="34"/>
        <v>304464.28571428574</v>
      </c>
      <c r="AS69" s="10">
        <v>9.9999999999999995E-7</v>
      </c>
      <c r="AT69" s="10">
        <v>396.31</v>
      </c>
      <c r="AU69" s="10">
        <v>417.17</v>
      </c>
      <c r="AV69" s="10">
        <v>438.96</v>
      </c>
      <c r="AW69" s="10">
        <v>453.72</v>
      </c>
      <c r="AX69" s="10">
        <v>458.12</v>
      </c>
      <c r="AY69" s="10">
        <v>463.81</v>
      </c>
      <c r="AZ69" s="10">
        <v>470.51</v>
      </c>
      <c r="BA69" s="10">
        <v>477</v>
      </c>
      <c r="BB69" s="10">
        <v>482.33</v>
      </c>
      <c r="BC69" s="10">
        <v>487.97</v>
      </c>
      <c r="BD69" s="10">
        <v>490.72</v>
      </c>
      <c r="BE69" s="10">
        <v>492.27</v>
      </c>
      <c r="BF69" s="18">
        <f>BC!JL67</f>
        <v>8.9079131413978413E-3</v>
      </c>
    </row>
    <row r="70" spans="1:58" s="37" customFormat="1" x14ac:dyDescent="0.25">
      <c r="A70" s="10">
        <f t="shared" si="51"/>
        <v>69</v>
      </c>
      <c r="B70" s="37" t="s">
        <v>78</v>
      </c>
      <c r="C70" s="37">
        <v>25</v>
      </c>
      <c r="D70" s="37" t="s">
        <v>79</v>
      </c>
      <c r="E70" s="37">
        <v>25</v>
      </c>
      <c r="F70" s="37">
        <v>0</v>
      </c>
      <c r="G70" s="37">
        <v>0</v>
      </c>
      <c r="H70" s="37">
        <v>99.98</v>
      </c>
      <c r="I70" s="55">
        <v>400</v>
      </c>
      <c r="J70" s="37">
        <v>1000</v>
      </c>
      <c r="K70" s="37">
        <v>44</v>
      </c>
      <c r="L70" s="37">
        <v>6</v>
      </c>
      <c r="M70" s="37">
        <v>0.5</v>
      </c>
      <c r="N70" s="37">
        <v>0</v>
      </c>
      <c r="O70" s="37">
        <v>49.6</v>
      </c>
      <c r="P70" s="37">
        <f t="shared" si="48"/>
        <v>0.13636363636363635</v>
      </c>
      <c r="Q70" s="37">
        <f t="shared" si="49"/>
        <v>1.1272727272727272</v>
      </c>
      <c r="R70" s="37">
        <f t="shared" si="35"/>
        <v>1.1363636363636364E-2</v>
      </c>
      <c r="S70" s="118">
        <f t="shared" si="50"/>
        <v>1.2636363636363637</v>
      </c>
      <c r="T70" s="37">
        <v>10</v>
      </c>
      <c r="U70" s="37">
        <v>62</v>
      </c>
      <c r="V70" s="37">
        <v>500</v>
      </c>
      <c r="W70" s="37">
        <v>5</v>
      </c>
      <c r="X70" s="37">
        <v>0</v>
      </c>
      <c r="Y70" s="37">
        <v>0</v>
      </c>
      <c r="Z70" s="37">
        <v>0.3</v>
      </c>
      <c r="AA70" s="37">
        <v>1</v>
      </c>
      <c r="AB70" s="37">
        <v>12.7</v>
      </c>
      <c r="AC70" s="37">
        <v>100</v>
      </c>
      <c r="AD70" s="37">
        <f>BC!JU67</f>
        <v>132.95153710688476</v>
      </c>
      <c r="AE70" s="37">
        <f>BC!JV67</f>
        <v>7.3115090640904989E-2</v>
      </c>
      <c r="AF70" s="16">
        <f t="shared" si="36"/>
        <v>67.475375000000014</v>
      </c>
      <c r="AG70" s="16">
        <f t="shared" si="37"/>
        <v>72.90092857142858</v>
      </c>
      <c r="AH70" s="16">
        <f t="shared" si="38"/>
        <v>76.103892857142867</v>
      </c>
      <c r="AI70" s="16">
        <f t="shared" si="39"/>
        <v>77.467892857142857</v>
      </c>
      <c r="AJ70" s="16">
        <f t="shared" si="40"/>
        <v>78.630946428571434</v>
      </c>
      <c r="AK70" s="16">
        <f t="shared" si="41"/>
        <v>79.611321428571443</v>
      </c>
      <c r="AL70" s="16">
        <f t="shared" si="42"/>
        <v>80.664767857142863</v>
      </c>
      <c r="AM70" s="16">
        <f t="shared" si="43"/>
        <v>81.967875000000021</v>
      </c>
      <c r="AN70" s="16">
        <f t="shared" si="44"/>
        <v>83.203999999999994</v>
      </c>
      <c r="AO70" s="16">
        <f t="shared" si="45"/>
        <v>84.775035714285721</v>
      </c>
      <c r="AP70" s="16">
        <f t="shared" si="46"/>
        <v>85.280446428571437</v>
      </c>
      <c r="AQ70" s="16">
        <f t="shared" si="47"/>
        <v>85.572732142857149</v>
      </c>
      <c r="AR70" s="14">
        <f t="shared" si="34"/>
        <v>608928.57142857148</v>
      </c>
      <c r="AS70" s="10">
        <v>9.9999999999999995E-7</v>
      </c>
      <c r="AT70" s="10">
        <v>110.81</v>
      </c>
      <c r="AU70" s="10">
        <v>119.72</v>
      </c>
      <c r="AV70" s="10">
        <v>124.98</v>
      </c>
      <c r="AW70" s="10">
        <v>127.22</v>
      </c>
      <c r="AX70" s="10">
        <v>129.13</v>
      </c>
      <c r="AY70" s="10">
        <v>130.74</v>
      </c>
      <c r="AZ70" s="10">
        <v>132.47</v>
      </c>
      <c r="BA70" s="10">
        <v>134.61000000000001</v>
      </c>
      <c r="BB70" s="10">
        <v>136.63999999999999</v>
      </c>
      <c r="BC70" s="10">
        <v>139.22</v>
      </c>
      <c r="BD70" s="10">
        <v>140.05000000000001</v>
      </c>
      <c r="BE70" s="10">
        <v>140.53</v>
      </c>
      <c r="BF70" s="37">
        <f>BC!JX67</f>
        <v>1.1786094993374673E-2</v>
      </c>
    </row>
    <row r="71" spans="1:58" s="37" customFormat="1" x14ac:dyDescent="0.25">
      <c r="A71" s="10">
        <f t="shared" si="51"/>
        <v>70</v>
      </c>
      <c r="B71" s="37" t="s">
        <v>78</v>
      </c>
      <c r="C71" s="37">
        <v>25</v>
      </c>
      <c r="D71" s="37" t="s">
        <v>79</v>
      </c>
      <c r="E71" s="37">
        <v>25</v>
      </c>
      <c r="F71" s="37">
        <v>0</v>
      </c>
      <c r="G71" s="37">
        <v>0</v>
      </c>
      <c r="H71" s="37">
        <v>99.98</v>
      </c>
      <c r="I71" s="55">
        <v>600</v>
      </c>
      <c r="J71" s="37">
        <v>1000</v>
      </c>
      <c r="K71" s="37">
        <v>44</v>
      </c>
      <c r="L71" s="37">
        <v>6</v>
      </c>
      <c r="M71" s="37">
        <v>0.5</v>
      </c>
      <c r="N71" s="37">
        <v>0</v>
      </c>
      <c r="O71" s="37">
        <v>49.6</v>
      </c>
      <c r="P71" s="37">
        <f t="shared" si="48"/>
        <v>0.13636363636363635</v>
      </c>
      <c r="Q71" s="37">
        <f t="shared" si="49"/>
        <v>1.1272727272727272</v>
      </c>
      <c r="R71" s="37">
        <f t="shared" si="35"/>
        <v>1.1363636363636364E-2</v>
      </c>
      <c r="S71" s="118">
        <f t="shared" si="50"/>
        <v>1.2636363636363637</v>
      </c>
      <c r="T71" s="37">
        <v>10</v>
      </c>
      <c r="U71" s="37">
        <v>62</v>
      </c>
      <c r="V71" s="37">
        <v>500</v>
      </c>
      <c r="W71" s="37">
        <v>5</v>
      </c>
      <c r="X71" s="37">
        <v>0</v>
      </c>
      <c r="Y71" s="37">
        <v>0</v>
      </c>
      <c r="Z71" s="37">
        <v>0.3</v>
      </c>
      <c r="AA71" s="37">
        <v>1</v>
      </c>
      <c r="AB71" s="37">
        <v>12.7</v>
      </c>
      <c r="AC71" s="37">
        <v>100</v>
      </c>
      <c r="AD71" s="37">
        <f>BC!JQ67</f>
        <v>86.440452292634362</v>
      </c>
      <c r="AE71" s="37">
        <f>BC!JR67</f>
        <v>9.0633209923608807E-2</v>
      </c>
      <c r="AF71" s="16">
        <f t="shared" si="36"/>
        <v>70.376919642857132</v>
      </c>
      <c r="AG71" s="16">
        <f t="shared" si="37"/>
        <v>71.820080357142857</v>
      </c>
      <c r="AH71" s="16">
        <f t="shared" si="38"/>
        <v>73.555526785714278</v>
      </c>
      <c r="AI71" s="16">
        <f t="shared" si="39"/>
        <v>74.651598214285713</v>
      </c>
      <c r="AJ71" s="16">
        <f t="shared" si="40"/>
        <v>75.994285714285709</v>
      </c>
      <c r="AK71" s="16">
        <f t="shared" si="41"/>
        <v>77.958080357142848</v>
      </c>
      <c r="AL71" s="16">
        <f t="shared" si="42"/>
        <v>79.465178571428567</v>
      </c>
      <c r="AM71" s="16">
        <f t="shared" si="43"/>
        <v>80.917473214285721</v>
      </c>
      <c r="AN71" s="16">
        <f t="shared" si="44"/>
        <v>82.899535714285719</v>
      </c>
      <c r="AO71" s="16">
        <f t="shared" si="45"/>
        <v>85.274357142857141</v>
      </c>
      <c r="AP71" s="16">
        <f t="shared" si="46"/>
        <v>86.406964285714281</v>
      </c>
      <c r="AQ71" s="16">
        <f t="shared" si="47"/>
        <v>86.954999999999998</v>
      </c>
      <c r="AR71" s="14">
        <f t="shared" si="34"/>
        <v>913392.85714285716</v>
      </c>
      <c r="AS71" s="10">
        <v>9.9999999999999995E-7</v>
      </c>
      <c r="AT71" s="10">
        <v>77.05</v>
      </c>
      <c r="AU71" s="10">
        <v>78.63</v>
      </c>
      <c r="AV71" s="10">
        <v>80.53</v>
      </c>
      <c r="AW71" s="10">
        <v>81.73</v>
      </c>
      <c r="AX71" s="10">
        <v>83.2</v>
      </c>
      <c r="AY71" s="10">
        <v>85.35</v>
      </c>
      <c r="AZ71" s="10">
        <v>87</v>
      </c>
      <c r="BA71" s="10">
        <v>88.59</v>
      </c>
      <c r="BB71" s="10">
        <v>90.76</v>
      </c>
      <c r="BC71" s="10">
        <v>93.36</v>
      </c>
      <c r="BD71" s="10">
        <v>94.6</v>
      </c>
      <c r="BE71" s="10">
        <v>95.2</v>
      </c>
      <c r="BF71" s="37">
        <f>BC!JT67</f>
        <v>4.2166139582717421E-2</v>
      </c>
    </row>
    <row r="72" spans="1:58" s="37" customFormat="1" x14ac:dyDescent="0.25">
      <c r="A72" s="10">
        <f t="shared" si="51"/>
        <v>71</v>
      </c>
      <c r="B72" s="37" t="s">
        <v>78</v>
      </c>
      <c r="C72" s="37">
        <v>25</v>
      </c>
      <c r="D72" s="37" t="s">
        <v>79</v>
      </c>
      <c r="E72" s="37">
        <v>25</v>
      </c>
      <c r="F72" s="37">
        <v>0</v>
      </c>
      <c r="G72" s="37">
        <v>0</v>
      </c>
      <c r="H72" s="37">
        <v>99.98</v>
      </c>
      <c r="I72" s="55">
        <v>800</v>
      </c>
      <c r="J72" s="37">
        <v>1000</v>
      </c>
      <c r="K72" s="37">
        <v>44</v>
      </c>
      <c r="L72" s="37">
        <v>6</v>
      </c>
      <c r="M72" s="37">
        <v>0.5</v>
      </c>
      <c r="N72" s="37">
        <v>0</v>
      </c>
      <c r="O72" s="37">
        <v>49.6</v>
      </c>
      <c r="P72" s="37">
        <f t="shared" si="48"/>
        <v>0.13636363636363635</v>
      </c>
      <c r="Q72" s="37">
        <f t="shared" si="49"/>
        <v>1.1272727272727272</v>
      </c>
      <c r="R72" s="37">
        <f t="shared" si="35"/>
        <v>1.1363636363636364E-2</v>
      </c>
      <c r="S72" s="118">
        <f t="shared" si="50"/>
        <v>1.2636363636363637</v>
      </c>
      <c r="T72" s="37">
        <v>10</v>
      </c>
      <c r="U72" s="37">
        <v>62</v>
      </c>
      <c r="V72" s="37">
        <v>500</v>
      </c>
      <c r="W72" s="37">
        <v>5</v>
      </c>
      <c r="X72" s="37">
        <v>0</v>
      </c>
      <c r="Y72" s="37">
        <v>0</v>
      </c>
      <c r="Z72" s="37">
        <v>0.3</v>
      </c>
      <c r="AA72" s="37">
        <v>1</v>
      </c>
      <c r="AB72" s="37">
        <v>12.7</v>
      </c>
      <c r="AC72" s="37">
        <v>100</v>
      </c>
      <c r="AD72" s="37">
        <f>BC!JM67</f>
        <v>33.120946257177835</v>
      </c>
      <c r="AE72" s="37">
        <f>BC!JN67</f>
        <v>9.9202809165132161E-2</v>
      </c>
      <c r="AF72" s="16">
        <f t="shared" si="36"/>
        <v>28.12032142857143</v>
      </c>
      <c r="AG72" s="16">
        <f t="shared" si="37"/>
        <v>31.469428571428573</v>
      </c>
      <c r="AH72" s="16">
        <f t="shared" si="38"/>
        <v>33.79553571428572</v>
      </c>
      <c r="AI72" s="16">
        <f t="shared" si="39"/>
        <v>35.049928571428573</v>
      </c>
      <c r="AJ72" s="16">
        <f t="shared" si="40"/>
        <v>36.974142857142859</v>
      </c>
      <c r="AK72" s="16">
        <f t="shared" si="41"/>
        <v>38.947071428571434</v>
      </c>
      <c r="AL72" s="16">
        <f t="shared" si="42"/>
        <v>41.017428571428574</v>
      </c>
      <c r="AM72" s="16">
        <f t="shared" si="43"/>
        <v>43.197392857142859</v>
      </c>
      <c r="AN72" s="16">
        <f t="shared" si="44"/>
        <v>45.572214285714296</v>
      </c>
      <c r="AO72" s="16">
        <f t="shared" si="45"/>
        <v>47.788714285714292</v>
      </c>
      <c r="AP72" s="16">
        <f t="shared" si="46"/>
        <v>48.921321428571439</v>
      </c>
      <c r="AQ72" s="16">
        <f t="shared" si="47"/>
        <v>49.530250000000009</v>
      </c>
      <c r="AR72" s="14">
        <f t="shared" si="34"/>
        <v>1217857.142857143</v>
      </c>
      <c r="AS72" s="10">
        <v>9.9999999999999995E-7</v>
      </c>
      <c r="AT72" s="10">
        <v>23.09</v>
      </c>
      <c r="AU72" s="10">
        <v>25.84</v>
      </c>
      <c r="AV72" s="10">
        <v>27.75</v>
      </c>
      <c r="AW72" s="10">
        <v>28.78</v>
      </c>
      <c r="AX72" s="10">
        <v>30.36</v>
      </c>
      <c r="AY72" s="10">
        <v>31.98</v>
      </c>
      <c r="AZ72" s="10">
        <v>33.68</v>
      </c>
      <c r="BA72" s="10">
        <v>35.47</v>
      </c>
      <c r="BB72" s="10">
        <v>37.42</v>
      </c>
      <c r="BC72" s="10">
        <v>39.24</v>
      </c>
      <c r="BD72" s="10">
        <v>40.17</v>
      </c>
      <c r="BE72" s="10">
        <v>40.67</v>
      </c>
      <c r="BF72" s="37">
        <f>BC!JP67</f>
        <v>2.7808202333843714E-2</v>
      </c>
    </row>
    <row r="73" spans="1:58" s="56" customFormat="1" x14ac:dyDescent="0.25">
      <c r="A73" s="10">
        <f t="shared" si="51"/>
        <v>72</v>
      </c>
      <c r="B73" s="56" t="s">
        <v>80</v>
      </c>
      <c r="C73" s="56">
        <v>9</v>
      </c>
      <c r="D73" s="56" t="s">
        <v>81</v>
      </c>
      <c r="E73" s="56">
        <v>25</v>
      </c>
      <c r="F73" s="75">
        <v>5</v>
      </c>
      <c r="G73" s="56">
        <v>0</v>
      </c>
      <c r="H73" s="56">
        <v>99.98</v>
      </c>
      <c r="I73" s="56">
        <v>200</v>
      </c>
      <c r="J73" s="56">
        <v>200</v>
      </c>
      <c r="K73" s="58">
        <v>34.1</v>
      </c>
      <c r="L73" s="58">
        <v>3.9</v>
      </c>
      <c r="M73" s="58">
        <v>1.3</v>
      </c>
      <c r="N73" s="58">
        <v>0</v>
      </c>
      <c r="O73" s="58">
        <v>60.7</v>
      </c>
      <c r="P73" s="58">
        <f t="shared" si="48"/>
        <v>0.11436950146627566</v>
      </c>
      <c r="Q73" s="58">
        <f t="shared" si="49"/>
        <v>1.7800586510263929</v>
      </c>
      <c r="R73" s="58">
        <f t="shared" si="35"/>
        <v>3.8123167155425221E-2</v>
      </c>
      <c r="S73" s="118">
        <f t="shared" si="50"/>
        <v>1.8944281524926687</v>
      </c>
      <c r="T73" s="56">
        <v>8.8000000000000007</v>
      </c>
      <c r="U73" s="56">
        <v>1.95</v>
      </c>
      <c r="V73" s="56">
        <v>400</v>
      </c>
      <c r="W73" s="56">
        <v>20</v>
      </c>
      <c r="X73" s="56">
        <v>1</v>
      </c>
      <c r="Y73" s="56">
        <v>0</v>
      </c>
      <c r="Z73" s="56">
        <v>1</v>
      </c>
      <c r="AA73" s="56">
        <v>0.1</v>
      </c>
      <c r="AB73" s="57">
        <v>35</v>
      </c>
      <c r="AC73" s="57">
        <v>50</v>
      </c>
      <c r="AD73" s="57">
        <f>BC!JY67</f>
        <v>0.34161738261904695</v>
      </c>
      <c r="AE73" s="57">
        <f>BC!JZ67</f>
        <v>19.183530269464271</v>
      </c>
      <c r="AF73" s="16">
        <f t="shared" si="36"/>
        <v>5.6630357142857149E-2</v>
      </c>
      <c r="AG73" s="16">
        <f t="shared" si="37"/>
        <v>0.12422142857142858</v>
      </c>
      <c r="AH73" s="16">
        <f t="shared" si="38"/>
        <v>0.17719821428571428</v>
      </c>
      <c r="AI73" s="16">
        <f t="shared" si="39"/>
        <v>0.18633214285714286</v>
      </c>
      <c r="AJ73" s="16">
        <f t="shared" si="40"/>
        <v>0.19303035714285716</v>
      </c>
      <c r="AK73" s="16">
        <f t="shared" si="41"/>
        <v>0.20155535714285716</v>
      </c>
      <c r="AL73" s="16">
        <f t="shared" si="42"/>
        <v>0.20886250000000003</v>
      </c>
      <c r="AM73" s="16">
        <f t="shared" si="43"/>
        <v>0.21373392857142859</v>
      </c>
      <c r="AN73" s="16">
        <f t="shared" si="44"/>
        <v>0.21799642857142859</v>
      </c>
      <c r="AO73" s="16">
        <f t="shared" si="45"/>
        <v>0.22043214285714288</v>
      </c>
      <c r="AP73" s="16">
        <f t="shared" si="46"/>
        <v>0.22043214285714288</v>
      </c>
      <c r="AQ73" s="16">
        <f t="shared" si="47"/>
        <v>0.22104107142857143</v>
      </c>
      <c r="AR73" s="14">
        <f t="shared" si="34"/>
        <v>608928.57142857148</v>
      </c>
      <c r="AS73" s="10">
        <v>9.9999999999999995E-7</v>
      </c>
      <c r="AT73" s="10">
        <v>9.2999999999999999E-2</v>
      </c>
      <c r="AU73" s="10">
        <v>0.20399999999999999</v>
      </c>
      <c r="AV73" s="10">
        <v>0.29099999999999998</v>
      </c>
      <c r="AW73" s="10">
        <v>0.30599999999999999</v>
      </c>
      <c r="AX73" s="10">
        <v>0.317</v>
      </c>
      <c r="AY73" s="10">
        <v>0.33100000000000002</v>
      </c>
      <c r="AZ73" s="10">
        <v>0.34300000000000003</v>
      </c>
      <c r="BA73" s="10">
        <v>0.35099999999999998</v>
      </c>
      <c r="BB73" s="10">
        <v>0.35799999999999998</v>
      </c>
      <c r="BC73" s="10">
        <v>0.36199999999999999</v>
      </c>
      <c r="BD73" s="10">
        <v>0.36199999999999999</v>
      </c>
      <c r="BE73" s="10">
        <v>0.36299999999999999</v>
      </c>
      <c r="BF73" s="59">
        <f>BC!KB67</f>
        <v>1.7008997610921169E-2</v>
      </c>
    </row>
    <row r="74" spans="1:58" s="56" customFormat="1" x14ac:dyDescent="0.25">
      <c r="A74" s="10">
        <f t="shared" si="51"/>
        <v>73</v>
      </c>
      <c r="B74" s="56" t="s">
        <v>80</v>
      </c>
      <c r="C74" s="56">
        <v>9</v>
      </c>
      <c r="D74" s="56" t="s">
        <v>82</v>
      </c>
      <c r="E74" s="56">
        <v>25</v>
      </c>
      <c r="F74" s="75">
        <v>5</v>
      </c>
      <c r="G74" s="56">
        <v>0</v>
      </c>
      <c r="H74" s="56">
        <v>99.98</v>
      </c>
      <c r="I74" s="56">
        <v>200</v>
      </c>
      <c r="J74" s="56">
        <v>200</v>
      </c>
      <c r="K74" s="58">
        <v>34.1</v>
      </c>
      <c r="L74" s="58">
        <v>3.9</v>
      </c>
      <c r="M74" s="58">
        <v>1.3</v>
      </c>
      <c r="N74" s="58">
        <v>0</v>
      </c>
      <c r="O74" s="58">
        <v>60.7</v>
      </c>
      <c r="P74" s="58">
        <f t="shared" si="48"/>
        <v>0.11436950146627566</v>
      </c>
      <c r="Q74" s="58">
        <f t="shared" si="49"/>
        <v>1.7800586510263929</v>
      </c>
      <c r="R74" s="58">
        <f t="shared" si="35"/>
        <v>3.8123167155425221E-2</v>
      </c>
      <c r="S74" s="118">
        <f t="shared" si="50"/>
        <v>1.8944281524926687</v>
      </c>
      <c r="T74" s="56">
        <v>9.3000000000000007</v>
      </c>
      <c r="U74" s="56">
        <v>3.71</v>
      </c>
      <c r="V74" s="56">
        <v>600</v>
      </c>
      <c r="W74" s="56">
        <v>20</v>
      </c>
      <c r="X74" s="56">
        <v>1</v>
      </c>
      <c r="Y74" s="56">
        <v>0</v>
      </c>
      <c r="Z74" s="56">
        <v>1</v>
      </c>
      <c r="AA74" s="56">
        <v>0.1</v>
      </c>
      <c r="AB74" s="57">
        <v>35</v>
      </c>
      <c r="AC74" s="57">
        <v>50</v>
      </c>
      <c r="AD74" s="57">
        <f>BC!KC67</f>
        <v>4.3838399258248995</v>
      </c>
      <c r="AE74" s="57">
        <f>BC!KD67</f>
        <v>1.6180831993998714</v>
      </c>
      <c r="AF74" s="16">
        <f t="shared" si="36"/>
        <v>0.72827857142857144</v>
      </c>
      <c r="AG74" s="16">
        <f t="shared" si="37"/>
        <v>1.3621732142857146</v>
      </c>
      <c r="AH74" s="16">
        <f t="shared" si="38"/>
        <v>2.0027660714285718</v>
      </c>
      <c r="AI74" s="16">
        <f t="shared" si="39"/>
        <v>2.3449839285714287</v>
      </c>
      <c r="AJ74" s="16">
        <f t="shared" si="40"/>
        <v>2.4649428571428573</v>
      </c>
      <c r="AK74" s="16">
        <f t="shared" si="41"/>
        <v>2.5453214285714285</v>
      </c>
      <c r="AL74" s="16">
        <f t="shared" si="42"/>
        <v>2.6104767857142859</v>
      </c>
      <c r="AM74" s="16">
        <f t="shared" si="43"/>
        <v>2.6616267857142861</v>
      </c>
      <c r="AN74" s="16">
        <f t="shared" si="44"/>
        <v>2.6981625000000005</v>
      </c>
      <c r="AO74" s="16">
        <f t="shared" si="45"/>
        <v>2.7194750000000005</v>
      </c>
      <c r="AP74" s="16">
        <f t="shared" si="46"/>
        <v>27.691026785714289</v>
      </c>
      <c r="AQ74" s="16">
        <f t="shared" si="47"/>
        <v>2.726782142857143</v>
      </c>
      <c r="AR74" s="14">
        <f t="shared" si="34"/>
        <v>608928.57142857148</v>
      </c>
      <c r="AS74" s="10">
        <v>9.9999999999999995E-7</v>
      </c>
      <c r="AT74" s="10">
        <v>1.196</v>
      </c>
      <c r="AU74" s="10">
        <v>2.2370000000000001</v>
      </c>
      <c r="AV74" s="10">
        <v>3.2890000000000001</v>
      </c>
      <c r="AW74" s="10">
        <v>3.851</v>
      </c>
      <c r="AX74" s="10">
        <v>4.048</v>
      </c>
      <c r="AY74" s="10">
        <v>4.18</v>
      </c>
      <c r="AZ74" s="10">
        <v>4.2869999999999999</v>
      </c>
      <c r="BA74" s="10">
        <v>4.3710000000000004</v>
      </c>
      <c r="BB74" s="10">
        <v>4.431</v>
      </c>
      <c r="BC74" s="10">
        <v>4.4660000000000002</v>
      </c>
      <c r="BD74" s="10">
        <v>45.475000000000001</v>
      </c>
      <c r="BE74" s="10">
        <v>4.4779999999999998</v>
      </c>
      <c r="BF74" s="59">
        <f>BC!KF67</f>
        <v>1.9045996461124169E-2</v>
      </c>
    </row>
    <row r="75" spans="1:58" s="56" customFormat="1" x14ac:dyDescent="0.25">
      <c r="A75" s="10">
        <f t="shared" si="51"/>
        <v>74</v>
      </c>
      <c r="B75" s="56" t="s">
        <v>80</v>
      </c>
      <c r="C75" s="56">
        <v>9</v>
      </c>
      <c r="D75" s="56" t="s">
        <v>83</v>
      </c>
      <c r="E75" s="56">
        <v>25</v>
      </c>
      <c r="F75" s="75">
        <v>5</v>
      </c>
      <c r="G75" s="56">
        <v>0</v>
      </c>
      <c r="H75" s="56">
        <v>99.98</v>
      </c>
      <c r="I75" s="56">
        <v>200</v>
      </c>
      <c r="J75" s="56">
        <v>200</v>
      </c>
      <c r="K75" s="58">
        <v>34.1</v>
      </c>
      <c r="L75" s="58">
        <v>3.9</v>
      </c>
      <c r="M75" s="58">
        <v>1.3</v>
      </c>
      <c r="N75" s="58">
        <v>0</v>
      </c>
      <c r="O75" s="58">
        <v>60.7</v>
      </c>
      <c r="P75" s="58">
        <f t="shared" si="48"/>
        <v>0.11436950146627566</v>
      </c>
      <c r="Q75" s="58">
        <f t="shared" si="49"/>
        <v>1.7800586510263929</v>
      </c>
      <c r="R75" s="58">
        <f t="shared" si="35"/>
        <v>3.8123167155425221E-2</v>
      </c>
      <c r="S75" s="118">
        <f t="shared" si="50"/>
        <v>1.8944281524926687</v>
      </c>
      <c r="T75" s="56">
        <v>9.4</v>
      </c>
      <c r="U75" s="56">
        <v>26.2</v>
      </c>
      <c r="V75" s="56">
        <v>800</v>
      </c>
      <c r="W75" s="56">
        <v>20</v>
      </c>
      <c r="X75" s="56">
        <v>1</v>
      </c>
      <c r="Y75" s="56">
        <v>0</v>
      </c>
      <c r="Z75" s="56">
        <v>1</v>
      </c>
      <c r="AA75" s="56">
        <v>0.1</v>
      </c>
      <c r="AB75" s="57">
        <v>35</v>
      </c>
      <c r="AC75" s="57">
        <v>50</v>
      </c>
      <c r="AD75" s="57">
        <f>BC!KG67</f>
        <v>17.968099416014002</v>
      </c>
      <c r="AE75" s="57">
        <f>BC!KH67</f>
        <v>1.4602985855422199</v>
      </c>
      <c r="AF75" s="16">
        <f t="shared" si="36"/>
        <v>2.077664285714286</v>
      </c>
      <c r="AG75" s="16">
        <f t="shared" si="37"/>
        <v>5.1655410714285726</v>
      </c>
      <c r="AH75" s="16">
        <f t="shared" si="38"/>
        <v>9.4463089285714297</v>
      </c>
      <c r="AI75" s="16">
        <f t="shared" si="39"/>
        <v>9.9310160714285729</v>
      </c>
      <c r="AJ75" s="16">
        <f t="shared" si="40"/>
        <v>10.044885714285714</v>
      </c>
      <c r="AK75" s="16">
        <f t="shared" si="41"/>
        <v>10.14109642857143</v>
      </c>
      <c r="AL75" s="16">
        <f t="shared" si="42"/>
        <v>10.220257142857143</v>
      </c>
      <c r="AM75" s="16">
        <f t="shared" si="43"/>
        <v>10.281150000000002</v>
      </c>
      <c r="AN75" s="16">
        <f t="shared" si="44"/>
        <v>10.324992857142858</v>
      </c>
      <c r="AO75" s="16">
        <f t="shared" si="45"/>
        <v>10.351785714285715</v>
      </c>
      <c r="AP75" s="16">
        <f t="shared" si="46"/>
        <v>10.357875000000002</v>
      </c>
      <c r="AQ75" s="16">
        <f t="shared" si="47"/>
        <v>10.360310714285715</v>
      </c>
      <c r="AR75" s="14">
        <f t="shared" si="34"/>
        <v>608928.57142857148</v>
      </c>
      <c r="AS75" s="10">
        <v>9.9999999999999995E-7</v>
      </c>
      <c r="AT75" s="10">
        <v>3.4119999999999999</v>
      </c>
      <c r="AU75" s="10">
        <v>8.4830000000000005</v>
      </c>
      <c r="AV75" s="10">
        <v>15.513</v>
      </c>
      <c r="AW75" s="10">
        <v>16.309000000000001</v>
      </c>
      <c r="AX75" s="10">
        <v>16.495999999999999</v>
      </c>
      <c r="AY75" s="10">
        <v>16.654</v>
      </c>
      <c r="AZ75" s="10">
        <v>16.783999999999999</v>
      </c>
      <c r="BA75" s="10">
        <v>16.884</v>
      </c>
      <c r="BB75" s="10">
        <v>16.956</v>
      </c>
      <c r="BC75" s="10">
        <v>17</v>
      </c>
      <c r="BD75" s="10">
        <v>17.010000000000002</v>
      </c>
      <c r="BE75" s="10">
        <v>17.013999999999999</v>
      </c>
      <c r="BF75" s="56">
        <f>BC!KJ67</f>
        <v>9.230234598095502E-2</v>
      </c>
    </row>
    <row r="76" spans="1:58" s="60" customFormat="1" x14ac:dyDescent="0.25">
      <c r="A76" s="10">
        <f t="shared" si="51"/>
        <v>75</v>
      </c>
      <c r="B76" s="60" t="s">
        <v>84</v>
      </c>
      <c r="C76" s="60">
        <v>9</v>
      </c>
      <c r="D76" s="60" t="s">
        <v>85</v>
      </c>
      <c r="E76" s="60">
        <v>25</v>
      </c>
      <c r="F76" s="76">
        <v>5</v>
      </c>
      <c r="G76" s="60">
        <v>0</v>
      </c>
      <c r="H76" s="60">
        <v>99.98</v>
      </c>
      <c r="I76" s="60">
        <v>200</v>
      </c>
      <c r="J76" s="60">
        <v>200</v>
      </c>
      <c r="K76" s="58">
        <v>32.89</v>
      </c>
      <c r="L76" s="58">
        <v>4.67</v>
      </c>
      <c r="M76" s="58">
        <v>2.5099999999999998</v>
      </c>
      <c r="N76" s="58">
        <v>2.4300000000000002</v>
      </c>
      <c r="O76" s="58">
        <v>57.5</v>
      </c>
      <c r="P76" s="58">
        <f t="shared" si="48"/>
        <v>0.14198844633627242</v>
      </c>
      <c r="Q76" s="58">
        <f t="shared" si="49"/>
        <v>1.7482517482517481</v>
      </c>
      <c r="R76" s="58">
        <f t="shared" si="35"/>
        <v>7.6314989358467616E-2</v>
      </c>
      <c r="S76" s="118">
        <f t="shared" si="50"/>
        <v>1.8902401945880207</v>
      </c>
      <c r="T76" s="60">
        <v>7.9</v>
      </c>
      <c r="U76" s="60">
        <v>4.0199999999999996</v>
      </c>
      <c r="V76" s="60">
        <v>400</v>
      </c>
      <c r="W76" s="60">
        <v>20</v>
      </c>
      <c r="X76" s="60">
        <v>1</v>
      </c>
      <c r="Y76" s="60">
        <v>0</v>
      </c>
      <c r="Z76" s="60">
        <v>1</v>
      </c>
      <c r="AA76" s="60">
        <v>0.2</v>
      </c>
      <c r="AB76" s="57">
        <v>35</v>
      </c>
      <c r="AC76" s="57">
        <v>50</v>
      </c>
      <c r="AD76" s="57">
        <f>BC!KK67</f>
        <v>0.12995265046248389</v>
      </c>
      <c r="AE76" s="57">
        <f>BC!KL67</f>
        <v>17.451599513817857</v>
      </c>
      <c r="AF76" s="16">
        <f t="shared" si="36"/>
        <v>7.3071428571428584E-3</v>
      </c>
      <c r="AG76" s="16">
        <f t="shared" si="37"/>
        <v>1.6136607142857144E-2</v>
      </c>
      <c r="AH76" s="16">
        <f t="shared" si="38"/>
        <v>2.8619642857142861E-2</v>
      </c>
      <c r="AI76" s="16">
        <f t="shared" si="39"/>
        <v>3.1664285714285714E-2</v>
      </c>
      <c r="AJ76" s="16">
        <f t="shared" si="40"/>
        <v>3.3491071428571433E-2</v>
      </c>
      <c r="AK76" s="16">
        <f t="shared" si="41"/>
        <v>3.5926785714285717E-2</v>
      </c>
      <c r="AL76" s="16">
        <f t="shared" si="42"/>
        <v>3.7449107142857145E-2</v>
      </c>
      <c r="AM76" s="16">
        <f t="shared" si="43"/>
        <v>3.8971428571428574E-2</v>
      </c>
      <c r="AN76" s="16">
        <f t="shared" si="44"/>
        <v>3.9884821428571436E-2</v>
      </c>
      <c r="AO76" s="16">
        <f t="shared" si="45"/>
        <v>4.0493750000000009E-2</v>
      </c>
      <c r="AP76" s="16">
        <f t="shared" si="46"/>
        <v>4.0493750000000009E-2</v>
      </c>
      <c r="AQ76" s="16">
        <f t="shared" si="47"/>
        <v>4.0493750000000009E-2</v>
      </c>
      <c r="AR76" s="14">
        <f t="shared" si="34"/>
        <v>304464.28571428574</v>
      </c>
      <c r="AS76" s="10">
        <v>9.9999999999999995E-7</v>
      </c>
      <c r="AT76" s="10">
        <v>2.4E-2</v>
      </c>
      <c r="AU76" s="10">
        <v>5.2999999999999999E-2</v>
      </c>
      <c r="AV76" s="10">
        <v>9.4E-2</v>
      </c>
      <c r="AW76" s="10">
        <v>0.104</v>
      </c>
      <c r="AX76" s="10">
        <v>0.11</v>
      </c>
      <c r="AY76" s="10">
        <v>0.11799999999999999</v>
      </c>
      <c r="AZ76" s="10">
        <v>0.123</v>
      </c>
      <c r="BA76" s="10">
        <v>0.128</v>
      </c>
      <c r="BB76" s="10">
        <v>0.13100000000000001</v>
      </c>
      <c r="BC76" s="10">
        <v>0.13300000000000001</v>
      </c>
      <c r="BD76" s="10">
        <v>0.13300000000000001</v>
      </c>
      <c r="BE76" s="10">
        <v>0.13300000000000001</v>
      </c>
      <c r="BF76" s="60">
        <f>BC!KN67</f>
        <v>1.3272107988953293E-3</v>
      </c>
    </row>
    <row r="77" spans="1:58" s="60" customFormat="1" x14ac:dyDescent="0.25">
      <c r="A77" s="10">
        <f t="shared" si="51"/>
        <v>76</v>
      </c>
      <c r="B77" s="60" t="s">
        <v>84</v>
      </c>
      <c r="C77" s="60">
        <v>9</v>
      </c>
      <c r="D77" s="60" t="s">
        <v>86</v>
      </c>
      <c r="E77" s="60">
        <v>25</v>
      </c>
      <c r="F77" s="76">
        <v>5</v>
      </c>
      <c r="G77" s="60">
        <v>0</v>
      </c>
      <c r="H77" s="60">
        <v>99.98</v>
      </c>
      <c r="I77" s="60">
        <v>200</v>
      </c>
      <c r="J77" s="60">
        <v>200</v>
      </c>
      <c r="K77" s="58">
        <v>32.89</v>
      </c>
      <c r="L77" s="58">
        <v>4.67</v>
      </c>
      <c r="M77" s="58">
        <v>2.5099999999999998</v>
      </c>
      <c r="N77" s="58">
        <v>2.4300000000000002</v>
      </c>
      <c r="O77" s="58">
        <v>57.5</v>
      </c>
      <c r="P77" s="58">
        <f t="shared" si="48"/>
        <v>0.14198844633627242</v>
      </c>
      <c r="Q77" s="58">
        <f t="shared" si="49"/>
        <v>1.7482517482517481</v>
      </c>
      <c r="R77" s="58">
        <f t="shared" si="35"/>
        <v>7.6314989358467616E-2</v>
      </c>
      <c r="S77" s="118">
        <f t="shared" si="50"/>
        <v>1.8902401945880207</v>
      </c>
      <c r="T77" s="60">
        <v>8.6999999999999993</v>
      </c>
      <c r="U77" s="60">
        <v>14.41</v>
      </c>
      <c r="V77" s="60">
        <v>600</v>
      </c>
      <c r="W77" s="60">
        <v>20</v>
      </c>
      <c r="X77" s="60">
        <v>1</v>
      </c>
      <c r="Y77" s="60">
        <v>0</v>
      </c>
      <c r="Z77" s="60">
        <v>1</v>
      </c>
      <c r="AA77" s="60">
        <v>0.2</v>
      </c>
      <c r="AB77" s="57">
        <v>35</v>
      </c>
      <c r="AC77" s="57">
        <v>50</v>
      </c>
      <c r="AD77" s="57">
        <f>BC!KO67</f>
        <v>0.25649164323262702</v>
      </c>
      <c r="AE77" s="57">
        <f>BC!KP67</f>
        <v>5.2529001087025886</v>
      </c>
      <c r="AF77" s="16">
        <f t="shared" si="36"/>
        <v>1.004732142857143E-2</v>
      </c>
      <c r="AG77" s="16">
        <f t="shared" si="37"/>
        <v>2.2225892857142857E-2</v>
      </c>
      <c r="AH77" s="16">
        <f t="shared" si="38"/>
        <v>4.2929464285714286E-2</v>
      </c>
      <c r="AI77" s="16">
        <f t="shared" si="39"/>
        <v>5.7239285714285722E-2</v>
      </c>
      <c r="AJ77" s="16">
        <f t="shared" si="40"/>
        <v>5.9979464285714296E-2</v>
      </c>
      <c r="AK77" s="16">
        <f t="shared" si="41"/>
        <v>6.1806250000000007E-2</v>
      </c>
      <c r="AL77" s="16">
        <f t="shared" si="42"/>
        <v>6.3633035714285718E-2</v>
      </c>
      <c r="AM77" s="16">
        <f t="shared" si="43"/>
        <v>7.0331250000000012E-2</v>
      </c>
      <c r="AN77" s="16">
        <f t="shared" si="44"/>
        <v>6.576428571428572E-2</v>
      </c>
      <c r="AO77" s="16">
        <f t="shared" si="45"/>
        <v>6.6068750000000009E-2</v>
      </c>
      <c r="AP77" s="16">
        <f t="shared" si="46"/>
        <v>6.6373214285714285E-2</v>
      </c>
      <c r="AQ77" s="16">
        <f t="shared" si="47"/>
        <v>6.6373214285714285E-2</v>
      </c>
      <c r="AR77" s="14">
        <f t="shared" si="34"/>
        <v>304464.28571428574</v>
      </c>
      <c r="AS77" s="10">
        <v>9.9999999999999995E-7</v>
      </c>
      <c r="AT77" s="10">
        <v>3.3000000000000002E-2</v>
      </c>
      <c r="AU77" s="10">
        <v>7.2999999999999995E-2</v>
      </c>
      <c r="AV77" s="10">
        <v>0.14099999999999999</v>
      </c>
      <c r="AW77" s="10">
        <v>0.188</v>
      </c>
      <c r="AX77" s="10">
        <v>0.19700000000000001</v>
      </c>
      <c r="AY77" s="10">
        <v>0.20300000000000001</v>
      </c>
      <c r="AZ77" s="10">
        <v>0.20899999999999999</v>
      </c>
      <c r="BA77" s="10">
        <v>0.23100000000000001</v>
      </c>
      <c r="BB77" s="10">
        <v>0.216</v>
      </c>
      <c r="BC77" s="10">
        <v>0.217</v>
      </c>
      <c r="BD77" s="10">
        <v>0.218</v>
      </c>
      <c r="BE77" s="10">
        <v>0.218</v>
      </c>
      <c r="BF77" s="60">
        <f>BC!KR67</f>
        <v>8.0343332575521446E-4</v>
      </c>
    </row>
    <row r="78" spans="1:58" s="60" customFormat="1" x14ac:dyDescent="0.25">
      <c r="A78" s="10">
        <f t="shared" si="51"/>
        <v>77</v>
      </c>
      <c r="B78" s="60" t="s">
        <v>84</v>
      </c>
      <c r="C78" s="60">
        <v>9</v>
      </c>
      <c r="D78" s="60" t="s">
        <v>87</v>
      </c>
      <c r="E78" s="60">
        <v>25</v>
      </c>
      <c r="F78" s="76">
        <v>5</v>
      </c>
      <c r="G78" s="60">
        <v>0</v>
      </c>
      <c r="H78" s="60">
        <v>99.98</v>
      </c>
      <c r="I78" s="60">
        <v>200</v>
      </c>
      <c r="J78" s="60">
        <v>200</v>
      </c>
      <c r="K78" s="58">
        <v>32.89</v>
      </c>
      <c r="L78" s="58">
        <v>4.67</v>
      </c>
      <c r="M78" s="58">
        <v>2.5099999999999998</v>
      </c>
      <c r="N78" s="58">
        <v>2.4300000000000002</v>
      </c>
      <c r="O78" s="58">
        <v>57.5</v>
      </c>
      <c r="P78" s="58">
        <f t="shared" si="48"/>
        <v>0.14198844633627242</v>
      </c>
      <c r="Q78" s="58">
        <f t="shared" si="49"/>
        <v>1.7482517482517481</v>
      </c>
      <c r="R78" s="58">
        <f t="shared" si="35"/>
        <v>7.6314989358467616E-2</v>
      </c>
      <c r="S78" s="118">
        <f t="shared" si="50"/>
        <v>1.8902401945880207</v>
      </c>
      <c r="T78" s="60">
        <v>9.1</v>
      </c>
      <c r="U78" s="60">
        <v>21.15</v>
      </c>
      <c r="V78" s="60">
        <v>800</v>
      </c>
      <c r="W78" s="60">
        <v>20</v>
      </c>
      <c r="X78" s="60">
        <v>1</v>
      </c>
      <c r="Y78" s="60">
        <v>0</v>
      </c>
      <c r="Z78" s="60">
        <v>1</v>
      </c>
      <c r="AA78" s="60">
        <v>0.2</v>
      </c>
      <c r="AB78" s="57">
        <v>35</v>
      </c>
      <c r="AC78" s="57">
        <v>50</v>
      </c>
      <c r="AD78" s="57">
        <f>BC!KS67</f>
        <v>5.3734599665256955</v>
      </c>
      <c r="AE78" s="57">
        <f>BC!KT67</f>
        <v>0.25650069864431446</v>
      </c>
      <c r="AF78" s="16">
        <f t="shared" si="36"/>
        <v>0.24509375000000003</v>
      </c>
      <c r="AG78" s="16">
        <f t="shared" si="37"/>
        <v>0.54834017857142858</v>
      </c>
      <c r="AH78" s="16">
        <f t="shared" si="38"/>
        <v>0.93044285714285724</v>
      </c>
      <c r="AI78" s="16">
        <f t="shared" si="39"/>
        <v>1.2209017857142859</v>
      </c>
      <c r="AJ78" s="16">
        <f t="shared" si="40"/>
        <v>1.2738785714285716</v>
      </c>
      <c r="AK78" s="16">
        <f t="shared" si="41"/>
        <v>1.3058473214285715</v>
      </c>
      <c r="AL78" s="16">
        <f t="shared" si="42"/>
        <v>1.3320312500000002</v>
      </c>
      <c r="AM78" s="16">
        <f t="shared" si="43"/>
        <v>1.3524303571428573</v>
      </c>
      <c r="AN78" s="16">
        <f t="shared" si="44"/>
        <v>1.367044642857143</v>
      </c>
      <c r="AO78" s="16">
        <f t="shared" si="45"/>
        <v>1.3758741071428573</v>
      </c>
      <c r="AP78" s="16">
        <f t="shared" si="46"/>
        <v>1.3780053571428572</v>
      </c>
      <c r="AQ78" s="16">
        <f t="shared" si="47"/>
        <v>1.3789187500000002</v>
      </c>
      <c r="AR78" s="14">
        <f t="shared" si="34"/>
        <v>304464.28571428574</v>
      </c>
      <c r="AS78" s="10">
        <v>9.9999999999999995E-7</v>
      </c>
      <c r="AT78" s="10">
        <v>0.80500000000000005</v>
      </c>
      <c r="AU78" s="10">
        <v>1.8009999999999999</v>
      </c>
      <c r="AV78" s="10">
        <v>3.056</v>
      </c>
      <c r="AW78" s="10">
        <v>4.01</v>
      </c>
      <c r="AX78" s="10">
        <v>4.1840000000000002</v>
      </c>
      <c r="AY78" s="10">
        <v>4.2889999999999997</v>
      </c>
      <c r="AZ78" s="10">
        <v>4.375</v>
      </c>
      <c r="BA78" s="10">
        <v>4.4420000000000002</v>
      </c>
      <c r="BB78" s="10">
        <v>4.49</v>
      </c>
      <c r="BC78" s="10">
        <v>4.5190000000000001</v>
      </c>
      <c r="BD78" s="10">
        <v>4.5259999999999998</v>
      </c>
      <c r="BE78" s="10">
        <v>4.5289999999999999</v>
      </c>
      <c r="BF78" s="60">
        <f>BC!KV67</f>
        <v>4.621807164558781E-4</v>
      </c>
    </row>
    <row r="79" spans="1:58" s="56" customFormat="1" x14ac:dyDescent="0.25">
      <c r="A79" s="10">
        <f t="shared" si="51"/>
        <v>78</v>
      </c>
      <c r="B79" s="56" t="s">
        <v>80</v>
      </c>
      <c r="C79" s="56">
        <v>9</v>
      </c>
      <c r="D79" s="56" t="s">
        <v>83</v>
      </c>
      <c r="E79" s="56">
        <v>25</v>
      </c>
      <c r="F79" s="75">
        <v>5</v>
      </c>
      <c r="G79" s="56">
        <v>0</v>
      </c>
      <c r="H79" s="56">
        <v>99.98</v>
      </c>
      <c r="I79" s="56">
        <v>200</v>
      </c>
      <c r="J79" s="56">
        <v>200</v>
      </c>
      <c r="K79" s="58">
        <v>34.1</v>
      </c>
      <c r="L79" s="58">
        <v>3.9</v>
      </c>
      <c r="M79" s="58">
        <v>1.3</v>
      </c>
      <c r="N79" s="58">
        <v>0</v>
      </c>
      <c r="O79" s="58">
        <v>60.7</v>
      </c>
      <c r="P79" s="58">
        <f t="shared" si="48"/>
        <v>0.11436950146627566</v>
      </c>
      <c r="Q79" s="58">
        <f t="shared" si="49"/>
        <v>1.7800586510263929</v>
      </c>
      <c r="R79" s="58">
        <f t="shared" si="35"/>
        <v>3.8123167155425221E-2</v>
      </c>
      <c r="S79" s="118">
        <f t="shared" si="50"/>
        <v>1.8944281524926687</v>
      </c>
      <c r="T79" s="56">
        <v>9.4</v>
      </c>
      <c r="U79" s="56">
        <v>26.2</v>
      </c>
      <c r="V79" s="56">
        <v>800</v>
      </c>
      <c r="W79" s="56">
        <v>20</v>
      </c>
      <c r="X79" s="56">
        <v>1</v>
      </c>
      <c r="Y79" s="56">
        <v>0</v>
      </c>
      <c r="Z79" s="56">
        <v>1</v>
      </c>
      <c r="AA79" s="56">
        <v>0.1</v>
      </c>
      <c r="AB79" s="57">
        <v>35</v>
      </c>
      <c r="AC79" s="57">
        <v>50</v>
      </c>
      <c r="AD79" s="57">
        <f>BC!KW67</f>
        <v>23.953779764310813</v>
      </c>
      <c r="AE79" s="57">
        <f>BC!KX67</f>
        <v>6.3003768418399136E-2</v>
      </c>
      <c r="AF79" s="16">
        <f t="shared" si="36"/>
        <v>2.8363892857142861</v>
      </c>
      <c r="AG79" s="16">
        <f t="shared" si="37"/>
        <v>5.1984232142857154</v>
      </c>
      <c r="AH79" s="16">
        <f t="shared" si="38"/>
        <v>9.3647125000000013</v>
      </c>
      <c r="AI79" s="16">
        <f t="shared" si="39"/>
        <v>10.762203571428572</v>
      </c>
      <c r="AJ79" s="16">
        <f t="shared" si="40"/>
        <v>11.120253571428572</v>
      </c>
      <c r="AK79" s="16">
        <f t="shared" si="41"/>
        <v>11.363825</v>
      </c>
      <c r="AL79" s="16">
        <f t="shared" si="42"/>
        <v>11.563553571428571</v>
      </c>
      <c r="AM79" s="16">
        <f t="shared" si="43"/>
        <v>11.718830357142858</v>
      </c>
      <c r="AN79" s="16">
        <f t="shared" si="44"/>
        <v>11.830264285714287</v>
      </c>
      <c r="AO79" s="16">
        <f t="shared" si="45"/>
        <v>11.896637500000001</v>
      </c>
      <c r="AP79" s="16">
        <f t="shared" si="46"/>
        <v>11.913078571428573</v>
      </c>
      <c r="AQ79" s="16">
        <f t="shared" si="47"/>
        <v>11.91855892857143</v>
      </c>
      <c r="AR79" s="14">
        <f t="shared" si="34"/>
        <v>608928.57142857148</v>
      </c>
      <c r="AS79" s="10">
        <v>9.9999999999999995E-7</v>
      </c>
      <c r="AT79" s="10">
        <v>4.6580000000000004</v>
      </c>
      <c r="AU79" s="10">
        <v>8.5370000000000008</v>
      </c>
      <c r="AV79" s="10">
        <v>15.379</v>
      </c>
      <c r="AW79" s="10">
        <v>17.673999999999999</v>
      </c>
      <c r="AX79" s="10">
        <v>18.262</v>
      </c>
      <c r="AY79" s="10">
        <v>18.661999999999999</v>
      </c>
      <c r="AZ79" s="10">
        <v>18.989999999999998</v>
      </c>
      <c r="BA79" s="10">
        <v>19.245000000000001</v>
      </c>
      <c r="BB79" s="10">
        <v>19.428000000000001</v>
      </c>
      <c r="BC79" s="10">
        <v>19.536999999999999</v>
      </c>
      <c r="BD79" s="10">
        <v>19.564</v>
      </c>
      <c r="BE79" s="10">
        <v>19.573</v>
      </c>
      <c r="BF79" s="56">
        <f>BC!KZ67</f>
        <v>2.4779241466033192E-3</v>
      </c>
    </row>
    <row r="80" spans="1:58" s="56" customFormat="1" x14ac:dyDescent="0.25">
      <c r="A80" s="10">
        <f t="shared" si="51"/>
        <v>79</v>
      </c>
      <c r="B80" s="56" t="s">
        <v>80</v>
      </c>
      <c r="C80" s="56">
        <v>9</v>
      </c>
      <c r="D80" s="56" t="s">
        <v>83</v>
      </c>
      <c r="E80" s="56">
        <v>50</v>
      </c>
      <c r="F80" s="75">
        <v>5</v>
      </c>
      <c r="G80" s="56">
        <v>0</v>
      </c>
      <c r="H80" s="56">
        <v>99.98</v>
      </c>
      <c r="I80" s="56">
        <v>200</v>
      </c>
      <c r="J80" s="56">
        <v>200</v>
      </c>
      <c r="K80" s="58">
        <v>34.1</v>
      </c>
      <c r="L80" s="58">
        <v>3.9</v>
      </c>
      <c r="M80" s="58">
        <v>1.3</v>
      </c>
      <c r="N80" s="58">
        <v>0</v>
      </c>
      <c r="O80" s="58">
        <v>60.7</v>
      </c>
      <c r="P80" s="58">
        <f t="shared" si="48"/>
        <v>0.11436950146627566</v>
      </c>
      <c r="Q80" s="58">
        <f t="shared" si="49"/>
        <v>1.7800586510263929</v>
      </c>
      <c r="R80" s="58">
        <f t="shared" si="35"/>
        <v>3.8123167155425221E-2</v>
      </c>
      <c r="S80" s="118">
        <f t="shared" si="50"/>
        <v>1.8944281524926687</v>
      </c>
      <c r="T80" s="56">
        <v>9.4</v>
      </c>
      <c r="U80" s="56">
        <v>26.2</v>
      </c>
      <c r="V80" s="56">
        <v>800</v>
      </c>
      <c r="W80" s="56">
        <v>20</v>
      </c>
      <c r="X80" s="56">
        <v>1</v>
      </c>
      <c r="Y80" s="56">
        <v>0</v>
      </c>
      <c r="Z80" s="56">
        <v>1</v>
      </c>
      <c r="AA80" s="56">
        <v>0.1</v>
      </c>
      <c r="AB80" s="57">
        <v>35</v>
      </c>
      <c r="AC80" s="57">
        <v>50</v>
      </c>
      <c r="AD80" s="57">
        <f>BC!LA67</f>
        <v>21.180826454967576</v>
      </c>
      <c r="AE80" s="57">
        <f>BC!LB67</f>
        <v>7.0906851795639103E-2</v>
      </c>
      <c r="AF80" s="16">
        <f t="shared" si="36"/>
        <v>2.0313857142857144</v>
      </c>
      <c r="AG80" s="16">
        <f t="shared" si="37"/>
        <v>5.05593392857143</v>
      </c>
      <c r="AH80" s="16">
        <f t="shared" si="38"/>
        <v>8.1389392857142866</v>
      </c>
      <c r="AI80" s="16">
        <f t="shared" si="39"/>
        <v>9.3908964285714305</v>
      </c>
      <c r="AJ80" s="16">
        <f t="shared" si="40"/>
        <v>10.094208928571431</v>
      </c>
      <c r="AK80" s="16">
        <f t="shared" si="41"/>
        <v>10.647725000000001</v>
      </c>
      <c r="AL80" s="16">
        <f t="shared" si="42"/>
        <v>11.054489285714286</v>
      </c>
      <c r="AM80" s="16">
        <f t="shared" si="43"/>
        <v>11.371132142857144</v>
      </c>
      <c r="AN80" s="16">
        <f t="shared" si="44"/>
        <v>11.597044642857146</v>
      </c>
      <c r="AO80" s="16">
        <f t="shared" si="45"/>
        <v>11.732226785714287</v>
      </c>
      <c r="AP80" s="16">
        <f t="shared" si="46"/>
        <v>11.766326785714288</v>
      </c>
      <c r="AQ80" s="16">
        <f t="shared" si="47"/>
        <v>11.777287500000002</v>
      </c>
      <c r="AR80" s="14">
        <f t="shared" si="34"/>
        <v>608928.57142857148</v>
      </c>
      <c r="AS80" s="10">
        <v>9.9999999999999995E-7</v>
      </c>
      <c r="AT80" s="10">
        <v>3.3359999999999999</v>
      </c>
      <c r="AU80" s="10">
        <v>8.3030000000000008</v>
      </c>
      <c r="AV80" s="10">
        <v>13.366</v>
      </c>
      <c r="AW80" s="10">
        <v>15.422000000000001</v>
      </c>
      <c r="AX80" s="10">
        <v>16.577000000000002</v>
      </c>
      <c r="AY80" s="10">
        <v>17.486000000000001</v>
      </c>
      <c r="AZ80" s="10">
        <v>18.154</v>
      </c>
      <c r="BA80" s="10">
        <v>18.673999999999999</v>
      </c>
      <c r="BB80" s="10">
        <v>19.045000000000002</v>
      </c>
      <c r="BC80" s="10">
        <v>19.266999999999999</v>
      </c>
      <c r="BD80" s="10">
        <v>19.323</v>
      </c>
      <c r="BE80" s="10">
        <v>19.341000000000001</v>
      </c>
      <c r="BF80" s="56">
        <f>BC!LD67</f>
        <v>8.7251923425131234E-4</v>
      </c>
    </row>
    <row r="81" spans="1:58" s="56" customFormat="1" x14ac:dyDescent="0.25">
      <c r="A81" s="10">
        <f t="shared" si="51"/>
        <v>80</v>
      </c>
      <c r="B81" s="56" t="s">
        <v>80</v>
      </c>
      <c r="C81" s="56">
        <v>9</v>
      </c>
      <c r="D81" s="56" t="s">
        <v>83</v>
      </c>
      <c r="E81" s="56">
        <v>75</v>
      </c>
      <c r="F81" s="75">
        <v>5</v>
      </c>
      <c r="G81" s="56">
        <v>0</v>
      </c>
      <c r="H81" s="56">
        <v>99.98</v>
      </c>
      <c r="I81" s="56">
        <v>200</v>
      </c>
      <c r="J81" s="56">
        <v>200</v>
      </c>
      <c r="K81" s="58">
        <v>34.1</v>
      </c>
      <c r="L81" s="58">
        <v>3.9</v>
      </c>
      <c r="M81" s="58">
        <v>1.3</v>
      </c>
      <c r="N81" s="58">
        <v>0</v>
      </c>
      <c r="O81" s="58">
        <v>60.7</v>
      </c>
      <c r="P81" s="58">
        <f t="shared" si="48"/>
        <v>0.11436950146627566</v>
      </c>
      <c r="Q81" s="58">
        <f t="shared" si="49"/>
        <v>1.7800586510263929</v>
      </c>
      <c r="R81" s="58">
        <f t="shared" si="35"/>
        <v>3.8123167155425221E-2</v>
      </c>
      <c r="S81" s="118">
        <f t="shared" si="50"/>
        <v>1.8944281524926687</v>
      </c>
      <c r="T81" s="56">
        <v>9.4</v>
      </c>
      <c r="U81" s="56">
        <v>26.2</v>
      </c>
      <c r="V81" s="56">
        <v>800</v>
      </c>
      <c r="W81" s="56">
        <v>20</v>
      </c>
      <c r="X81" s="56">
        <v>1</v>
      </c>
      <c r="Y81" s="56">
        <v>0</v>
      </c>
      <c r="Z81" s="56">
        <v>1</v>
      </c>
      <c r="AA81" s="56">
        <v>0.1</v>
      </c>
      <c r="AB81" s="57">
        <v>35</v>
      </c>
      <c r="AC81" s="57">
        <v>50</v>
      </c>
      <c r="AD81" s="57">
        <f>BC!LE67</f>
        <v>21.857042046246789</v>
      </c>
      <c r="AE81" s="57">
        <f>BC!LF67</f>
        <v>6.2193926967483534E-2</v>
      </c>
      <c r="AF81" s="16">
        <f t="shared" si="36"/>
        <v>2.0874071428571428</v>
      </c>
      <c r="AG81" s="16">
        <f t="shared" si="37"/>
        <v>4.1650714285714292</v>
      </c>
      <c r="AH81" s="16">
        <f t="shared" si="38"/>
        <v>7.8490892857142871</v>
      </c>
      <c r="AI81" s="16">
        <f t="shared" si="39"/>
        <v>9.312344642857143</v>
      </c>
      <c r="AJ81" s="16">
        <f t="shared" si="40"/>
        <v>9.8536821428571422</v>
      </c>
      <c r="AK81" s="16">
        <f t="shared" si="41"/>
        <v>10.211123214285715</v>
      </c>
      <c r="AL81" s="16">
        <f t="shared" si="42"/>
        <v>10.502800000000002</v>
      </c>
      <c r="AM81" s="16">
        <f t="shared" si="43"/>
        <v>10.729930357142857</v>
      </c>
      <c r="AN81" s="16">
        <f t="shared" si="44"/>
        <v>10.892514285714288</v>
      </c>
      <c r="AO81" s="16">
        <f t="shared" si="45"/>
        <v>10.989942857142857</v>
      </c>
      <c r="AP81" s="16">
        <f t="shared" si="46"/>
        <v>11.014300000000002</v>
      </c>
      <c r="AQ81" s="16">
        <f t="shared" si="47"/>
        <v>11.022216071428572</v>
      </c>
      <c r="AR81" s="14">
        <f t="shared" si="34"/>
        <v>608928.57142857148</v>
      </c>
      <c r="AS81" s="10">
        <v>9.9999999999999995E-7</v>
      </c>
      <c r="AT81" s="10">
        <v>3.4279999999999999</v>
      </c>
      <c r="AU81" s="10">
        <v>6.84</v>
      </c>
      <c r="AV81" s="10">
        <v>12.89</v>
      </c>
      <c r="AW81" s="10">
        <v>15.292999999999999</v>
      </c>
      <c r="AX81" s="10">
        <v>16.181999999999999</v>
      </c>
      <c r="AY81" s="10">
        <v>16.768999999999998</v>
      </c>
      <c r="AZ81" s="10">
        <v>17.248000000000001</v>
      </c>
      <c r="BA81" s="10">
        <v>17.620999999999999</v>
      </c>
      <c r="BB81" s="10">
        <v>17.888000000000002</v>
      </c>
      <c r="BC81" s="10">
        <v>18.047999999999998</v>
      </c>
      <c r="BD81" s="10">
        <v>18.088000000000001</v>
      </c>
      <c r="BE81" s="10">
        <v>18.100999999999999</v>
      </c>
      <c r="BF81" s="56">
        <f>BC!LH67</f>
        <v>1.5324432855145906E-3</v>
      </c>
    </row>
    <row r="82" spans="1:58" s="56" customFormat="1" x14ac:dyDescent="0.25">
      <c r="A82" s="10">
        <f t="shared" si="51"/>
        <v>81</v>
      </c>
      <c r="B82" s="56" t="s">
        <v>80</v>
      </c>
      <c r="C82" s="56">
        <v>9</v>
      </c>
      <c r="D82" s="56" t="s">
        <v>83</v>
      </c>
      <c r="E82" s="56">
        <v>100</v>
      </c>
      <c r="F82" s="75">
        <v>5</v>
      </c>
      <c r="G82" s="56">
        <v>0</v>
      </c>
      <c r="H82" s="56">
        <v>99.98</v>
      </c>
      <c r="I82" s="56">
        <v>200</v>
      </c>
      <c r="J82" s="56">
        <v>200</v>
      </c>
      <c r="K82" s="58">
        <v>34.1</v>
      </c>
      <c r="L82" s="58">
        <v>3.9</v>
      </c>
      <c r="M82" s="58">
        <v>1.3</v>
      </c>
      <c r="N82" s="58">
        <v>0</v>
      </c>
      <c r="O82" s="58">
        <v>60.7</v>
      </c>
      <c r="P82" s="58">
        <f t="shared" si="48"/>
        <v>0.11436950146627566</v>
      </c>
      <c r="Q82" s="58">
        <f t="shared" si="49"/>
        <v>1.7800586510263929</v>
      </c>
      <c r="R82" s="58">
        <f t="shared" si="35"/>
        <v>3.8123167155425221E-2</v>
      </c>
      <c r="S82" s="118">
        <f t="shared" si="50"/>
        <v>1.8944281524926687</v>
      </c>
      <c r="T82" s="56">
        <v>9.4</v>
      </c>
      <c r="U82" s="56">
        <v>26.2</v>
      </c>
      <c r="V82" s="56">
        <v>800</v>
      </c>
      <c r="W82" s="56">
        <v>20</v>
      </c>
      <c r="X82" s="56">
        <v>1</v>
      </c>
      <c r="Y82" s="56">
        <v>0</v>
      </c>
      <c r="Z82" s="56">
        <v>1</v>
      </c>
      <c r="AA82" s="56">
        <v>0.1</v>
      </c>
      <c r="AB82" s="57">
        <v>35</v>
      </c>
      <c r="AC82" s="57">
        <v>50</v>
      </c>
      <c r="AD82" s="57">
        <f>BC!LI67</f>
        <v>21.031771749038661</v>
      </c>
      <c r="AE82" s="57">
        <f>BC!LJ67</f>
        <v>6.0128650224925112E-2</v>
      </c>
      <c r="AF82" s="16">
        <f t="shared" si="36"/>
        <v>1.4790875000000001</v>
      </c>
      <c r="AG82" s="16">
        <f t="shared" si="37"/>
        <v>3.1414625000000003</v>
      </c>
      <c r="AH82" s="16">
        <f t="shared" si="38"/>
        <v>6.957617857142858</v>
      </c>
      <c r="AI82" s="16">
        <f t="shared" si="39"/>
        <v>10.416332142857145</v>
      </c>
      <c r="AJ82" s="16">
        <f t="shared" si="40"/>
        <v>10.525330357142858</v>
      </c>
      <c r="AK82" s="16">
        <f t="shared" si="41"/>
        <v>10.617887500000002</v>
      </c>
      <c r="AL82" s="16">
        <f t="shared" si="42"/>
        <v>10.693394642857143</v>
      </c>
      <c r="AM82" s="16">
        <f t="shared" si="43"/>
        <v>10.752460714285716</v>
      </c>
      <c r="AN82" s="16">
        <f t="shared" si="44"/>
        <v>10.793867857142857</v>
      </c>
      <c r="AO82" s="16">
        <f t="shared" si="45"/>
        <v>10.819442857142858</v>
      </c>
      <c r="AP82" s="16">
        <f t="shared" si="46"/>
        <v>10.825532142857144</v>
      </c>
      <c r="AQ82" s="16">
        <f t="shared" si="47"/>
        <v>10.827358928571428</v>
      </c>
      <c r="AR82" s="14">
        <f t="shared" si="34"/>
        <v>608928.57142857148</v>
      </c>
      <c r="AS82" s="10">
        <v>9.9999999999999995E-7</v>
      </c>
      <c r="AT82" s="10">
        <v>2.4289999999999998</v>
      </c>
      <c r="AU82" s="10">
        <v>5.1589999999999998</v>
      </c>
      <c r="AV82" s="10">
        <v>11.426</v>
      </c>
      <c r="AW82" s="10">
        <v>17.106000000000002</v>
      </c>
      <c r="AX82" s="10">
        <v>17.285</v>
      </c>
      <c r="AY82" s="10">
        <v>17.437000000000001</v>
      </c>
      <c r="AZ82" s="10">
        <v>17.561</v>
      </c>
      <c r="BA82" s="10">
        <v>17.658000000000001</v>
      </c>
      <c r="BB82" s="10">
        <v>17.725999999999999</v>
      </c>
      <c r="BC82" s="10">
        <v>17.768000000000001</v>
      </c>
      <c r="BD82" s="10">
        <v>17.777999999999999</v>
      </c>
      <c r="BE82" s="10">
        <v>17.780999999999999</v>
      </c>
      <c r="BF82" s="56">
        <f>BC!LL67</f>
        <v>2.7523921489646277E-3</v>
      </c>
    </row>
    <row r="83" spans="1:58" s="60" customFormat="1" x14ac:dyDescent="0.25">
      <c r="A83" s="10">
        <f t="shared" si="51"/>
        <v>82</v>
      </c>
      <c r="B83" s="60" t="s">
        <v>84</v>
      </c>
      <c r="C83" s="60">
        <v>9</v>
      </c>
      <c r="D83" s="60" t="s">
        <v>87</v>
      </c>
      <c r="E83" s="60">
        <v>25</v>
      </c>
      <c r="F83" s="76">
        <v>5</v>
      </c>
      <c r="G83" s="60">
        <v>0</v>
      </c>
      <c r="H83" s="60">
        <v>99.98</v>
      </c>
      <c r="I83" s="60">
        <v>200</v>
      </c>
      <c r="J83" s="60">
        <v>200</v>
      </c>
      <c r="K83" s="58">
        <v>32.89</v>
      </c>
      <c r="L83" s="58">
        <v>4.67</v>
      </c>
      <c r="M83" s="58">
        <v>2.5099999999999998</v>
      </c>
      <c r="N83" s="58">
        <v>2.4300000000000002</v>
      </c>
      <c r="O83" s="58">
        <v>57.5</v>
      </c>
      <c r="P83" s="58">
        <f t="shared" si="48"/>
        <v>0.14198844633627242</v>
      </c>
      <c r="Q83" s="58">
        <f t="shared" si="49"/>
        <v>1.7482517482517481</v>
      </c>
      <c r="R83" s="58">
        <f t="shared" si="35"/>
        <v>7.6314989358467616E-2</v>
      </c>
      <c r="S83" s="118">
        <f t="shared" si="50"/>
        <v>1.8902401945880207</v>
      </c>
      <c r="T83" s="60">
        <v>9.1</v>
      </c>
      <c r="U83" s="60">
        <v>21.15</v>
      </c>
      <c r="V83" s="60">
        <v>800</v>
      </c>
      <c r="W83" s="60">
        <v>20</v>
      </c>
      <c r="X83" s="60">
        <v>1</v>
      </c>
      <c r="Y83" s="60">
        <v>0</v>
      </c>
      <c r="Z83" s="60">
        <v>1</v>
      </c>
      <c r="AA83" s="60">
        <v>0.2</v>
      </c>
      <c r="AB83" s="57">
        <v>35</v>
      </c>
      <c r="AC83" s="57">
        <v>50</v>
      </c>
      <c r="AD83" s="57">
        <f>BC!LM67</f>
        <v>5.1982663535137092</v>
      </c>
      <c r="AE83" s="57">
        <f>BC!LN67</f>
        <v>0.28725857053640752</v>
      </c>
      <c r="AF83" s="16">
        <f t="shared" si="36"/>
        <v>0.24509375000000003</v>
      </c>
      <c r="AG83" s="16">
        <f t="shared" si="37"/>
        <v>0.54864464285714287</v>
      </c>
      <c r="AH83" s="16">
        <f t="shared" si="38"/>
        <v>0.93105178571428571</v>
      </c>
      <c r="AI83" s="16">
        <f t="shared" si="39"/>
        <v>1.2068964285714288</v>
      </c>
      <c r="AJ83" s="16">
        <f t="shared" si="40"/>
        <v>1.2589598214285715</v>
      </c>
      <c r="AK83" s="16">
        <f t="shared" si="41"/>
        <v>1.2927553571428574</v>
      </c>
      <c r="AL83" s="16">
        <f t="shared" si="42"/>
        <v>1.3207660714285716</v>
      </c>
      <c r="AM83" s="16">
        <f t="shared" si="43"/>
        <v>1.3423830357142859</v>
      </c>
      <c r="AN83" s="16">
        <f t="shared" si="44"/>
        <v>1.3576062500000001</v>
      </c>
      <c r="AO83" s="16">
        <f t="shared" si="45"/>
        <v>1.367044642857143</v>
      </c>
      <c r="AP83" s="16">
        <f t="shared" si="46"/>
        <v>1.3691758928571429</v>
      </c>
      <c r="AQ83" s="16">
        <f t="shared" si="47"/>
        <v>1.3700892857142859</v>
      </c>
      <c r="AR83" s="14">
        <f t="shared" si="34"/>
        <v>304464.28571428574</v>
      </c>
      <c r="AS83" s="10">
        <v>9.9999999999999995E-7</v>
      </c>
      <c r="AT83" s="10">
        <v>0.80500000000000005</v>
      </c>
      <c r="AU83" s="10">
        <v>1.802</v>
      </c>
      <c r="AV83" s="10">
        <v>3.0579999999999998</v>
      </c>
      <c r="AW83" s="10">
        <v>3.964</v>
      </c>
      <c r="AX83" s="10">
        <v>4.1349999999999998</v>
      </c>
      <c r="AY83" s="10">
        <v>4.2460000000000004</v>
      </c>
      <c r="AZ83" s="10">
        <v>4.3380000000000001</v>
      </c>
      <c r="BA83" s="10">
        <v>4.4089999999999998</v>
      </c>
      <c r="BB83" s="10">
        <v>4.4589999999999996</v>
      </c>
      <c r="BC83" s="10">
        <v>4.49</v>
      </c>
      <c r="BD83" s="10">
        <v>4.4969999999999999</v>
      </c>
      <c r="BE83" s="10">
        <v>4.5</v>
      </c>
      <c r="BF83" s="60">
        <f>BC!LP67</f>
        <v>1.9403714927287491E-3</v>
      </c>
    </row>
    <row r="84" spans="1:58" s="60" customFormat="1" x14ac:dyDescent="0.25">
      <c r="A84" s="10">
        <f t="shared" si="51"/>
        <v>83</v>
      </c>
      <c r="B84" s="60" t="s">
        <v>84</v>
      </c>
      <c r="C84" s="60">
        <v>9</v>
      </c>
      <c r="D84" s="60" t="s">
        <v>87</v>
      </c>
      <c r="E84" s="60">
        <v>50</v>
      </c>
      <c r="F84" s="76">
        <v>5</v>
      </c>
      <c r="G84" s="60">
        <v>0</v>
      </c>
      <c r="H84" s="60">
        <v>99.98</v>
      </c>
      <c r="I84" s="60">
        <v>200</v>
      </c>
      <c r="J84" s="60">
        <v>200</v>
      </c>
      <c r="K84" s="58">
        <v>32.89</v>
      </c>
      <c r="L84" s="58">
        <v>4.67</v>
      </c>
      <c r="M84" s="58">
        <v>2.5099999999999998</v>
      </c>
      <c r="N84" s="58">
        <v>2.4300000000000002</v>
      </c>
      <c r="O84" s="58">
        <v>57.5</v>
      </c>
      <c r="P84" s="58">
        <f t="shared" si="48"/>
        <v>0.14198844633627242</v>
      </c>
      <c r="Q84" s="58">
        <f t="shared" si="49"/>
        <v>1.7482517482517481</v>
      </c>
      <c r="R84" s="58">
        <f t="shared" si="35"/>
        <v>7.6314989358467616E-2</v>
      </c>
      <c r="S84" s="118">
        <f t="shared" si="50"/>
        <v>1.8902401945880207</v>
      </c>
      <c r="T84" s="60">
        <v>9.1</v>
      </c>
      <c r="U84" s="60">
        <v>21.15</v>
      </c>
      <c r="V84" s="60">
        <v>800</v>
      </c>
      <c r="W84" s="60">
        <v>20</v>
      </c>
      <c r="X84" s="60">
        <v>1</v>
      </c>
      <c r="Y84" s="60">
        <v>0</v>
      </c>
      <c r="Z84" s="60">
        <v>1</v>
      </c>
      <c r="AA84" s="60">
        <v>0.2</v>
      </c>
      <c r="AB84" s="57">
        <v>35</v>
      </c>
      <c r="AC84" s="57">
        <v>50</v>
      </c>
      <c r="AD84" s="57">
        <f>BC!LQ67</f>
        <v>3.6610848181247748</v>
      </c>
      <c r="AE84" s="57">
        <f>BC!LQ67</f>
        <v>3.6610848181247748</v>
      </c>
      <c r="AF84" s="16">
        <f t="shared" si="36"/>
        <v>0.16715089285714288</v>
      </c>
      <c r="AG84" s="16">
        <f t="shared" si="37"/>
        <v>0.35561428571428572</v>
      </c>
      <c r="AH84" s="16">
        <f t="shared" si="38"/>
        <v>0.64576875000000011</v>
      </c>
      <c r="AI84" s="16">
        <f t="shared" si="39"/>
        <v>0.84549732142857159</v>
      </c>
      <c r="AJ84" s="16">
        <f t="shared" si="40"/>
        <v>0.90273660714285719</v>
      </c>
      <c r="AK84" s="16">
        <f t="shared" si="41"/>
        <v>0.94566607142857151</v>
      </c>
      <c r="AL84" s="16">
        <f t="shared" si="42"/>
        <v>0.9806794642857144</v>
      </c>
      <c r="AM84" s="16">
        <f t="shared" si="43"/>
        <v>1.00808125</v>
      </c>
      <c r="AN84" s="16">
        <f t="shared" si="44"/>
        <v>1.0275669642857144</v>
      </c>
      <c r="AO84" s="16">
        <f t="shared" si="45"/>
        <v>1.0394410714285716</v>
      </c>
      <c r="AP84" s="16">
        <f t="shared" si="46"/>
        <v>1.0424857142857145</v>
      </c>
      <c r="AQ84" s="16">
        <f t="shared" si="47"/>
        <v>1.0433991071428572</v>
      </c>
      <c r="AR84" s="14">
        <f t="shared" si="34"/>
        <v>304464.28571428574</v>
      </c>
      <c r="AS84" s="10">
        <v>9.9999999999999995E-7</v>
      </c>
      <c r="AT84" s="10">
        <v>0.54900000000000004</v>
      </c>
      <c r="AU84" s="10">
        <v>1.1679999999999999</v>
      </c>
      <c r="AV84" s="10">
        <v>2.121</v>
      </c>
      <c r="AW84" s="10">
        <v>2.7770000000000001</v>
      </c>
      <c r="AX84" s="10">
        <v>2.9649999999999999</v>
      </c>
      <c r="AY84" s="10">
        <v>3.1059999999999999</v>
      </c>
      <c r="AZ84" s="10">
        <v>3.2210000000000001</v>
      </c>
      <c r="BA84" s="10">
        <v>3.3109999999999999</v>
      </c>
      <c r="BB84" s="10">
        <v>3.375</v>
      </c>
      <c r="BC84" s="10">
        <v>3.4140000000000001</v>
      </c>
      <c r="BD84" s="10">
        <v>3.4239999999999999</v>
      </c>
      <c r="BE84" s="10">
        <v>3.427</v>
      </c>
      <c r="BF84" s="60">
        <f>BC!LT67</f>
        <v>1.8271281465172071E-3</v>
      </c>
    </row>
    <row r="85" spans="1:58" s="60" customFormat="1" x14ac:dyDescent="0.25">
      <c r="A85" s="10">
        <f t="shared" si="51"/>
        <v>84</v>
      </c>
      <c r="B85" s="60" t="s">
        <v>84</v>
      </c>
      <c r="C85" s="60">
        <v>9</v>
      </c>
      <c r="D85" s="60" t="s">
        <v>87</v>
      </c>
      <c r="E85" s="60">
        <v>75</v>
      </c>
      <c r="F85" s="76">
        <v>5</v>
      </c>
      <c r="G85" s="60">
        <v>0</v>
      </c>
      <c r="H85" s="60">
        <v>99.98</v>
      </c>
      <c r="I85" s="60">
        <v>200</v>
      </c>
      <c r="J85" s="60">
        <v>200</v>
      </c>
      <c r="K85" s="58">
        <v>32.89</v>
      </c>
      <c r="L85" s="58">
        <v>4.67</v>
      </c>
      <c r="M85" s="58">
        <v>2.5099999999999998</v>
      </c>
      <c r="N85" s="58">
        <v>2.4300000000000002</v>
      </c>
      <c r="O85" s="58">
        <v>57.5</v>
      </c>
      <c r="P85" s="58">
        <f t="shared" si="48"/>
        <v>0.14198844633627242</v>
      </c>
      <c r="Q85" s="58">
        <f t="shared" si="49"/>
        <v>1.7482517482517481</v>
      </c>
      <c r="R85" s="58">
        <f t="shared" si="35"/>
        <v>7.6314989358467616E-2</v>
      </c>
      <c r="S85" s="118">
        <f t="shared" si="50"/>
        <v>1.8902401945880207</v>
      </c>
      <c r="T85" s="60">
        <v>9.1</v>
      </c>
      <c r="U85" s="60">
        <v>21.15</v>
      </c>
      <c r="V85" s="60">
        <v>800</v>
      </c>
      <c r="W85" s="60">
        <v>20</v>
      </c>
      <c r="X85" s="60">
        <v>1</v>
      </c>
      <c r="Y85" s="60">
        <v>0</v>
      </c>
      <c r="Z85" s="60">
        <v>1</v>
      </c>
      <c r="AA85" s="60">
        <v>0.2</v>
      </c>
      <c r="AB85" s="57">
        <v>35</v>
      </c>
      <c r="AC85" s="57">
        <v>50</v>
      </c>
      <c r="AD85" s="57">
        <f>BC!LU67</f>
        <v>3.5125099881640764</v>
      </c>
      <c r="AE85" s="57">
        <f>BC!LV67</f>
        <v>0.42511321092343896</v>
      </c>
      <c r="AF85" s="16">
        <f t="shared" si="36"/>
        <v>0.15192767857142858</v>
      </c>
      <c r="AG85" s="16">
        <f t="shared" si="37"/>
        <v>0.32851696428571431</v>
      </c>
      <c r="AH85" s="16">
        <f t="shared" si="38"/>
        <v>0.61075535714285711</v>
      </c>
      <c r="AI85" s="16">
        <f t="shared" si="39"/>
        <v>0.8074392857142858</v>
      </c>
      <c r="AJ85" s="16">
        <f t="shared" si="40"/>
        <v>0.86955000000000005</v>
      </c>
      <c r="AK85" s="16">
        <f t="shared" si="41"/>
        <v>0.90151875000000004</v>
      </c>
      <c r="AL85" s="16">
        <f t="shared" si="42"/>
        <v>0.92770267857142874</v>
      </c>
      <c r="AM85" s="16">
        <f t="shared" si="43"/>
        <v>0.94810178571428572</v>
      </c>
      <c r="AN85" s="16">
        <f t="shared" si="44"/>
        <v>0.96271607142857152</v>
      </c>
      <c r="AO85" s="16">
        <f t="shared" si="45"/>
        <v>0.9715455357142857</v>
      </c>
      <c r="AP85" s="16">
        <f t="shared" si="46"/>
        <v>0.97367678571428584</v>
      </c>
      <c r="AQ85" s="16">
        <f t="shared" si="47"/>
        <v>0.97428571428571442</v>
      </c>
      <c r="AR85" s="14">
        <f t="shared" si="34"/>
        <v>304464.28571428574</v>
      </c>
      <c r="AS85" s="10">
        <v>9.9999999999999995E-7</v>
      </c>
      <c r="AT85" s="10">
        <v>0.499</v>
      </c>
      <c r="AU85" s="10">
        <v>1.079</v>
      </c>
      <c r="AV85" s="10">
        <v>2.0059999999999998</v>
      </c>
      <c r="AW85" s="10">
        <v>2.6520000000000001</v>
      </c>
      <c r="AX85" s="10">
        <v>2.8559999999999999</v>
      </c>
      <c r="AY85" s="10">
        <v>2.9609999999999999</v>
      </c>
      <c r="AZ85" s="10">
        <v>3.0470000000000002</v>
      </c>
      <c r="BA85" s="10">
        <v>3.1139999999999999</v>
      </c>
      <c r="BB85" s="10">
        <v>3.1619999999999999</v>
      </c>
      <c r="BC85" s="10">
        <v>3.1909999999999998</v>
      </c>
      <c r="BD85" s="10">
        <v>3.198</v>
      </c>
      <c r="BE85" s="10">
        <v>3.2</v>
      </c>
      <c r="BF85" s="60">
        <f>BC!LX67</f>
        <v>2.1884011988743623E-3</v>
      </c>
    </row>
    <row r="86" spans="1:58" s="60" customFormat="1" x14ac:dyDescent="0.25">
      <c r="A86" s="10">
        <f t="shared" si="51"/>
        <v>85</v>
      </c>
      <c r="B86" s="60" t="s">
        <v>84</v>
      </c>
      <c r="C86" s="60">
        <v>9</v>
      </c>
      <c r="D86" s="60" t="s">
        <v>87</v>
      </c>
      <c r="E86" s="60">
        <v>100</v>
      </c>
      <c r="F86" s="76">
        <v>5</v>
      </c>
      <c r="G86" s="60">
        <v>0</v>
      </c>
      <c r="H86" s="60">
        <v>99.98</v>
      </c>
      <c r="I86" s="60">
        <v>200</v>
      </c>
      <c r="J86" s="60">
        <v>200</v>
      </c>
      <c r="K86" s="58">
        <v>32.89</v>
      </c>
      <c r="L86" s="58">
        <v>4.67</v>
      </c>
      <c r="M86" s="58">
        <v>2.5099999999999998</v>
      </c>
      <c r="N86" s="58">
        <v>2.4300000000000002</v>
      </c>
      <c r="O86" s="58">
        <v>57.5</v>
      </c>
      <c r="P86" s="58">
        <f t="shared" si="48"/>
        <v>0.14198844633627242</v>
      </c>
      <c r="Q86" s="58">
        <f t="shared" si="49"/>
        <v>1.7482517482517481</v>
      </c>
      <c r="R86" s="58">
        <f t="shared" si="35"/>
        <v>7.6314989358467616E-2</v>
      </c>
      <c r="S86" s="118">
        <f t="shared" si="50"/>
        <v>1.8902401945880207</v>
      </c>
      <c r="T86" s="60">
        <v>9.1</v>
      </c>
      <c r="U86" s="60">
        <v>21.15</v>
      </c>
      <c r="V86" s="60">
        <v>800</v>
      </c>
      <c r="W86" s="60">
        <v>20</v>
      </c>
      <c r="X86" s="60">
        <v>1</v>
      </c>
      <c r="Y86" s="60">
        <v>0</v>
      </c>
      <c r="Z86" s="60">
        <v>1</v>
      </c>
      <c r="AA86" s="60">
        <v>0.2</v>
      </c>
      <c r="AB86" s="57">
        <v>35</v>
      </c>
      <c r="AC86" s="57">
        <v>50</v>
      </c>
      <c r="AD86" s="57">
        <f>BC!LY67</f>
        <v>2.96294185577139</v>
      </c>
      <c r="AE86" s="57">
        <f>BC!LZ67</f>
        <v>0.5291855741799224</v>
      </c>
      <c r="AF86" s="16">
        <f t="shared" si="36"/>
        <v>0.13305089285714286</v>
      </c>
      <c r="AG86" s="16">
        <f t="shared" si="37"/>
        <v>0.29198125000000003</v>
      </c>
      <c r="AH86" s="16">
        <f t="shared" si="38"/>
        <v>0.56204107142857151</v>
      </c>
      <c r="AI86" s="16">
        <f t="shared" si="39"/>
        <v>0.71914464285714297</v>
      </c>
      <c r="AJ86" s="16">
        <f t="shared" si="40"/>
        <v>0.77303482142857149</v>
      </c>
      <c r="AK86" s="16">
        <f t="shared" si="41"/>
        <v>0.80774375000000009</v>
      </c>
      <c r="AL86" s="16">
        <f t="shared" si="42"/>
        <v>0.83575446428571443</v>
      </c>
      <c r="AM86" s="16">
        <f t="shared" si="43"/>
        <v>0.85737142857142856</v>
      </c>
      <c r="AN86" s="16">
        <f t="shared" si="44"/>
        <v>0.87289910714285723</v>
      </c>
      <c r="AO86" s="16">
        <f t="shared" si="45"/>
        <v>0.88233750000000011</v>
      </c>
      <c r="AP86" s="16">
        <f t="shared" si="46"/>
        <v>0.88446875000000003</v>
      </c>
      <c r="AQ86" s="16">
        <f t="shared" si="47"/>
        <v>0.8853821428571429</v>
      </c>
      <c r="AR86" s="14">
        <f t="shared" si="34"/>
        <v>304464.28571428574</v>
      </c>
      <c r="AS86" s="10">
        <v>9.9999999999999995E-7</v>
      </c>
      <c r="AT86" s="10">
        <v>0.437</v>
      </c>
      <c r="AU86" s="10">
        <v>0.95899999999999996</v>
      </c>
      <c r="AV86" s="10">
        <v>1.8460000000000001</v>
      </c>
      <c r="AW86" s="10">
        <v>2.3620000000000001</v>
      </c>
      <c r="AX86" s="10">
        <v>2.5390000000000001</v>
      </c>
      <c r="AY86" s="10">
        <v>2.653</v>
      </c>
      <c r="AZ86" s="10">
        <v>2.7450000000000001</v>
      </c>
      <c r="BA86" s="10">
        <v>2.8159999999999998</v>
      </c>
      <c r="BB86" s="10">
        <v>2.867</v>
      </c>
      <c r="BC86" s="10">
        <v>2.8980000000000001</v>
      </c>
      <c r="BD86" s="10">
        <v>2.9049999999999998</v>
      </c>
      <c r="BE86" s="10">
        <v>2.9079999999999999</v>
      </c>
      <c r="BF86" s="60">
        <f>BC!MB67</f>
        <v>3.0049425347894476E-3</v>
      </c>
    </row>
    <row r="87" spans="1:58" s="56" customFormat="1" x14ac:dyDescent="0.25">
      <c r="A87" s="10">
        <f t="shared" si="51"/>
        <v>86</v>
      </c>
      <c r="B87" s="56" t="s">
        <v>80</v>
      </c>
      <c r="C87" s="56">
        <v>9</v>
      </c>
      <c r="D87" s="56" t="s">
        <v>83</v>
      </c>
      <c r="E87" s="56">
        <v>25</v>
      </c>
      <c r="F87" s="75">
        <v>0</v>
      </c>
      <c r="G87" s="56">
        <v>0</v>
      </c>
      <c r="H87" s="56">
        <v>99.98</v>
      </c>
      <c r="I87" s="56">
        <v>200</v>
      </c>
      <c r="J87" s="56">
        <v>200</v>
      </c>
      <c r="K87" s="58">
        <v>34.1</v>
      </c>
      <c r="L87" s="58">
        <v>3.9</v>
      </c>
      <c r="M87" s="58">
        <v>1.3</v>
      </c>
      <c r="N87" s="58">
        <v>0</v>
      </c>
      <c r="O87" s="58">
        <v>60.7</v>
      </c>
      <c r="P87" s="58">
        <f t="shared" si="48"/>
        <v>0.11436950146627566</v>
      </c>
      <c r="Q87" s="58">
        <f t="shared" si="49"/>
        <v>1.7800586510263929</v>
      </c>
      <c r="R87" s="58">
        <f t="shared" si="35"/>
        <v>3.8123167155425221E-2</v>
      </c>
      <c r="S87" s="118">
        <f t="shared" si="50"/>
        <v>1.8944281524926687</v>
      </c>
      <c r="T87" s="56">
        <v>9.4</v>
      </c>
      <c r="U87" s="56">
        <v>26.2</v>
      </c>
      <c r="V87" s="56">
        <v>800</v>
      </c>
      <c r="W87" s="56">
        <v>20</v>
      </c>
      <c r="X87" s="56">
        <v>1</v>
      </c>
      <c r="Y87" s="56">
        <v>0</v>
      </c>
      <c r="Z87" s="56">
        <v>1</v>
      </c>
      <c r="AA87" s="56">
        <v>0.1</v>
      </c>
      <c r="AB87" s="57">
        <v>35</v>
      </c>
      <c r="AC87" s="57">
        <v>50</v>
      </c>
      <c r="AD87" s="57">
        <f>BC!MC67</f>
        <v>15.486934061607464</v>
      </c>
      <c r="AE87" s="57">
        <f>BC!MD67</f>
        <v>9.4499172825440694E-2</v>
      </c>
      <c r="AF87" s="16">
        <f t="shared" si="36"/>
        <v>1.7183964285714288</v>
      </c>
      <c r="AG87" s="16">
        <f t="shared" si="37"/>
        <v>3.0775250000000005</v>
      </c>
      <c r="AH87" s="16">
        <f t="shared" si="38"/>
        <v>5.8085696428571429</v>
      </c>
      <c r="AI87" s="16">
        <f t="shared" si="39"/>
        <v>7.0562642857142857</v>
      </c>
      <c r="AJ87" s="16">
        <f t="shared" si="40"/>
        <v>7.4739892857142856</v>
      </c>
      <c r="AK87" s="16">
        <f t="shared" si="41"/>
        <v>7.802810714285715</v>
      </c>
      <c r="AL87" s="16">
        <f t="shared" si="42"/>
        <v>8.0713482142857149</v>
      </c>
      <c r="AM87" s="16">
        <f t="shared" si="43"/>
        <v>8.2802107142857153</v>
      </c>
      <c r="AN87" s="16">
        <f t="shared" si="44"/>
        <v>8.4300071428571428</v>
      </c>
      <c r="AO87" s="16">
        <f t="shared" si="45"/>
        <v>8.5195196428571442</v>
      </c>
      <c r="AP87" s="16">
        <f t="shared" si="46"/>
        <v>8.5420500000000015</v>
      </c>
      <c r="AQ87" s="16">
        <f t="shared" si="47"/>
        <v>8.5487482142857143</v>
      </c>
      <c r="AR87" s="14">
        <f t="shared" si="34"/>
        <v>608928.57142857148</v>
      </c>
      <c r="AS87" s="10">
        <v>9.9999999999999995E-7</v>
      </c>
      <c r="AT87" s="10">
        <v>2.8220000000000001</v>
      </c>
      <c r="AU87" s="10">
        <v>5.0540000000000003</v>
      </c>
      <c r="AV87" s="10">
        <v>9.5389999999999997</v>
      </c>
      <c r="AW87" s="10">
        <v>11.587999999999999</v>
      </c>
      <c r="AX87" s="10">
        <v>12.273999999999999</v>
      </c>
      <c r="AY87" s="10">
        <v>12.814</v>
      </c>
      <c r="AZ87" s="10">
        <v>13.255000000000001</v>
      </c>
      <c r="BA87" s="10">
        <v>13.598000000000001</v>
      </c>
      <c r="BB87" s="10">
        <v>13.843999999999999</v>
      </c>
      <c r="BC87" s="10">
        <v>13.991</v>
      </c>
      <c r="BD87" s="10">
        <v>14.028</v>
      </c>
      <c r="BE87" s="10">
        <v>14.039</v>
      </c>
      <c r="BF87" s="56">
        <f>BC!MF67</f>
        <v>1.4825964573027259E-3</v>
      </c>
    </row>
    <row r="88" spans="1:58" s="56" customFormat="1" x14ac:dyDescent="0.25">
      <c r="A88" s="10">
        <f t="shared" si="51"/>
        <v>87</v>
      </c>
      <c r="B88" s="56" t="s">
        <v>80</v>
      </c>
      <c r="C88" s="56">
        <v>9</v>
      </c>
      <c r="D88" s="56" t="s">
        <v>83</v>
      </c>
      <c r="E88" s="56">
        <v>25</v>
      </c>
      <c r="F88" s="75">
        <v>2</v>
      </c>
      <c r="G88" s="56">
        <v>0</v>
      </c>
      <c r="H88" s="56">
        <v>99.98</v>
      </c>
      <c r="I88" s="56">
        <v>200</v>
      </c>
      <c r="J88" s="56">
        <v>200</v>
      </c>
      <c r="K88" s="58">
        <v>34.1</v>
      </c>
      <c r="L88" s="58">
        <v>3.9</v>
      </c>
      <c r="M88" s="58">
        <v>1.3</v>
      </c>
      <c r="N88" s="58">
        <v>0</v>
      </c>
      <c r="O88" s="58">
        <v>60.7</v>
      </c>
      <c r="P88" s="58">
        <f t="shared" si="48"/>
        <v>0.11436950146627566</v>
      </c>
      <c r="Q88" s="58">
        <f t="shared" si="49"/>
        <v>1.7800586510263929</v>
      </c>
      <c r="R88" s="58">
        <f t="shared" si="35"/>
        <v>3.8123167155425221E-2</v>
      </c>
      <c r="S88" s="118">
        <f t="shared" si="50"/>
        <v>1.8944281524926687</v>
      </c>
      <c r="T88" s="56">
        <v>9.4</v>
      </c>
      <c r="U88" s="56">
        <v>26.2</v>
      </c>
      <c r="V88" s="56">
        <v>800</v>
      </c>
      <c r="W88" s="56">
        <v>20</v>
      </c>
      <c r="X88" s="56">
        <v>1</v>
      </c>
      <c r="Y88" s="56">
        <v>0</v>
      </c>
      <c r="Z88" s="56">
        <v>1</v>
      </c>
      <c r="AA88" s="56">
        <v>0.1</v>
      </c>
      <c r="AB88" s="57">
        <v>35</v>
      </c>
      <c r="AC88" s="57">
        <v>50</v>
      </c>
      <c r="AD88" s="57">
        <f>BC!MG67</f>
        <v>24.824461884198069</v>
      </c>
      <c r="AE88" s="57">
        <f>BC!MH67</f>
        <v>5.3750090103362652E-2</v>
      </c>
      <c r="AF88" s="16">
        <f t="shared" si="36"/>
        <v>2.4405857142857146</v>
      </c>
      <c r="AG88" s="16">
        <f t="shared" si="37"/>
        <v>4.0012696428571433</v>
      </c>
      <c r="AH88" s="16">
        <f t="shared" si="38"/>
        <v>8.8373803571428571</v>
      </c>
      <c r="AI88" s="16">
        <f t="shared" si="39"/>
        <v>9.1211410714285712</v>
      </c>
      <c r="AJ88" s="16">
        <f t="shared" si="40"/>
        <v>9.367757142857144</v>
      </c>
      <c r="AK88" s="16">
        <f t="shared" si="41"/>
        <v>9.5760107142857152</v>
      </c>
      <c r="AL88" s="16">
        <f t="shared" si="42"/>
        <v>9.7465107142857157</v>
      </c>
      <c r="AM88" s="16">
        <f t="shared" si="43"/>
        <v>9.8792571428571438</v>
      </c>
      <c r="AN88" s="16">
        <f t="shared" si="44"/>
        <v>9.9736410714285739</v>
      </c>
      <c r="AO88" s="16">
        <f t="shared" si="45"/>
        <v>10.030880357142857</v>
      </c>
      <c r="AP88" s="16">
        <f t="shared" si="46"/>
        <v>10.044885714285714</v>
      </c>
      <c r="AQ88" s="16">
        <f t="shared" si="47"/>
        <v>10.049757142857144</v>
      </c>
      <c r="AR88" s="14">
        <f t="shared" si="34"/>
        <v>608928.57142857148</v>
      </c>
      <c r="AS88" s="10">
        <v>9.9999999999999995E-7</v>
      </c>
      <c r="AT88" s="10">
        <v>4.008</v>
      </c>
      <c r="AU88" s="10">
        <v>6.5709999999999997</v>
      </c>
      <c r="AV88" s="10">
        <v>14.513</v>
      </c>
      <c r="AW88" s="10">
        <v>14.978999999999999</v>
      </c>
      <c r="AX88" s="10">
        <v>15.384</v>
      </c>
      <c r="AY88" s="10">
        <v>15.726000000000001</v>
      </c>
      <c r="AZ88" s="10">
        <v>16.006</v>
      </c>
      <c r="BA88" s="10">
        <v>16.224</v>
      </c>
      <c r="BB88" s="10">
        <v>16.379000000000001</v>
      </c>
      <c r="BC88" s="10">
        <v>16.472999999999999</v>
      </c>
      <c r="BD88" s="10">
        <v>16.495999999999999</v>
      </c>
      <c r="BE88" s="10">
        <v>16.504000000000001</v>
      </c>
      <c r="BF88" s="56">
        <f>BC!MJ67</f>
        <v>3.8882610728425658E-3</v>
      </c>
    </row>
    <row r="89" spans="1:58" s="56" customFormat="1" x14ac:dyDescent="0.25">
      <c r="A89" s="10">
        <f t="shared" si="51"/>
        <v>88</v>
      </c>
      <c r="B89" s="56" t="s">
        <v>80</v>
      </c>
      <c r="C89" s="56">
        <v>9</v>
      </c>
      <c r="D89" s="56" t="s">
        <v>83</v>
      </c>
      <c r="E89" s="56">
        <v>25</v>
      </c>
      <c r="F89" s="75">
        <v>5</v>
      </c>
      <c r="G89" s="56">
        <v>0</v>
      </c>
      <c r="H89" s="56">
        <v>99.98</v>
      </c>
      <c r="I89" s="56">
        <v>200</v>
      </c>
      <c r="J89" s="56">
        <v>200</v>
      </c>
      <c r="K89" s="58">
        <v>34.1</v>
      </c>
      <c r="L89" s="58">
        <v>3.9</v>
      </c>
      <c r="M89" s="58">
        <v>1.3</v>
      </c>
      <c r="N89" s="58">
        <v>0</v>
      </c>
      <c r="O89" s="58">
        <v>60.7</v>
      </c>
      <c r="P89" s="58">
        <f t="shared" si="48"/>
        <v>0.11436950146627566</v>
      </c>
      <c r="Q89" s="58">
        <f t="shared" si="49"/>
        <v>1.7800586510263929</v>
      </c>
      <c r="R89" s="58">
        <f t="shared" si="35"/>
        <v>3.8123167155425221E-2</v>
      </c>
      <c r="S89" s="118">
        <f t="shared" si="50"/>
        <v>1.8944281524926687</v>
      </c>
      <c r="T89" s="56">
        <v>9.4</v>
      </c>
      <c r="U89" s="56">
        <v>26.2</v>
      </c>
      <c r="V89" s="56">
        <v>800</v>
      </c>
      <c r="W89" s="56">
        <v>20</v>
      </c>
      <c r="X89" s="56">
        <v>1</v>
      </c>
      <c r="Y89" s="56">
        <v>0</v>
      </c>
      <c r="Z89" s="56">
        <v>1</v>
      </c>
      <c r="AA89" s="56">
        <v>0.1</v>
      </c>
      <c r="AB89" s="57">
        <v>35</v>
      </c>
      <c r="AC89" s="57">
        <v>50</v>
      </c>
      <c r="AD89" s="57">
        <f>BC!MK67</f>
        <v>27.652797733618506</v>
      </c>
      <c r="AE89" s="57">
        <f>BC!ML67</f>
        <v>4.9770689116780759E-2</v>
      </c>
      <c r="AF89" s="16">
        <f t="shared" si="36"/>
        <v>2.0435642857142859</v>
      </c>
      <c r="AG89" s="16">
        <f t="shared" si="37"/>
        <v>5.1338767857142855</v>
      </c>
      <c r="AH89" s="16">
        <f t="shared" si="38"/>
        <v>9.0450250000000008</v>
      </c>
      <c r="AI89" s="16">
        <f t="shared" si="39"/>
        <v>9.3519250000000014</v>
      </c>
      <c r="AJ89" s="16">
        <f t="shared" si="40"/>
        <v>9.6174178571428577</v>
      </c>
      <c r="AK89" s="16">
        <f t="shared" si="41"/>
        <v>9.84272142857143</v>
      </c>
      <c r="AL89" s="16">
        <f t="shared" si="42"/>
        <v>10.027226785714285</v>
      </c>
      <c r="AM89" s="16">
        <f t="shared" si="43"/>
        <v>10.170325000000002</v>
      </c>
      <c r="AN89" s="16">
        <f t="shared" si="44"/>
        <v>10.272625000000001</v>
      </c>
      <c r="AO89" s="16">
        <f t="shared" si="45"/>
        <v>10.334126785714286</v>
      </c>
      <c r="AP89" s="16">
        <f t="shared" si="46"/>
        <v>10.349349999999999</v>
      </c>
      <c r="AQ89" s="16">
        <f t="shared" si="47"/>
        <v>10.35422142857143</v>
      </c>
      <c r="AR89" s="14">
        <f t="shared" si="34"/>
        <v>608928.57142857148</v>
      </c>
      <c r="AS89" s="10">
        <v>9.9999999999999995E-7</v>
      </c>
      <c r="AT89" s="10">
        <v>3.3559999999999999</v>
      </c>
      <c r="AU89" s="10">
        <v>8.4309999999999992</v>
      </c>
      <c r="AV89" s="10">
        <v>14.853999999999999</v>
      </c>
      <c r="AW89" s="10">
        <v>15.358000000000001</v>
      </c>
      <c r="AX89" s="10">
        <v>15.794</v>
      </c>
      <c r="AY89" s="10">
        <v>16.164000000000001</v>
      </c>
      <c r="AZ89" s="10">
        <v>16.466999999999999</v>
      </c>
      <c r="BA89" s="10">
        <v>16.702000000000002</v>
      </c>
      <c r="BB89" s="10">
        <v>16.87</v>
      </c>
      <c r="BC89" s="10">
        <v>16.971</v>
      </c>
      <c r="BD89" s="10">
        <v>16.995999999999999</v>
      </c>
      <c r="BE89" s="10">
        <v>17.004000000000001</v>
      </c>
      <c r="BF89" s="56">
        <f>BC!MN67</f>
        <v>1.557449154131949E-3</v>
      </c>
    </row>
    <row r="90" spans="1:58" s="56" customFormat="1" x14ac:dyDescent="0.25">
      <c r="A90" s="10">
        <f t="shared" si="51"/>
        <v>89</v>
      </c>
      <c r="B90" s="56" t="s">
        <v>80</v>
      </c>
      <c r="C90" s="56">
        <v>9</v>
      </c>
      <c r="D90" s="56" t="s">
        <v>83</v>
      </c>
      <c r="E90" s="56">
        <v>25</v>
      </c>
      <c r="F90" s="75">
        <v>10</v>
      </c>
      <c r="G90" s="56">
        <v>0</v>
      </c>
      <c r="H90" s="56">
        <v>99.98</v>
      </c>
      <c r="I90" s="56">
        <v>200</v>
      </c>
      <c r="J90" s="56">
        <v>200</v>
      </c>
      <c r="K90" s="58">
        <v>34.1</v>
      </c>
      <c r="L90" s="58">
        <v>3.9</v>
      </c>
      <c r="M90" s="58">
        <v>1.3</v>
      </c>
      <c r="N90" s="58">
        <v>0</v>
      </c>
      <c r="O90" s="58">
        <v>60.7</v>
      </c>
      <c r="P90" s="58">
        <f t="shared" si="48"/>
        <v>0.11436950146627566</v>
      </c>
      <c r="Q90" s="58">
        <f t="shared" si="49"/>
        <v>1.7800586510263929</v>
      </c>
      <c r="R90" s="58">
        <f t="shared" si="35"/>
        <v>3.8123167155425221E-2</v>
      </c>
      <c r="S90" s="118">
        <f t="shared" si="50"/>
        <v>1.8944281524926687</v>
      </c>
      <c r="T90" s="56">
        <v>9.4</v>
      </c>
      <c r="U90" s="56">
        <v>26.2</v>
      </c>
      <c r="V90" s="56">
        <v>800</v>
      </c>
      <c r="W90" s="56">
        <v>20</v>
      </c>
      <c r="X90" s="56">
        <v>1</v>
      </c>
      <c r="Y90" s="56">
        <v>0</v>
      </c>
      <c r="Z90" s="56">
        <v>1</v>
      </c>
      <c r="AA90" s="56">
        <v>0.1</v>
      </c>
      <c r="AB90" s="57">
        <v>35</v>
      </c>
      <c r="AC90" s="57">
        <v>50</v>
      </c>
      <c r="AD90" s="57">
        <f>BC!MO67</f>
        <v>20.222160704494936</v>
      </c>
      <c r="AE90" s="57">
        <f>BC!MP67</f>
        <v>7.0155596752926569E-2</v>
      </c>
      <c r="AF90" s="16">
        <f t="shared" si="36"/>
        <v>2.2987053571428575</v>
      </c>
      <c r="AG90" s="16">
        <f t="shared" si="37"/>
        <v>3.9610803571428574</v>
      </c>
      <c r="AH90" s="16">
        <f t="shared" si="38"/>
        <v>7.7766267857142868</v>
      </c>
      <c r="AI90" s="16">
        <f t="shared" si="39"/>
        <v>8.9555125000000011</v>
      </c>
      <c r="AJ90" s="16">
        <f t="shared" si="40"/>
        <v>9.2191785714285732</v>
      </c>
      <c r="AK90" s="16">
        <f t="shared" si="41"/>
        <v>9.4018571428571427</v>
      </c>
      <c r="AL90" s="16">
        <f t="shared" si="42"/>
        <v>9.551653571428572</v>
      </c>
      <c r="AM90" s="16">
        <f t="shared" si="43"/>
        <v>9.6673500000000008</v>
      </c>
      <c r="AN90" s="16">
        <f t="shared" si="44"/>
        <v>9.7507732142857169</v>
      </c>
      <c r="AO90" s="16">
        <f t="shared" si="45"/>
        <v>9.8007053571428582</v>
      </c>
      <c r="AP90" s="16">
        <f t="shared" si="46"/>
        <v>9.8128839285714289</v>
      </c>
      <c r="AQ90" s="16">
        <f t="shared" si="47"/>
        <v>9.8171464285714301</v>
      </c>
      <c r="AR90" s="14">
        <f t="shared" si="34"/>
        <v>608928.57142857148</v>
      </c>
      <c r="AS90" s="10">
        <v>9.9999999999999995E-7</v>
      </c>
      <c r="AT90" s="10">
        <v>3.7749999999999999</v>
      </c>
      <c r="AU90" s="10">
        <v>6.5049999999999999</v>
      </c>
      <c r="AV90" s="10">
        <v>12.771000000000001</v>
      </c>
      <c r="AW90" s="10">
        <v>14.707000000000001</v>
      </c>
      <c r="AX90" s="10">
        <v>15.14</v>
      </c>
      <c r="AY90" s="10">
        <v>15.44</v>
      </c>
      <c r="AZ90" s="10">
        <v>15.686</v>
      </c>
      <c r="BA90" s="10">
        <v>15.875999999999999</v>
      </c>
      <c r="BB90" s="10">
        <v>16.013000000000002</v>
      </c>
      <c r="BC90" s="10">
        <v>16.094999999999999</v>
      </c>
      <c r="BD90" s="10">
        <v>16.114999999999998</v>
      </c>
      <c r="BE90" s="10">
        <v>16.122</v>
      </c>
      <c r="BF90" s="56">
        <f>BC!MR67</f>
        <v>2.296731669483432E-3</v>
      </c>
    </row>
    <row r="91" spans="1:58" s="60" customFormat="1" x14ac:dyDescent="0.25">
      <c r="A91" s="10">
        <f t="shared" si="51"/>
        <v>90</v>
      </c>
      <c r="B91" s="60" t="s">
        <v>84</v>
      </c>
      <c r="C91" s="60">
        <v>9</v>
      </c>
      <c r="D91" s="60" t="s">
        <v>87</v>
      </c>
      <c r="E91" s="60">
        <v>25</v>
      </c>
      <c r="F91" s="76">
        <v>0</v>
      </c>
      <c r="G91" s="60">
        <v>0</v>
      </c>
      <c r="H91" s="60">
        <v>99.98</v>
      </c>
      <c r="I91" s="60">
        <v>200</v>
      </c>
      <c r="J91" s="60">
        <v>200</v>
      </c>
      <c r="K91" s="58">
        <v>32.89</v>
      </c>
      <c r="L91" s="58">
        <v>4.67</v>
      </c>
      <c r="M91" s="58">
        <v>2.5099999999999998</v>
      </c>
      <c r="N91" s="58">
        <v>2.4300000000000002</v>
      </c>
      <c r="O91" s="58">
        <v>57.5</v>
      </c>
      <c r="P91" s="58">
        <f t="shared" si="48"/>
        <v>0.14198844633627242</v>
      </c>
      <c r="Q91" s="58">
        <f t="shared" si="49"/>
        <v>1.7482517482517481</v>
      </c>
      <c r="R91" s="58">
        <f t="shared" si="35"/>
        <v>7.6314989358467616E-2</v>
      </c>
      <c r="S91" s="118">
        <f t="shared" si="50"/>
        <v>1.8902401945880207</v>
      </c>
      <c r="T91" s="60">
        <v>9.1</v>
      </c>
      <c r="U91" s="60">
        <v>21.15</v>
      </c>
      <c r="V91" s="60">
        <v>800</v>
      </c>
      <c r="W91" s="60">
        <v>20</v>
      </c>
      <c r="X91" s="60">
        <v>1</v>
      </c>
      <c r="Y91" s="60">
        <v>0</v>
      </c>
      <c r="Z91" s="60">
        <v>1</v>
      </c>
      <c r="AA91" s="60">
        <v>0.2</v>
      </c>
      <c r="AB91" s="57">
        <v>35</v>
      </c>
      <c r="AC91" s="57">
        <v>50</v>
      </c>
      <c r="AD91" s="57">
        <f>BC!MS67</f>
        <v>3.7029394341843398</v>
      </c>
      <c r="AE91" s="57">
        <f>BC!MT67</f>
        <v>0.39034766705115898</v>
      </c>
      <c r="AF91" s="16">
        <f t="shared" si="36"/>
        <v>0.15314553571428574</v>
      </c>
      <c r="AG91" s="16">
        <f t="shared" si="37"/>
        <v>0.33673750000000008</v>
      </c>
      <c r="AH91" s="16">
        <f t="shared" si="38"/>
        <v>0.64850892857142861</v>
      </c>
      <c r="AI91" s="16">
        <f t="shared" si="39"/>
        <v>0.84427946428571443</v>
      </c>
      <c r="AJ91" s="16">
        <f t="shared" si="40"/>
        <v>0.88660000000000005</v>
      </c>
      <c r="AK91" s="16">
        <f t="shared" si="41"/>
        <v>0.91765535714285718</v>
      </c>
      <c r="AL91" s="16">
        <f t="shared" si="42"/>
        <v>0.94323035714285719</v>
      </c>
      <c r="AM91" s="16">
        <f t="shared" si="43"/>
        <v>0.96271607142857152</v>
      </c>
      <c r="AN91" s="16">
        <f t="shared" si="44"/>
        <v>0.97702589285714292</v>
      </c>
      <c r="AO91" s="16">
        <f t="shared" si="45"/>
        <v>0.98524642857142875</v>
      </c>
      <c r="AP91" s="16">
        <f t="shared" si="46"/>
        <v>0.98737767857142866</v>
      </c>
      <c r="AQ91" s="16">
        <f t="shared" si="47"/>
        <v>0.98798660714285724</v>
      </c>
      <c r="AR91" s="14">
        <f t="shared" si="34"/>
        <v>304464.28571428574</v>
      </c>
      <c r="AS91" s="10">
        <v>9.9999999999999995E-7</v>
      </c>
      <c r="AT91" s="10">
        <v>0.503</v>
      </c>
      <c r="AU91" s="10">
        <v>1.1060000000000001</v>
      </c>
      <c r="AV91" s="10">
        <v>2.13</v>
      </c>
      <c r="AW91" s="10">
        <v>2.7730000000000001</v>
      </c>
      <c r="AX91" s="10">
        <v>2.9119999999999999</v>
      </c>
      <c r="AY91" s="10">
        <v>3.0139999999999998</v>
      </c>
      <c r="AZ91" s="10">
        <v>3.0979999999999999</v>
      </c>
      <c r="BA91" s="10">
        <v>3.1619999999999999</v>
      </c>
      <c r="BB91" s="10">
        <v>3.2090000000000001</v>
      </c>
      <c r="BC91" s="10">
        <v>3.2360000000000002</v>
      </c>
      <c r="BD91" s="10">
        <v>3.2429999999999999</v>
      </c>
      <c r="BE91" s="10">
        <v>3.2450000000000001</v>
      </c>
      <c r="BF91" s="60">
        <f>BC!MV67</f>
        <v>1.6386680660876929E-3</v>
      </c>
    </row>
    <row r="92" spans="1:58" s="60" customFormat="1" x14ac:dyDescent="0.25">
      <c r="A92" s="10">
        <f t="shared" si="51"/>
        <v>91</v>
      </c>
      <c r="B92" s="60" t="s">
        <v>84</v>
      </c>
      <c r="C92" s="60">
        <v>9</v>
      </c>
      <c r="D92" s="60" t="s">
        <v>87</v>
      </c>
      <c r="E92" s="60">
        <v>25</v>
      </c>
      <c r="F92" s="76">
        <v>2</v>
      </c>
      <c r="G92" s="60">
        <v>0</v>
      </c>
      <c r="H92" s="60">
        <v>99.98</v>
      </c>
      <c r="I92" s="60">
        <v>200</v>
      </c>
      <c r="J92" s="60">
        <v>200</v>
      </c>
      <c r="K92" s="58">
        <v>32.89</v>
      </c>
      <c r="L92" s="58">
        <v>4.67</v>
      </c>
      <c r="M92" s="58">
        <v>2.5099999999999998</v>
      </c>
      <c r="N92" s="58">
        <v>2.4300000000000002</v>
      </c>
      <c r="O92" s="58">
        <v>57.5</v>
      </c>
      <c r="P92" s="58">
        <f t="shared" si="48"/>
        <v>0.14198844633627242</v>
      </c>
      <c r="Q92" s="58">
        <f t="shared" si="49"/>
        <v>1.7482517482517481</v>
      </c>
      <c r="R92" s="58">
        <f t="shared" si="35"/>
        <v>7.6314989358467616E-2</v>
      </c>
      <c r="S92" s="118">
        <f t="shared" si="50"/>
        <v>1.8902401945880207</v>
      </c>
      <c r="T92" s="60">
        <v>9.1</v>
      </c>
      <c r="U92" s="60">
        <v>21.15</v>
      </c>
      <c r="V92" s="60">
        <v>800</v>
      </c>
      <c r="W92" s="60">
        <v>20</v>
      </c>
      <c r="X92" s="60">
        <v>1</v>
      </c>
      <c r="Y92" s="60">
        <v>0</v>
      </c>
      <c r="Z92" s="60">
        <v>1</v>
      </c>
      <c r="AA92" s="60">
        <v>0.2</v>
      </c>
      <c r="AB92" s="57">
        <v>35</v>
      </c>
      <c r="AC92" s="57">
        <v>50</v>
      </c>
      <c r="AD92" s="57">
        <f>BC!MW67</f>
        <v>3.8019357636781548</v>
      </c>
      <c r="AE92" s="57">
        <f>BC!MX67</f>
        <v>0.3829396528279202</v>
      </c>
      <c r="AF92" s="16">
        <f t="shared" si="36"/>
        <v>0.15984375000000003</v>
      </c>
      <c r="AG92" s="16">
        <f t="shared" si="37"/>
        <v>0.35104732142857148</v>
      </c>
      <c r="AH92" s="16">
        <f t="shared" si="38"/>
        <v>0.67012589285714297</v>
      </c>
      <c r="AI92" s="16">
        <f t="shared" si="39"/>
        <v>0.86863660714285729</v>
      </c>
      <c r="AJ92" s="16">
        <f t="shared" si="40"/>
        <v>0.9225267857142857</v>
      </c>
      <c r="AK92" s="16">
        <f t="shared" si="41"/>
        <v>0.96362946428571439</v>
      </c>
      <c r="AL92" s="16">
        <f t="shared" si="42"/>
        <v>0.99712053571428583</v>
      </c>
      <c r="AM92" s="16">
        <f t="shared" si="43"/>
        <v>1.0230000000000001</v>
      </c>
      <c r="AN92" s="16">
        <f t="shared" si="44"/>
        <v>1.0418767857142859</v>
      </c>
      <c r="AO92" s="16">
        <f t="shared" si="45"/>
        <v>1.0528375000000001</v>
      </c>
      <c r="AP92" s="16">
        <f t="shared" si="46"/>
        <v>1.0555776785714286</v>
      </c>
      <c r="AQ92" s="16">
        <f t="shared" si="47"/>
        <v>1.0589267857142859</v>
      </c>
      <c r="AR92" s="14">
        <f t="shared" si="34"/>
        <v>304464.28571428574</v>
      </c>
      <c r="AS92" s="10">
        <v>9.9999999999999995E-7</v>
      </c>
      <c r="AT92" s="10">
        <v>0.52500000000000002</v>
      </c>
      <c r="AU92" s="10">
        <v>1.153</v>
      </c>
      <c r="AV92" s="10">
        <v>2.2010000000000001</v>
      </c>
      <c r="AW92" s="10">
        <v>2.8530000000000002</v>
      </c>
      <c r="AX92" s="10">
        <v>3.03</v>
      </c>
      <c r="AY92" s="10">
        <v>3.165</v>
      </c>
      <c r="AZ92" s="10">
        <v>3.2749999999999999</v>
      </c>
      <c r="BA92" s="10">
        <v>3.36</v>
      </c>
      <c r="BB92" s="10">
        <v>3.4220000000000002</v>
      </c>
      <c r="BC92" s="10">
        <v>3.4580000000000002</v>
      </c>
      <c r="BD92" s="10">
        <v>3.4670000000000001</v>
      </c>
      <c r="BE92" s="10">
        <v>3.4780000000000002</v>
      </c>
      <c r="BF92" s="60">
        <f>BC!MZ67</f>
        <v>1.6148731023651469E-3</v>
      </c>
    </row>
    <row r="93" spans="1:58" s="60" customFormat="1" x14ac:dyDescent="0.25">
      <c r="A93" s="10">
        <f t="shared" si="51"/>
        <v>92</v>
      </c>
      <c r="B93" s="60" t="s">
        <v>84</v>
      </c>
      <c r="C93" s="60">
        <v>9</v>
      </c>
      <c r="D93" s="60" t="s">
        <v>87</v>
      </c>
      <c r="E93" s="60">
        <v>25</v>
      </c>
      <c r="F93" s="76">
        <v>5</v>
      </c>
      <c r="G93" s="60">
        <v>0</v>
      </c>
      <c r="H93" s="60">
        <v>99.98</v>
      </c>
      <c r="I93" s="60">
        <v>200</v>
      </c>
      <c r="J93" s="60">
        <v>200</v>
      </c>
      <c r="K93" s="58">
        <v>32.89</v>
      </c>
      <c r="L93" s="58">
        <v>4.67</v>
      </c>
      <c r="M93" s="58">
        <v>2.5099999999999998</v>
      </c>
      <c r="N93" s="58">
        <v>2.4300000000000002</v>
      </c>
      <c r="O93" s="58">
        <v>57.5</v>
      </c>
      <c r="P93" s="58">
        <f t="shared" si="48"/>
        <v>0.14198844633627242</v>
      </c>
      <c r="Q93" s="58">
        <f t="shared" si="49"/>
        <v>1.7482517482517481</v>
      </c>
      <c r="R93" s="58">
        <f t="shared" si="35"/>
        <v>7.6314989358467616E-2</v>
      </c>
      <c r="S93" s="118">
        <f t="shared" si="50"/>
        <v>1.8902401945880207</v>
      </c>
      <c r="T93" s="60">
        <v>9.1</v>
      </c>
      <c r="U93" s="60">
        <v>21.15</v>
      </c>
      <c r="V93" s="60">
        <v>800</v>
      </c>
      <c r="W93" s="60">
        <v>20</v>
      </c>
      <c r="X93" s="60">
        <v>1</v>
      </c>
      <c r="Y93" s="60">
        <v>0</v>
      </c>
      <c r="Z93" s="60">
        <v>1</v>
      </c>
      <c r="AA93" s="60">
        <v>0.2</v>
      </c>
      <c r="AB93" s="57">
        <v>35</v>
      </c>
      <c r="AC93" s="57">
        <v>50</v>
      </c>
      <c r="AD93" s="57">
        <f>BC!NA67</f>
        <v>4.6283705631618455</v>
      </c>
      <c r="AE93" s="57">
        <f>BC!NB67</f>
        <v>0.34163516760460361</v>
      </c>
      <c r="AF93" s="16">
        <f t="shared" si="36"/>
        <v>0.26397053571428575</v>
      </c>
      <c r="AG93" s="16">
        <f t="shared" si="37"/>
        <v>0.55656071428571441</v>
      </c>
      <c r="AH93" s="16">
        <f t="shared" si="38"/>
        <v>0.90395446428571435</v>
      </c>
      <c r="AI93" s="16">
        <f t="shared" si="39"/>
        <v>1.0701919642857145</v>
      </c>
      <c r="AJ93" s="16">
        <f t="shared" si="40"/>
        <v>1.1088589285714285</v>
      </c>
      <c r="AK93" s="16">
        <f t="shared" si="41"/>
        <v>1.1386964285714287</v>
      </c>
      <c r="AL93" s="16">
        <f t="shared" si="42"/>
        <v>1.1630535714285715</v>
      </c>
      <c r="AM93" s="16">
        <f t="shared" si="43"/>
        <v>1.1822348214285716</v>
      </c>
      <c r="AN93" s="16">
        <f t="shared" si="44"/>
        <v>1.1956312500000001</v>
      </c>
      <c r="AO93" s="16">
        <f t="shared" si="45"/>
        <v>1.2038517857142859</v>
      </c>
      <c r="AP93" s="16">
        <f t="shared" si="46"/>
        <v>1.2059830357142858</v>
      </c>
      <c r="AQ93" s="16">
        <f t="shared" si="47"/>
        <v>1.2065919642857144</v>
      </c>
      <c r="AR93" s="14">
        <f t="shared" si="34"/>
        <v>304464.28571428574</v>
      </c>
      <c r="AS93" s="10">
        <v>9.9999999999999995E-7</v>
      </c>
      <c r="AT93" s="10">
        <v>0.86699999999999999</v>
      </c>
      <c r="AU93" s="10">
        <v>1.8280000000000001</v>
      </c>
      <c r="AV93" s="10">
        <v>2.9689999999999999</v>
      </c>
      <c r="AW93" s="10">
        <v>3.5150000000000001</v>
      </c>
      <c r="AX93" s="10">
        <v>3.6419999999999999</v>
      </c>
      <c r="AY93" s="10">
        <v>3.74</v>
      </c>
      <c r="AZ93" s="10">
        <v>3.82</v>
      </c>
      <c r="BA93" s="10">
        <v>3.883</v>
      </c>
      <c r="BB93" s="10">
        <v>3.927</v>
      </c>
      <c r="BC93" s="10">
        <v>3.9540000000000002</v>
      </c>
      <c r="BD93" s="10">
        <v>3.9609999999999999</v>
      </c>
      <c r="BE93" s="10">
        <v>3.9630000000000001</v>
      </c>
      <c r="BF93" s="60">
        <f>BC!ND67</f>
        <v>1.0046720902044768E-3</v>
      </c>
    </row>
    <row r="94" spans="1:58" s="60" customFormat="1" x14ac:dyDescent="0.25">
      <c r="A94" s="10">
        <f t="shared" si="51"/>
        <v>93</v>
      </c>
      <c r="B94" s="60" t="s">
        <v>84</v>
      </c>
      <c r="C94" s="60">
        <v>9</v>
      </c>
      <c r="D94" s="60" t="s">
        <v>87</v>
      </c>
      <c r="E94" s="60">
        <v>25</v>
      </c>
      <c r="F94" s="76">
        <v>10</v>
      </c>
      <c r="G94" s="60">
        <v>0</v>
      </c>
      <c r="H94" s="60">
        <v>99.98</v>
      </c>
      <c r="I94" s="60">
        <v>200</v>
      </c>
      <c r="J94" s="60">
        <v>200</v>
      </c>
      <c r="K94" s="58">
        <v>32.89</v>
      </c>
      <c r="L94" s="58">
        <v>4.67</v>
      </c>
      <c r="M94" s="58">
        <v>2.5099999999999998</v>
      </c>
      <c r="N94" s="58">
        <v>2.4300000000000002</v>
      </c>
      <c r="O94" s="58">
        <v>57.5</v>
      </c>
      <c r="P94" s="58">
        <f t="shared" si="48"/>
        <v>0.14198844633627242</v>
      </c>
      <c r="Q94" s="58">
        <f t="shared" si="49"/>
        <v>1.7482517482517481</v>
      </c>
      <c r="R94" s="58">
        <f t="shared" si="35"/>
        <v>7.6314989358467616E-2</v>
      </c>
      <c r="S94" s="118">
        <f t="shared" si="50"/>
        <v>1.8902401945880207</v>
      </c>
      <c r="T94" s="60">
        <v>9.1</v>
      </c>
      <c r="U94" s="60">
        <v>21.15</v>
      </c>
      <c r="V94" s="60">
        <v>800</v>
      </c>
      <c r="W94" s="60">
        <v>20</v>
      </c>
      <c r="X94" s="60">
        <v>1</v>
      </c>
      <c r="Y94" s="60">
        <v>0</v>
      </c>
      <c r="Z94" s="60">
        <v>1</v>
      </c>
      <c r="AA94" s="60">
        <v>0.2</v>
      </c>
      <c r="AB94" s="57">
        <v>35</v>
      </c>
      <c r="AC94" s="57">
        <v>50</v>
      </c>
      <c r="AD94" s="57">
        <f>BC!NE67</f>
        <v>4.9633600595360399</v>
      </c>
      <c r="AE94" s="57">
        <f>BC!NF67</f>
        <v>0.26712332854303755</v>
      </c>
      <c r="AF94" s="16">
        <f t="shared" si="36"/>
        <v>0.16867321428571433</v>
      </c>
      <c r="AG94" s="16">
        <f t="shared" si="37"/>
        <v>0.37540446428571433</v>
      </c>
      <c r="AH94" s="16">
        <f t="shared" si="38"/>
        <v>0.81413750000000007</v>
      </c>
      <c r="AI94" s="16">
        <f t="shared" si="39"/>
        <v>1.107032142857143</v>
      </c>
      <c r="AJ94" s="16">
        <f t="shared" si="40"/>
        <v>1.1326071428571429</v>
      </c>
      <c r="AK94" s="16">
        <f t="shared" si="41"/>
        <v>1.1447857142857143</v>
      </c>
      <c r="AL94" s="16">
        <f t="shared" si="42"/>
        <v>1.1551375000000002</v>
      </c>
      <c r="AM94" s="16">
        <f t="shared" si="43"/>
        <v>1.1633580357142859</v>
      </c>
      <c r="AN94" s="16">
        <f t="shared" si="44"/>
        <v>1.1688383928571429</v>
      </c>
      <c r="AO94" s="16">
        <f t="shared" si="45"/>
        <v>1.1721875000000002</v>
      </c>
      <c r="AP94" s="16">
        <f t="shared" si="46"/>
        <v>1.1731008928571429</v>
      </c>
      <c r="AQ94" s="16">
        <f t="shared" si="47"/>
        <v>1.1734053571428573</v>
      </c>
      <c r="AR94" s="14">
        <f t="shared" si="34"/>
        <v>304464.28571428574</v>
      </c>
      <c r="AS94" s="10">
        <v>9.9999999999999995E-7</v>
      </c>
      <c r="AT94" s="10">
        <v>0.55400000000000005</v>
      </c>
      <c r="AU94" s="10">
        <v>1.2330000000000001</v>
      </c>
      <c r="AV94" s="10">
        <v>2.6739999999999999</v>
      </c>
      <c r="AW94" s="10">
        <v>3.6360000000000001</v>
      </c>
      <c r="AX94" s="10">
        <v>3.72</v>
      </c>
      <c r="AY94" s="10">
        <v>3.76</v>
      </c>
      <c r="AZ94" s="10">
        <v>3.794</v>
      </c>
      <c r="BA94" s="10">
        <v>3.8210000000000002</v>
      </c>
      <c r="BB94" s="10">
        <v>3.839</v>
      </c>
      <c r="BC94" s="10">
        <v>3.85</v>
      </c>
      <c r="BD94" s="10">
        <v>3.8530000000000002</v>
      </c>
      <c r="BE94" s="10">
        <v>3.8540000000000001</v>
      </c>
      <c r="BF94" s="60">
        <f>BC!NH67</f>
        <v>2.7424416401055406E-3</v>
      </c>
    </row>
    <row r="95" spans="1:58" s="56" customFormat="1" x14ac:dyDescent="0.25">
      <c r="A95" s="10">
        <f t="shared" si="51"/>
        <v>94</v>
      </c>
      <c r="B95" s="56" t="s">
        <v>80</v>
      </c>
      <c r="C95" s="56">
        <v>9</v>
      </c>
      <c r="D95" s="56" t="s">
        <v>83</v>
      </c>
      <c r="E95" s="56">
        <v>25</v>
      </c>
      <c r="F95" s="75">
        <v>5</v>
      </c>
      <c r="G95" s="56">
        <v>0</v>
      </c>
      <c r="H95" s="56">
        <v>99.98</v>
      </c>
      <c r="I95" s="56">
        <v>200</v>
      </c>
      <c r="J95" s="56">
        <v>200</v>
      </c>
      <c r="K95" s="58">
        <v>34.1</v>
      </c>
      <c r="L95" s="58">
        <v>3.9</v>
      </c>
      <c r="M95" s="58">
        <v>1.3</v>
      </c>
      <c r="N95" s="58">
        <v>0</v>
      </c>
      <c r="O95" s="58">
        <v>60.7</v>
      </c>
      <c r="P95" s="58">
        <f t="shared" si="48"/>
        <v>0.11436950146627566</v>
      </c>
      <c r="Q95" s="58">
        <f t="shared" si="49"/>
        <v>1.7800586510263929</v>
      </c>
      <c r="R95" s="58">
        <f t="shared" si="35"/>
        <v>3.8123167155425221E-2</v>
      </c>
      <c r="S95" s="118">
        <f t="shared" si="50"/>
        <v>1.8944281524926687</v>
      </c>
      <c r="T95" s="56">
        <v>9.4</v>
      </c>
      <c r="U95" s="56">
        <v>26.2</v>
      </c>
      <c r="V95" s="56">
        <v>800</v>
      </c>
      <c r="W95" s="56">
        <v>20</v>
      </c>
      <c r="X95" s="56">
        <v>1</v>
      </c>
      <c r="Y95" s="56">
        <v>0</v>
      </c>
      <c r="Z95" s="56">
        <v>1</v>
      </c>
      <c r="AA95" s="56">
        <v>0.1</v>
      </c>
      <c r="AB95" s="57">
        <v>35</v>
      </c>
      <c r="AC95" s="57">
        <v>50</v>
      </c>
      <c r="AD95" s="57">
        <f>BC!NI67</f>
        <v>25.164710027397874</v>
      </c>
      <c r="AE95" s="57">
        <f>BC!NJ67</f>
        <v>5.5618482396468362E-2</v>
      </c>
      <c r="AF95" s="16">
        <f t="shared" ref="AF95:AF125" si="52">AR95*AS95*AT95</f>
        <v>1.9711017857142861</v>
      </c>
      <c r="AG95" s="77">
        <f t="shared" ref="AG95:AG125" si="53">AR95*AS95*AU95</f>
        <v>5.2185178571428574</v>
      </c>
      <c r="AH95" s="16">
        <f t="shared" ref="AH95:AH125" si="54">AR95*AS95*AV95</f>
        <v>8.9281107142857152</v>
      </c>
      <c r="AI95" s="16">
        <f t="shared" ref="AI95:AI125" si="55">AR95*AS95*AW95</f>
        <v>9.1424535714285717</v>
      </c>
      <c r="AJ95" s="16">
        <f t="shared" ref="AJ95:AJ125" si="56">AR95*AS95*AX95</f>
        <v>9.3440089285714301</v>
      </c>
      <c r="AK95" s="16">
        <f t="shared" ref="AK95:AK125" si="57">AR95*AS95*AY95</f>
        <v>9.5151178571428581</v>
      </c>
      <c r="AL95" s="16">
        <f t="shared" ref="AL95:AL125" si="58">AR95*AS95*AZ95</f>
        <v>9.6545625000000008</v>
      </c>
      <c r="AM95" s="16">
        <f t="shared" ref="AM95:AM125" si="59">AR95*AS95*BA95</f>
        <v>9.763560714285715</v>
      </c>
      <c r="AN95" s="16">
        <f t="shared" ref="AN95:AN125" si="60">AR95*AS95*BB95</f>
        <v>9.840894642857144</v>
      </c>
      <c r="AO95" s="16">
        <f t="shared" ref="AO95:AO125" si="61">AR95*AS95*BC95</f>
        <v>9.8877821428571426</v>
      </c>
      <c r="AP95" s="16">
        <f t="shared" ref="AP95:AP125" si="62">AR95*AS95*BD95</f>
        <v>9.8993517857142876</v>
      </c>
      <c r="AQ95" s="16">
        <f t="shared" ref="AQ95:AQ125" si="63">AR95*AS95*BE95</f>
        <v>9.9030053571428596</v>
      </c>
      <c r="AR95" s="14">
        <f t="shared" si="34"/>
        <v>608928.57142857148</v>
      </c>
      <c r="AS95" s="10">
        <v>9.9999999999999995E-7</v>
      </c>
      <c r="AT95" s="10">
        <v>3.2370000000000001</v>
      </c>
      <c r="AU95" s="10">
        <v>8.57</v>
      </c>
      <c r="AV95" s="10">
        <v>14.662000000000001</v>
      </c>
      <c r="AW95" s="10">
        <v>15.013999999999999</v>
      </c>
      <c r="AX95" s="10">
        <v>15.345000000000001</v>
      </c>
      <c r="AY95" s="10">
        <v>15.625999999999999</v>
      </c>
      <c r="AZ95" s="10">
        <v>15.855</v>
      </c>
      <c r="BA95" s="10">
        <v>16.033999999999999</v>
      </c>
      <c r="BB95" s="10">
        <v>16.161000000000001</v>
      </c>
      <c r="BC95" s="10">
        <v>16.238</v>
      </c>
      <c r="BD95" s="10">
        <v>16.257000000000001</v>
      </c>
      <c r="BE95" s="10">
        <v>16.263000000000002</v>
      </c>
      <c r="BF95" s="56">
        <f>BC!NL67</f>
        <v>1.1116616128302417E-3</v>
      </c>
    </row>
    <row r="96" spans="1:58" s="56" customFormat="1" x14ac:dyDescent="0.25">
      <c r="A96" s="10">
        <f t="shared" si="51"/>
        <v>95</v>
      </c>
      <c r="B96" s="56" t="s">
        <v>80</v>
      </c>
      <c r="C96" s="56">
        <v>9</v>
      </c>
      <c r="D96" s="56" t="s">
        <v>83</v>
      </c>
      <c r="E96" s="56">
        <v>25</v>
      </c>
      <c r="F96" s="75">
        <v>5</v>
      </c>
      <c r="G96" s="56">
        <v>0</v>
      </c>
      <c r="H96" s="56">
        <v>99.98</v>
      </c>
      <c r="I96" s="56">
        <v>600</v>
      </c>
      <c r="J96" s="56">
        <v>200</v>
      </c>
      <c r="K96" s="58">
        <v>34.1</v>
      </c>
      <c r="L96" s="58">
        <v>3.9</v>
      </c>
      <c r="M96" s="58">
        <v>1.3</v>
      </c>
      <c r="N96" s="58">
        <v>0</v>
      </c>
      <c r="O96" s="58">
        <v>60.7</v>
      </c>
      <c r="P96" s="58">
        <f t="shared" si="48"/>
        <v>0.11436950146627566</v>
      </c>
      <c r="Q96" s="58">
        <f t="shared" si="49"/>
        <v>1.7800586510263929</v>
      </c>
      <c r="R96" s="58">
        <f t="shared" si="35"/>
        <v>3.8123167155425221E-2</v>
      </c>
      <c r="S96" s="118">
        <f t="shared" si="50"/>
        <v>1.8944281524926687</v>
      </c>
      <c r="T96" s="56">
        <v>9.4</v>
      </c>
      <c r="U96" s="56">
        <v>26.2</v>
      </c>
      <c r="V96" s="56">
        <v>800</v>
      </c>
      <c r="W96" s="56">
        <v>20</v>
      </c>
      <c r="X96" s="56">
        <v>1</v>
      </c>
      <c r="Y96" s="56">
        <v>0</v>
      </c>
      <c r="Z96" s="56">
        <v>1</v>
      </c>
      <c r="AA96" s="56">
        <v>0.1</v>
      </c>
      <c r="AB96" s="57">
        <v>35</v>
      </c>
      <c r="AC96" s="57">
        <v>50</v>
      </c>
      <c r="AD96" s="57">
        <f>BC!NM67</f>
        <v>5.0743730384246328</v>
      </c>
      <c r="AE96" s="57">
        <f>BC!NN67</f>
        <v>0.578431633519224</v>
      </c>
      <c r="AF96" s="16">
        <f t="shared" si="52"/>
        <v>2.9794875000000003</v>
      </c>
      <c r="AG96" s="77">
        <f t="shared" si="53"/>
        <v>4.7971392857142856</v>
      </c>
      <c r="AH96" s="16">
        <f t="shared" si="54"/>
        <v>7.0988892857142867</v>
      </c>
      <c r="AI96" s="16">
        <f t="shared" si="55"/>
        <v>7.9794000000000009</v>
      </c>
      <c r="AJ96" s="16">
        <f t="shared" si="56"/>
        <v>8.4708053571428579</v>
      </c>
      <c r="AK96" s="16">
        <f t="shared" si="57"/>
        <v>8.8580839285714301</v>
      </c>
      <c r="AL96" s="16">
        <f t="shared" si="58"/>
        <v>9.0919125000000012</v>
      </c>
      <c r="AM96" s="16">
        <f t="shared" si="59"/>
        <v>9.2727642857142865</v>
      </c>
      <c r="AN96" s="16">
        <f t="shared" si="60"/>
        <v>9.400639285714286</v>
      </c>
      <c r="AO96" s="16">
        <f t="shared" si="61"/>
        <v>9.4773642857142857</v>
      </c>
      <c r="AP96" s="16">
        <f t="shared" si="62"/>
        <v>9.4956321428571453</v>
      </c>
      <c r="AQ96" s="16">
        <f t="shared" si="63"/>
        <v>9.5029392857142874</v>
      </c>
      <c r="AR96" s="14">
        <f t="shared" si="34"/>
        <v>1826785.7142857146</v>
      </c>
      <c r="AS96" s="10">
        <v>9.9999999999999995E-7</v>
      </c>
      <c r="AT96" s="10">
        <v>1.631</v>
      </c>
      <c r="AU96" s="10">
        <v>2.6259999999999999</v>
      </c>
      <c r="AV96" s="10">
        <v>3.8860000000000001</v>
      </c>
      <c r="AW96" s="10">
        <v>4.3680000000000003</v>
      </c>
      <c r="AX96" s="10">
        <v>4.6369999999999996</v>
      </c>
      <c r="AY96" s="10">
        <v>4.8490000000000002</v>
      </c>
      <c r="AZ96" s="10">
        <v>4.9770000000000003</v>
      </c>
      <c r="BA96" s="10">
        <v>5.0759999999999996</v>
      </c>
      <c r="BB96" s="10">
        <v>5.1459999999999999</v>
      </c>
      <c r="BC96" s="10">
        <v>5.1879999999999997</v>
      </c>
      <c r="BD96" s="10">
        <v>5.1980000000000004</v>
      </c>
      <c r="BE96" s="10">
        <v>5.202</v>
      </c>
      <c r="BF96" s="56">
        <f>BC!NP67</f>
        <v>3.4811613492144772E-3</v>
      </c>
    </row>
    <row r="97" spans="1:58" s="56" customFormat="1" x14ac:dyDescent="0.25">
      <c r="A97" s="10">
        <f t="shared" si="51"/>
        <v>96</v>
      </c>
      <c r="B97" s="56" t="s">
        <v>80</v>
      </c>
      <c r="C97" s="56">
        <v>9</v>
      </c>
      <c r="D97" s="56" t="s">
        <v>83</v>
      </c>
      <c r="E97" s="56">
        <v>25</v>
      </c>
      <c r="F97" s="75">
        <v>5</v>
      </c>
      <c r="G97" s="56">
        <v>0</v>
      </c>
      <c r="H97" s="56">
        <v>99.98</v>
      </c>
      <c r="I97" s="56">
        <v>1500</v>
      </c>
      <c r="J97" s="56">
        <v>200</v>
      </c>
      <c r="K97" s="58">
        <v>34.1</v>
      </c>
      <c r="L97" s="58">
        <v>3.9</v>
      </c>
      <c r="M97" s="58">
        <v>1.3</v>
      </c>
      <c r="N97" s="58">
        <v>0</v>
      </c>
      <c r="O97" s="58">
        <v>60.7</v>
      </c>
      <c r="P97" s="58">
        <f t="shared" si="48"/>
        <v>0.11436950146627566</v>
      </c>
      <c r="Q97" s="58">
        <f t="shared" si="49"/>
        <v>1.7800586510263929</v>
      </c>
      <c r="R97" s="58">
        <f t="shared" si="35"/>
        <v>3.8123167155425221E-2</v>
      </c>
      <c r="S97" s="118">
        <f t="shared" si="50"/>
        <v>1.8944281524926687</v>
      </c>
      <c r="T97" s="56">
        <v>9.4</v>
      </c>
      <c r="U97" s="56">
        <v>26.2</v>
      </c>
      <c r="V97" s="56">
        <v>800</v>
      </c>
      <c r="W97" s="56">
        <v>20</v>
      </c>
      <c r="X97" s="56">
        <v>1</v>
      </c>
      <c r="Y97" s="56">
        <v>0</v>
      </c>
      <c r="Z97" s="56">
        <v>1</v>
      </c>
      <c r="AA97" s="56">
        <v>0.1</v>
      </c>
      <c r="AB97" s="57">
        <v>35</v>
      </c>
      <c r="AC97" s="57">
        <v>50</v>
      </c>
      <c r="AD97" s="57">
        <f>BC!NQ67</f>
        <v>3.2565300301433511</v>
      </c>
      <c r="AE97" s="57">
        <f>BC!NR67</f>
        <v>0.4988680115161887</v>
      </c>
      <c r="AF97" s="16">
        <f t="shared" si="52"/>
        <v>2.2697812500000003</v>
      </c>
      <c r="AG97" s="77">
        <f t="shared" si="53"/>
        <v>4.9734241071428578</v>
      </c>
      <c r="AH97" s="16">
        <f t="shared" si="54"/>
        <v>9.4307812500000008</v>
      </c>
      <c r="AI97" s="16">
        <f t="shared" si="55"/>
        <v>10.243700892857143</v>
      </c>
      <c r="AJ97" s="16">
        <f t="shared" si="56"/>
        <v>10.672995535714289</v>
      </c>
      <c r="AK97" s="16">
        <f t="shared" si="57"/>
        <v>11.033785714285715</v>
      </c>
      <c r="AL97" s="16">
        <f t="shared" si="58"/>
        <v>11.330638392857145</v>
      </c>
      <c r="AM97" s="16">
        <f t="shared" si="59"/>
        <v>11.55898660714286</v>
      </c>
      <c r="AN97" s="16">
        <f t="shared" si="60"/>
        <v>11.723397321428575</v>
      </c>
      <c r="AO97" s="16">
        <f t="shared" si="61"/>
        <v>11.823870535714288</v>
      </c>
      <c r="AP97" s="16">
        <f t="shared" si="62"/>
        <v>11.846705357142859</v>
      </c>
      <c r="AQ97" s="16">
        <f t="shared" si="63"/>
        <v>11.855839285714287</v>
      </c>
      <c r="AR97" s="14">
        <f t="shared" ref="AR97:AR121" si="64">J97*34.1*I97/(AA97*22.4)</f>
        <v>4566964.2857142864</v>
      </c>
      <c r="AS97" s="10">
        <v>9.9999999999999995E-7</v>
      </c>
      <c r="AT97" s="10">
        <v>0.497</v>
      </c>
      <c r="AU97" s="10">
        <v>1.089</v>
      </c>
      <c r="AV97" s="10">
        <v>2.0649999999999999</v>
      </c>
      <c r="AW97" s="10">
        <v>2.2429999999999999</v>
      </c>
      <c r="AX97" s="10">
        <v>2.3370000000000002</v>
      </c>
      <c r="AY97" s="10">
        <v>2.4159999999999999</v>
      </c>
      <c r="AZ97" s="10">
        <v>2.4809999999999999</v>
      </c>
      <c r="BA97" s="10">
        <v>2.5310000000000001</v>
      </c>
      <c r="BB97" s="10">
        <v>2.5670000000000002</v>
      </c>
      <c r="BC97" s="10">
        <v>2.589</v>
      </c>
      <c r="BD97" s="10">
        <v>2.5939999999999999</v>
      </c>
      <c r="BE97" s="10">
        <v>2.5960000000000001</v>
      </c>
      <c r="BF97" s="56">
        <f>BC!NT67</f>
        <v>5.7471334442030578E-4</v>
      </c>
    </row>
    <row r="98" spans="1:58" s="60" customFormat="1" x14ac:dyDescent="0.25">
      <c r="A98" s="10">
        <f t="shared" si="51"/>
        <v>97</v>
      </c>
      <c r="B98" s="60" t="s">
        <v>84</v>
      </c>
      <c r="C98" s="60">
        <v>9</v>
      </c>
      <c r="D98" s="60" t="s">
        <v>87</v>
      </c>
      <c r="E98" s="60">
        <v>25</v>
      </c>
      <c r="F98" s="76">
        <v>5</v>
      </c>
      <c r="G98" s="60">
        <v>0</v>
      </c>
      <c r="H98" s="60">
        <v>99.98</v>
      </c>
      <c r="I98" s="60">
        <v>200</v>
      </c>
      <c r="J98" s="60">
        <v>200</v>
      </c>
      <c r="K98" s="58">
        <v>32.89</v>
      </c>
      <c r="L98" s="58">
        <v>4.67</v>
      </c>
      <c r="M98" s="58">
        <v>2.5099999999999998</v>
      </c>
      <c r="N98" s="58">
        <v>2.4300000000000002</v>
      </c>
      <c r="O98" s="58">
        <v>57.5</v>
      </c>
      <c r="P98" s="58">
        <f t="shared" si="48"/>
        <v>0.14198844633627242</v>
      </c>
      <c r="Q98" s="58">
        <f t="shared" si="49"/>
        <v>1.7482517482517481</v>
      </c>
      <c r="R98" s="58">
        <f t="shared" ref="R98:R126" si="65">M98/K98</f>
        <v>7.6314989358467616E-2</v>
      </c>
      <c r="S98" s="118">
        <f t="shared" si="50"/>
        <v>1.8902401945880207</v>
      </c>
      <c r="T98" s="60">
        <v>9.1</v>
      </c>
      <c r="U98" s="60">
        <v>21.15</v>
      </c>
      <c r="V98" s="60">
        <v>800</v>
      </c>
      <c r="W98" s="60">
        <v>20</v>
      </c>
      <c r="X98" s="60">
        <v>1</v>
      </c>
      <c r="Y98" s="60">
        <v>0</v>
      </c>
      <c r="Z98" s="60">
        <v>1</v>
      </c>
      <c r="AA98" s="60">
        <v>0.2</v>
      </c>
      <c r="AB98" s="57">
        <v>35</v>
      </c>
      <c r="AC98" s="57">
        <v>50</v>
      </c>
      <c r="AD98" s="57">
        <f>BC!NU67</f>
        <v>4.5856995496089237</v>
      </c>
      <c r="AE98" s="57">
        <f>BC!NV67</f>
        <v>0.36691256898431995</v>
      </c>
      <c r="AF98" s="16">
        <f t="shared" si="52"/>
        <v>0.26062142857142861</v>
      </c>
      <c r="AG98" s="77">
        <f t="shared" si="53"/>
        <v>0.55290714285714293</v>
      </c>
      <c r="AH98" s="16">
        <f t="shared" si="54"/>
        <v>0.93622767857142875</v>
      </c>
      <c r="AI98" s="16">
        <f t="shared" si="55"/>
        <v>1.1444812500000001</v>
      </c>
      <c r="AJ98" s="16">
        <f t="shared" si="56"/>
        <v>1.2315580357142859</v>
      </c>
      <c r="AK98" s="16">
        <f t="shared" si="57"/>
        <v>1.2954955357142859</v>
      </c>
      <c r="AL98" s="16">
        <f t="shared" si="58"/>
        <v>1.3216794642857144</v>
      </c>
      <c r="AM98" s="16">
        <f t="shared" si="59"/>
        <v>1.3417741071428573</v>
      </c>
      <c r="AN98" s="16">
        <f t="shared" si="60"/>
        <v>1.356388392857143</v>
      </c>
      <c r="AO98" s="16">
        <f t="shared" si="61"/>
        <v>1.3649133928571429</v>
      </c>
      <c r="AP98" s="16">
        <f t="shared" si="62"/>
        <v>1.367044642857143</v>
      </c>
      <c r="AQ98" s="16">
        <f t="shared" si="63"/>
        <v>1.367958035714286</v>
      </c>
      <c r="AR98" s="14">
        <f t="shared" si="64"/>
        <v>304464.28571428574</v>
      </c>
      <c r="AS98" s="10">
        <v>9.9999999999999995E-7</v>
      </c>
      <c r="AT98" s="10">
        <v>0.85599999999999998</v>
      </c>
      <c r="AU98" s="10">
        <v>1.8160000000000001</v>
      </c>
      <c r="AV98" s="10">
        <v>3.0750000000000002</v>
      </c>
      <c r="AW98" s="10">
        <v>3.7589999999999999</v>
      </c>
      <c r="AX98" s="10">
        <v>4.0449999999999999</v>
      </c>
      <c r="AY98" s="10">
        <v>4.2549999999999999</v>
      </c>
      <c r="AZ98" s="10">
        <v>4.3410000000000002</v>
      </c>
      <c r="BA98" s="10">
        <v>4.407</v>
      </c>
      <c r="BB98" s="10">
        <v>4.4550000000000001</v>
      </c>
      <c r="BC98" s="10">
        <v>4.4829999999999997</v>
      </c>
      <c r="BD98" s="10">
        <v>4.49</v>
      </c>
      <c r="BE98" s="10">
        <v>4.4930000000000003</v>
      </c>
      <c r="BF98" s="60">
        <f>BC!NX67</f>
        <v>5.0469365131065444E-3</v>
      </c>
    </row>
    <row r="99" spans="1:58" s="60" customFormat="1" x14ac:dyDescent="0.25">
      <c r="A99" s="10">
        <f t="shared" si="51"/>
        <v>98</v>
      </c>
      <c r="B99" s="60" t="s">
        <v>84</v>
      </c>
      <c r="C99" s="60">
        <v>9</v>
      </c>
      <c r="D99" s="60" t="s">
        <v>87</v>
      </c>
      <c r="E99" s="60">
        <v>25</v>
      </c>
      <c r="F99" s="76">
        <v>5</v>
      </c>
      <c r="G99" s="60">
        <v>0</v>
      </c>
      <c r="H99" s="60">
        <v>99.98</v>
      </c>
      <c r="I99" s="60">
        <v>600</v>
      </c>
      <c r="J99" s="60">
        <v>200</v>
      </c>
      <c r="K99" s="58">
        <v>32.89</v>
      </c>
      <c r="L99" s="58">
        <v>4.67</v>
      </c>
      <c r="M99" s="58">
        <v>2.5099999999999998</v>
      </c>
      <c r="N99" s="58">
        <v>2.4300000000000002</v>
      </c>
      <c r="O99" s="58">
        <v>57.5</v>
      </c>
      <c r="P99" s="58">
        <f t="shared" si="48"/>
        <v>0.14198844633627242</v>
      </c>
      <c r="Q99" s="58">
        <f t="shared" si="49"/>
        <v>1.7482517482517481</v>
      </c>
      <c r="R99" s="58">
        <f t="shared" si="65"/>
        <v>7.6314989358467616E-2</v>
      </c>
      <c r="S99" s="118">
        <f t="shared" si="50"/>
        <v>1.8902401945880207</v>
      </c>
      <c r="T99" s="60">
        <v>9.1</v>
      </c>
      <c r="U99" s="60">
        <v>21.15</v>
      </c>
      <c r="V99" s="60">
        <v>800</v>
      </c>
      <c r="W99" s="60">
        <v>20</v>
      </c>
      <c r="X99" s="60">
        <v>1</v>
      </c>
      <c r="Y99" s="60">
        <v>0</v>
      </c>
      <c r="Z99" s="60">
        <v>1</v>
      </c>
      <c r="AA99" s="60">
        <v>0.2</v>
      </c>
      <c r="AB99" s="57">
        <v>35</v>
      </c>
      <c r="AC99" s="57">
        <v>50</v>
      </c>
      <c r="AD99" s="57">
        <f>BC!NY67</f>
        <v>2.6973271831831198</v>
      </c>
      <c r="AE99" s="57">
        <f>BC!NZ67</f>
        <v>0.4278280841684603</v>
      </c>
      <c r="AF99" s="16">
        <f t="shared" si="52"/>
        <v>0.2155607142857143</v>
      </c>
      <c r="AG99" s="77">
        <f t="shared" si="53"/>
        <v>0.47313750000000004</v>
      </c>
      <c r="AH99" s="16">
        <f t="shared" si="54"/>
        <v>0.98098392857142869</v>
      </c>
      <c r="AI99" s="16">
        <f t="shared" si="55"/>
        <v>1.5281062500000002</v>
      </c>
      <c r="AJ99" s="16">
        <f t="shared" si="56"/>
        <v>2.1556071428571428</v>
      </c>
      <c r="AK99" s="16">
        <f t="shared" si="57"/>
        <v>2.238725892857143</v>
      </c>
      <c r="AL99" s="16">
        <f t="shared" si="58"/>
        <v>2.3063169642857142</v>
      </c>
      <c r="AM99" s="16">
        <f t="shared" si="59"/>
        <v>2.3583803571428574</v>
      </c>
      <c r="AN99" s="16">
        <f t="shared" si="60"/>
        <v>2.3958294642857147</v>
      </c>
      <c r="AO99" s="16">
        <f t="shared" si="61"/>
        <v>2.4186642857142862</v>
      </c>
      <c r="AP99" s="16">
        <f t="shared" si="62"/>
        <v>2.4241446428571432</v>
      </c>
      <c r="AQ99" s="16">
        <f t="shared" si="63"/>
        <v>2.4259714285714291</v>
      </c>
      <c r="AR99" s="14">
        <f t="shared" si="64"/>
        <v>913392.85714285728</v>
      </c>
      <c r="AS99" s="10">
        <v>9.9999999999999995E-7</v>
      </c>
      <c r="AT99" s="10">
        <v>0.23599999999999999</v>
      </c>
      <c r="AU99" s="10">
        <v>0.51800000000000002</v>
      </c>
      <c r="AV99" s="10">
        <v>1.0740000000000001</v>
      </c>
      <c r="AW99" s="10">
        <v>1.673</v>
      </c>
      <c r="AX99" s="10">
        <v>2.36</v>
      </c>
      <c r="AY99" s="10">
        <v>2.4510000000000001</v>
      </c>
      <c r="AZ99" s="10">
        <v>2.5249999999999999</v>
      </c>
      <c r="BA99" s="10">
        <v>2.5819999999999999</v>
      </c>
      <c r="BB99" s="10">
        <v>2.6230000000000002</v>
      </c>
      <c r="BC99" s="10">
        <v>2.6480000000000001</v>
      </c>
      <c r="BD99" s="10">
        <v>2.6539999999999999</v>
      </c>
      <c r="BE99" s="10">
        <v>2.6560000000000001</v>
      </c>
      <c r="BF99" s="60">
        <f>BC!OB67</f>
        <v>8.8777393698030345E-3</v>
      </c>
    </row>
    <row r="100" spans="1:58" s="60" customFormat="1" x14ac:dyDescent="0.25">
      <c r="A100" s="10">
        <f t="shared" si="51"/>
        <v>99</v>
      </c>
      <c r="B100" s="60" t="s">
        <v>84</v>
      </c>
      <c r="C100" s="60">
        <v>9</v>
      </c>
      <c r="D100" s="60" t="s">
        <v>87</v>
      </c>
      <c r="E100" s="60">
        <v>25</v>
      </c>
      <c r="F100" s="76">
        <v>5</v>
      </c>
      <c r="G100" s="60">
        <v>0</v>
      </c>
      <c r="H100" s="60">
        <v>99.98</v>
      </c>
      <c r="I100" s="60">
        <v>1500</v>
      </c>
      <c r="J100" s="60">
        <v>200</v>
      </c>
      <c r="K100" s="58">
        <v>32.89</v>
      </c>
      <c r="L100" s="58">
        <v>4.67</v>
      </c>
      <c r="M100" s="58">
        <v>2.5099999999999998</v>
      </c>
      <c r="N100" s="58">
        <v>2.4300000000000002</v>
      </c>
      <c r="O100" s="58">
        <v>57.5</v>
      </c>
      <c r="P100" s="58">
        <f t="shared" si="48"/>
        <v>0.14198844633627242</v>
      </c>
      <c r="Q100" s="58">
        <f t="shared" si="49"/>
        <v>1.7482517482517481</v>
      </c>
      <c r="R100" s="58">
        <f t="shared" si="65"/>
        <v>7.6314989358467616E-2</v>
      </c>
      <c r="S100" s="118">
        <f t="shared" si="50"/>
        <v>1.8902401945880207</v>
      </c>
      <c r="T100" s="60">
        <v>9.1</v>
      </c>
      <c r="U100" s="60">
        <v>21.15</v>
      </c>
      <c r="V100" s="60">
        <v>800</v>
      </c>
      <c r="W100" s="60">
        <v>20</v>
      </c>
      <c r="X100" s="60">
        <v>1</v>
      </c>
      <c r="Y100" s="60">
        <v>0</v>
      </c>
      <c r="Z100" s="60">
        <v>1</v>
      </c>
      <c r="AA100" s="60">
        <v>0.2</v>
      </c>
      <c r="AB100" s="57">
        <v>35</v>
      </c>
      <c r="AC100" s="57">
        <v>50</v>
      </c>
      <c r="AD100" s="57">
        <f>BC!OC67</f>
        <v>0.8647666668034788</v>
      </c>
      <c r="AE100" s="57">
        <f>BC!OD67</f>
        <v>1.843490427495428</v>
      </c>
      <c r="AF100" s="16">
        <f t="shared" si="52"/>
        <v>0.3402388392857143</v>
      </c>
      <c r="AG100" s="77">
        <f t="shared" si="53"/>
        <v>0.74441517857142869</v>
      </c>
      <c r="AH100" s="16">
        <f t="shared" si="54"/>
        <v>1.2330803571428575</v>
      </c>
      <c r="AI100" s="16">
        <f t="shared" si="55"/>
        <v>1.3335535714285716</v>
      </c>
      <c r="AJ100" s="16">
        <f t="shared" si="56"/>
        <v>1.4089084821428575</v>
      </c>
      <c r="AK100" s="16">
        <f t="shared" si="57"/>
        <v>1.4751294642857147</v>
      </c>
      <c r="AL100" s="16">
        <f t="shared" si="58"/>
        <v>1.527649553571429</v>
      </c>
      <c r="AM100" s="16">
        <f t="shared" si="59"/>
        <v>1.5687522321428575</v>
      </c>
      <c r="AN100" s="16">
        <f t="shared" si="60"/>
        <v>1.5961540178571429</v>
      </c>
      <c r="AO100" s="16">
        <f t="shared" si="61"/>
        <v>1.6144218750000001</v>
      </c>
      <c r="AP100" s="16">
        <f t="shared" si="62"/>
        <v>1.6189888392857146</v>
      </c>
      <c r="AQ100" s="16">
        <f t="shared" si="63"/>
        <v>1.6212723214285716</v>
      </c>
      <c r="AR100" s="14">
        <f t="shared" si="64"/>
        <v>2283482.1428571432</v>
      </c>
      <c r="AS100" s="10">
        <v>9.9999999999999995E-7</v>
      </c>
      <c r="AT100" s="10">
        <v>0.14899999999999999</v>
      </c>
      <c r="AU100" s="10">
        <v>0.32600000000000001</v>
      </c>
      <c r="AV100" s="10">
        <v>0.54</v>
      </c>
      <c r="AW100" s="10">
        <v>0.58399999999999996</v>
      </c>
      <c r="AX100" s="10">
        <v>0.61699999999999999</v>
      </c>
      <c r="AY100" s="10">
        <v>0.64600000000000002</v>
      </c>
      <c r="AZ100" s="10">
        <v>0.66900000000000004</v>
      </c>
      <c r="BA100" s="10">
        <v>0.68700000000000006</v>
      </c>
      <c r="BB100" s="10">
        <v>0.69899999999999995</v>
      </c>
      <c r="BC100" s="10">
        <v>0.70699999999999996</v>
      </c>
      <c r="BD100" s="10">
        <v>0.70899999999999996</v>
      </c>
      <c r="BE100" s="10">
        <v>0.71</v>
      </c>
      <c r="BF100" s="60">
        <f>BC!OF67</f>
        <v>7.517477854942162E-4</v>
      </c>
    </row>
    <row r="101" spans="1:58" s="56" customFormat="1" x14ac:dyDescent="0.25">
      <c r="A101" s="10">
        <f t="shared" si="51"/>
        <v>100</v>
      </c>
      <c r="B101" s="56" t="s">
        <v>80</v>
      </c>
      <c r="C101" s="56">
        <v>9</v>
      </c>
      <c r="D101" s="56" t="s">
        <v>83</v>
      </c>
      <c r="E101" s="56">
        <v>25</v>
      </c>
      <c r="F101" s="75">
        <v>5</v>
      </c>
      <c r="G101" s="56">
        <v>0</v>
      </c>
      <c r="H101" s="56">
        <v>99.98</v>
      </c>
      <c r="I101" s="56">
        <v>200</v>
      </c>
      <c r="J101" s="56">
        <v>200</v>
      </c>
      <c r="K101" s="58">
        <v>34.1</v>
      </c>
      <c r="L101" s="58">
        <v>3.9</v>
      </c>
      <c r="M101" s="58">
        <v>1.3</v>
      </c>
      <c r="N101" s="58">
        <v>0</v>
      </c>
      <c r="O101" s="58">
        <v>60.7</v>
      </c>
      <c r="P101" s="58">
        <f t="shared" si="48"/>
        <v>0.11436950146627566</v>
      </c>
      <c r="Q101" s="58">
        <f t="shared" si="49"/>
        <v>1.7800586510263929</v>
      </c>
      <c r="R101" s="58">
        <f t="shared" si="65"/>
        <v>3.8123167155425221E-2</v>
      </c>
      <c r="S101" s="118">
        <f t="shared" si="50"/>
        <v>1.8944281524926687</v>
      </c>
      <c r="T101" s="56">
        <v>9.4</v>
      </c>
      <c r="U101" s="56">
        <v>26.2</v>
      </c>
      <c r="V101" s="56">
        <v>800</v>
      </c>
      <c r="W101" s="56">
        <v>20</v>
      </c>
      <c r="X101" s="56">
        <v>1</v>
      </c>
      <c r="Y101" s="56">
        <v>0</v>
      </c>
      <c r="Z101" s="56">
        <v>1</v>
      </c>
      <c r="AA101" s="56">
        <v>0.1</v>
      </c>
      <c r="AB101" s="57">
        <v>35</v>
      </c>
      <c r="AC101" s="57">
        <v>50</v>
      </c>
      <c r="AD101" s="57">
        <f>BC!OG67</f>
        <v>25.991932629977548</v>
      </c>
      <c r="AE101" s="57">
        <f>BC!OH67</f>
        <v>5.3268790199148486E-2</v>
      </c>
      <c r="AF101" s="16">
        <f t="shared" si="52"/>
        <v>2.0654857142857144</v>
      </c>
      <c r="AG101" s="77">
        <f t="shared" si="53"/>
        <v>5.0936875000000006</v>
      </c>
      <c r="AH101" s="16">
        <f t="shared" si="54"/>
        <v>8.9415071428571427</v>
      </c>
      <c r="AI101" s="16">
        <f t="shared" si="55"/>
        <v>9.1710732142857143</v>
      </c>
      <c r="AJ101" s="16">
        <f t="shared" si="56"/>
        <v>9.3708017857142867</v>
      </c>
      <c r="AK101" s="16">
        <f t="shared" si="57"/>
        <v>9.5394750000000013</v>
      </c>
      <c r="AL101" s="16">
        <f t="shared" si="58"/>
        <v>9.6777017857142873</v>
      </c>
      <c r="AM101" s="16">
        <f t="shared" si="59"/>
        <v>9.7848732142857138</v>
      </c>
      <c r="AN101" s="16">
        <f t="shared" si="60"/>
        <v>9.8615982142857153</v>
      </c>
      <c r="AO101" s="16">
        <f t="shared" si="61"/>
        <v>9.9078767857142864</v>
      </c>
      <c r="AP101" s="16">
        <f t="shared" si="62"/>
        <v>9.9194464285714297</v>
      </c>
      <c r="AQ101" s="16">
        <f t="shared" si="63"/>
        <v>9.9230999999999998</v>
      </c>
      <c r="AR101" s="14">
        <f t="shared" si="64"/>
        <v>608928.57142857148</v>
      </c>
      <c r="AS101" s="10">
        <v>9.9999999999999995E-7</v>
      </c>
      <c r="AT101" s="10">
        <v>3.3919999999999999</v>
      </c>
      <c r="AU101" s="10">
        <v>8.3650000000000002</v>
      </c>
      <c r="AV101" s="10">
        <v>14.683999999999999</v>
      </c>
      <c r="AW101" s="10">
        <v>15.061</v>
      </c>
      <c r="AX101" s="10">
        <v>15.388999999999999</v>
      </c>
      <c r="AY101" s="10">
        <v>15.666</v>
      </c>
      <c r="AZ101" s="10">
        <v>15.893000000000001</v>
      </c>
      <c r="BA101" s="10">
        <v>16.068999999999999</v>
      </c>
      <c r="BB101" s="10">
        <v>16.195</v>
      </c>
      <c r="BC101" s="10">
        <v>16.271000000000001</v>
      </c>
      <c r="BD101" s="10">
        <v>16.29</v>
      </c>
      <c r="BE101" s="10">
        <v>16.295999999999999</v>
      </c>
      <c r="BF101" s="56">
        <f>BC!OJ67</f>
        <v>9.7147517731873507E-4</v>
      </c>
    </row>
    <row r="102" spans="1:58" s="56" customFormat="1" x14ac:dyDescent="0.25">
      <c r="A102" s="10">
        <f t="shared" si="51"/>
        <v>101</v>
      </c>
      <c r="B102" s="56" t="s">
        <v>80</v>
      </c>
      <c r="C102" s="56">
        <v>9</v>
      </c>
      <c r="D102" s="56" t="s">
        <v>83</v>
      </c>
      <c r="E102" s="56">
        <v>25</v>
      </c>
      <c r="F102" s="75">
        <v>5</v>
      </c>
      <c r="G102" s="56">
        <v>0</v>
      </c>
      <c r="H102" s="56">
        <v>99.98</v>
      </c>
      <c r="I102" s="56">
        <v>200</v>
      </c>
      <c r="J102" s="56">
        <v>400</v>
      </c>
      <c r="K102" s="58">
        <v>34.1</v>
      </c>
      <c r="L102" s="58">
        <v>3.9</v>
      </c>
      <c r="M102" s="58">
        <v>1.3</v>
      </c>
      <c r="N102" s="58">
        <v>0</v>
      </c>
      <c r="O102" s="58">
        <v>60.7</v>
      </c>
      <c r="P102" s="58">
        <f t="shared" si="48"/>
        <v>0.11436950146627566</v>
      </c>
      <c r="Q102" s="58">
        <f t="shared" si="49"/>
        <v>1.7800586510263929</v>
      </c>
      <c r="R102" s="58">
        <f t="shared" si="65"/>
        <v>3.8123167155425221E-2</v>
      </c>
      <c r="S102" s="118">
        <f t="shared" si="50"/>
        <v>1.8944281524926687</v>
      </c>
      <c r="T102" s="56">
        <v>9.4</v>
      </c>
      <c r="U102" s="56">
        <v>26.2</v>
      </c>
      <c r="V102" s="56">
        <v>800</v>
      </c>
      <c r="W102" s="56">
        <v>20</v>
      </c>
      <c r="X102" s="56">
        <v>1</v>
      </c>
      <c r="Y102" s="56">
        <v>0</v>
      </c>
      <c r="Z102" s="56">
        <v>1</v>
      </c>
      <c r="AA102" s="56">
        <v>0.1</v>
      </c>
      <c r="AB102" s="57">
        <v>35</v>
      </c>
      <c r="AC102" s="57">
        <v>50</v>
      </c>
      <c r="AD102" s="57">
        <f>BC!OK67</f>
        <v>9.322724100541258</v>
      </c>
      <c r="AE102" s="57">
        <f>BC!OL67</f>
        <v>0.17983639295869172</v>
      </c>
      <c r="AF102" s="16">
        <f t="shared" si="52"/>
        <v>2.4868642857142857</v>
      </c>
      <c r="AG102" s="77">
        <f t="shared" si="53"/>
        <v>5.1283964285714294</v>
      </c>
      <c r="AH102" s="16">
        <f t="shared" si="54"/>
        <v>7.4812964285714294</v>
      </c>
      <c r="AI102" s="16">
        <f t="shared" si="55"/>
        <v>8.8185035714285718</v>
      </c>
      <c r="AJ102" s="16">
        <f t="shared" si="56"/>
        <v>9.3093000000000004</v>
      </c>
      <c r="AK102" s="16">
        <f t="shared" si="57"/>
        <v>9.6831821428571434</v>
      </c>
      <c r="AL102" s="16">
        <f t="shared" si="58"/>
        <v>9.9888642857142873</v>
      </c>
      <c r="AM102" s="16">
        <f t="shared" si="59"/>
        <v>10.22634642857143</v>
      </c>
      <c r="AN102" s="16">
        <f t="shared" si="60"/>
        <v>10.395628571428572</v>
      </c>
      <c r="AO102" s="16">
        <f t="shared" si="61"/>
        <v>10.497928571428572</v>
      </c>
      <c r="AP102" s="16">
        <f t="shared" si="62"/>
        <v>10.523503571428572</v>
      </c>
      <c r="AQ102" s="16">
        <f t="shared" si="63"/>
        <v>10.530810714285716</v>
      </c>
      <c r="AR102" s="14">
        <f t="shared" si="64"/>
        <v>1217857.142857143</v>
      </c>
      <c r="AS102" s="10">
        <v>9.9999999999999995E-7</v>
      </c>
      <c r="AT102" s="10">
        <v>2.0419999999999998</v>
      </c>
      <c r="AU102" s="10">
        <v>4.2110000000000003</v>
      </c>
      <c r="AV102" s="10">
        <v>6.1429999999999998</v>
      </c>
      <c r="AW102" s="10">
        <v>7.2409999999999997</v>
      </c>
      <c r="AX102" s="10">
        <v>7.6440000000000001</v>
      </c>
      <c r="AY102" s="10">
        <v>7.9509999999999996</v>
      </c>
      <c r="AZ102" s="10">
        <v>8.202</v>
      </c>
      <c r="BA102" s="10">
        <v>8.3970000000000002</v>
      </c>
      <c r="BB102" s="10">
        <v>8.5359999999999996</v>
      </c>
      <c r="BC102" s="10">
        <v>8.6199999999999992</v>
      </c>
      <c r="BD102" s="10">
        <v>8.641</v>
      </c>
      <c r="BE102" s="10">
        <v>8.6470000000000002</v>
      </c>
      <c r="BF102" s="56">
        <f>BC!ON67</f>
        <v>5.1257568022986173E-4</v>
      </c>
    </row>
    <row r="103" spans="1:58" s="56" customFormat="1" x14ac:dyDescent="0.25">
      <c r="A103" s="10">
        <f t="shared" si="51"/>
        <v>102</v>
      </c>
      <c r="B103" s="56" t="s">
        <v>80</v>
      </c>
      <c r="C103" s="56">
        <v>9</v>
      </c>
      <c r="D103" s="56" t="s">
        <v>83</v>
      </c>
      <c r="E103" s="56">
        <v>25</v>
      </c>
      <c r="F103" s="75">
        <v>5</v>
      </c>
      <c r="G103" s="56">
        <v>0</v>
      </c>
      <c r="H103" s="56">
        <v>99.98</v>
      </c>
      <c r="I103" s="56">
        <v>200</v>
      </c>
      <c r="J103" s="56">
        <v>800</v>
      </c>
      <c r="K103" s="58">
        <v>34.1</v>
      </c>
      <c r="L103" s="58">
        <v>3.9</v>
      </c>
      <c r="M103" s="58">
        <v>1.3</v>
      </c>
      <c r="N103" s="58">
        <v>0</v>
      </c>
      <c r="O103" s="58">
        <v>60.7</v>
      </c>
      <c r="P103" s="58">
        <f t="shared" si="48"/>
        <v>0.11436950146627566</v>
      </c>
      <c r="Q103" s="58">
        <f t="shared" si="49"/>
        <v>1.7800586510263929</v>
      </c>
      <c r="R103" s="58">
        <f t="shared" si="65"/>
        <v>3.8123167155425221E-2</v>
      </c>
      <c r="S103" s="118">
        <f t="shared" si="50"/>
        <v>1.8944281524926687</v>
      </c>
      <c r="T103" s="56">
        <v>9.4</v>
      </c>
      <c r="U103" s="56">
        <v>26.2</v>
      </c>
      <c r="V103" s="56">
        <v>800</v>
      </c>
      <c r="W103" s="56">
        <v>20</v>
      </c>
      <c r="X103" s="56">
        <v>1</v>
      </c>
      <c r="Y103" s="56">
        <v>0</v>
      </c>
      <c r="Z103" s="56">
        <v>1</v>
      </c>
      <c r="AA103" s="56">
        <v>0.1</v>
      </c>
      <c r="AB103" s="57">
        <v>35</v>
      </c>
      <c r="AC103" s="57">
        <v>50</v>
      </c>
      <c r="AD103" s="57">
        <f>BC!OO67</f>
        <v>2.6328457885378103</v>
      </c>
      <c r="AE103" s="57">
        <f>BC!OP67</f>
        <v>0.56750293120160056</v>
      </c>
      <c r="AF103" s="16">
        <f t="shared" si="52"/>
        <v>0.82814285714285729</v>
      </c>
      <c r="AG103" s="77">
        <f t="shared" si="53"/>
        <v>1.8121714285714288</v>
      </c>
      <c r="AH103" s="16">
        <f t="shared" si="54"/>
        <v>3.6243428571428575</v>
      </c>
      <c r="AI103" s="16">
        <f t="shared" si="55"/>
        <v>4.7764357142857152</v>
      </c>
      <c r="AJ103" s="16">
        <f t="shared" si="56"/>
        <v>5.4048500000000006</v>
      </c>
      <c r="AK103" s="16">
        <f t="shared" si="57"/>
        <v>5.9334000000000007</v>
      </c>
      <c r="AL103" s="16">
        <f t="shared" si="58"/>
        <v>6.3645214285714289</v>
      </c>
      <c r="AM103" s="16">
        <f t="shared" si="59"/>
        <v>6.7030857142857148</v>
      </c>
      <c r="AN103" s="16">
        <f t="shared" si="60"/>
        <v>6.9417857142857153</v>
      </c>
      <c r="AO103" s="16">
        <f t="shared" si="61"/>
        <v>7.0854928571428575</v>
      </c>
      <c r="AP103" s="16">
        <f t="shared" si="62"/>
        <v>7.1220285714285723</v>
      </c>
      <c r="AQ103" s="16">
        <f t="shared" si="63"/>
        <v>7.134207142857143</v>
      </c>
      <c r="AR103" s="14">
        <f t="shared" si="64"/>
        <v>2435714.2857142859</v>
      </c>
      <c r="AS103" s="10">
        <v>9.9999999999999995E-7</v>
      </c>
      <c r="AT103" s="10">
        <v>0.34</v>
      </c>
      <c r="AU103" s="10">
        <v>0.74399999999999999</v>
      </c>
      <c r="AV103" s="10">
        <v>1.488</v>
      </c>
      <c r="AW103" s="10">
        <v>1.9610000000000001</v>
      </c>
      <c r="AX103" s="10">
        <v>2.2189999999999999</v>
      </c>
      <c r="AY103" s="10">
        <v>2.4359999999999999</v>
      </c>
      <c r="AZ103" s="10">
        <v>2.613</v>
      </c>
      <c r="BA103" s="10">
        <v>2.7519999999999998</v>
      </c>
      <c r="BB103" s="10">
        <v>2.85</v>
      </c>
      <c r="BC103" s="10">
        <v>2.9089999999999998</v>
      </c>
      <c r="BD103" s="10">
        <v>2.9239999999999999</v>
      </c>
      <c r="BE103" s="10">
        <v>2.9289999999999998</v>
      </c>
      <c r="BF103" s="56">
        <f>BC!OR67</f>
        <v>8.2937256107837429E-4</v>
      </c>
    </row>
    <row r="104" spans="1:58" s="56" customFormat="1" x14ac:dyDescent="0.25">
      <c r="A104" s="10">
        <f t="shared" si="51"/>
        <v>103</v>
      </c>
      <c r="B104" s="56" t="s">
        <v>80</v>
      </c>
      <c r="C104" s="56">
        <v>9</v>
      </c>
      <c r="D104" s="56" t="s">
        <v>83</v>
      </c>
      <c r="E104" s="56">
        <v>25</v>
      </c>
      <c r="F104" s="75">
        <v>5</v>
      </c>
      <c r="G104" s="56">
        <v>0</v>
      </c>
      <c r="H104" s="56">
        <v>99.98</v>
      </c>
      <c r="I104" s="56">
        <v>200</v>
      </c>
      <c r="J104" s="56">
        <v>1200</v>
      </c>
      <c r="K104" s="58">
        <v>34.1</v>
      </c>
      <c r="L104" s="58">
        <v>3.9</v>
      </c>
      <c r="M104" s="58">
        <v>1.3</v>
      </c>
      <c r="N104" s="58">
        <v>0</v>
      </c>
      <c r="O104" s="58">
        <v>60.7</v>
      </c>
      <c r="P104" s="58">
        <f t="shared" si="48"/>
        <v>0.11436950146627566</v>
      </c>
      <c r="Q104" s="58">
        <f t="shared" si="49"/>
        <v>1.7800586510263929</v>
      </c>
      <c r="R104" s="58">
        <f t="shared" si="65"/>
        <v>3.8123167155425221E-2</v>
      </c>
      <c r="S104" s="118">
        <f t="shared" si="50"/>
        <v>1.8944281524926687</v>
      </c>
      <c r="T104" s="56">
        <v>9.4</v>
      </c>
      <c r="U104" s="56">
        <v>26.2</v>
      </c>
      <c r="V104" s="56">
        <v>800</v>
      </c>
      <c r="W104" s="56">
        <v>20</v>
      </c>
      <c r="X104" s="56">
        <v>1</v>
      </c>
      <c r="Y104" s="56">
        <v>0</v>
      </c>
      <c r="Z104" s="56">
        <v>1</v>
      </c>
      <c r="AA104" s="56">
        <v>0.1</v>
      </c>
      <c r="AB104" s="57">
        <v>35</v>
      </c>
      <c r="AC104" s="57">
        <v>50</v>
      </c>
      <c r="AD104" s="57">
        <f>BC!OS67</f>
        <v>0.2796960971394869</v>
      </c>
      <c r="AE104" s="57">
        <f>BC!OT67</f>
        <v>5.5839294574755307</v>
      </c>
      <c r="AF104" s="16">
        <f t="shared" si="52"/>
        <v>0.15345000000000003</v>
      </c>
      <c r="AG104" s="77">
        <f t="shared" si="53"/>
        <v>0.33247500000000002</v>
      </c>
      <c r="AH104" s="16">
        <f t="shared" si="54"/>
        <v>0.66860357142857152</v>
      </c>
      <c r="AI104" s="16">
        <f t="shared" si="55"/>
        <v>0.75994285714285714</v>
      </c>
      <c r="AJ104" s="16">
        <f t="shared" si="56"/>
        <v>0.84762857142857151</v>
      </c>
      <c r="AK104" s="16">
        <f t="shared" si="57"/>
        <v>0.92435357142857155</v>
      </c>
      <c r="AL104" s="16">
        <f t="shared" si="58"/>
        <v>0.99011785714285727</v>
      </c>
      <c r="AM104" s="16">
        <f t="shared" si="59"/>
        <v>1.0376142857142858</v>
      </c>
      <c r="AN104" s="16">
        <f t="shared" si="60"/>
        <v>1.0741499999999999</v>
      </c>
      <c r="AO104" s="16">
        <f t="shared" si="61"/>
        <v>1.0924178571428571</v>
      </c>
      <c r="AP104" s="16">
        <f t="shared" si="62"/>
        <v>1.0997250000000001</v>
      </c>
      <c r="AQ104" s="16">
        <f t="shared" si="63"/>
        <v>0.1099725</v>
      </c>
      <c r="AR104" s="14">
        <f t="shared" si="64"/>
        <v>3653571.4285714291</v>
      </c>
      <c r="AS104" s="10">
        <v>9.9999999999999995E-7</v>
      </c>
      <c r="AT104" s="10">
        <v>4.2000000000000003E-2</v>
      </c>
      <c r="AU104" s="10">
        <v>9.0999999999999998E-2</v>
      </c>
      <c r="AV104" s="10">
        <v>0.183</v>
      </c>
      <c r="AW104" s="10">
        <v>0.20799999999999999</v>
      </c>
      <c r="AX104" s="10">
        <v>0.23200000000000001</v>
      </c>
      <c r="AY104" s="10">
        <v>0.253</v>
      </c>
      <c r="AZ104" s="10">
        <v>0.27100000000000002</v>
      </c>
      <c r="BA104" s="10">
        <v>0.28399999999999997</v>
      </c>
      <c r="BB104" s="10">
        <v>0.29399999999999998</v>
      </c>
      <c r="BC104" s="10">
        <v>0.29899999999999999</v>
      </c>
      <c r="BD104" s="10">
        <v>0.30099999999999999</v>
      </c>
      <c r="BE104" s="10">
        <v>3.0099999999999998E-2</v>
      </c>
      <c r="BF104" s="56">
        <f>BC!OV67</f>
        <v>3.2900358912653417E-3</v>
      </c>
    </row>
    <row r="105" spans="1:58" s="60" customFormat="1" x14ac:dyDescent="0.25">
      <c r="A105" s="10">
        <f t="shared" si="51"/>
        <v>104</v>
      </c>
      <c r="B105" s="60" t="s">
        <v>84</v>
      </c>
      <c r="C105" s="60">
        <v>9</v>
      </c>
      <c r="D105" s="60" t="s">
        <v>87</v>
      </c>
      <c r="E105" s="60">
        <v>25</v>
      </c>
      <c r="F105" s="76">
        <v>5</v>
      </c>
      <c r="G105" s="60">
        <v>0</v>
      </c>
      <c r="H105" s="60">
        <v>99.98</v>
      </c>
      <c r="I105" s="60">
        <v>200</v>
      </c>
      <c r="J105" s="60">
        <v>200</v>
      </c>
      <c r="K105" s="58">
        <v>32.89</v>
      </c>
      <c r="L105" s="58">
        <v>4.67</v>
      </c>
      <c r="M105" s="58">
        <v>2.5099999999999998</v>
      </c>
      <c r="N105" s="58">
        <v>2.4300000000000002</v>
      </c>
      <c r="O105" s="58">
        <v>57.5</v>
      </c>
      <c r="P105" s="58">
        <f t="shared" si="48"/>
        <v>0.14198844633627242</v>
      </c>
      <c r="Q105" s="58">
        <f t="shared" si="49"/>
        <v>1.7482517482517481</v>
      </c>
      <c r="R105" s="58">
        <f t="shared" si="65"/>
        <v>7.6314989358467616E-2</v>
      </c>
      <c r="S105" s="118">
        <f t="shared" si="50"/>
        <v>1.8902401945880207</v>
      </c>
      <c r="T105" s="60">
        <v>9.1</v>
      </c>
      <c r="U105" s="60">
        <v>21.15</v>
      </c>
      <c r="V105" s="60">
        <v>800</v>
      </c>
      <c r="W105" s="60">
        <v>20</v>
      </c>
      <c r="X105" s="60">
        <v>1</v>
      </c>
      <c r="Y105" s="60">
        <v>0</v>
      </c>
      <c r="Z105" s="60">
        <v>1</v>
      </c>
      <c r="AA105" s="60">
        <v>0.2</v>
      </c>
      <c r="AB105" s="57">
        <v>35</v>
      </c>
      <c r="AC105" s="57">
        <v>50</v>
      </c>
      <c r="AD105" s="57">
        <f>BC!OW67</f>
        <v>5.1806304961357466</v>
      </c>
      <c r="AE105" s="57">
        <f>BC!OX67</f>
        <v>0.27445193816631303</v>
      </c>
      <c r="AF105" s="16">
        <f t="shared" si="52"/>
        <v>0.24844285714285716</v>
      </c>
      <c r="AG105" s="77">
        <f t="shared" si="53"/>
        <v>0.54773125</v>
      </c>
      <c r="AH105" s="16">
        <f t="shared" si="54"/>
        <v>0.9316607142857144</v>
      </c>
      <c r="AI105" s="16">
        <f t="shared" si="55"/>
        <v>1.1864973214285714</v>
      </c>
      <c r="AJ105" s="16">
        <f t="shared" si="56"/>
        <v>1.276314285714286</v>
      </c>
      <c r="AK105" s="16">
        <f t="shared" si="57"/>
        <v>1.3076741071428573</v>
      </c>
      <c r="AL105" s="16">
        <f t="shared" si="58"/>
        <v>1.3335535714285716</v>
      </c>
      <c r="AM105" s="16">
        <f t="shared" si="59"/>
        <v>1.3536482142857142</v>
      </c>
      <c r="AN105" s="16">
        <f t="shared" si="60"/>
        <v>1.367958035714286</v>
      </c>
      <c r="AO105" s="16">
        <f t="shared" si="61"/>
        <v>1.3764830357142859</v>
      </c>
      <c r="AP105" s="16">
        <f t="shared" si="62"/>
        <v>1.3786142857142858</v>
      </c>
      <c r="AQ105" s="16">
        <f t="shared" si="63"/>
        <v>1.3792232142857146</v>
      </c>
      <c r="AR105" s="14">
        <f t="shared" si="64"/>
        <v>304464.28571428574</v>
      </c>
      <c r="AS105" s="10">
        <v>9.9999999999999995E-7</v>
      </c>
      <c r="AT105" s="10">
        <v>0.81599999999999995</v>
      </c>
      <c r="AU105" s="10">
        <v>1.7989999999999999</v>
      </c>
      <c r="AV105" s="10">
        <v>3.06</v>
      </c>
      <c r="AW105" s="10">
        <v>3.8969999999999998</v>
      </c>
      <c r="AX105" s="10">
        <v>4.1920000000000002</v>
      </c>
      <c r="AY105" s="10">
        <v>4.2949999999999999</v>
      </c>
      <c r="AZ105" s="10">
        <v>4.38</v>
      </c>
      <c r="BA105" s="10">
        <v>4.4459999999999997</v>
      </c>
      <c r="BB105" s="10">
        <v>4.4930000000000003</v>
      </c>
      <c r="BC105" s="10">
        <v>4.5209999999999999</v>
      </c>
      <c r="BD105" s="10">
        <v>4.5279999999999996</v>
      </c>
      <c r="BE105" s="10">
        <v>4.53</v>
      </c>
      <c r="BF105" s="60">
        <f>BC!OZ67</f>
        <v>5.4279097954334598E-4</v>
      </c>
    </row>
    <row r="106" spans="1:58" s="60" customFormat="1" x14ac:dyDescent="0.25">
      <c r="A106" s="10">
        <f t="shared" si="51"/>
        <v>105</v>
      </c>
      <c r="B106" s="60" t="s">
        <v>84</v>
      </c>
      <c r="C106" s="60">
        <v>9</v>
      </c>
      <c r="D106" s="60" t="s">
        <v>87</v>
      </c>
      <c r="E106" s="60">
        <v>25</v>
      </c>
      <c r="F106" s="76">
        <v>5</v>
      </c>
      <c r="G106" s="60">
        <v>0</v>
      </c>
      <c r="H106" s="60">
        <v>99.98</v>
      </c>
      <c r="I106" s="60">
        <v>200</v>
      </c>
      <c r="J106" s="60">
        <v>400</v>
      </c>
      <c r="K106" s="58">
        <v>32.89</v>
      </c>
      <c r="L106" s="58">
        <v>4.67</v>
      </c>
      <c r="M106" s="58">
        <v>2.5099999999999998</v>
      </c>
      <c r="N106" s="58">
        <v>2.4300000000000002</v>
      </c>
      <c r="O106" s="58">
        <v>57.5</v>
      </c>
      <c r="P106" s="58">
        <f t="shared" si="48"/>
        <v>0.14198844633627242</v>
      </c>
      <c r="Q106" s="58">
        <f t="shared" si="49"/>
        <v>1.7482517482517481</v>
      </c>
      <c r="R106" s="58">
        <f t="shared" si="65"/>
        <v>7.6314989358467616E-2</v>
      </c>
      <c r="S106" s="118">
        <f t="shared" si="50"/>
        <v>1.8902401945880207</v>
      </c>
      <c r="T106" s="60">
        <v>9.1</v>
      </c>
      <c r="U106" s="60">
        <v>21.15</v>
      </c>
      <c r="V106" s="60">
        <v>800</v>
      </c>
      <c r="W106" s="60">
        <v>20</v>
      </c>
      <c r="X106" s="60">
        <v>1</v>
      </c>
      <c r="Y106" s="60">
        <v>0</v>
      </c>
      <c r="Z106" s="60">
        <v>1</v>
      </c>
      <c r="AA106" s="60">
        <v>0.2</v>
      </c>
      <c r="AB106" s="57">
        <v>35</v>
      </c>
      <c r="AC106" s="57">
        <v>50</v>
      </c>
      <c r="AD106" s="57">
        <f>BC!PA67</f>
        <v>0.99661634149704492</v>
      </c>
      <c r="AE106" s="57">
        <f>BC!PB67</f>
        <v>1.3775011998374473</v>
      </c>
      <c r="AF106" s="16">
        <f t="shared" si="52"/>
        <v>0.12117678571428574</v>
      </c>
      <c r="AG106" s="77">
        <f t="shared" si="53"/>
        <v>0.17232678571428572</v>
      </c>
      <c r="AH106" s="16">
        <f t="shared" si="54"/>
        <v>0.30507321428571432</v>
      </c>
      <c r="AI106" s="16">
        <f t="shared" si="55"/>
        <v>0.44999821428571435</v>
      </c>
      <c r="AJ106" s="16">
        <f t="shared" si="56"/>
        <v>0.48775178571428579</v>
      </c>
      <c r="AK106" s="16">
        <f t="shared" si="57"/>
        <v>0.51880714285714291</v>
      </c>
      <c r="AL106" s="16">
        <f t="shared" si="58"/>
        <v>0.54377321428571435</v>
      </c>
      <c r="AM106" s="16">
        <f t="shared" si="59"/>
        <v>0.56325892857142867</v>
      </c>
      <c r="AN106" s="16">
        <f t="shared" si="60"/>
        <v>0.57726428571428579</v>
      </c>
      <c r="AO106" s="16">
        <f t="shared" si="61"/>
        <v>0.58578928571428579</v>
      </c>
      <c r="AP106" s="16">
        <f t="shared" si="62"/>
        <v>0.58761607142857142</v>
      </c>
      <c r="AQ106" s="16">
        <f t="shared" si="63"/>
        <v>0.588225</v>
      </c>
      <c r="AR106" s="14">
        <f t="shared" si="64"/>
        <v>608928.57142857148</v>
      </c>
      <c r="AS106" s="10">
        <v>9.9999999999999995E-7</v>
      </c>
      <c r="AT106" s="10">
        <v>0.19900000000000001</v>
      </c>
      <c r="AU106" s="10">
        <v>0.28299999999999997</v>
      </c>
      <c r="AV106" s="10">
        <v>0.501</v>
      </c>
      <c r="AW106" s="10">
        <v>0.73899999999999999</v>
      </c>
      <c r="AX106" s="10">
        <v>0.80100000000000005</v>
      </c>
      <c r="AY106" s="10">
        <v>0.85199999999999998</v>
      </c>
      <c r="AZ106" s="10">
        <v>0.89300000000000002</v>
      </c>
      <c r="BA106" s="10">
        <v>0.92500000000000004</v>
      </c>
      <c r="BB106" s="10">
        <v>0.94799999999999995</v>
      </c>
      <c r="BC106" s="10">
        <v>0.96199999999999997</v>
      </c>
      <c r="BD106" s="10">
        <v>0.96499999999999997</v>
      </c>
      <c r="BE106" s="10">
        <v>0.96599999999999997</v>
      </c>
      <c r="BF106" s="60">
        <f>BC!PD67</f>
        <v>3.1796538333116408E-3</v>
      </c>
    </row>
    <row r="107" spans="1:58" s="60" customFormat="1" x14ac:dyDescent="0.25">
      <c r="A107" s="10">
        <f t="shared" si="51"/>
        <v>106</v>
      </c>
      <c r="B107" s="60" t="s">
        <v>84</v>
      </c>
      <c r="C107" s="60">
        <v>9</v>
      </c>
      <c r="D107" s="60" t="s">
        <v>87</v>
      </c>
      <c r="E107" s="60">
        <v>25</v>
      </c>
      <c r="F107" s="76">
        <v>5</v>
      </c>
      <c r="G107" s="60">
        <v>0</v>
      </c>
      <c r="H107" s="60">
        <v>99.98</v>
      </c>
      <c r="I107" s="60">
        <v>200</v>
      </c>
      <c r="J107" s="60">
        <v>800</v>
      </c>
      <c r="K107" s="58">
        <v>32.89</v>
      </c>
      <c r="L107" s="58">
        <v>4.67</v>
      </c>
      <c r="M107" s="58">
        <v>2.5099999999999998</v>
      </c>
      <c r="N107" s="58">
        <v>2.4300000000000002</v>
      </c>
      <c r="O107" s="58">
        <v>57.5</v>
      </c>
      <c r="P107" s="58">
        <f t="shared" si="48"/>
        <v>0.14198844633627242</v>
      </c>
      <c r="Q107" s="58">
        <f t="shared" si="49"/>
        <v>1.7482517482517481</v>
      </c>
      <c r="R107" s="58">
        <f t="shared" si="65"/>
        <v>7.6314989358467616E-2</v>
      </c>
      <c r="S107" s="118">
        <f t="shared" si="50"/>
        <v>1.8902401945880207</v>
      </c>
      <c r="T107" s="60">
        <v>9.1</v>
      </c>
      <c r="U107" s="60">
        <v>21.15</v>
      </c>
      <c r="V107" s="60">
        <v>800</v>
      </c>
      <c r="W107" s="60">
        <v>20</v>
      </c>
      <c r="X107" s="60">
        <v>1</v>
      </c>
      <c r="Y107" s="60">
        <v>0</v>
      </c>
      <c r="Z107" s="60">
        <v>1</v>
      </c>
      <c r="AA107" s="60">
        <v>0.2</v>
      </c>
      <c r="AB107" s="57">
        <v>35</v>
      </c>
      <c r="AC107" s="57">
        <v>50</v>
      </c>
      <c r="AD107" s="57">
        <f>BC!PE67</f>
        <v>0.39784323875530792</v>
      </c>
      <c r="AE107" s="57">
        <f>BC!PF67</f>
        <v>3.5001071039270699</v>
      </c>
      <c r="AF107" s="16">
        <f t="shared" si="52"/>
        <v>8.6467857142857138E-2</v>
      </c>
      <c r="AG107" s="77">
        <f t="shared" si="53"/>
        <v>0.18876785714285715</v>
      </c>
      <c r="AH107" s="16">
        <f t="shared" si="54"/>
        <v>0.29106785714285716</v>
      </c>
      <c r="AI107" s="16">
        <f t="shared" si="55"/>
        <v>0.36292142857142862</v>
      </c>
      <c r="AJ107" s="16">
        <f t="shared" si="56"/>
        <v>0.43721071428571429</v>
      </c>
      <c r="AK107" s="16">
        <f t="shared" si="57"/>
        <v>0.5017571428571429</v>
      </c>
      <c r="AL107" s="16">
        <f t="shared" si="58"/>
        <v>0.55412500000000009</v>
      </c>
      <c r="AM107" s="16">
        <f t="shared" si="59"/>
        <v>0.59553214285714295</v>
      </c>
      <c r="AN107" s="16">
        <f t="shared" si="60"/>
        <v>0.62476071428571434</v>
      </c>
      <c r="AO107" s="16">
        <f t="shared" si="61"/>
        <v>0.64181071428571435</v>
      </c>
      <c r="AP107" s="16">
        <f t="shared" si="62"/>
        <v>0.64668214285714298</v>
      </c>
      <c r="AQ107" s="16">
        <f t="shared" si="63"/>
        <v>0.64790000000000014</v>
      </c>
      <c r="AR107" s="14">
        <f t="shared" si="64"/>
        <v>1217857.142857143</v>
      </c>
      <c r="AS107" s="10">
        <v>9.9999999999999995E-7</v>
      </c>
      <c r="AT107" s="10">
        <v>7.0999999999999994E-2</v>
      </c>
      <c r="AU107" s="10">
        <v>0.155</v>
      </c>
      <c r="AV107" s="10">
        <v>0.23899999999999999</v>
      </c>
      <c r="AW107" s="10">
        <v>0.29799999999999999</v>
      </c>
      <c r="AX107" s="10">
        <v>0.35899999999999999</v>
      </c>
      <c r="AY107" s="10">
        <v>0.41199999999999998</v>
      </c>
      <c r="AZ107" s="10">
        <v>0.45500000000000002</v>
      </c>
      <c r="BA107" s="10">
        <v>0.48899999999999999</v>
      </c>
      <c r="BB107" s="10">
        <v>0.51300000000000001</v>
      </c>
      <c r="BC107" s="10">
        <v>0.52700000000000002</v>
      </c>
      <c r="BD107" s="10">
        <v>0.53100000000000003</v>
      </c>
      <c r="BE107" s="10">
        <v>0.53200000000000003</v>
      </c>
      <c r="BF107" s="60">
        <f>BC!PH67</f>
        <v>1.7286699928221814E-3</v>
      </c>
    </row>
    <row r="108" spans="1:58" s="60" customFormat="1" x14ac:dyDescent="0.25">
      <c r="A108" s="10">
        <f t="shared" si="51"/>
        <v>107</v>
      </c>
      <c r="B108" s="60" t="s">
        <v>84</v>
      </c>
      <c r="C108" s="60">
        <v>9</v>
      </c>
      <c r="D108" s="60" t="s">
        <v>87</v>
      </c>
      <c r="E108" s="60">
        <v>25</v>
      </c>
      <c r="F108" s="76">
        <v>5</v>
      </c>
      <c r="G108" s="60">
        <v>0</v>
      </c>
      <c r="H108" s="60">
        <v>99.98</v>
      </c>
      <c r="I108" s="60">
        <v>200</v>
      </c>
      <c r="J108" s="60">
        <v>1200</v>
      </c>
      <c r="K108" s="58">
        <v>32.89</v>
      </c>
      <c r="L108" s="58">
        <v>4.67</v>
      </c>
      <c r="M108" s="58">
        <v>2.5099999999999998</v>
      </c>
      <c r="N108" s="58">
        <v>2.4300000000000002</v>
      </c>
      <c r="O108" s="58">
        <v>57.5</v>
      </c>
      <c r="P108" s="58">
        <f t="shared" si="48"/>
        <v>0.14198844633627242</v>
      </c>
      <c r="Q108" s="58">
        <f t="shared" si="49"/>
        <v>1.7482517482517481</v>
      </c>
      <c r="R108" s="58">
        <f t="shared" si="65"/>
        <v>7.6314989358467616E-2</v>
      </c>
      <c r="S108" s="118">
        <f t="shared" si="50"/>
        <v>1.8902401945880207</v>
      </c>
      <c r="T108" s="60">
        <v>9.1</v>
      </c>
      <c r="U108" s="60">
        <v>21.15</v>
      </c>
      <c r="V108" s="60">
        <v>800</v>
      </c>
      <c r="W108" s="60">
        <v>20</v>
      </c>
      <c r="X108" s="60">
        <v>1</v>
      </c>
      <c r="Y108" s="60">
        <v>0</v>
      </c>
      <c r="Z108" s="60">
        <v>1</v>
      </c>
      <c r="AA108" s="60">
        <v>0.2</v>
      </c>
      <c r="AB108" s="57">
        <v>35</v>
      </c>
      <c r="AC108" s="57">
        <v>50</v>
      </c>
      <c r="AD108" s="57">
        <f>BC!PI67</f>
        <v>0.25257112972851303</v>
      </c>
      <c r="AE108" s="57">
        <f>BC!PJ67</f>
        <v>7.5168120229113651</v>
      </c>
      <c r="AF108" s="16">
        <f t="shared" si="52"/>
        <v>7.6725000000000015E-2</v>
      </c>
      <c r="AG108" s="77">
        <f t="shared" si="53"/>
        <v>0.16623750000000001</v>
      </c>
      <c r="AH108" s="16">
        <f t="shared" si="54"/>
        <v>0.32699464285714286</v>
      </c>
      <c r="AI108" s="16">
        <f t="shared" si="55"/>
        <v>0.35622321428571435</v>
      </c>
      <c r="AJ108" s="16">
        <f t="shared" si="56"/>
        <v>0.41833392857142865</v>
      </c>
      <c r="AK108" s="16">
        <f t="shared" si="57"/>
        <v>0.47313750000000004</v>
      </c>
      <c r="AL108" s="16">
        <f t="shared" si="58"/>
        <v>0.51880714285714291</v>
      </c>
      <c r="AM108" s="16">
        <f t="shared" si="59"/>
        <v>0.55534285714285714</v>
      </c>
      <c r="AN108" s="16">
        <f t="shared" si="60"/>
        <v>0.58091785714285715</v>
      </c>
      <c r="AO108" s="16">
        <f t="shared" si="61"/>
        <v>0.59553214285714295</v>
      </c>
      <c r="AP108" s="16">
        <f t="shared" si="62"/>
        <v>0.59918571428571432</v>
      </c>
      <c r="AQ108" s="16">
        <f t="shared" si="63"/>
        <v>0.60101250000000006</v>
      </c>
      <c r="AR108" s="14">
        <f t="shared" si="64"/>
        <v>1826785.7142857146</v>
      </c>
      <c r="AS108" s="10">
        <v>9.9999999999999995E-7</v>
      </c>
      <c r="AT108" s="10">
        <v>4.2000000000000003E-2</v>
      </c>
      <c r="AU108" s="10">
        <v>9.0999999999999998E-2</v>
      </c>
      <c r="AV108" s="10">
        <v>0.17899999999999999</v>
      </c>
      <c r="AW108" s="10">
        <v>0.19500000000000001</v>
      </c>
      <c r="AX108" s="10">
        <v>0.22900000000000001</v>
      </c>
      <c r="AY108" s="10">
        <v>0.25900000000000001</v>
      </c>
      <c r="AZ108" s="10">
        <v>0.28399999999999997</v>
      </c>
      <c r="BA108" s="10">
        <v>0.30399999999999999</v>
      </c>
      <c r="BB108" s="10">
        <v>0.318</v>
      </c>
      <c r="BC108" s="10">
        <v>0.32600000000000001</v>
      </c>
      <c r="BD108" s="10">
        <v>0.32800000000000001</v>
      </c>
      <c r="BE108" s="10">
        <v>0.32900000000000001</v>
      </c>
      <c r="BF108" s="60">
        <f>BC!PL67</f>
        <v>1.5226348932854629E-3</v>
      </c>
    </row>
    <row r="109" spans="1:58" s="10" customFormat="1" x14ac:dyDescent="0.25">
      <c r="A109" s="10">
        <f t="shared" si="51"/>
        <v>108</v>
      </c>
      <c r="B109" s="10" t="s">
        <v>88</v>
      </c>
      <c r="C109" s="10">
        <v>2</v>
      </c>
      <c r="D109" s="10" t="s">
        <v>89</v>
      </c>
      <c r="E109" s="10">
        <v>25</v>
      </c>
      <c r="F109" s="10">
        <v>50</v>
      </c>
      <c r="G109" s="10">
        <v>0</v>
      </c>
      <c r="H109" s="10">
        <v>0</v>
      </c>
      <c r="I109" s="10">
        <v>1000</v>
      </c>
      <c r="J109" s="10">
        <v>100</v>
      </c>
      <c r="K109" s="10">
        <v>44.5</v>
      </c>
      <c r="L109" s="10">
        <v>5.4</v>
      </c>
      <c r="M109" s="10">
        <v>0.8</v>
      </c>
      <c r="N109" s="10">
        <v>0</v>
      </c>
      <c r="O109" s="10">
        <v>39.5</v>
      </c>
      <c r="P109" s="10">
        <f t="shared" si="48"/>
        <v>0.12134831460674159</v>
      </c>
      <c r="Q109" s="10">
        <f t="shared" si="49"/>
        <v>0.88764044943820219</v>
      </c>
      <c r="R109" s="10">
        <f t="shared" si="65"/>
        <v>1.7977528089887642E-2</v>
      </c>
      <c r="S109" s="118">
        <f t="shared" si="50"/>
        <v>1.0089887640449438</v>
      </c>
      <c r="T109" s="10">
        <v>10.199999999999999</v>
      </c>
      <c r="U109" s="10">
        <v>23.5</v>
      </c>
      <c r="V109" s="10">
        <v>500</v>
      </c>
      <c r="W109" s="10">
        <v>10</v>
      </c>
      <c r="X109" s="10">
        <v>1</v>
      </c>
      <c r="Y109" s="10">
        <v>25</v>
      </c>
      <c r="Z109" s="10">
        <v>1</v>
      </c>
      <c r="AA109" s="10">
        <v>3</v>
      </c>
      <c r="AB109" s="10">
        <v>25.4</v>
      </c>
      <c r="AC109" s="10">
        <v>75</v>
      </c>
      <c r="AD109" s="10">
        <f>BC!PM67</f>
        <v>37.060821398812877</v>
      </c>
      <c r="AE109" s="10">
        <f>BC!PN67</f>
        <v>3.0019740486348121E-2</v>
      </c>
      <c r="AF109" s="16">
        <f t="shared" si="52"/>
        <v>0.40336443452380955</v>
      </c>
      <c r="AG109" s="16">
        <f t="shared" si="53"/>
        <v>0.58609375000000008</v>
      </c>
      <c r="AH109" s="16">
        <f t="shared" si="54"/>
        <v>0.7825747023809525</v>
      </c>
      <c r="AI109" s="16">
        <f t="shared" si="55"/>
        <v>0.95571339285714296</v>
      </c>
      <c r="AJ109" s="16">
        <f t="shared" si="56"/>
        <v>1.1057127976190477</v>
      </c>
      <c r="AK109" s="16">
        <f t="shared" si="57"/>
        <v>1.2326744047619049</v>
      </c>
      <c r="AL109" s="16">
        <f t="shared" si="58"/>
        <v>1.7030209821428575</v>
      </c>
      <c r="AM109" s="16">
        <f t="shared" si="59"/>
        <v>2.1923965773809524</v>
      </c>
      <c r="AN109" s="16">
        <f t="shared" si="60"/>
        <v>2.5876419642857145</v>
      </c>
      <c r="AO109" s="16">
        <f t="shared" si="61"/>
        <v>2.8325327380952383</v>
      </c>
      <c r="AP109" s="16">
        <f t="shared" si="62"/>
        <v>2.907887648809524</v>
      </c>
      <c r="AQ109" s="16">
        <f t="shared" si="63"/>
        <v>3.0725520833333335</v>
      </c>
      <c r="AR109" s="14">
        <f t="shared" si="64"/>
        <v>50744.047619047626</v>
      </c>
      <c r="AS109" s="10">
        <v>9.9999999999999995E-7</v>
      </c>
      <c r="AT109" s="10">
        <v>7.9489999999999998</v>
      </c>
      <c r="AU109" s="10">
        <v>11.55</v>
      </c>
      <c r="AV109" s="10">
        <v>15.422000000000001</v>
      </c>
      <c r="AW109" s="10">
        <v>18.834</v>
      </c>
      <c r="AX109" s="10">
        <v>21.79</v>
      </c>
      <c r="AY109" s="10">
        <v>24.292000000000002</v>
      </c>
      <c r="AZ109" s="10">
        <v>33.561</v>
      </c>
      <c r="BA109" s="10">
        <v>43.204999999999998</v>
      </c>
      <c r="BB109" s="10">
        <v>50.994</v>
      </c>
      <c r="BC109" s="10">
        <v>55.82</v>
      </c>
      <c r="BD109" s="10">
        <v>57.305</v>
      </c>
      <c r="BE109" s="10">
        <v>60.55</v>
      </c>
      <c r="BF109" s="10">
        <f>BC!PP67</f>
        <v>8.3095397622698602E-2</v>
      </c>
    </row>
    <row r="110" spans="1:58" s="61" customFormat="1" x14ac:dyDescent="0.25">
      <c r="A110" s="10">
        <f t="shared" si="51"/>
        <v>109</v>
      </c>
      <c r="B110" s="61" t="s">
        <v>90</v>
      </c>
      <c r="C110" s="61">
        <v>112</v>
      </c>
      <c r="D110" s="61" t="s">
        <v>91</v>
      </c>
      <c r="E110" s="61">
        <v>25</v>
      </c>
      <c r="F110" s="61">
        <v>0</v>
      </c>
      <c r="G110" s="61">
        <v>0</v>
      </c>
      <c r="H110" s="61">
        <v>0</v>
      </c>
      <c r="I110" s="61">
        <v>10000</v>
      </c>
      <c r="J110" s="61">
        <v>5</v>
      </c>
      <c r="K110" s="62">
        <v>57.02</v>
      </c>
      <c r="L110" s="62">
        <v>6.2</v>
      </c>
      <c r="M110" s="62">
        <v>0.46300000000000002</v>
      </c>
      <c r="N110" s="62">
        <v>0.02</v>
      </c>
      <c r="O110" s="62">
        <v>35.380000000000003</v>
      </c>
      <c r="P110" s="62">
        <f t="shared" si="48"/>
        <v>0.10873377762188706</v>
      </c>
      <c r="Q110" s="62">
        <f t="shared" si="49"/>
        <v>0.62048404068747809</v>
      </c>
      <c r="R110" s="62">
        <f t="shared" si="65"/>
        <v>8.1199579095054368E-3</v>
      </c>
      <c r="S110" s="118">
        <f t="shared" si="50"/>
        <v>0.72921781830936516</v>
      </c>
      <c r="T110" s="61">
        <v>10.5</v>
      </c>
      <c r="U110" s="61">
        <v>0.18</v>
      </c>
      <c r="V110" s="61">
        <v>500</v>
      </c>
      <c r="W110" s="61">
        <v>60</v>
      </c>
      <c r="X110" s="61">
        <v>1</v>
      </c>
      <c r="Y110" s="61">
        <v>0</v>
      </c>
      <c r="Z110" s="61">
        <v>1</v>
      </c>
      <c r="AA110" s="61">
        <v>0.2</v>
      </c>
      <c r="AB110" s="61">
        <v>8</v>
      </c>
      <c r="AC110" s="61">
        <v>270</v>
      </c>
      <c r="AD110" s="61">
        <f>BC!PQ67</f>
        <v>91.377229808126856</v>
      </c>
      <c r="AE110" s="61">
        <f>BC!PR67</f>
        <v>7.7208320107517325E-2</v>
      </c>
      <c r="AF110" s="64">
        <f t="shared" si="52"/>
        <v>28.74904017857143</v>
      </c>
      <c r="AG110" s="64">
        <f t="shared" si="53"/>
        <v>29.533035714285713</v>
      </c>
      <c r="AH110" s="64">
        <f t="shared" si="54"/>
        <v>31.184754464285714</v>
      </c>
      <c r="AI110" s="64">
        <f t="shared" si="55"/>
        <v>33.289363839285713</v>
      </c>
      <c r="AJ110" s="64">
        <f t="shared" si="56"/>
        <v>34.522444196428573</v>
      </c>
      <c r="AK110" s="64">
        <f t="shared" si="57"/>
        <v>35.074285714285715</v>
      </c>
      <c r="AL110" s="64">
        <f t="shared" si="58"/>
        <v>35.348303571428573</v>
      </c>
      <c r="AM110" s="64">
        <f t="shared" si="59"/>
        <v>35.447254464285713</v>
      </c>
      <c r="AN110" s="64">
        <f t="shared" si="60"/>
        <v>35.515758928571429</v>
      </c>
      <c r="AO110" s="64">
        <f t="shared" si="61"/>
        <v>35.553816964285716</v>
      </c>
      <c r="AP110" s="64">
        <f t="shared" si="62"/>
        <v>35.565234375000003</v>
      </c>
      <c r="AQ110" s="64">
        <f t="shared" si="63"/>
        <v>35.565234375000003</v>
      </c>
      <c r="AR110" s="63">
        <f t="shared" si="64"/>
        <v>380580.35714285716</v>
      </c>
      <c r="AS110" s="61">
        <v>9.9999999999999995E-7</v>
      </c>
      <c r="AT110" s="61">
        <v>75.540000000000006</v>
      </c>
      <c r="AU110" s="61">
        <v>77.599999999999994</v>
      </c>
      <c r="AV110" s="61">
        <v>81.94</v>
      </c>
      <c r="AW110" s="61">
        <v>87.47</v>
      </c>
      <c r="AX110" s="61">
        <v>90.71</v>
      </c>
      <c r="AY110" s="61">
        <v>92.16</v>
      </c>
      <c r="AZ110" s="61">
        <v>92.88</v>
      </c>
      <c r="BA110" s="61">
        <v>93.14</v>
      </c>
      <c r="BB110" s="61">
        <v>93.32</v>
      </c>
      <c r="BC110" s="61">
        <v>93.42</v>
      </c>
      <c r="BD110" s="61">
        <v>93.45</v>
      </c>
      <c r="BE110" s="61">
        <v>93.45</v>
      </c>
      <c r="BF110" s="61">
        <f>BC!PT67</f>
        <v>2.3665533856976291E-2</v>
      </c>
    </row>
    <row r="111" spans="1:58" s="61" customFormat="1" x14ac:dyDescent="0.25">
      <c r="A111" s="10">
        <f t="shared" si="51"/>
        <v>110</v>
      </c>
      <c r="B111" s="61" t="s">
        <v>92</v>
      </c>
      <c r="C111" s="61">
        <v>112</v>
      </c>
      <c r="D111" s="61" t="s">
        <v>93</v>
      </c>
      <c r="E111" s="61">
        <v>25</v>
      </c>
      <c r="F111" s="61">
        <v>0</v>
      </c>
      <c r="G111" s="61">
        <v>0</v>
      </c>
      <c r="H111" s="61">
        <v>0</v>
      </c>
      <c r="I111" s="61">
        <v>10000</v>
      </c>
      <c r="J111" s="61">
        <v>5</v>
      </c>
      <c r="K111" s="62">
        <v>42.707500000000003</v>
      </c>
      <c r="L111" s="62">
        <v>5.3125</v>
      </c>
      <c r="M111" s="62">
        <v>2.3725000000000001</v>
      </c>
      <c r="N111" s="62">
        <v>0.36249999999999999</v>
      </c>
      <c r="O111" s="62">
        <f>100-(K111+L111+M111+23.53)</f>
        <v>26.077499999999986</v>
      </c>
      <c r="P111" s="62">
        <f t="shared" si="48"/>
        <v>0.1243926710765088</v>
      </c>
      <c r="Q111" s="62">
        <f t="shared" si="49"/>
        <v>0.61060703623485302</v>
      </c>
      <c r="R111" s="62">
        <f t="shared" si="65"/>
        <v>5.5552303459579698E-2</v>
      </c>
      <c r="S111" s="118">
        <f t="shared" si="50"/>
        <v>0.73499970731136177</v>
      </c>
      <c r="T111" s="61">
        <v>10.5</v>
      </c>
      <c r="U111" s="61">
        <v>7.01</v>
      </c>
      <c r="V111" s="61">
        <v>500</v>
      </c>
      <c r="W111" s="61">
        <v>60</v>
      </c>
      <c r="X111" s="61">
        <v>1</v>
      </c>
      <c r="Y111" s="61">
        <v>0</v>
      </c>
      <c r="Z111" s="61">
        <v>1</v>
      </c>
      <c r="AA111" s="61">
        <v>0.2</v>
      </c>
      <c r="AB111" s="61">
        <v>8</v>
      </c>
      <c r="AC111" s="61">
        <v>270</v>
      </c>
      <c r="AD111" s="61">
        <f>BC!PU67</f>
        <v>83.794768415597517</v>
      </c>
      <c r="AE111" s="61">
        <f>BC!PV67</f>
        <v>0.14494033917198992</v>
      </c>
      <c r="AF111" s="64">
        <f t="shared" si="52"/>
        <v>22.819598214285715</v>
      </c>
      <c r="AG111" s="64">
        <f t="shared" si="53"/>
        <v>25.689174107142858</v>
      </c>
      <c r="AH111" s="64">
        <f t="shared" si="54"/>
        <v>28.338013392857142</v>
      </c>
      <c r="AI111" s="64">
        <f t="shared" si="55"/>
        <v>30.286584821428573</v>
      </c>
      <c r="AJ111" s="64">
        <f t="shared" si="56"/>
        <v>31.291316964285713</v>
      </c>
      <c r="AK111" s="64">
        <f t="shared" si="57"/>
        <v>31.744207589285715</v>
      </c>
      <c r="AL111" s="64">
        <f t="shared" si="58"/>
        <v>31.904051339285715</v>
      </c>
      <c r="AM111" s="64">
        <f t="shared" si="59"/>
        <v>32.018225446428573</v>
      </c>
      <c r="AN111" s="64">
        <f t="shared" si="60"/>
        <v>32.056283482142859</v>
      </c>
      <c r="AO111" s="64">
        <f t="shared" si="61"/>
        <v>32.079118303571434</v>
      </c>
      <c r="AP111" s="64">
        <f t="shared" si="62"/>
        <v>32.082924107142858</v>
      </c>
      <c r="AQ111" s="64">
        <f t="shared" si="63"/>
        <v>32.082924107142858</v>
      </c>
      <c r="AR111" s="63">
        <f t="shared" si="64"/>
        <v>380580.35714285716</v>
      </c>
      <c r="AS111" s="61">
        <v>9.9999999999999995E-7</v>
      </c>
      <c r="AT111" s="61">
        <v>59.96</v>
      </c>
      <c r="AU111" s="61">
        <v>67.5</v>
      </c>
      <c r="AV111" s="61">
        <v>74.459999999999994</v>
      </c>
      <c r="AW111" s="61">
        <v>79.58</v>
      </c>
      <c r="AX111" s="61">
        <v>82.22</v>
      </c>
      <c r="AY111" s="61">
        <v>83.41</v>
      </c>
      <c r="AZ111" s="61">
        <v>83.83</v>
      </c>
      <c r="BA111" s="61">
        <v>84.13</v>
      </c>
      <c r="BB111" s="61">
        <v>84.23</v>
      </c>
      <c r="BC111" s="61">
        <v>84.29</v>
      </c>
      <c r="BD111" s="61">
        <v>84.3</v>
      </c>
      <c r="BE111" s="61">
        <v>84.3</v>
      </c>
      <c r="BF111" s="61">
        <f>BC!PX67</f>
        <v>0.14140901084997548</v>
      </c>
    </row>
    <row r="112" spans="1:58" s="61" customFormat="1" x14ac:dyDescent="0.25">
      <c r="A112" s="10">
        <f t="shared" si="51"/>
        <v>111</v>
      </c>
      <c r="B112" s="61" t="s">
        <v>94</v>
      </c>
      <c r="C112" s="61">
        <v>112</v>
      </c>
      <c r="D112" s="61" t="s">
        <v>95</v>
      </c>
      <c r="E112" s="61">
        <v>25</v>
      </c>
      <c r="F112" s="61">
        <v>0</v>
      </c>
      <c r="G112" s="61">
        <v>0</v>
      </c>
      <c r="H112" s="61">
        <v>0</v>
      </c>
      <c r="I112" s="61">
        <v>10000</v>
      </c>
      <c r="J112" s="61">
        <v>5</v>
      </c>
      <c r="K112" s="62">
        <v>38.027999999999999</v>
      </c>
      <c r="L112" s="62">
        <v>5.0220000000000002</v>
      </c>
      <c r="M112" s="62">
        <v>4.3979999999999997</v>
      </c>
      <c r="N112" s="62">
        <v>0.65200000000000002</v>
      </c>
      <c r="O112" s="62">
        <f>100-(N112+M112+L112+K112+14.86)</f>
        <v>37.040000000000006</v>
      </c>
      <c r="P112" s="62">
        <f t="shared" si="48"/>
        <v>0.13206058693594194</v>
      </c>
      <c r="Q112" s="62">
        <f t="shared" si="49"/>
        <v>0.9740191437887874</v>
      </c>
      <c r="R112" s="62">
        <f t="shared" si="65"/>
        <v>0.11565162511833385</v>
      </c>
      <c r="S112" s="118">
        <f t="shared" si="50"/>
        <v>1.1060797307247292</v>
      </c>
      <c r="T112" s="61">
        <v>9.6999999999999993</v>
      </c>
      <c r="U112" s="61">
        <v>11.84</v>
      </c>
      <c r="V112" s="61">
        <v>500</v>
      </c>
      <c r="W112" s="61">
        <v>60</v>
      </c>
      <c r="X112" s="61">
        <v>1</v>
      </c>
      <c r="Y112" s="61">
        <v>0</v>
      </c>
      <c r="Z112" s="61">
        <v>1</v>
      </c>
      <c r="AA112" s="61">
        <v>0.2</v>
      </c>
      <c r="AB112" s="61">
        <v>8</v>
      </c>
      <c r="AC112" s="61">
        <v>270</v>
      </c>
      <c r="AD112" s="61">
        <f>BC!PY67</f>
        <v>27.119305959805242</v>
      </c>
      <c r="AE112" s="61">
        <f>BC!PZ67</f>
        <v>0.19514964195250636</v>
      </c>
      <c r="AF112" s="64">
        <f t="shared" si="52"/>
        <v>7.5316852678571431</v>
      </c>
      <c r="AG112" s="64">
        <f t="shared" si="53"/>
        <v>7.9731584821428569</v>
      </c>
      <c r="AH112" s="64">
        <f t="shared" si="54"/>
        <v>8.7799888392857142</v>
      </c>
      <c r="AI112" s="64">
        <f t="shared" si="55"/>
        <v>9.659129464285714</v>
      </c>
      <c r="AJ112" s="64">
        <f t="shared" si="56"/>
        <v>10.633415178571429</v>
      </c>
      <c r="AK112" s="64">
        <f t="shared" si="57"/>
        <v>11.086305803571429</v>
      </c>
      <c r="AL112" s="64">
        <f t="shared" si="58"/>
        <v>11.371741071428572</v>
      </c>
      <c r="AM112" s="64">
        <f t="shared" si="59"/>
        <v>11.516361607142859</v>
      </c>
      <c r="AN112" s="64">
        <f t="shared" si="60"/>
        <v>11.573448660714286</v>
      </c>
      <c r="AO112" s="64">
        <f t="shared" si="61"/>
        <v>11.603895089285714</v>
      </c>
      <c r="AP112" s="64">
        <f t="shared" si="62"/>
        <v>11.611506696428572</v>
      </c>
      <c r="AQ112" s="64">
        <f t="shared" si="63"/>
        <v>23.032723214285717</v>
      </c>
      <c r="AR112" s="63">
        <f t="shared" si="64"/>
        <v>380580.35714285716</v>
      </c>
      <c r="AS112" s="61">
        <v>9.9999999999999995E-7</v>
      </c>
      <c r="AT112" s="61">
        <v>19.79</v>
      </c>
      <c r="AU112" s="61">
        <v>20.95</v>
      </c>
      <c r="AV112" s="61">
        <v>23.07</v>
      </c>
      <c r="AW112" s="61">
        <v>25.38</v>
      </c>
      <c r="AX112" s="61">
        <v>27.94</v>
      </c>
      <c r="AY112" s="61">
        <v>29.13</v>
      </c>
      <c r="AZ112" s="61">
        <v>29.88</v>
      </c>
      <c r="BA112" s="61">
        <v>30.26</v>
      </c>
      <c r="BB112" s="61">
        <v>30.41</v>
      </c>
      <c r="BC112" s="61">
        <v>30.49</v>
      </c>
      <c r="BD112" s="61">
        <v>30.51</v>
      </c>
      <c r="BE112" s="61">
        <v>60.52</v>
      </c>
      <c r="BF112" s="61">
        <f>BC!QB67</f>
        <v>2.5965752782004112E-2</v>
      </c>
    </row>
    <row r="113" spans="1:58" s="52" customFormat="1" x14ac:dyDescent="0.25">
      <c r="A113" s="10">
        <f t="shared" si="51"/>
        <v>112</v>
      </c>
      <c r="B113" s="52" t="s">
        <v>96</v>
      </c>
      <c r="C113" s="52">
        <v>122</v>
      </c>
      <c r="D113" s="52" t="s">
        <v>97</v>
      </c>
      <c r="E113" s="52">
        <v>20</v>
      </c>
      <c r="F113" s="52">
        <v>0</v>
      </c>
      <c r="G113" s="52">
        <v>0</v>
      </c>
      <c r="H113" s="52">
        <v>0</v>
      </c>
      <c r="I113" s="52">
        <v>2000</v>
      </c>
      <c r="J113" s="52">
        <v>1100</v>
      </c>
      <c r="K113" s="52">
        <v>39.119999999999997</v>
      </c>
      <c r="L113" s="52">
        <v>5.48</v>
      </c>
      <c r="M113" s="52">
        <v>5.86</v>
      </c>
      <c r="N113" s="52">
        <v>1.26</v>
      </c>
      <c r="O113" s="52">
        <v>19.77</v>
      </c>
      <c r="P113" s="52">
        <f t="shared" si="48"/>
        <v>0.14008179959100206</v>
      </c>
      <c r="Q113" s="52">
        <f t="shared" si="49"/>
        <v>0.50536809815950923</v>
      </c>
      <c r="R113" s="52">
        <f t="shared" si="65"/>
        <v>0.14979550102249489</v>
      </c>
      <c r="S113" s="118">
        <f t="shared" si="50"/>
        <v>0.64544989775051131</v>
      </c>
      <c r="T113" s="52">
        <v>7</v>
      </c>
      <c r="U113" s="62">
        <v>11</v>
      </c>
      <c r="V113" s="52">
        <v>500</v>
      </c>
      <c r="W113" s="52">
        <v>30</v>
      </c>
      <c r="X113" s="52">
        <v>1</v>
      </c>
      <c r="Y113" s="52">
        <v>0</v>
      </c>
      <c r="Z113" s="52">
        <v>2.12</v>
      </c>
      <c r="AA113" s="52">
        <v>30</v>
      </c>
      <c r="AB113" s="52">
        <v>30</v>
      </c>
      <c r="AC113" s="52">
        <v>100</v>
      </c>
      <c r="AD113" s="52">
        <f>BC!QC67</f>
        <v>24.460223596090692</v>
      </c>
      <c r="AE113" s="52">
        <f>BC!QD67</f>
        <v>0.14068219123074224</v>
      </c>
      <c r="AF113" s="53">
        <f t="shared" si="52"/>
        <v>1.7158592261904759</v>
      </c>
      <c r="AG113" s="53">
        <f t="shared" si="53"/>
        <v>2.038489880952381</v>
      </c>
      <c r="AH113" s="53">
        <f t="shared" si="54"/>
        <v>2.2327380952380951</v>
      </c>
      <c r="AI113" s="53">
        <f t="shared" si="55"/>
        <v>2.2595309523809521</v>
      </c>
      <c r="AJ113" s="53">
        <f t="shared" si="56"/>
        <v>2.2617636904761906</v>
      </c>
      <c r="AK113" s="53">
        <f t="shared" si="57"/>
        <v>2.2628800595238094</v>
      </c>
      <c r="AL113" s="53">
        <f t="shared" si="58"/>
        <v>2.2628800595238094</v>
      </c>
      <c r="AM113" s="53">
        <f t="shared" si="59"/>
        <v>2.2639964285714287</v>
      </c>
      <c r="AN113" s="53">
        <f t="shared" si="60"/>
        <v>2.2651127976190475</v>
      </c>
      <c r="AO113" s="53">
        <f t="shared" si="61"/>
        <v>2.2651127976190475</v>
      </c>
      <c r="AP113" s="53">
        <f t="shared" si="62"/>
        <v>2.2651127976190475</v>
      </c>
      <c r="AQ113" s="53">
        <f t="shared" si="63"/>
        <v>2.2651127976190475</v>
      </c>
      <c r="AR113" s="50">
        <f t="shared" si="64"/>
        <v>111636.90476190476</v>
      </c>
      <c r="AS113" s="51">
        <v>9.9999999999999995E-7</v>
      </c>
      <c r="AT113" s="52">
        <v>15.37</v>
      </c>
      <c r="AU113" s="52">
        <v>18.260000000000002</v>
      </c>
      <c r="AV113" s="52">
        <v>20</v>
      </c>
      <c r="AW113" s="52">
        <v>20.239999999999998</v>
      </c>
      <c r="AX113" s="52">
        <v>20.260000000000002</v>
      </c>
      <c r="AY113" s="52">
        <v>20.27</v>
      </c>
      <c r="AZ113" s="52">
        <v>20.27</v>
      </c>
      <c r="BA113" s="52">
        <v>20.28</v>
      </c>
      <c r="BB113" s="52">
        <v>20.29</v>
      </c>
      <c r="BC113" s="52">
        <v>20.29</v>
      </c>
      <c r="BD113" s="52">
        <v>20.29</v>
      </c>
      <c r="BE113" s="52">
        <v>20.29</v>
      </c>
      <c r="BF113" s="52">
        <f>BC!QF67</f>
        <v>1.5894324906326721E-3</v>
      </c>
    </row>
    <row r="114" spans="1:58" s="52" customFormat="1" x14ac:dyDescent="0.25">
      <c r="A114" s="10">
        <f t="shared" si="51"/>
        <v>113</v>
      </c>
      <c r="B114" s="52" t="s">
        <v>96</v>
      </c>
      <c r="C114" s="52">
        <v>122</v>
      </c>
      <c r="D114" s="52" t="s">
        <v>98</v>
      </c>
      <c r="E114" s="52">
        <v>20</v>
      </c>
      <c r="F114" s="52">
        <v>0</v>
      </c>
      <c r="G114" s="52">
        <v>0</v>
      </c>
      <c r="H114" s="52">
        <v>0</v>
      </c>
      <c r="I114" s="52">
        <v>2000</v>
      </c>
      <c r="J114" s="52">
        <v>1100</v>
      </c>
      <c r="K114" s="52">
        <v>39.119999999999997</v>
      </c>
      <c r="L114" s="52">
        <v>5.48</v>
      </c>
      <c r="M114" s="52">
        <v>5.86</v>
      </c>
      <c r="N114" s="52">
        <v>1.26</v>
      </c>
      <c r="O114" s="52">
        <v>19.77</v>
      </c>
      <c r="P114" s="52">
        <f t="shared" si="48"/>
        <v>0.14008179959100206</v>
      </c>
      <c r="Q114" s="52">
        <f t="shared" si="49"/>
        <v>0.50536809815950923</v>
      </c>
      <c r="R114" s="52">
        <f t="shared" si="65"/>
        <v>0.14979550102249489</v>
      </c>
      <c r="S114" s="118">
        <f t="shared" si="50"/>
        <v>0.64544989775051131</v>
      </c>
      <c r="T114" s="52">
        <v>7</v>
      </c>
      <c r="U114" s="62">
        <v>76</v>
      </c>
      <c r="V114" s="52">
        <v>700</v>
      </c>
      <c r="W114" s="52">
        <v>30</v>
      </c>
      <c r="X114" s="52">
        <v>1</v>
      </c>
      <c r="Y114" s="52">
        <v>0</v>
      </c>
      <c r="Z114" s="52">
        <v>2.12</v>
      </c>
      <c r="AA114" s="52">
        <v>30</v>
      </c>
      <c r="AB114" s="52">
        <v>30</v>
      </c>
      <c r="AC114" s="52">
        <v>100</v>
      </c>
      <c r="AD114" s="52">
        <f>BC!QG67</f>
        <v>25.012260924384826</v>
      </c>
      <c r="AE114" s="52">
        <f>BC!QH67</f>
        <v>0.14486544535774548</v>
      </c>
      <c r="AF114" s="53">
        <f t="shared" si="52"/>
        <v>1.782841369047619</v>
      </c>
      <c r="AG114" s="53">
        <f t="shared" si="53"/>
        <v>2.1311485119047617</v>
      </c>
      <c r="AH114" s="53">
        <f t="shared" si="54"/>
        <v>2.3198148809523809</v>
      </c>
      <c r="AI114" s="53">
        <f t="shared" si="55"/>
        <v>2.3354440476190477</v>
      </c>
      <c r="AJ114" s="53">
        <f t="shared" si="56"/>
        <v>2.3399095238095238</v>
      </c>
      <c r="AK114" s="53">
        <f t="shared" si="57"/>
        <v>2.3443749999999999</v>
      </c>
      <c r="AL114" s="53">
        <f t="shared" si="58"/>
        <v>2.348840476190476</v>
      </c>
      <c r="AM114" s="53">
        <f t="shared" si="59"/>
        <v>2.351073214285714</v>
      </c>
      <c r="AN114" s="53">
        <f t="shared" si="60"/>
        <v>2.3533059523809521</v>
      </c>
      <c r="AO114" s="53">
        <f t="shared" si="61"/>
        <v>2.3544223214285713</v>
      </c>
      <c r="AP114" s="53">
        <f t="shared" si="62"/>
        <v>2.3544223214285713</v>
      </c>
      <c r="AQ114" s="53">
        <f t="shared" si="63"/>
        <v>2.3544223214285713</v>
      </c>
      <c r="AR114" s="50">
        <f t="shared" si="64"/>
        <v>111636.90476190476</v>
      </c>
      <c r="AS114" s="51">
        <v>9.9999999999999995E-7</v>
      </c>
      <c r="AT114" s="52">
        <v>15.97</v>
      </c>
      <c r="AU114" s="52">
        <v>19.09</v>
      </c>
      <c r="AV114" s="52">
        <v>20.78</v>
      </c>
      <c r="AW114" s="52">
        <v>20.92</v>
      </c>
      <c r="AX114" s="52">
        <v>20.96</v>
      </c>
      <c r="AY114" s="52">
        <v>21</v>
      </c>
      <c r="AZ114" s="52">
        <v>21.04</v>
      </c>
      <c r="BA114" s="52">
        <v>21.06</v>
      </c>
      <c r="BB114" s="52">
        <v>21.08</v>
      </c>
      <c r="BC114" s="52">
        <v>21.09</v>
      </c>
      <c r="BD114" s="52">
        <v>21.09</v>
      </c>
      <c r="BE114" s="52">
        <v>21.09</v>
      </c>
      <c r="BF114" s="52">
        <f>BC!QJ67</f>
        <v>2.0258954712418353E-3</v>
      </c>
    </row>
    <row r="115" spans="1:58" s="52" customFormat="1" x14ac:dyDescent="0.25">
      <c r="A115" s="10">
        <f t="shared" si="51"/>
        <v>114</v>
      </c>
      <c r="B115" s="52" t="s">
        <v>96</v>
      </c>
      <c r="C115" s="52">
        <v>122</v>
      </c>
      <c r="D115" s="52" t="s">
        <v>99</v>
      </c>
      <c r="E115" s="52">
        <v>20</v>
      </c>
      <c r="F115" s="52">
        <v>0</v>
      </c>
      <c r="G115" s="52">
        <v>0</v>
      </c>
      <c r="H115" s="52">
        <v>0</v>
      </c>
      <c r="I115" s="52">
        <v>2000</v>
      </c>
      <c r="J115" s="52">
        <v>1100</v>
      </c>
      <c r="K115" s="52">
        <v>39.119999999999997</v>
      </c>
      <c r="L115" s="52">
        <v>5.48</v>
      </c>
      <c r="M115" s="52">
        <v>5.86</v>
      </c>
      <c r="N115" s="52">
        <v>1.26</v>
      </c>
      <c r="O115" s="52">
        <v>19.77</v>
      </c>
      <c r="P115" s="52">
        <f t="shared" si="48"/>
        <v>0.14008179959100206</v>
      </c>
      <c r="Q115" s="52">
        <f t="shared" si="49"/>
        <v>0.50536809815950923</v>
      </c>
      <c r="R115" s="52">
        <f t="shared" si="65"/>
        <v>0.14979550102249489</v>
      </c>
      <c r="S115" s="118">
        <f t="shared" si="50"/>
        <v>0.64544989775051131</v>
      </c>
      <c r="T115" s="52">
        <v>7</v>
      </c>
      <c r="U115" s="52">
        <v>126.09</v>
      </c>
      <c r="V115" s="52">
        <v>900</v>
      </c>
      <c r="W115" s="52">
        <v>30</v>
      </c>
      <c r="X115" s="52">
        <v>1</v>
      </c>
      <c r="Y115" s="52">
        <v>0</v>
      </c>
      <c r="Z115" s="52">
        <v>2.12</v>
      </c>
      <c r="AA115" s="52">
        <v>30</v>
      </c>
      <c r="AB115" s="52">
        <v>30</v>
      </c>
      <c r="AC115" s="52">
        <v>100</v>
      </c>
      <c r="AD115" s="52">
        <f>BC!QK67</f>
        <v>49.542616300703799</v>
      </c>
      <c r="AE115" s="52">
        <f>BC!QL67</f>
        <v>0.12257441564756058</v>
      </c>
      <c r="AF115" s="53">
        <f t="shared" si="52"/>
        <v>4.4230541666666658</v>
      </c>
      <c r="AG115" s="53">
        <f t="shared" si="53"/>
        <v>4.736753869047619</v>
      </c>
      <c r="AH115" s="53">
        <f t="shared" si="54"/>
        <v>4.9935187499999998</v>
      </c>
      <c r="AI115" s="53">
        <f t="shared" si="55"/>
        <v>5.0348244047619044</v>
      </c>
      <c r="AJ115" s="53">
        <f t="shared" si="56"/>
        <v>5.0459880952380951</v>
      </c>
      <c r="AK115" s="53">
        <f t="shared" si="57"/>
        <v>5.0571517857142849</v>
      </c>
      <c r="AL115" s="53">
        <f t="shared" si="58"/>
        <v>5.0649663690476183</v>
      </c>
      <c r="AM115" s="53">
        <f t="shared" si="59"/>
        <v>5.0716645833333329</v>
      </c>
      <c r="AN115" s="53">
        <f t="shared" si="60"/>
        <v>5.076130059523809</v>
      </c>
      <c r="AO115" s="53">
        <f t="shared" si="61"/>
        <v>5.0783627976190475</v>
      </c>
      <c r="AP115" s="53">
        <f t="shared" si="62"/>
        <v>5.0794791666666663</v>
      </c>
      <c r="AQ115" s="53">
        <f t="shared" si="63"/>
        <v>5.0794791666666663</v>
      </c>
      <c r="AR115" s="50">
        <f t="shared" si="64"/>
        <v>111636.90476190476</v>
      </c>
      <c r="AS115" s="51">
        <v>9.9999999999999995E-7</v>
      </c>
      <c r="AT115" s="52">
        <v>39.619999999999997</v>
      </c>
      <c r="AU115" s="52">
        <v>42.43</v>
      </c>
      <c r="AV115" s="52">
        <v>44.73</v>
      </c>
      <c r="AW115" s="52">
        <v>45.1</v>
      </c>
      <c r="AX115" s="52">
        <v>45.2</v>
      </c>
      <c r="AY115" s="52">
        <v>45.3</v>
      </c>
      <c r="AZ115" s="52">
        <v>45.37</v>
      </c>
      <c r="BA115" s="52">
        <v>45.43</v>
      </c>
      <c r="BB115" s="52">
        <v>45.47</v>
      </c>
      <c r="BC115" s="52">
        <v>45.49</v>
      </c>
      <c r="BD115" s="52">
        <v>45.5</v>
      </c>
      <c r="BE115" s="52">
        <v>45.5</v>
      </c>
      <c r="BF115" s="52">
        <f>BC!QN67</f>
        <v>9.3200447084920354E-4</v>
      </c>
    </row>
    <row r="116" spans="1:58" s="65" customFormat="1" x14ac:dyDescent="0.25">
      <c r="A116" s="10">
        <f t="shared" si="51"/>
        <v>115</v>
      </c>
      <c r="B116" s="65" t="s">
        <v>96</v>
      </c>
      <c r="C116" s="65">
        <v>122</v>
      </c>
      <c r="D116" s="65" t="s">
        <v>100</v>
      </c>
      <c r="E116" s="65">
        <v>20</v>
      </c>
      <c r="F116" s="65">
        <v>0</v>
      </c>
      <c r="G116" s="65">
        <v>0</v>
      </c>
      <c r="H116" s="65">
        <v>0</v>
      </c>
      <c r="I116" s="65">
        <v>2000</v>
      </c>
      <c r="J116" s="65">
        <v>1100</v>
      </c>
      <c r="K116" s="65">
        <v>38.49</v>
      </c>
      <c r="L116" s="65">
        <v>5.42</v>
      </c>
      <c r="M116" s="65">
        <v>6.54</v>
      </c>
      <c r="N116" s="65">
        <v>1.32</v>
      </c>
      <c r="O116" s="65">
        <v>19.420000000000002</v>
      </c>
      <c r="P116" s="65">
        <f t="shared" si="48"/>
        <v>0.14081579631073005</v>
      </c>
      <c r="Q116" s="65">
        <f t="shared" si="49"/>
        <v>0.50454663548973766</v>
      </c>
      <c r="R116" s="65">
        <f t="shared" si="65"/>
        <v>0.16991426344505065</v>
      </c>
      <c r="S116" s="118">
        <f t="shared" si="50"/>
        <v>0.64536243180046771</v>
      </c>
      <c r="T116" s="65">
        <v>7</v>
      </c>
      <c r="U116" s="65">
        <v>13.363</v>
      </c>
      <c r="V116" s="65">
        <v>500</v>
      </c>
      <c r="W116" s="65">
        <v>30</v>
      </c>
      <c r="X116" s="65">
        <v>1</v>
      </c>
      <c r="Y116" s="65">
        <v>0</v>
      </c>
      <c r="Z116" s="65">
        <v>2.12</v>
      </c>
      <c r="AA116" s="65">
        <v>30</v>
      </c>
      <c r="AB116" s="65">
        <v>30</v>
      </c>
      <c r="AC116" s="65">
        <v>100</v>
      </c>
      <c r="AD116" s="65">
        <f>BC!QO67</f>
        <v>45.694782935207179</v>
      </c>
      <c r="AE116" s="65">
        <f>BC!QP67</f>
        <v>7.7254186228992647E-2</v>
      </c>
      <c r="AF116" s="66">
        <f t="shared" si="52"/>
        <v>3.1604407738095235</v>
      </c>
      <c r="AG116" s="66">
        <f t="shared" si="53"/>
        <v>3.8950116071428571</v>
      </c>
      <c r="AH116" s="66">
        <f t="shared" si="54"/>
        <v>4.1975476190476186</v>
      </c>
      <c r="AI116" s="66">
        <f t="shared" si="55"/>
        <v>4.2265732142857138</v>
      </c>
      <c r="AJ116" s="66">
        <f t="shared" si="56"/>
        <v>4.2366205357142857</v>
      </c>
      <c r="AK116" s="66">
        <f t="shared" si="57"/>
        <v>4.2444351190476191</v>
      </c>
      <c r="AL116" s="66">
        <f t="shared" si="58"/>
        <v>4.2522497023809525</v>
      </c>
      <c r="AM116" s="66">
        <f t="shared" si="59"/>
        <v>4.2578315476190474</v>
      </c>
      <c r="AN116" s="66">
        <f t="shared" si="60"/>
        <v>4.2611806547619047</v>
      </c>
      <c r="AO116" s="66">
        <f t="shared" si="61"/>
        <v>4.2634133928571423</v>
      </c>
      <c r="AP116" s="66">
        <f t="shared" si="62"/>
        <v>4.264529761904762</v>
      </c>
      <c r="AQ116" s="66">
        <f t="shared" si="63"/>
        <v>4.264529761904762</v>
      </c>
      <c r="AR116" s="50">
        <f t="shared" si="64"/>
        <v>111636.90476190476</v>
      </c>
      <c r="AS116" s="51">
        <v>9.9999999999999995E-7</v>
      </c>
      <c r="AT116" s="65">
        <v>28.31</v>
      </c>
      <c r="AU116" s="65">
        <v>34.89</v>
      </c>
      <c r="AV116" s="65">
        <v>37.6</v>
      </c>
      <c r="AW116" s="65">
        <v>37.86</v>
      </c>
      <c r="AX116" s="65">
        <v>37.950000000000003</v>
      </c>
      <c r="AY116" s="65">
        <v>38.020000000000003</v>
      </c>
      <c r="AZ116" s="65">
        <v>38.090000000000003</v>
      </c>
      <c r="BA116" s="65">
        <v>38.14</v>
      </c>
      <c r="BB116" s="65">
        <v>38.17</v>
      </c>
      <c r="BC116" s="65">
        <v>38.19</v>
      </c>
      <c r="BD116" s="65">
        <v>38.200000000000003</v>
      </c>
      <c r="BE116" s="65">
        <v>38.200000000000003</v>
      </c>
      <c r="BF116" s="65">
        <f>BC!QR67</f>
        <v>5.2608198984586086E-3</v>
      </c>
    </row>
    <row r="117" spans="1:58" s="65" customFormat="1" x14ac:dyDescent="0.25">
      <c r="A117" s="10">
        <f t="shared" si="51"/>
        <v>116</v>
      </c>
      <c r="B117" s="65" t="s">
        <v>96</v>
      </c>
      <c r="C117" s="65">
        <v>122</v>
      </c>
      <c r="D117" s="65" t="s">
        <v>101</v>
      </c>
      <c r="E117" s="65">
        <v>20</v>
      </c>
      <c r="F117" s="65">
        <v>0</v>
      </c>
      <c r="G117" s="65">
        <v>0</v>
      </c>
      <c r="H117" s="65">
        <v>0</v>
      </c>
      <c r="I117" s="65">
        <v>2000</v>
      </c>
      <c r="J117" s="65">
        <v>1100</v>
      </c>
      <c r="K117" s="65">
        <v>38.49</v>
      </c>
      <c r="L117" s="65">
        <v>5.42</v>
      </c>
      <c r="M117" s="65">
        <v>6.54</v>
      </c>
      <c r="N117" s="65">
        <v>1.32</v>
      </c>
      <c r="O117" s="65">
        <v>19.420000000000002</v>
      </c>
      <c r="P117" s="65">
        <f t="shared" si="48"/>
        <v>0.14081579631073005</v>
      </c>
      <c r="Q117" s="65">
        <f t="shared" si="49"/>
        <v>0.50454663548973766</v>
      </c>
      <c r="R117" s="65">
        <f t="shared" si="65"/>
        <v>0.16991426344505065</v>
      </c>
      <c r="S117" s="118">
        <f t="shared" si="50"/>
        <v>0.64536243180046771</v>
      </c>
      <c r="T117" s="65">
        <v>7</v>
      </c>
      <c r="U117" s="65">
        <v>79.87</v>
      </c>
      <c r="V117" s="65">
        <v>700</v>
      </c>
      <c r="W117" s="65">
        <v>30</v>
      </c>
      <c r="X117" s="65">
        <v>1</v>
      </c>
      <c r="Y117" s="65">
        <v>0</v>
      </c>
      <c r="Z117" s="65">
        <v>2.12</v>
      </c>
      <c r="AA117" s="65">
        <v>30</v>
      </c>
      <c r="AB117" s="65">
        <v>30</v>
      </c>
      <c r="AC117" s="65">
        <v>100</v>
      </c>
      <c r="AD117" s="65">
        <f>BC!QS67</f>
        <v>55.434228824951262</v>
      </c>
      <c r="AE117" s="65">
        <f>BC!QT67</f>
        <v>6.5868650485150948E-2</v>
      </c>
      <c r="AF117" s="66">
        <f t="shared" si="52"/>
        <v>4.068048809523809</v>
      </c>
      <c r="AG117" s="66">
        <f t="shared" si="53"/>
        <v>4.7490339285714285</v>
      </c>
      <c r="AH117" s="66">
        <f t="shared" si="54"/>
        <v>5.1933488095238101</v>
      </c>
      <c r="AI117" s="66">
        <f t="shared" si="55"/>
        <v>5.2558654761904755</v>
      </c>
      <c r="AJ117" s="66">
        <f t="shared" si="56"/>
        <v>5.2703782738095235</v>
      </c>
      <c r="AK117" s="66">
        <f t="shared" si="57"/>
        <v>5.282658333333333</v>
      </c>
      <c r="AL117" s="66">
        <f t="shared" si="58"/>
        <v>5.2938220238095237</v>
      </c>
      <c r="AM117" s="66">
        <f t="shared" si="59"/>
        <v>5.3016366071428571</v>
      </c>
      <c r="AN117" s="66">
        <f t="shared" si="60"/>
        <v>5.307218452380952</v>
      </c>
      <c r="AO117" s="66">
        <f t="shared" si="61"/>
        <v>5.3105675595238093</v>
      </c>
      <c r="AP117" s="66">
        <f t="shared" si="62"/>
        <v>5.3116839285714281</v>
      </c>
      <c r="AQ117" s="66">
        <f t="shared" si="63"/>
        <v>5.3116839285714281</v>
      </c>
      <c r="AR117" s="50">
        <f t="shared" si="64"/>
        <v>111636.90476190476</v>
      </c>
      <c r="AS117" s="51">
        <v>9.9999999999999995E-7</v>
      </c>
      <c r="AT117" s="65">
        <v>36.44</v>
      </c>
      <c r="AU117" s="65">
        <v>42.54</v>
      </c>
      <c r="AV117" s="65">
        <v>46.52</v>
      </c>
      <c r="AW117" s="65">
        <v>47.08</v>
      </c>
      <c r="AX117" s="65">
        <v>47.21</v>
      </c>
      <c r="AY117" s="65">
        <v>47.32</v>
      </c>
      <c r="AZ117" s="65">
        <v>47.42</v>
      </c>
      <c r="BA117" s="65">
        <v>47.49</v>
      </c>
      <c r="BB117" s="65">
        <v>47.54</v>
      </c>
      <c r="BC117" s="65">
        <v>47.57</v>
      </c>
      <c r="BD117" s="65">
        <v>47.58</v>
      </c>
      <c r="BE117" s="65">
        <v>47.58</v>
      </c>
      <c r="BF117" s="65">
        <f>BC!QV67</f>
        <v>1.3777804353614881E-3</v>
      </c>
    </row>
    <row r="118" spans="1:58" s="65" customFormat="1" x14ac:dyDescent="0.25">
      <c r="A118" s="10">
        <f t="shared" si="51"/>
        <v>117</v>
      </c>
      <c r="B118" s="65" t="s">
        <v>96</v>
      </c>
      <c r="C118" s="65">
        <v>122</v>
      </c>
      <c r="D118" s="65" t="s">
        <v>102</v>
      </c>
      <c r="E118" s="65">
        <v>20</v>
      </c>
      <c r="F118" s="65">
        <v>0</v>
      </c>
      <c r="G118" s="65">
        <v>0</v>
      </c>
      <c r="H118" s="65">
        <v>0</v>
      </c>
      <c r="I118" s="65">
        <v>2000</v>
      </c>
      <c r="J118" s="65">
        <v>1100</v>
      </c>
      <c r="K118" s="65">
        <v>38.49</v>
      </c>
      <c r="L118" s="65">
        <v>5.42</v>
      </c>
      <c r="M118" s="65">
        <v>6.54</v>
      </c>
      <c r="N118" s="65">
        <v>1.32</v>
      </c>
      <c r="O118" s="65">
        <v>19.420000000000002</v>
      </c>
      <c r="P118" s="65">
        <f t="shared" si="48"/>
        <v>0.14081579631073005</v>
      </c>
      <c r="Q118" s="65">
        <f t="shared" si="49"/>
        <v>0.50454663548973766</v>
      </c>
      <c r="R118" s="65">
        <f t="shared" si="65"/>
        <v>0.16991426344505065</v>
      </c>
      <c r="S118" s="118">
        <f t="shared" si="50"/>
        <v>0.64536243180046771</v>
      </c>
      <c r="T118" s="65">
        <v>7</v>
      </c>
      <c r="U118" s="65">
        <v>122.04</v>
      </c>
      <c r="V118" s="65">
        <v>900</v>
      </c>
      <c r="W118" s="65">
        <v>30</v>
      </c>
      <c r="X118" s="65">
        <v>1</v>
      </c>
      <c r="Y118" s="65">
        <v>0</v>
      </c>
      <c r="Z118" s="65">
        <v>2.12</v>
      </c>
      <c r="AA118" s="65">
        <v>30</v>
      </c>
      <c r="AB118" s="65">
        <v>30</v>
      </c>
      <c r="AC118" s="65">
        <v>100</v>
      </c>
      <c r="AD118" s="65">
        <f>BC!QW67</f>
        <v>45.741853537626866</v>
      </c>
      <c r="AE118" s="65">
        <f>BC!QX67</f>
        <v>0.11662263274587369</v>
      </c>
      <c r="AF118" s="66">
        <f t="shared" si="52"/>
        <v>3.9530627976190469</v>
      </c>
      <c r="AG118" s="66">
        <f t="shared" si="53"/>
        <v>4.2477842261904755</v>
      </c>
      <c r="AH118" s="66">
        <f t="shared" si="54"/>
        <v>4.5190619047619043</v>
      </c>
      <c r="AI118" s="66">
        <f t="shared" si="55"/>
        <v>4.6195351190476188</v>
      </c>
      <c r="AJ118" s="66">
        <f t="shared" si="56"/>
        <v>4.6463279761904754</v>
      </c>
      <c r="AK118" s="66">
        <f t="shared" si="57"/>
        <v>4.6686553571428568</v>
      </c>
      <c r="AL118" s="66">
        <f t="shared" si="58"/>
        <v>4.6876336309523809</v>
      </c>
      <c r="AM118" s="66">
        <f t="shared" si="59"/>
        <v>4.7010300595238093</v>
      </c>
      <c r="AN118" s="66">
        <f t="shared" si="60"/>
        <v>4.71219375</v>
      </c>
      <c r="AO118" s="66">
        <f t="shared" si="61"/>
        <v>4.7177755952380949</v>
      </c>
      <c r="AP118" s="66">
        <f t="shared" si="62"/>
        <v>4.7188919642857146</v>
      </c>
      <c r="AQ118" s="66">
        <f t="shared" si="63"/>
        <v>4.7200083333333334</v>
      </c>
      <c r="AR118" s="50">
        <f t="shared" si="64"/>
        <v>111636.90476190476</v>
      </c>
      <c r="AS118" s="51">
        <v>9.9999999999999995E-7</v>
      </c>
      <c r="AT118" s="65">
        <v>35.409999999999997</v>
      </c>
      <c r="AU118" s="65">
        <v>38.049999999999997</v>
      </c>
      <c r="AV118" s="65">
        <v>40.479999999999997</v>
      </c>
      <c r="AW118" s="65">
        <v>41.38</v>
      </c>
      <c r="AX118" s="65">
        <v>41.62</v>
      </c>
      <c r="AY118" s="65">
        <v>41.82</v>
      </c>
      <c r="AZ118" s="65">
        <v>41.99</v>
      </c>
      <c r="BA118" s="65">
        <v>42.11</v>
      </c>
      <c r="BB118" s="65">
        <v>42.21</v>
      </c>
      <c r="BC118" s="65">
        <v>42.26</v>
      </c>
      <c r="BD118" s="65">
        <v>42.27</v>
      </c>
      <c r="BE118" s="65">
        <v>42.28</v>
      </c>
      <c r="BF118" s="65">
        <f>BC!QZ67</f>
        <v>1.8453320045164271E-4</v>
      </c>
    </row>
    <row r="119" spans="1:58" s="52" customFormat="1" x14ac:dyDescent="0.25">
      <c r="A119" s="10">
        <f t="shared" si="51"/>
        <v>118</v>
      </c>
      <c r="B119" s="52" t="s">
        <v>96</v>
      </c>
      <c r="C119" s="52">
        <v>122</v>
      </c>
      <c r="D119" s="52" t="s">
        <v>103</v>
      </c>
      <c r="E119" s="52">
        <v>20</v>
      </c>
      <c r="F119" s="52">
        <v>0</v>
      </c>
      <c r="G119" s="52">
        <v>0</v>
      </c>
      <c r="H119" s="52">
        <v>0</v>
      </c>
      <c r="I119" s="52">
        <v>2000</v>
      </c>
      <c r="J119" s="52">
        <v>1100</v>
      </c>
      <c r="K119" s="52">
        <v>36.9</v>
      </c>
      <c r="L119" s="52">
        <v>5.07</v>
      </c>
      <c r="M119" s="52">
        <v>4.72</v>
      </c>
      <c r="N119" s="52">
        <v>1.54</v>
      </c>
      <c r="O119" s="52">
        <v>16.38</v>
      </c>
      <c r="P119" s="52">
        <f t="shared" si="48"/>
        <v>0.13739837398373986</v>
      </c>
      <c r="Q119" s="52">
        <f t="shared" si="49"/>
        <v>0.44390243902439025</v>
      </c>
      <c r="R119" s="52">
        <f t="shared" si="65"/>
        <v>0.12791327913279132</v>
      </c>
      <c r="S119" s="118">
        <f t="shared" si="50"/>
        <v>0.58130081300813008</v>
      </c>
      <c r="T119" s="52">
        <v>7</v>
      </c>
      <c r="U119" s="52">
        <v>72.822000000000003</v>
      </c>
      <c r="V119" s="52">
        <v>500</v>
      </c>
      <c r="W119" s="52">
        <v>30</v>
      </c>
      <c r="X119" s="52">
        <v>1</v>
      </c>
      <c r="Y119" s="52">
        <v>0</v>
      </c>
      <c r="Z119" s="52">
        <v>2.12</v>
      </c>
      <c r="AA119" s="52">
        <v>30</v>
      </c>
      <c r="AB119" s="52">
        <v>30</v>
      </c>
      <c r="AC119" s="52">
        <v>100</v>
      </c>
      <c r="AD119" s="52">
        <f>BC!RA67</f>
        <v>57.359244072350698</v>
      </c>
      <c r="AE119" s="52">
        <f>BC!RB67</f>
        <v>8.5103313764135352E-2</v>
      </c>
      <c r="AF119" s="53">
        <f t="shared" si="52"/>
        <v>4.8037360119047614</v>
      </c>
      <c r="AG119" s="53">
        <f t="shared" si="53"/>
        <v>5.2380035714285711</v>
      </c>
      <c r="AH119" s="53">
        <f t="shared" si="54"/>
        <v>5.6231508928571419</v>
      </c>
      <c r="AI119" s="53">
        <f t="shared" si="55"/>
        <v>5.6354309523809514</v>
      </c>
      <c r="AJ119" s="53">
        <f t="shared" si="56"/>
        <v>5.6499437499999994</v>
      </c>
      <c r="AK119" s="53">
        <f t="shared" si="57"/>
        <v>5.6622238095238089</v>
      </c>
      <c r="AL119" s="53">
        <f t="shared" si="58"/>
        <v>5.6711547619047611</v>
      </c>
      <c r="AM119" s="53">
        <f t="shared" si="59"/>
        <v>5.6789693452380945</v>
      </c>
      <c r="AN119" s="53">
        <f t="shared" si="60"/>
        <v>5.6845511904761903</v>
      </c>
      <c r="AO119" s="53">
        <f t="shared" si="61"/>
        <v>5.6879002976190476</v>
      </c>
      <c r="AP119" s="53">
        <f t="shared" si="62"/>
        <v>5.6890166666666664</v>
      </c>
      <c r="AQ119" s="53">
        <f t="shared" si="63"/>
        <v>5.6890166666666664</v>
      </c>
      <c r="AR119" s="50">
        <f t="shared" si="64"/>
        <v>111636.90476190476</v>
      </c>
      <c r="AS119" s="51">
        <v>9.9999999999999995E-7</v>
      </c>
      <c r="AT119" s="52">
        <v>43.03</v>
      </c>
      <c r="AU119" s="52">
        <v>46.92</v>
      </c>
      <c r="AV119" s="52">
        <v>50.37</v>
      </c>
      <c r="AW119" s="52">
        <v>50.48</v>
      </c>
      <c r="AX119" s="52">
        <v>50.61</v>
      </c>
      <c r="AY119" s="52">
        <v>50.72</v>
      </c>
      <c r="AZ119" s="52">
        <v>50.8</v>
      </c>
      <c r="BA119" s="52">
        <v>50.87</v>
      </c>
      <c r="BB119" s="52">
        <v>50.92</v>
      </c>
      <c r="BC119" s="52">
        <v>50.95</v>
      </c>
      <c r="BD119" s="52">
        <v>50.96</v>
      </c>
      <c r="BE119" s="52">
        <v>50.96</v>
      </c>
      <c r="BF119" s="52">
        <f>BC!RD67</f>
        <v>4.3320759987568788E-4</v>
      </c>
    </row>
    <row r="120" spans="1:58" s="52" customFormat="1" x14ac:dyDescent="0.25">
      <c r="A120" s="10">
        <f t="shared" si="51"/>
        <v>119</v>
      </c>
      <c r="B120" s="52" t="s">
        <v>96</v>
      </c>
      <c r="C120" s="52">
        <v>122</v>
      </c>
      <c r="D120" s="52" t="s">
        <v>104</v>
      </c>
      <c r="E120" s="52">
        <v>20</v>
      </c>
      <c r="F120" s="52">
        <v>0</v>
      </c>
      <c r="G120" s="52">
        <v>0</v>
      </c>
      <c r="H120" s="52">
        <v>0</v>
      </c>
      <c r="I120" s="52">
        <v>2000</v>
      </c>
      <c r="J120" s="52">
        <v>1100</v>
      </c>
      <c r="K120" s="52">
        <v>36.9</v>
      </c>
      <c r="L120" s="52">
        <v>5.07</v>
      </c>
      <c r="M120" s="52">
        <v>4.72</v>
      </c>
      <c r="N120" s="52">
        <v>1.54</v>
      </c>
      <c r="O120" s="52">
        <v>16.38</v>
      </c>
      <c r="P120" s="52">
        <f t="shared" si="48"/>
        <v>0.13739837398373986</v>
      </c>
      <c r="Q120" s="52">
        <f t="shared" si="49"/>
        <v>0.44390243902439025</v>
      </c>
      <c r="R120" s="52">
        <f t="shared" si="65"/>
        <v>0.12791327913279132</v>
      </c>
      <c r="S120" s="118">
        <f t="shared" si="50"/>
        <v>0.58130081300813008</v>
      </c>
      <c r="T120" s="52">
        <v>7</v>
      </c>
      <c r="U120" s="52">
        <v>89.936999999999998</v>
      </c>
      <c r="V120" s="52">
        <v>700</v>
      </c>
      <c r="W120" s="52">
        <v>30</v>
      </c>
      <c r="X120" s="52">
        <v>1</v>
      </c>
      <c r="Y120" s="52">
        <v>0</v>
      </c>
      <c r="Z120" s="52">
        <v>2.12</v>
      </c>
      <c r="AA120" s="52">
        <v>30</v>
      </c>
      <c r="AB120" s="52">
        <v>30</v>
      </c>
      <c r="AC120" s="52">
        <v>100</v>
      </c>
      <c r="AD120" s="52">
        <f>BC!RE67</f>
        <v>87.374091236297602</v>
      </c>
      <c r="AE120" s="52">
        <f>BC!RF67</f>
        <v>0.1086596448868922</v>
      </c>
      <c r="AF120" s="53">
        <f t="shared" si="52"/>
        <v>8.4654264880952379</v>
      </c>
      <c r="AG120" s="53">
        <f t="shared" si="53"/>
        <v>8.8159663690476187</v>
      </c>
      <c r="AH120" s="53">
        <f t="shared" si="54"/>
        <v>9.1017568452380946</v>
      </c>
      <c r="AI120" s="53">
        <f t="shared" si="55"/>
        <v>9.1542261904761908</v>
      </c>
      <c r="AJ120" s="53">
        <f t="shared" si="56"/>
        <v>9.173204464285714</v>
      </c>
      <c r="AK120" s="53">
        <f t="shared" si="57"/>
        <v>9.1888336309523808</v>
      </c>
      <c r="AL120" s="53">
        <f t="shared" si="58"/>
        <v>9.20223005952381</v>
      </c>
      <c r="AM120" s="53">
        <f t="shared" si="59"/>
        <v>9.2122773809523792</v>
      </c>
      <c r="AN120" s="53">
        <f t="shared" si="60"/>
        <v>9.2189755952380938</v>
      </c>
      <c r="AO120" s="53">
        <f t="shared" si="61"/>
        <v>9.2234410714285708</v>
      </c>
      <c r="AP120" s="53">
        <f t="shared" si="62"/>
        <v>9.2245574404761896</v>
      </c>
      <c r="AQ120" s="53">
        <f t="shared" si="63"/>
        <v>9.2245574404761896</v>
      </c>
      <c r="AR120" s="50">
        <f t="shared" si="64"/>
        <v>111636.90476190476</v>
      </c>
      <c r="AS120" s="51">
        <v>9.9999999999999995E-7</v>
      </c>
      <c r="AT120" s="52">
        <v>75.83</v>
      </c>
      <c r="AU120" s="52">
        <v>78.97</v>
      </c>
      <c r="AV120" s="52">
        <v>81.53</v>
      </c>
      <c r="AW120" s="52">
        <v>82</v>
      </c>
      <c r="AX120" s="52">
        <v>82.17</v>
      </c>
      <c r="AY120" s="52">
        <v>82.31</v>
      </c>
      <c r="AZ120" s="52">
        <v>82.43</v>
      </c>
      <c r="BA120" s="52">
        <v>82.52</v>
      </c>
      <c r="BB120" s="52">
        <v>82.58</v>
      </c>
      <c r="BC120" s="52">
        <v>82.62</v>
      </c>
      <c r="BD120" s="52">
        <v>82.63</v>
      </c>
      <c r="BE120" s="52">
        <v>82.63</v>
      </c>
      <c r="BF120" s="52">
        <f>BC!RH67</f>
        <v>1.8801570327184756E-4</v>
      </c>
    </row>
    <row r="121" spans="1:58" s="52" customFormat="1" x14ac:dyDescent="0.25">
      <c r="A121" s="10">
        <f t="shared" si="51"/>
        <v>120</v>
      </c>
      <c r="B121" s="52" t="s">
        <v>96</v>
      </c>
      <c r="C121" s="52">
        <v>122</v>
      </c>
      <c r="D121" s="52" t="s">
        <v>105</v>
      </c>
      <c r="E121" s="52">
        <v>20</v>
      </c>
      <c r="F121" s="52">
        <v>0</v>
      </c>
      <c r="G121" s="52">
        <v>0</v>
      </c>
      <c r="H121" s="52">
        <v>0</v>
      </c>
      <c r="I121" s="52">
        <v>2000</v>
      </c>
      <c r="J121" s="52">
        <v>1100</v>
      </c>
      <c r="K121" s="52">
        <v>36.9</v>
      </c>
      <c r="L121" s="52">
        <v>5.07</v>
      </c>
      <c r="M121" s="52">
        <v>4.72</v>
      </c>
      <c r="N121" s="52">
        <v>1.54</v>
      </c>
      <c r="O121" s="52">
        <v>16.38</v>
      </c>
      <c r="P121" s="52">
        <f t="shared" si="48"/>
        <v>0.13739837398373986</v>
      </c>
      <c r="Q121" s="52">
        <f t="shared" si="49"/>
        <v>0.44390243902439025</v>
      </c>
      <c r="R121" s="52">
        <f t="shared" si="65"/>
        <v>0.12791327913279132</v>
      </c>
      <c r="S121" s="118">
        <f t="shared" si="50"/>
        <v>0.58130081300813008</v>
      </c>
      <c r="T121" s="52">
        <v>7</v>
      </c>
      <c r="U121" s="52">
        <v>118.096</v>
      </c>
      <c r="V121" s="52">
        <v>900</v>
      </c>
      <c r="W121" s="52">
        <v>30</v>
      </c>
      <c r="X121" s="52">
        <v>1</v>
      </c>
      <c r="Y121" s="52">
        <v>0</v>
      </c>
      <c r="Z121" s="52">
        <v>2.12</v>
      </c>
      <c r="AA121" s="52">
        <v>30</v>
      </c>
      <c r="AB121" s="52">
        <v>30</v>
      </c>
      <c r="AC121" s="52">
        <v>100</v>
      </c>
      <c r="AD121" s="52">
        <f>BC!RI67</f>
        <v>28.177381295917915</v>
      </c>
      <c r="AE121" s="52">
        <f>BC!RJ67</f>
        <v>0.48425317799462952</v>
      </c>
      <c r="AF121" s="53">
        <f t="shared" si="52"/>
        <v>2.8500901785714285</v>
      </c>
      <c r="AG121" s="53">
        <f t="shared" si="53"/>
        <v>2.9293523809523805</v>
      </c>
      <c r="AH121" s="53">
        <f t="shared" si="54"/>
        <v>2.9963345238095238</v>
      </c>
      <c r="AI121" s="53">
        <f t="shared" si="55"/>
        <v>3.0309419642857138</v>
      </c>
      <c r="AJ121" s="53">
        <f t="shared" si="56"/>
        <v>3.0566184523809521</v>
      </c>
      <c r="AK121" s="53">
        <f t="shared" si="57"/>
        <v>3.0778294642857142</v>
      </c>
      <c r="AL121" s="53">
        <f t="shared" si="58"/>
        <v>3.0968077380952379</v>
      </c>
      <c r="AM121" s="53">
        <f t="shared" si="59"/>
        <v>3.1102041666666667</v>
      </c>
      <c r="AN121" s="53">
        <f t="shared" si="60"/>
        <v>3.1202514880952377</v>
      </c>
      <c r="AO121" s="53">
        <f t="shared" si="61"/>
        <v>3.125833333333333</v>
      </c>
      <c r="AP121" s="53">
        <f t="shared" si="62"/>
        <v>3.1280660714285711</v>
      </c>
      <c r="AQ121" s="53">
        <f t="shared" si="63"/>
        <v>3.1280660714285711</v>
      </c>
      <c r="AR121" s="50">
        <f t="shared" si="64"/>
        <v>111636.90476190476</v>
      </c>
      <c r="AS121" s="51">
        <v>9.9999999999999995E-7</v>
      </c>
      <c r="AT121" s="52">
        <v>25.53</v>
      </c>
      <c r="AU121" s="52">
        <v>26.24</v>
      </c>
      <c r="AV121" s="52">
        <v>26.84</v>
      </c>
      <c r="AW121" s="52">
        <v>27.15</v>
      </c>
      <c r="AX121" s="52">
        <v>27.38</v>
      </c>
      <c r="AY121" s="52">
        <v>27.57</v>
      </c>
      <c r="AZ121" s="52">
        <v>27.74</v>
      </c>
      <c r="BA121" s="52">
        <v>27.86</v>
      </c>
      <c r="BB121" s="52">
        <v>27.95</v>
      </c>
      <c r="BC121" s="52">
        <v>28</v>
      </c>
      <c r="BD121" s="52">
        <v>28.02</v>
      </c>
      <c r="BE121" s="52">
        <v>28.02</v>
      </c>
      <c r="BF121" s="52">
        <f>BC!RL67</f>
        <v>2.945694583441472E-4</v>
      </c>
    </row>
    <row r="122" spans="1:58" s="28" customFormat="1" x14ac:dyDescent="0.25">
      <c r="A122" s="10">
        <f t="shared" si="51"/>
        <v>121</v>
      </c>
      <c r="B122" s="28" t="s">
        <v>96</v>
      </c>
      <c r="C122" s="28">
        <v>122</v>
      </c>
      <c r="D122" s="28" t="s">
        <v>106</v>
      </c>
      <c r="E122" s="28">
        <v>20</v>
      </c>
      <c r="F122" s="28">
        <v>100</v>
      </c>
      <c r="G122" s="28">
        <v>0</v>
      </c>
      <c r="H122" s="28">
        <v>0</v>
      </c>
      <c r="I122" s="28">
        <v>2000</v>
      </c>
      <c r="J122" s="28">
        <v>1100</v>
      </c>
      <c r="K122" s="28">
        <v>39.119999999999997</v>
      </c>
      <c r="L122" s="28">
        <v>5.48</v>
      </c>
      <c r="M122" s="28">
        <v>5.86</v>
      </c>
      <c r="N122" s="28">
        <v>1.26</v>
      </c>
      <c r="O122" s="28">
        <v>19.77</v>
      </c>
      <c r="P122" s="28">
        <f t="shared" si="48"/>
        <v>0.14008179959100206</v>
      </c>
      <c r="Q122" s="28">
        <f t="shared" si="49"/>
        <v>0.50536809815950923</v>
      </c>
      <c r="R122" s="28">
        <f t="shared" si="65"/>
        <v>0.14979550102249489</v>
      </c>
      <c r="S122" s="118">
        <f t="shared" si="50"/>
        <v>0.64544989775051131</v>
      </c>
      <c r="T122" s="28">
        <v>7</v>
      </c>
      <c r="U122" s="62">
        <v>90</v>
      </c>
      <c r="V122" s="28">
        <v>700</v>
      </c>
      <c r="W122" s="28">
        <v>30</v>
      </c>
      <c r="X122" s="28">
        <v>1</v>
      </c>
      <c r="Y122" s="28">
        <v>0</v>
      </c>
      <c r="Z122" s="28">
        <v>2.12</v>
      </c>
      <c r="AA122" s="28">
        <v>30</v>
      </c>
      <c r="AB122" s="28">
        <v>30</v>
      </c>
      <c r="AC122" s="28">
        <v>100</v>
      </c>
      <c r="AD122" s="28">
        <f>BC!RM67</f>
        <v>29.808711082228648</v>
      </c>
      <c r="AE122" s="28">
        <f>BC!RN67</f>
        <v>0.1061112738835561</v>
      </c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50"/>
      <c r="AS122" s="51"/>
      <c r="BF122" s="28">
        <f>BC!RP67</f>
        <v>1.8007165684334435E-3</v>
      </c>
    </row>
    <row r="123" spans="1:58" s="28" customFormat="1" x14ac:dyDescent="0.25">
      <c r="A123" s="10">
        <f t="shared" si="51"/>
        <v>122</v>
      </c>
      <c r="B123" s="28" t="s">
        <v>96</v>
      </c>
      <c r="C123" s="28">
        <v>122</v>
      </c>
      <c r="D123" s="28" t="s">
        <v>107</v>
      </c>
      <c r="E123" s="28">
        <v>20</v>
      </c>
      <c r="F123" s="28">
        <v>100</v>
      </c>
      <c r="G123" s="28">
        <v>0</v>
      </c>
      <c r="H123" s="28">
        <v>0</v>
      </c>
      <c r="I123" s="28">
        <v>2000</v>
      </c>
      <c r="J123" s="28">
        <v>1100</v>
      </c>
      <c r="K123" s="28">
        <v>39.119999999999997</v>
      </c>
      <c r="L123" s="28">
        <v>5.48</v>
      </c>
      <c r="M123" s="28">
        <v>5.86</v>
      </c>
      <c r="N123" s="28">
        <v>1.26</v>
      </c>
      <c r="O123" s="28">
        <v>19.77</v>
      </c>
      <c r="P123" s="28">
        <f t="shared" si="48"/>
        <v>0.14008179959100206</v>
      </c>
      <c r="Q123" s="28">
        <f t="shared" si="49"/>
        <v>0.50536809815950923</v>
      </c>
      <c r="R123" s="28">
        <f t="shared" si="65"/>
        <v>0.14979550102249489</v>
      </c>
      <c r="S123" s="118">
        <f t="shared" si="50"/>
        <v>0.64544989775051131</v>
      </c>
      <c r="T123" s="28">
        <v>7</v>
      </c>
      <c r="U123" s="28">
        <v>126.09</v>
      </c>
      <c r="V123" s="28">
        <v>900</v>
      </c>
      <c r="W123" s="28">
        <v>30</v>
      </c>
      <c r="X123" s="28">
        <v>1</v>
      </c>
      <c r="Y123" s="28">
        <v>0</v>
      </c>
      <c r="Z123" s="28">
        <v>2.12</v>
      </c>
      <c r="AA123" s="28">
        <v>30</v>
      </c>
      <c r="AB123" s="28">
        <v>30</v>
      </c>
      <c r="AC123" s="28">
        <v>100</v>
      </c>
      <c r="AD123" s="28">
        <f>BC!RQ67</f>
        <v>49.763887611831201</v>
      </c>
      <c r="AE123" s="28">
        <f>BC!RR67</f>
        <v>0.10109827198443665</v>
      </c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50"/>
      <c r="AS123" s="51"/>
      <c r="BF123" s="28">
        <f>BC!RT67</f>
        <v>6.2709731192663683E-4</v>
      </c>
    </row>
    <row r="124" spans="1:58" s="65" customFormat="1" x14ac:dyDescent="0.25">
      <c r="A124" s="10">
        <f t="shared" si="51"/>
        <v>123</v>
      </c>
      <c r="B124" s="65" t="s">
        <v>96</v>
      </c>
      <c r="C124" s="65">
        <v>122</v>
      </c>
      <c r="D124" s="65" t="s">
        <v>108</v>
      </c>
      <c r="E124" s="65">
        <v>20</v>
      </c>
      <c r="F124" s="65">
        <v>100</v>
      </c>
      <c r="G124" s="65">
        <v>0</v>
      </c>
      <c r="H124" s="65">
        <v>0</v>
      </c>
      <c r="I124" s="65">
        <v>2000</v>
      </c>
      <c r="J124" s="65">
        <v>1100</v>
      </c>
      <c r="K124" s="65">
        <v>38.49</v>
      </c>
      <c r="L124" s="65">
        <v>5.42</v>
      </c>
      <c r="M124" s="65">
        <v>6.54</v>
      </c>
      <c r="N124" s="65">
        <v>1.32</v>
      </c>
      <c r="O124" s="65">
        <v>19.420000000000002</v>
      </c>
      <c r="P124" s="65">
        <f t="shared" si="48"/>
        <v>0.14081579631073005</v>
      </c>
      <c r="Q124" s="65">
        <f t="shared" si="49"/>
        <v>0.50454663548973766</v>
      </c>
      <c r="R124" s="65">
        <f t="shared" si="65"/>
        <v>0.16991426344505065</v>
      </c>
      <c r="S124" s="118">
        <f t="shared" si="50"/>
        <v>0.64536243180046771</v>
      </c>
      <c r="T124" s="65">
        <v>7</v>
      </c>
      <c r="U124" s="65">
        <v>79.87</v>
      </c>
      <c r="V124" s="65">
        <v>700</v>
      </c>
      <c r="W124" s="65">
        <v>30</v>
      </c>
      <c r="X124" s="65">
        <v>1</v>
      </c>
      <c r="Y124" s="65">
        <v>0</v>
      </c>
      <c r="Z124" s="65">
        <v>2.12</v>
      </c>
      <c r="AA124" s="65">
        <v>30</v>
      </c>
      <c r="AB124" s="65">
        <v>30</v>
      </c>
      <c r="AC124" s="65">
        <v>100</v>
      </c>
      <c r="AD124" s="65">
        <f>BC!RU67</f>
        <v>46.063893111083068</v>
      </c>
      <c r="AE124" s="65">
        <f>BC!RV67</f>
        <v>9.492285405136057E-2</v>
      </c>
      <c r="AF124" s="66">
        <f t="shared" si="52"/>
        <v>3.7253235119047616</v>
      </c>
      <c r="AG124" s="66">
        <f t="shared" si="53"/>
        <v>4.0937252976190477</v>
      </c>
      <c r="AH124" s="66">
        <f t="shared" si="54"/>
        <v>4.4677089285714287</v>
      </c>
      <c r="AI124" s="66">
        <f t="shared" si="55"/>
        <v>4.5324583333333335</v>
      </c>
      <c r="AJ124" s="66">
        <f t="shared" si="56"/>
        <v>4.5469711309523806</v>
      </c>
      <c r="AK124" s="66">
        <f t="shared" si="57"/>
        <v>4.5581348214285713</v>
      </c>
      <c r="AL124" s="66">
        <f t="shared" si="58"/>
        <v>4.5681821428571432</v>
      </c>
      <c r="AM124" s="66">
        <f t="shared" si="59"/>
        <v>4.5759967261904766</v>
      </c>
      <c r="AN124" s="66">
        <f t="shared" si="60"/>
        <v>4.5815785714285715</v>
      </c>
      <c r="AO124" s="66">
        <f t="shared" si="61"/>
        <v>4.5849276785714288</v>
      </c>
      <c r="AP124" s="66">
        <f t="shared" si="62"/>
        <v>4.5849276785714288</v>
      </c>
      <c r="AQ124" s="66">
        <f t="shared" si="63"/>
        <v>4.5860440476190476</v>
      </c>
      <c r="AR124" s="50">
        <f t="shared" ref="AR124:AR137" si="66">J124*34.1*I124/(AA124*22.4)</f>
        <v>111636.90476190476</v>
      </c>
      <c r="AS124" s="51">
        <v>9.9999999999999995E-7</v>
      </c>
      <c r="AT124" s="65">
        <v>33.369999999999997</v>
      </c>
      <c r="AU124" s="65">
        <v>36.67</v>
      </c>
      <c r="AV124" s="65">
        <v>40.020000000000003</v>
      </c>
      <c r="AW124" s="65">
        <v>40.6</v>
      </c>
      <c r="AX124" s="65">
        <v>40.729999999999997</v>
      </c>
      <c r="AY124" s="65">
        <v>40.83</v>
      </c>
      <c r="AZ124" s="65">
        <v>40.92</v>
      </c>
      <c r="BA124" s="65">
        <v>40.99</v>
      </c>
      <c r="BB124" s="65">
        <v>41.04</v>
      </c>
      <c r="BC124" s="65">
        <v>41.07</v>
      </c>
      <c r="BD124" s="65">
        <v>41.07</v>
      </c>
      <c r="BE124" s="65">
        <v>41.08</v>
      </c>
      <c r="BF124" s="65">
        <f>BC!RX67</f>
        <v>3.4655728921867304E-4</v>
      </c>
    </row>
    <row r="125" spans="1:58" s="65" customFormat="1" x14ac:dyDescent="0.25">
      <c r="A125" s="10">
        <f t="shared" si="51"/>
        <v>124</v>
      </c>
      <c r="B125" s="65" t="s">
        <v>96</v>
      </c>
      <c r="C125" s="65">
        <v>122</v>
      </c>
      <c r="D125" s="65" t="s">
        <v>109</v>
      </c>
      <c r="E125" s="65">
        <v>20</v>
      </c>
      <c r="F125" s="65">
        <v>100</v>
      </c>
      <c r="G125" s="65">
        <v>0</v>
      </c>
      <c r="H125" s="65">
        <v>0</v>
      </c>
      <c r="I125" s="65">
        <v>2000</v>
      </c>
      <c r="J125" s="65">
        <v>1100</v>
      </c>
      <c r="K125" s="65">
        <v>38.49</v>
      </c>
      <c r="L125" s="65">
        <v>5.42</v>
      </c>
      <c r="M125" s="65">
        <v>6.54</v>
      </c>
      <c r="N125" s="65">
        <v>1.32</v>
      </c>
      <c r="O125" s="65">
        <v>19.420000000000002</v>
      </c>
      <c r="P125" s="65">
        <f t="shared" si="48"/>
        <v>0.14081579631073005</v>
      </c>
      <c r="Q125" s="65">
        <f t="shared" si="49"/>
        <v>0.50454663548973766</v>
      </c>
      <c r="R125" s="65">
        <f t="shared" si="65"/>
        <v>0.16991426344505065</v>
      </c>
      <c r="S125" s="118">
        <f t="shared" si="50"/>
        <v>0.64536243180046771</v>
      </c>
      <c r="T125" s="65">
        <v>7</v>
      </c>
      <c r="U125" s="65">
        <v>122.04</v>
      </c>
      <c r="V125" s="65">
        <v>900</v>
      </c>
      <c r="W125" s="65">
        <v>30</v>
      </c>
      <c r="X125" s="65">
        <v>1</v>
      </c>
      <c r="Y125" s="65">
        <v>0</v>
      </c>
      <c r="Z125" s="65">
        <v>2.12</v>
      </c>
      <c r="AA125" s="65">
        <v>30</v>
      </c>
      <c r="AB125" s="65">
        <v>30</v>
      </c>
      <c r="AC125" s="65">
        <v>100</v>
      </c>
      <c r="AD125" s="65">
        <f>BC!RY67</f>
        <v>53.206058953091087</v>
      </c>
      <c r="AE125" s="65">
        <f>BC!RZ67</f>
        <v>6.825591102508019E-2</v>
      </c>
      <c r="AF125" s="66">
        <f t="shared" si="52"/>
        <v>3.9072916666666666</v>
      </c>
      <c r="AG125" s="66">
        <f t="shared" si="53"/>
        <v>4.5391565476190472</v>
      </c>
      <c r="AH125" s="66">
        <f t="shared" si="54"/>
        <v>4.9343511904761908</v>
      </c>
      <c r="AI125" s="66">
        <f t="shared" si="55"/>
        <v>4.9778895833333339</v>
      </c>
      <c r="AJ125" s="66">
        <f t="shared" si="56"/>
        <v>4.9890532738095237</v>
      </c>
      <c r="AK125" s="66">
        <f t="shared" si="57"/>
        <v>4.9991005952380947</v>
      </c>
      <c r="AL125" s="66">
        <f t="shared" si="58"/>
        <v>5.0069151785714281</v>
      </c>
      <c r="AM125" s="66">
        <f t="shared" si="59"/>
        <v>5.012497023809523</v>
      </c>
      <c r="AN125" s="66">
        <f t="shared" si="60"/>
        <v>5.0169624999999991</v>
      </c>
      <c r="AO125" s="66">
        <f t="shared" si="61"/>
        <v>5.0191952380952376</v>
      </c>
      <c r="AP125" s="66">
        <f t="shared" si="62"/>
        <v>5.0203116071428564</v>
      </c>
      <c r="AQ125" s="66">
        <f t="shared" si="63"/>
        <v>5.0208697916666667</v>
      </c>
      <c r="AR125" s="50">
        <f t="shared" si="66"/>
        <v>111636.90476190476</v>
      </c>
      <c r="AS125" s="51">
        <v>9.9999999999999995E-7</v>
      </c>
      <c r="AT125" s="65">
        <v>35</v>
      </c>
      <c r="AU125" s="65">
        <v>40.659999999999997</v>
      </c>
      <c r="AV125" s="65">
        <v>44.2</v>
      </c>
      <c r="AW125" s="65">
        <v>44.59</v>
      </c>
      <c r="AX125" s="65">
        <v>44.69</v>
      </c>
      <c r="AY125" s="65">
        <v>44.78</v>
      </c>
      <c r="AZ125" s="65">
        <v>44.85</v>
      </c>
      <c r="BA125" s="65">
        <v>44.9</v>
      </c>
      <c r="BB125" s="65">
        <v>44.94</v>
      </c>
      <c r="BC125" s="65">
        <v>44.96</v>
      </c>
      <c r="BD125" s="65">
        <v>44.97</v>
      </c>
      <c r="BE125" s="65">
        <v>44.975000000000001</v>
      </c>
      <c r="BF125" s="65">
        <f>BC!SB67</f>
        <v>2.8145246785222372E-3</v>
      </c>
    </row>
    <row r="126" spans="1:58" s="52" customFormat="1" x14ac:dyDescent="0.25">
      <c r="A126" s="10">
        <f t="shared" si="51"/>
        <v>125</v>
      </c>
      <c r="B126" s="52" t="s">
        <v>96</v>
      </c>
      <c r="C126" s="52">
        <v>122</v>
      </c>
      <c r="D126" s="52" t="s">
        <v>110</v>
      </c>
      <c r="E126" s="52">
        <v>20</v>
      </c>
      <c r="F126" s="52">
        <v>100</v>
      </c>
      <c r="G126" s="52">
        <v>0</v>
      </c>
      <c r="H126" s="52">
        <v>0</v>
      </c>
      <c r="I126" s="52">
        <v>2000</v>
      </c>
      <c r="J126" s="52">
        <v>1100</v>
      </c>
      <c r="K126" s="52">
        <v>36.9</v>
      </c>
      <c r="L126" s="52">
        <v>5.07</v>
      </c>
      <c r="M126" s="52">
        <v>4.72</v>
      </c>
      <c r="N126" s="52">
        <v>1.54</v>
      </c>
      <c r="O126" s="52">
        <v>16.38</v>
      </c>
      <c r="P126" s="52">
        <f t="shared" si="48"/>
        <v>0.13739837398373986</v>
      </c>
      <c r="Q126" s="52">
        <f t="shared" si="49"/>
        <v>0.44390243902439025</v>
      </c>
      <c r="R126" s="52">
        <f t="shared" si="65"/>
        <v>0.12791327913279132</v>
      </c>
      <c r="S126" s="118">
        <f t="shared" si="50"/>
        <v>0.58130081300813008</v>
      </c>
      <c r="T126" s="52">
        <v>7</v>
      </c>
      <c r="U126" s="52">
        <v>89.936999999999998</v>
      </c>
      <c r="V126" s="52">
        <v>700</v>
      </c>
      <c r="W126" s="52">
        <v>30</v>
      </c>
      <c r="X126" s="52">
        <v>1</v>
      </c>
      <c r="Y126" s="52">
        <v>0</v>
      </c>
      <c r="Z126" s="52">
        <v>2.12</v>
      </c>
      <c r="AA126" s="52">
        <v>30</v>
      </c>
      <c r="AB126" s="52">
        <v>30</v>
      </c>
      <c r="AC126" s="52">
        <v>100</v>
      </c>
      <c r="AD126" s="52">
        <f>BC!SC67</f>
        <v>69.007640228203627</v>
      </c>
      <c r="AE126" s="52">
        <f>BC!SD67</f>
        <v>0.11932901102801434</v>
      </c>
      <c r="AF126" s="53">
        <f t="shared" ref="AF126:AF144" si="67">AR126*AS126*AT126</f>
        <v>6.5742973214285714</v>
      </c>
      <c r="AG126" s="53">
        <f t="shared" ref="AG126:AG144" si="68">AR126*AS126*AU126</f>
        <v>6.8623205357142849</v>
      </c>
      <c r="AH126" s="53">
        <f t="shared" ref="AH126:AH144" si="69">AR126*AS126*AV126</f>
        <v>7.1324818452380949</v>
      </c>
      <c r="AI126" s="53">
        <f t="shared" ref="AI126:AI144" si="70">AR126*AS126*AW126</f>
        <v>7.2407696428571429</v>
      </c>
      <c r="AJ126" s="53">
        <f t="shared" ref="AJ126:AJ144" si="71">AR126*AS126*AX126</f>
        <v>7.2630970238095234</v>
      </c>
      <c r="AK126" s="53">
        <f t="shared" ref="AK126:AK144" si="72">AR126*AS126*AY126</f>
        <v>7.2820752976190475</v>
      </c>
      <c r="AL126" s="53">
        <f t="shared" ref="AL126:AL144" si="73">AR126*AS126*AZ126</f>
        <v>7.2977044642857143</v>
      </c>
      <c r="AM126" s="53">
        <f t="shared" ref="AM126:AM144" si="74">AR126*AS126*BA126</f>
        <v>7.3088681547619041</v>
      </c>
      <c r="AN126" s="53">
        <f t="shared" ref="AN126:AN144" si="75">AR126*AS126*BB126</f>
        <v>7.3177991071428563</v>
      </c>
      <c r="AO126" s="53">
        <f t="shared" ref="AO126:AO144" si="76">AR126*AS126*BC126</f>
        <v>7.3233809523809512</v>
      </c>
      <c r="AP126" s="53">
        <f t="shared" ref="AP126:AP144" si="77">AR126*AS126*BD126</f>
        <v>7.3244973214285709</v>
      </c>
      <c r="AQ126" s="53">
        <f t="shared" ref="AQ126:AQ144" si="78">AR126*AS126*BE126</f>
        <v>7.3250555059523803</v>
      </c>
      <c r="AR126" s="50">
        <f t="shared" si="66"/>
        <v>111636.90476190476</v>
      </c>
      <c r="AS126" s="51">
        <v>9.9999999999999995E-7</v>
      </c>
      <c r="AT126" s="52">
        <v>58.89</v>
      </c>
      <c r="AU126" s="52">
        <v>61.47</v>
      </c>
      <c r="AV126" s="52">
        <v>63.89</v>
      </c>
      <c r="AW126" s="52">
        <v>64.86</v>
      </c>
      <c r="AX126" s="52">
        <v>65.06</v>
      </c>
      <c r="AY126" s="52">
        <v>65.23</v>
      </c>
      <c r="AZ126" s="52">
        <v>65.37</v>
      </c>
      <c r="BA126" s="52">
        <v>65.47</v>
      </c>
      <c r="BB126" s="52">
        <v>65.55</v>
      </c>
      <c r="BC126" s="52">
        <v>65.599999999999994</v>
      </c>
      <c r="BD126" s="52">
        <v>65.61</v>
      </c>
      <c r="BE126" s="52">
        <v>65.614999999999995</v>
      </c>
      <c r="BF126" s="52">
        <f>BC!SF67</f>
        <v>1.4951172507271147E-4</v>
      </c>
    </row>
    <row r="127" spans="1:58" s="52" customFormat="1" x14ac:dyDescent="0.25">
      <c r="A127" s="10">
        <f t="shared" si="51"/>
        <v>126</v>
      </c>
      <c r="B127" s="52" t="s">
        <v>96</v>
      </c>
      <c r="C127" s="52">
        <v>122</v>
      </c>
      <c r="D127" s="52" t="s">
        <v>111</v>
      </c>
      <c r="E127" s="52">
        <v>20</v>
      </c>
      <c r="F127" s="52">
        <v>100</v>
      </c>
      <c r="G127" s="52">
        <v>0</v>
      </c>
      <c r="H127" s="52">
        <v>0</v>
      </c>
      <c r="I127" s="52">
        <v>2000</v>
      </c>
      <c r="J127" s="52">
        <v>1100</v>
      </c>
      <c r="K127" s="52">
        <v>36.9</v>
      </c>
      <c r="L127" s="52">
        <v>5.07</v>
      </c>
      <c r="M127" s="52">
        <v>4.72</v>
      </c>
      <c r="N127" s="52">
        <v>1.54</v>
      </c>
      <c r="O127" s="52">
        <v>16.38</v>
      </c>
      <c r="P127" s="52">
        <f t="shared" ref="P127:P144" si="79">L127/K127</f>
        <v>0.13739837398373986</v>
      </c>
      <c r="Q127" s="52">
        <f t="shared" ref="Q127:Q144" si="80">O127/K127</f>
        <v>0.44390243902439025</v>
      </c>
      <c r="R127" s="52">
        <f t="shared" ref="R127:R144" si="81">M127/K127</f>
        <v>0.12791327913279132</v>
      </c>
      <c r="S127" s="118">
        <f t="shared" si="50"/>
        <v>0.58130081300813008</v>
      </c>
      <c r="T127" s="52">
        <v>7</v>
      </c>
      <c r="U127" s="52">
        <v>118.096</v>
      </c>
      <c r="V127" s="52">
        <v>900</v>
      </c>
      <c r="W127" s="52">
        <v>30</v>
      </c>
      <c r="X127" s="52">
        <v>1</v>
      </c>
      <c r="Y127" s="52">
        <v>0</v>
      </c>
      <c r="Z127" s="52">
        <v>2.12</v>
      </c>
      <c r="AA127" s="52">
        <v>30</v>
      </c>
      <c r="AB127" s="52">
        <v>30</v>
      </c>
      <c r="AC127" s="52">
        <v>100</v>
      </c>
      <c r="AD127" s="52">
        <f>BC!SG67</f>
        <v>32.174173027531772</v>
      </c>
      <c r="AE127" s="52">
        <f>BC!SH67</f>
        <v>0.28702726203920398</v>
      </c>
      <c r="AF127" s="53">
        <f t="shared" si="67"/>
        <v>3.1146696428571428</v>
      </c>
      <c r="AG127" s="53">
        <f t="shared" si="68"/>
        <v>3.2251901785714283</v>
      </c>
      <c r="AH127" s="53">
        <f t="shared" si="69"/>
        <v>3.3435252976190473</v>
      </c>
      <c r="AI127" s="53">
        <f t="shared" si="70"/>
        <v>3.3915291666666665</v>
      </c>
      <c r="AJ127" s="53">
        <f t="shared" si="71"/>
        <v>3.403809226190476</v>
      </c>
      <c r="AK127" s="53">
        <f t="shared" si="72"/>
        <v>3.4127401785714286</v>
      </c>
      <c r="AL127" s="53">
        <f t="shared" si="73"/>
        <v>3.4205547619047616</v>
      </c>
      <c r="AM127" s="53">
        <f t="shared" si="74"/>
        <v>3.4272529761904758</v>
      </c>
      <c r="AN127" s="53">
        <f t="shared" si="75"/>
        <v>3.4317184523809519</v>
      </c>
      <c r="AO127" s="53">
        <f t="shared" si="76"/>
        <v>3.4339511904761904</v>
      </c>
      <c r="AP127" s="53">
        <f t="shared" si="77"/>
        <v>3.4350675595238092</v>
      </c>
      <c r="AQ127" s="53">
        <f t="shared" si="78"/>
        <v>3.4356257440476186</v>
      </c>
      <c r="AR127" s="50">
        <f t="shared" si="66"/>
        <v>111636.90476190476</v>
      </c>
      <c r="AS127" s="51">
        <v>9.9999999999999995E-7</v>
      </c>
      <c r="AT127" s="52">
        <v>27.9</v>
      </c>
      <c r="AU127" s="52">
        <v>28.89</v>
      </c>
      <c r="AV127" s="52">
        <v>29.95</v>
      </c>
      <c r="AW127" s="52">
        <v>30.38</v>
      </c>
      <c r="AX127" s="52">
        <v>30.49</v>
      </c>
      <c r="AY127" s="52">
        <v>30.57</v>
      </c>
      <c r="AZ127" s="52">
        <v>30.64</v>
      </c>
      <c r="BA127" s="52">
        <v>30.7</v>
      </c>
      <c r="BB127" s="52">
        <v>30.74</v>
      </c>
      <c r="BC127" s="52">
        <v>30.76</v>
      </c>
      <c r="BD127" s="52">
        <v>30.77</v>
      </c>
      <c r="BE127" s="52">
        <v>30.774999999999999</v>
      </c>
      <c r="BF127" s="52">
        <f>BC!SJ67</f>
        <v>3.2462922230835927E-4</v>
      </c>
    </row>
    <row r="128" spans="1:58" s="46" customFormat="1" x14ac:dyDescent="0.25">
      <c r="A128" s="10">
        <f t="shared" si="51"/>
        <v>127</v>
      </c>
      <c r="B128" s="46" t="s">
        <v>112</v>
      </c>
      <c r="C128" s="46">
        <v>128</v>
      </c>
      <c r="D128" s="46" t="s">
        <v>113</v>
      </c>
      <c r="E128" s="46">
        <v>25</v>
      </c>
      <c r="F128" s="67">
        <v>60</v>
      </c>
      <c r="G128" s="46">
        <v>21</v>
      </c>
      <c r="H128" s="46">
        <v>78</v>
      </c>
      <c r="I128" s="46">
        <v>1000</v>
      </c>
      <c r="J128" s="46">
        <v>500</v>
      </c>
      <c r="K128" s="69">
        <v>44.893636363636361</v>
      </c>
      <c r="L128" s="69">
        <v>5.7331818181818184</v>
      </c>
      <c r="M128" s="69">
        <v>2.4796818181818181</v>
      </c>
      <c r="N128" s="69">
        <v>0.40181818181818185</v>
      </c>
      <c r="O128" s="69">
        <v>32.164545454545454</v>
      </c>
      <c r="P128" s="69">
        <f t="shared" si="79"/>
        <v>0.12770589069112853</v>
      </c>
      <c r="Q128" s="69">
        <f t="shared" si="80"/>
        <v>0.71646113034850056</v>
      </c>
      <c r="R128" s="69">
        <f t="shared" si="81"/>
        <v>5.523459490107932E-2</v>
      </c>
      <c r="S128" s="118">
        <f t="shared" si="50"/>
        <v>0.84416702103962904</v>
      </c>
      <c r="T128" s="46">
        <v>10.25</v>
      </c>
      <c r="U128" s="46">
        <v>59</v>
      </c>
      <c r="V128" s="46">
        <v>600</v>
      </c>
      <c r="W128" s="46">
        <v>45</v>
      </c>
      <c r="X128" s="46">
        <v>1</v>
      </c>
      <c r="Y128" s="46">
        <v>70</v>
      </c>
      <c r="Z128" s="68">
        <v>5.1250000000000004E-4</v>
      </c>
      <c r="AA128" s="46">
        <v>1</v>
      </c>
      <c r="AB128" s="46">
        <v>9</v>
      </c>
      <c r="AC128" s="46">
        <v>31</v>
      </c>
      <c r="AD128" s="46">
        <f>BC!SK67</f>
        <v>15.354144323301641</v>
      </c>
      <c r="AE128" s="46">
        <f>BC!SL67</f>
        <v>0.23219648154838304</v>
      </c>
      <c r="AF128" s="47">
        <f t="shared" si="67"/>
        <v>7.7638392857142851</v>
      </c>
      <c r="AG128" s="47">
        <f t="shared" si="68"/>
        <v>8.7761830357142863</v>
      </c>
      <c r="AH128" s="47">
        <f t="shared" si="69"/>
        <v>9.034977678571428</v>
      </c>
      <c r="AI128" s="47">
        <f t="shared" si="70"/>
        <v>9.0654241071428583</v>
      </c>
      <c r="AJ128" s="47">
        <f t="shared" si="71"/>
        <v>9.0958705357142851</v>
      </c>
      <c r="AK128" s="47">
        <f t="shared" si="72"/>
        <v>9.1187053571428578</v>
      </c>
      <c r="AL128" s="47">
        <f t="shared" si="73"/>
        <v>9.1415401785714288</v>
      </c>
      <c r="AM128" s="47">
        <f t="shared" si="74"/>
        <v>9.1567633928571421</v>
      </c>
      <c r="AN128" s="47">
        <f t="shared" si="75"/>
        <v>9.1643749999999997</v>
      </c>
      <c r="AO128" s="47">
        <f t="shared" si="76"/>
        <v>9.1719866071428573</v>
      </c>
      <c r="AP128" s="47">
        <f t="shared" si="77"/>
        <v>9.1795982142857149</v>
      </c>
      <c r="AQ128" s="47">
        <f t="shared" si="78"/>
        <v>9.1795982142857149</v>
      </c>
      <c r="AR128" s="70">
        <f t="shared" si="66"/>
        <v>761160.71428571432</v>
      </c>
      <c r="AS128" s="68">
        <v>9.9999999999999995E-7</v>
      </c>
      <c r="AT128" s="46">
        <v>10.199999999999999</v>
      </c>
      <c r="AU128" s="46">
        <v>11.53</v>
      </c>
      <c r="AV128" s="46">
        <v>11.87</v>
      </c>
      <c r="AW128" s="46">
        <v>11.91</v>
      </c>
      <c r="AX128" s="46">
        <v>11.95</v>
      </c>
      <c r="AY128" s="46">
        <v>11.98</v>
      </c>
      <c r="AZ128" s="46">
        <v>12.01</v>
      </c>
      <c r="BA128" s="46">
        <v>12.03</v>
      </c>
      <c r="BB128" s="46">
        <v>12.04</v>
      </c>
      <c r="BC128" s="46">
        <v>12.05</v>
      </c>
      <c r="BD128" s="46">
        <v>12.06</v>
      </c>
      <c r="BE128" s="46">
        <v>12.06</v>
      </c>
      <c r="BF128" s="46">
        <f>BC!SN67</f>
        <v>1.0484884241044173E-4</v>
      </c>
    </row>
    <row r="129" spans="1:58" s="46" customFormat="1" x14ac:dyDescent="0.25">
      <c r="A129" s="10">
        <f t="shared" si="51"/>
        <v>128</v>
      </c>
      <c r="B129" s="46" t="s">
        <v>112</v>
      </c>
      <c r="C129" s="46">
        <v>128</v>
      </c>
      <c r="D129" s="46" t="s">
        <v>114</v>
      </c>
      <c r="E129" s="46">
        <v>25</v>
      </c>
      <c r="F129" s="67">
        <v>60</v>
      </c>
      <c r="G129" s="46">
        <v>21</v>
      </c>
      <c r="H129" s="46">
        <v>78</v>
      </c>
      <c r="I129" s="46">
        <v>1000</v>
      </c>
      <c r="J129" s="46">
        <v>500</v>
      </c>
      <c r="K129" s="62">
        <v>44.893636363636361</v>
      </c>
      <c r="L129" s="62">
        <v>5.7331818181818184</v>
      </c>
      <c r="M129" s="62">
        <v>2.4796818181818181</v>
      </c>
      <c r="N129" s="62">
        <v>0.40181818181818185</v>
      </c>
      <c r="O129" s="62">
        <v>32.164545454545454</v>
      </c>
      <c r="P129" s="62">
        <f t="shared" si="79"/>
        <v>0.12770589069112853</v>
      </c>
      <c r="Q129" s="62">
        <f t="shared" si="80"/>
        <v>0.71646113034850056</v>
      </c>
      <c r="R129" s="62">
        <f t="shared" si="81"/>
        <v>5.523459490107932E-2</v>
      </c>
      <c r="S129" s="118">
        <f t="shared" si="50"/>
        <v>0.84416702103962904</v>
      </c>
      <c r="T129" s="46">
        <v>9.3000000000000007</v>
      </c>
      <c r="U129" s="46">
        <v>116</v>
      </c>
      <c r="V129" s="46">
        <v>600</v>
      </c>
      <c r="W129" s="46">
        <v>45</v>
      </c>
      <c r="X129" s="46">
        <v>1</v>
      </c>
      <c r="Y129" s="46">
        <v>70</v>
      </c>
      <c r="Z129" s="68">
        <v>5.1250000000000004E-4</v>
      </c>
      <c r="AA129" s="46">
        <v>1</v>
      </c>
      <c r="AB129" s="46">
        <v>9</v>
      </c>
      <c r="AC129" s="46">
        <v>31</v>
      </c>
      <c r="AD129" s="46">
        <f>BC!SO67</f>
        <v>29.966379607803706</v>
      </c>
      <c r="AE129" s="46">
        <f>BC!SP67</f>
        <v>0.12987290410079261</v>
      </c>
      <c r="AF129" s="47">
        <f t="shared" si="67"/>
        <v>15.740803571428572</v>
      </c>
      <c r="AG129" s="47">
        <f t="shared" si="68"/>
        <v>17.430580357142855</v>
      </c>
      <c r="AH129" s="47">
        <f t="shared" si="69"/>
        <v>18.313526785714284</v>
      </c>
      <c r="AI129" s="47">
        <f t="shared" si="70"/>
        <v>18.564709821428572</v>
      </c>
      <c r="AJ129" s="47">
        <f t="shared" si="71"/>
        <v>18.777834821428574</v>
      </c>
      <c r="AK129" s="47">
        <f t="shared" si="72"/>
        <v>18.968125000000001</v>
      </c>
      <c r="AL129" s="47">
        <f t="shared" si="73"/>
        <v>19.120357142857145</v>
      </c>
      <c r="AM129" s="47">
        <f t="shared" si="74"/>
        <v>19.23453125</v>
      </c>
      <c r="AN129" s="47">
        <f t="shared" si="75"/>
        <v>19.318258928571428</v>
      </c>
      <c r="AO129" s="47">
        <f t="shared" si="76"/>
        <v>19.371540178571429</v>
      </c>
      <c r="AP129" s="47">
        <f t="shared" si="77"/>
        <v>19.379151785714289</v>
      </c>
      <c r="AQ129" s="47">
        <f t="shared" si="78"/>
        <v>19.386763392857141</v>
      </c>
      <c r="AR129" s="70">
        <f t="shared" si="66"/>
        <v>761160.71428571432</v>
      </c>
      <c r="AS129" s="68">
        <v>9.9999999999999995E-7</v>
      </c>
      <c r="AT129" s="46">
        <v>20.68</v>
      </c>
      <c r="AU129" s="46">
        <v>22.9</v>
      </c>
      <c r="AV129" s="46">
        <v>24.06</v>
      </c>
      <c r="AW129" s="46">
        <v>24.39</v>
      </c>
      <c r="AX129" s="46">
        <v>24.67</v>
      </c>
      <c r="AY129" s="46">
        <v>24.92</v>
      </c>
      <c r="AZ129" s="46">
        <v>25.12</v>
      </c>
      <c r="BA129" s="46">
        <v>25.27</v>
      </c>
      <c r="BB129" s="46">
        <v>25.38</v>
      </c>
      <c r="BC129" s="46">
        <v>25.45</v>
      </c>
      <c r="BD129" s="46">
        <v>25.46</v>
      </c>
      <c r="BE129" s="46">
        <v>25.47</v>
      </c>
      <c r="BF129" s="46">
        <f>BC!SR67</f>
        <v>3.0433687888073531E-5</v>
      </c>
    </row>
    <row r="130" spans="1:58" s="46" customFormat="1" x14ac:dyDescent="0.25">
      <c r="A130" s="10">
        <f t="shared" si="51"/>
        <v>129</v>
      </c>
      <c r="B130" s="46" t="s">
        <v>112</v>
      </c>
      <c r="C130" s="46">
        <v>128</v>
      </c>
      <c r="D130" s="46" t="s">
        <v>115</v>
      </c>
      <c r="E130" s="46">
        <v>25</v>
      </c>
      <c r="F130" s="67">
        <v>60</v>
      </c>
      <c r="G130" s="46">
        <v>21</v>
      </c>
      <c r="H130" s="46">
        <v>78</v>
      </c>
      <c r="I130" s="46">
        <v>1000</v>
      </c>
      <c r="J130" s="46">
        <v>500</v>
      </c>
      <c r="K130" s="62">
        <v>44.893636363636361</v>
      </c>
      <c r="L130" s="62">
        <v>5.7331818181818184</v>
      </c>
      <c r="M130" s="62">
        <v>2.4796818181818181</v>
      </c>
      <c r="N130" s="62">
        <v>0.40181818181818185</v>
      </c>
      <c r="O130" s="62">
        <v>32.164545454545454</v>
      </c>
      <c r="P130" s="62">
        <f t="shared" si="79"/>
        <v>0.12770589069112853</v>
      </c>
      <c r="Q130" s="62">
        <f t="shared" si="80"/>
        <v>0.71646113034850056</v>
      </c>
      <c r="R130" s="62">
        <f t="shared" si="81"/>
        <v>5.523459490107932E-2</v>
      </c>
      <c r="S130" s="118">
        <f t="shared" si="50"/>
        <v>0.84416702103962904</v>
      </c>
      <c r="T130" s="46">
        <v>9.14</v>
      </c>
      <c r="U130" s="46">
        <v>221</v>
      </c>
      <c r="V130" s="46">
        <v>600</v>
      </c>
      <c r="W130" s="46">
        <v>45</v>
      </c>
      <c r="X130" s="46">
        <v>1</v>
      </c>
      <c r="Y130" s="46">
        <v>70</v>
      </c>
      <c r="Z130" s="68">
        <v>5.1250000000000004E-4</v>
      </c>
      <c r="AA130" s="46">
        <v>1</v>
      </c>
      <c r="AB130" s="46">
        <v>9</v>
      </c>
      <c r="AC130" s="46">
        <v>31</v>
      </c>
      <c r="AD130" s="46">
        <f>BC!SS67</f>
        <v>33.169159700844219</v>
      </c>
      <c r="AE130" s="46">
        <f>BC!ST67</f>
        <v>0.1559496243733525</v>
      </c>
      <c r="AF130" s="47">
        <f t="shared" si="67"/>
        <v>19.440044642857142</v>
      </c>
      <c r="AG130" s="47">
        <f t="shared" si="68"/>
        <v>20.779687500000001</v>
      </c>
      <c r="AH130" s="47">
        <f t="shared" si="69"/>
        <v>21.084151785714287</v>
      </c>
      <c r="AI130" s="47">
        <f t="shared" si="70"/>
        <v>21.236383928571428</v>
      </c>
      <c r="AJ130" s="47">
        <f t="shared" si="71"/>
        <v>21.373392857142857</v>
      </c>
      <c r="AK130" s="47">
        <f t="shared" si="72"/>
        <v>21.47234375</v>
      </c>
      <c r="AL130" s="47">
        <f t="shared" si="73"/>
        <v>21.563683035714284</v>
      </c>
      <c r="AM130" s="47">
        <f t="shared" si="74"/>
        <v>21.632187500000001</v>
      </c>
      <c r="AN130" s="47">
        <f t="shared" si="75"/>
        <v>21.685468749999998</v>
      </c>
      <c r="AO130" s="47">
        <f t="shared" si="76"/>
        <v>21.708303571428573</v>
      </c>
      <c r="AP130" s="47">
        <f t="shared" si="77"/>
        <v>21.715915178571429</v>
      </c>
      <c r="AQ130" s="47">
        <f t="shared" si="78"/>
        <v>21.723526785714284</v>
      </c>
      <c r="AR130" s="70">
        <f t="shared" si="66"/>
        <v>761160.71428571432</v>
      </c>
      <c r="AS130" s="68">
        <v>9.9999999999999995E-7</v>
      </c>
      <c r="AT130" s="46">
        <v>25.54</v>
      </c>
      <c r="AU130" s="46">
        <v>27.3</v>
      </c>
      <c r="AV130" s="46">
        <v>27.7</v>
      </c>
      <c r="AW130" s="46">
        <v>27.9</v>
      </c>
      <c r="AX130" s="46">
        <v>28.08</v>
      </c>
      <c r="AY130" s="46">
        <v>28.21</v>
      </c>
      <c r="AZ130" s="46">
        <v>28.33</v>
      </c>
      <c r="BA130" s="46">
        <v>28.42</v>
      </c>
      <c r="BB130" s="46">
        <v>28.49</v>
      </c>
      <c r="BC130" s="46">
        <v>28.52</v>
      </c>
      <c r="BD130" s="46">
        <v>28.53</v>
      </c>
      <c r="BE130" s="46">
        <v>28.54</v>
      </c>
      <c r="BF130" s="46">
        <f>BC!SV67</f>
        <v>6.8566387708073417E-5</v>
      </c>
    </row>
    <row r="131" spans="1:58" s="46" customFormat="1" x14ac:dyDescent="0.25">
      <c r="A131" s="10">
        <f t="shared" si="51"/>
        <v>130</v>
      </c>
      <c r="B131" s="46" t="s">
        <v>112</v>
      </c>
      <c r="C131" s="46">
        <v>128</v>
      </c>
      <c r="D131" s="46" t="s">
        <v>116</v>
      </c>
      <c r="E131" s="46">
        <v>25</v>
      </c>
      <c r="F131" s="67">
        <v>60</v>
      </c>
      <c r="G131" s="46">
        <v>21</v>
      </c>
      <c r="H131" s="46">
        <v>78</v>
      </c>
      <c r="I131" s="46">
        <v>1000</v>
      </c>
      <c r="J131" s="46">
        <v>500</v>
      </c>
      <c r="K131" s="62">
        <v>44.893636363636361</v>
      </c>
      <c r="L131" s="62">
        <v>5.7331818181818184</v>
      </c>
      <c r="M131" s="62">
        <v>2.4796818181818181</v>
      </c>
      <c r="N131" s="62">
        <v>0.40181818181818185</v>
      </c>
      <c r="O131" s="62">
        <v>32.164545454545454</v>
      </c>
      <c r="P131" s="62">
        <f t="shared" si="79"/>
        <v>0.12770589069112853</v>
      </c>
      <c r="Q131" s="62">
        <f t="shared" si="80"/>
        <v>0.71646113034850056</v>
      </c>
      <c r="R131" s="62">
        <f t="shared" si="81"/>
        <v>5.523459490107932E-2</v>
      </c>
      <c r="S131" s="118">
        <f t="shared" ref="S131:S144" si="82">(O131+L131)/K131</f>
        <v>0.84416702103962904</v>
      </c>
      <c r="T131" s="46">
        <v>9.68</v>
      </c>
      <c r="U131" s="46">
        <v>79</v>
      </c>
      <c r="V131" s="46">
        <v>800</v>
      </c>
      <c r="W131" s="46">
        <v>45</v>
      </c>
      <c r="X131" s="46">
        <v>1</v>
      </c>
      <c r="Y131" s="46">
        <v>70</v>
      </c>
      <c r="Z131" s="68">
        <v>5.1250000000000004E-4</v>
      </c>
      <c r="AA131" s="46">
        <v>1</v>
      </c>
      <c r="AB131" s="46">
        <v>9</v>
      </c>
      <c r="AC131" s="46">
        <v>31</v>
      </c>
      <c r="AD131" s="46">
        <f>BC!SW67</f>
        <v>14.501235975602562</v>
      </c>
      <c r="AE131" s="46">
        <f>BC!SX67</f>
        <v>0.19682970402176367</v>
      </c>
      <c r="AF131" s="47">
        <f t="shared" si="67"/>
        <v>6.4774776785714288</v>
      </c>
      <c r="AG131" s="47">
        <f t="shared" si="68"/>
        <v>7.6344419642857142</v>
      </c>
      <c r="AH131" s="47">
        <f t="shared" si="69"/>
        <v>8.0683035714285705</v>
      </c>
      <c r="AI131" s="47">
        <f t="shared" si="70"/>
        <v>8.2205357142857149</v>
      </c>
      <c r="AJ131" s="47">
        <f t="shared" si="71"/>
        <v>8.3575446428571425</v>
      </c>
      <c r="AK131" s="47">
        <f t="shared" si="72"/>
        <v>8.4717187500000009</v>
      </c>
      <c r="AL131" s="47">
        <f t="shared" si="73"/>
        <v>8.5630580357142865</v>
      </c>
      <c r="AM131" s="47">
        <f t="shared" si="74"/>
        <v>8.6391741071428569</v>
      </c>
      <c r="AN131" s="47">
        <f t="shared" si="75"/>
        <v>8.6924553571428564</v>
      </c>
      <c r="AO131" s="47">
        <f t="shared" si="76"/>
        <v>8.7229017857142868</v>
      </c>
      <c r="AP131" s="47">
        <f t="shared" si="77"/>
        <v>8.7305133928571443</v>
      </c>
      <c r="AQ131" s="47">
        <f t="shared" si="78"/>
        <v>8.7305133928571443</v>
      </c>
      <c r="AR131" s="70">
        <f t="shared" si="66"/>
        <v>761160.71428571432</v>
      </c>
      <c r="AS131" s="68">
        <v>9.9999999999999995E-7</v>
      </c>
      <c r="AT131" s="46">
        <v>8.51</v>
      </c>
      <c r="AU131" s="46">
        <v>10.029999999999999</v>
      </c>
      <c r="AV131" s="46">
        <v>10.6</v>
      </c>
      <c r="AW131" s="46">
        <v>10.8</v>
      </c>
      <c r="AX131" s="46">
        <v>10.98</v>
      </c>
      <c r="AY131" s="46">
        <v>11.13</v>
      </c>
      <c r="AZ131" s="46">
        <v>11.25</v>
      </c>
      <c r="BA131" s="46">
        <v>11.35</v>
      </c>
      <c r="BB131" s="46">
        <v>11.42</v>
      </c>
      <c r="BC131" s="46">
        <v>11.46</v>
      </c>
      <c r="BD131" s="46">
        <v>11.47</v>
      </c>
      <c r="BE131" s="46">
        <v>11.47</v>
      </c>
      <c r="BF131" s="46">
        <f>BC!SZ67</f>
        <v>1.5198706337996661E-4</v>
      </c>
    </row>
    <row r="132" spans="1:58" s="46" customFormat="1" x14ac:dyDescent="0.25">
      <c r="A132" s="10">
        <f t="shared" ref="A132:A144" si="83">A131+1</f>
        <v>131</v>
      </c>
      <c r="B132" s="46" t="s">
        <v>112</v>
      </c>
      <c r="C132" s="46">
        <v>128</v>
      </c>
      <c r="D132" s="46" t="s">
        <v>117</v>
      </c>
      <c r="E132" s="46">
        <v>25</v>
      </c>
      <c r="F132" s="67">
        <v>60</v>
      </c>
      <c r="G132" s="46">
        <v>21</v>
      </c>
      <c r="H132" s="46">
        <v>78</v>
      </c>
      <c r="I132" s="46">
        <v>1000</v>
      </c>
      <c r="J132" s="46">
        <v>500</v>
      </c>
      <c r="K132" s="62">
        <v>44.893636363636361</v>
      </c>
      <c r="L132" s="62">
        <v>5.7331818181818184</v>
      </c>
      <c r="M132" s="62">
        <v>2.4796818181818181</v>
      </c>
      <c r="N132" s="62">
        <v>0.40181818181818185</v>
      </c>
      <c r="O132" s="62">
        <v>32.164545454545454</v>
      </c>
      <c r="P132" s="62">
        <f t="shared" si="79"/>
        <v>0.12770589069112853</v>
      </c>
      <c r="Q132" s="62">
        <f t="shared" si="80"/>
        <v>0.71646113034850056</v>
      </c>
      <c r="R132" s="62">
        <f t="shared" si="81"/>
        <v>5.523459490107932E-2</v>
      </c>
      <c r="S132" s="118">
        <f t="shared" si="82"/>
        <v>0.84416702103962904</v>
      </c>
      <c r="T132" s="46">
        <v>9.4600000000000009</v>
      </c>
      <c r="U132" s="46">
        <v>180</v>
      </c>
      <c r="V132" s="46">
        <v>800</v>
      </c>
      <c r="W132" s="46">
        <v>45</v>
      </c>
      <c r="X132" s="46">
        <v>1</v>
      </c>
      <c r="Y132" s="46">
        <v>70</v>
      </c>
      <c r="Z132" s="68">
        <v>5.1250000000000004E-4</v>
      </c>
      <c r="AA132" s="46">
        <v>1</v>
      </c>
      <c r="AB132" s="46">
        <v>9</v>
      </c>
      <c r="AC132" s="46">
        <v>31</v>
      </c>
      <c r="AD132" s="46">
        <f>BC!TA67</f>
        <v>35.344310673792855</v>
      </c>
      <c r="AE132" s="46">
        <f>BC!TB67</f>
        <v>0.12153737020181696</v>
      </c>
      <c r="AF132" s="47">
        <f t="shared" si="67"/>
        <v>19.455267857142857</v>
      </c>
      <c r="AG132" s="47">
        <f t="shared" si="68"/>
        <v>21.205937500000001</v>
      </c>
      <c r="AH132" s="47">
        <f t="shared" si="69"/>
        <v>22.111718750000001</v>
      </c>
      <c r="AI132" s="47">
        <f t="shared" si="70"/>
        <v>22.225892857142856</v>
      </c>
      <c r="AJ132" s="47">
        <f t="shared" si="71"/>
        <v>22.324843749999999</v>
      </c>
      <c r="AK132" s="47">
        <f t="shared" si="72"/>
        <v>22.408571428571431</v>
      </c>
      <c r="AL132" s="47">
        <f t="shared" si="73"/>
        <v>22.477075892857144</v>
      </c>
      <c r="AM132" s="47">
        <f t="shared" si="74"/>
        <v>22.522745535714286</v>
      </c>
      <c r="AN132" s="47">
        <f t="shared" si="75"/>
        <v>22.560803571428572</v>
      </c>
      <c r="AO132" s="47">
        <f t="shared" si="76"/>
        <v>22.583638392857143</v>
      </c>
      <c r="AP132" s="47">
        <f t="shared" si="77"/>
        <v>22.591249999999999</v>
      </c>
      <c r="AQ132" s="47">
        <f t="shared" si="78"/>
        <v>22.591249999999999</v>
      </c>
      <c r="AR132" s="70">
        <f t="shared" si="66"/>
        <v>761160.71428571432</v>
      </c>
      <c r="AS132" s="68">
        <v>9.9999999999999995E-7</v>
      </c>
      <c r="AT132" s="46">
        <v>25.56</v>
      </c>
      <c r="AU132" s="46">
        <v>27.86</v>
      </c>
      <c r="AV132" s="46">
        <v>29.05</v>
      </c>
      <c r="AW132" s="46">
        <v>29.2</v>
      </c>
      <c r="AX132" s="46">
        <v>29.33</v>
      </c>
      <c r="AY132" s="46">
        <v>29.44</v>
      </c>
      <c r="AZ132" s="46">
        <v>29.53</v>
      </c>
      <c r="BA132" s="46">
        <v>29.59</v>
      </c>
      <c r="BB132" s="46">
        <v>29.64</v>
      </c>
      <c r="BC132" s="46">
        <v>29.67</v>
      </c>
      <c r="BD132" s="46">
        <v>29.68</v>
      </c>
      <c r="BE132" s="46">
        <v>29.68</v>
      </c>
      <c r="BF132" s="46">
        <f>BC!TD67</f>
        <v>5.5522348419451163E-5</v>
      </c>
    </row>
    <row r="133" spans="1:58" s="46" customFormat="1" x14ac:dyDescent="0.25">
      <c r="A133" s="10">
        <f t="shared" si="83"/>
        <v>132</v>
      </c>
      <c r="B133" s="46" t="s">
        <v>112</v>
      </c>
      <c r="C133" s="46">
        <v>128</v>
      </c>
      <c r="D133" s="46" t="s">
        <v>118</v>
      </c>
      <c r="E133" s="46">
        <v>25</v>
      </c>
      <c r="F133" s="67">
        <v>60</v>
      </c>
      <c r="G133" s="46">
        <v>21</v>
      </c>
      <c r="H133" s="46">
        <v>78</v>
      </c>
      <c r="I133" s="46">
        <v>1000</v>
      </c>
      <c r="J133" s="46">
        <v>500</v>
      </c>
      <c r="K133" s="62">
        <v>44.893636363636361</v>
      </c>
      <c r="L133" s="62">
        <v>5.7331818181818184</v>
      </c>
      <c r="M133" s="62">
        <v>2.4796818181818181</v>
      </c>
      <c r="N133" s="62">
        <v>0.40181818181818185</v>
      </c>
      <c r="O133" s="62">
        <v>32.164545454545454</v>
      </c>
      <c r="P133" s="62">
        <f t="shared" si="79"/>
        <v>0.12770589069112853</v>
      </c>
      <c r="Q133" s="62">
        <f t="shared" si="80"/>
        <v>0.71646113034850056</v>
      </c>
      <c r="R133" s="62">
        <f t="shared" si="81"/>
        <v>5.523459490107932E-2</v>
      </c>
      <c r="S133" s="118">
        <f t="shared" si="82"/>
        <v>0.84416702103962904</v>
      </c>
      <c r="T133" s="46">
        <v>9.24</v>
      </c>
      <c r="U133" s="46">
        <v>361</v>
      </c>
      <c r="V133" s="46">
        <v>800</v>
      </c>
      <c r="W133" s="46">
        <v>45</v>
      </c>
      <c r="X133" s="46">
        <v>1</v>
      </c>
      <c r="Y133" s="46">
        <v>70</v>
      </c>
      <c r="Z133" s="68">
        <v>5.1250000000000004E-4</v>
      </c>
      <c r="AA133" s="46">
        <v>1</v>
      </c>
      <c r="AB133" s="46">
        <v>9</v>
      </c>
      <c r="AC133" s="46">
        <v>31</v>
      </c>
      <c r="AD133" s="46">
        <f>BC!TE67</f>
        <v>35.344310673792855</v>
      </c>
      <c r="AE133" s="46">
        <f>BC!TF67</f>
        <v>0.12153737020181696</v>
      </c>
      <c r="AF133" s="47">
        <f t="shared" si="67"/>
        <v>19.455267857142857</v>
      </c>
      <c r="AG133" s="47">
        <f t="shared" si="68"/>
        <v>21.205937500000001</v>
      </c>
      <c r="AH133" s="47">
        <f t="shared" si="69"/>
        <v>22.256339285714287</v>
      </c>
      <c r="AI133" s="47">
        <f t="shared" si="70"/>
        <v>22.568415178571428</v>
      </c>
      <c r="AJ133" s="47">
        <f t="shared" si="71"/>
        <v>22.842433035714286</v>
      </c>
      <c r="AK133" s="47">
        <f t="shared" si="72"/>
        <v>23.07078125</v>
      </c>
      <c r="AL133" s="47">
        <f t="shared" si="73"/>
        <v>23.261071428571427</v>
      </c>
      <c r="AM133" s="47">
        <f t="shared" si="74"/>
        <v>23.405691964285715</v>
      </c>
      <c r="AN133" s="47">
        <f t="shared" si="75"/>
        <v>23.504642857142859</v>
      </c>
      <c r="AO133" s="47">
        <f t="shared" si="76"/>
        <v>23.573147321428571</v>
      </c>
      <c r="AP133" s="47">
        <f t="shared" si="77"/>
        <v>23.588370535714287</v>
      </c>
      <c r="AQ133" s="47">
        <f t="shared" si="78"/>
        <v>23.592176339285714</v>
      </c>
      <c r="AR133" s="70">
        <f t="shared" si="66"/>
        <v>761160.71428571432</v>
      </c>
      <c r="AS133" s="68">
        <v>9.9999999999999995E-7</v>
      </c>
      <c r="AT133" s="46">
        <v>25.56</v>
      </c>
      <c r="AU133" s="46">
        <v>27.86</v>
      </c>
      <c r="AV133" s="46">
        <v>29.24</v>
      </c>
      <c r="AW133" s="46">
        <v>29.65</v>
      </c>
      <c r="AX133" s="46">
        <v>30.01</v>
      </c>
      <c r="AY133" s="46">
        <v>30.31</v>
      </c>
      <c r="AZ133" s="46">
        <v>30.56</v>
      </c>
      <c r="BA133" s="46">
        <v>30.75</v>
      </c>
      <c r="BB133" s="46">
        <v>30.88</v>
      </c>
      <c r="BC133" s="46">
        <v>30.97</v>
      </c>
      <c r="BD133" s="46">
        <v>30.99</v>
      </c>
      <c r="BE133" s="46">
        <v>30.995000000000001</v>
      </c>
      <c r="BF133" s="46">
        <f>BC!TH67</f>
        <v>5.5522348419451163E-5</v>
      </c>
    </row>
    <row r="134" spans="1:58" s="46" customFormat="1" x14ac:dyDescent="0.25">
      <c r="A134" s="10">
        <f t="shared" si="83"/>
        <v>133</v>
      </c>
      <c r="B134" s="46" t="s">
        <v>112</v>
      </c>
      <c r="C134" s="46">
        <v>128</v>
      </c>
      <c r="D134" s="46" t="s">
        <v>119</v>
      </c>
      <c r="E134" s="46">
        <v>25</v>
      </c>
      <c r="F134" s="67">
        <v>60</v>
      </c>
      <c r="G134" s="46">
        <v>21</v>
      </c>
      <c r="H134" s="46">
        <v>78</v>
      </c>
      <c r="I134" s="46">
        <v>1000</v>
      </c>
      <c r="J134" s="46">
        <v>500</v>
      </c>
      <c r="K134" s="62">
        <v>44.893636363636361</v>
      </c>
      <c r="L134" s="62">
        <v>5.7331818181818184</v>
      </c>
      <c r="M134" s="62">
        <v>2.4796818181818181</v>
      </c>
      <c r="N134" s="62">
        <v>0.40181818181818185</v>
      </c>
      <c r="O134" s="62">
        <v>32.164545454545454</v>
      </c>
      <c r="P134" s="62">
        <f t="shared" si="79"/>
        <v>0.12770589069112853</v>
      </c>
      <c r="Q134" s="62">
        <f t="shared" si="80"/>
        <v>0.71646113034850056</v>
      </c>
      <c r="R134" s="62">
        <f t="shared" si="81"/>
        <v>5.523459490107932E-2</v>
      </c>
      <c r="S134" s="118">
        <f t="shared" si="82"/>
        <v>0.84416702103962904</v>
      </c>
      <c r="T134" s="46">
        <v>10.9</v>
      </c>
      <c r="U134" s="46">
        <v>112</v>
      </c>
      <c r="V134" s="46">
        <v>950</v>
      </c>
      <c r="W134" s="46">
        <v>45</v>
      </c>
      <c r="X134" s="46">
        <v>1</v>
      </c>
      <c r="Y134" s="46">
        <v>70</v>
      </c>
      <c r="Z134" s="68">
        <v>5.1250000000000004E-4</v>
      </c>
      <c r="AA134" s="46">
        <v>1</v>
      </c>
      <c r="AB134" s="46">
        <v>9</v>
      </c>
      <c r="AC134" s="46">
        <v>31</v>
      </c>
      <c r="AD134" s="46">
        <f>BC!TI67</f>
        <v>162.44043273492574</v>
      </c>
      <c r="AE134" s="46">
        <f>BC!TJ67</f>
        <v>2.3793169709088229E-2</v>
      </c>
      <c r="AF134" s="47">
        <f t="shared" si="67"/>
        <v>84.937924107142862</v>
      </c>
      <c r="AG134" s="47">
        <f t="shared" si="68"/>
        <v>94.277366071428574</v>
      </c>
      <c r="AH134" s="47">
        <f t="shared" si="69"/>
        <v>99.453258928571429</v>
      </c>
      <c r="AI134" s="47">
        <f t="shared" si="70"/>
        <v>99.970848214285724</v>
      </c>
      <c r="AJ134" s="47">
        <f t="shared" si="71"/>
        <v>100.42754464285714</v>
      </c>
      <c r="AK134" s="47">
        <f t="shared" si="72"/>
        <v>100.81573660714285</v>
      </c>
      <c r="AL134" s="47">
        <f t="shared" si="73"/>
        <v>101.12781250000002</v>
      </c>
      <c r="AM134" s="47">
        <f t="shared" si="74"/>
        <v>101.37138392857143</v>
      </c>
      <c r="AN134" s="47">
        <f t="shared" si="75"/>
        <v>101.54645089285714</v>
      </c>
      <c r="AO134" s="47">
        <f t="shared" si="76"/>
        <v>101.65301339285715</v>
      </c>
      <c r="AP134" s="47">
        <f t="shared" si="77"/>
        <v>101.67584821428572</v>
      </c>
      <c r="AQ134" s="47">
        <f t="shared" si="78"/>
        <v>101.68345982142857</v>
      </c>
      <c r="AR134" s="70">
        <f t="shared" si="66"/>
        <v>761160.71428571432</v>
      </c>
      <c r="AS134" s="68">
        <v>9.9999999999999995E-7</v>
      </c>
      <c r="AT134" s="46">
        <v>111.59</v>
      </c>
      <c r="AU134" s="46">
        <v>123.86</v>
      </c>
      <c r="AV134" s="46">
        <v>130.66</v>
      </c>
      <c r="AW134" s="46">
        <v>131.34</v>
      </c>
      <c r="AX134" s="46">
        <v>131.94</v>
      </c>
      <c r="AY134" s="46">
        <v>132.44999999999999</v>
      </c>
      <c r="AZ134" s="46">
        <v>132.86000000000001</v>
      </c>
      <c r="BA134" s="46">
        <v>133.18</v>
      </c>
      <c r="BB134" s="46">
        <v>133.41</v>
      </c>
      <c r="BC134" s="46">
        <v>133.55000000000001</v>
      </c>
      <c r="BD134" s="46">
        <v>133.58000000000001</v>
      </c>
      <c r="BE134" s="46">
        <v>133.59</v>
      </c>
      <c r="BF134" s="46">
        <f>BC!TL67</f>
        <v>2.6560247690449542E-4</v>
      </c>
    </row>
    <row r="135" spans="1:58" s="46" customFormat="1" x14ac:dyDescent="0.25">
      <c r="A135" s="10">
        <f t="shared" si="83"/>
        <v>134</v>
      </c>
      <c r="B135" s="46" t="s">
        <v>112</v>
      </c>
      <c r="C135" s="46">
        <v>128</v>
      </c>
      <c r="D135" s="46" t="s">
        <v>120</v>
      </c>
      <c r="E135" s="46">
        <v>25</v>
      </c>
      <c r="F135" s="67">
        <v>60</v>
      </c>
      <c r="G135" s="46">
        <v>21</v>
      </c>
      <c r="H135" s="46">
        <v>78</v>
      </c>
      <c r="I135" s="46">
        <v>1000</v>
      </c>
      <c r="J135" s="46">
        <v>500</v>
      </c>
      <c r="K135" s="62">
        <v>44.893636363636361</v>
      </c>
      <c r="L135" s="62">
        <v>5.7331818181818184</v>
      </c>
      <c r="M135" s="62">
        <v>2.4796818181818181</v>
      </c>
      <c r="N135" s="62">
        <v>0.40181818181818185</v>
      </c>
      <c r="O135" s="62">
        <v>32.164545454545454</v>
      </c>
      <c r="P135" s="62">
        <f t="shared" si="79"/>
        <v>0.12770589069112853</v>
      </c>
      <c r="Q135" s="62">
        <f t="shared" si="80"/>
        <v>0.71646113034850056</v>
      </c>
      <c r="R135" s="62">
        <f t="shared" si="81"/>
        <v>5.523459490107932E-2</v>
      </c>
      <c r="S135" s="118">
        <f t="shared" si="82"/>
        <v>0.84416702103962904</v>
      </c>
      <c r="T135" s="46">
        <v>9.86</v>
      </c>
      <c r="U135" s="46">
        <v>108</v>
      </c>
      <c r="V135" s="46">
        <v>950</v>
      </c>
      <c r="W135" s="46">
        <v>45</v>
      </c>
      <c r="X135" s="46">
        <v>1</v>
      </c>
      <c r="Y135" s="46">
        <v>70</v>
      </c>
      <c r="Z135" s="68">
        <v>5.1250000000000004E-4</v>
      </c>
      <c r="AA135" s="46">
        <v>1</v>
      </c>
      <c r="AB135" s="46">
        <v>9</v>
      </c>
      <c r="AC135" s="46">
        <v>31</v>
      </c>
      <c r="AD135" s="46">
        <f>BC!TM67</f>
        <v>125.70364570546199</v>
      </c>
      <c r="AE135" s="46">
        <f>BC!TN67</f>
        <v>3.4599947909226741E-2</v>
      </c>
      <c r="AF135" s="47">
        <f t="shared" si="67"/>
        <v>70.491093750000005</v>
      </c>
      <c r="AG135" s="47">
        <f t="shared" si="68"/>
        <v>76.16174107142858</v>
      </c>
      <c r="AH135" s="47">
        <f t="shared" si="69"/>
        <v>78.627901785714286</v>
      </c>
      <c r="AI135" s="47">
        <f t="shared" si="70"/>
        <v>79.373839285714283</v>
      </c>
      <c r="AJ135" s="47">
        <f t="shared" si="71"/>
        <v>80.020825892857147</v>
      </c>
      <c r="AK135" s="47">
        <f t="shared" si="72"/>
        <v>80.561250000000001</v>
      </c>
      <c r="AL135" s="47">
        <f t="shared" si="73"/>
        <v>81.010334821428572</v>
      </c>
      <c r="AM135" s="47">
        <f t="shared" si="74"/>
        <v>81.352857142857147</v>
      </c>
      <c r="AN135" s="47">
        <f t="shared" si="75"/>
        <v>81.604040178571424</v>
      </c>
      <c r="AO135" s="47">
        <f t="shared" si="76"/>
        <v>81.756272321428568</v>
      </c>
      <c r="AP135" s="47">
        <f t="shared" si="77"/>
        <v>81.786718750000006</v>
      </c>
      <c r="AQ135" s="47">
        <f t="shared" si="78"/>
        <v>81.801941964285717</v>
      </c>
      <c r="AR135" s="70">
        <f t="shared" si="66"/>
        <v>761160.71428571432</v>
      </c>
      <c r="AS135" s="68">
        <v>9.9999999999999995E-7</v>
      </c>
      <c r="AT135" s="46">
        <v>92.61</v>
      </c>
      <c r="AU135" s="46">
        <v>100.06</v>
      </c>
      <c r="AV135" s="46">
        <v>103.3</v>
      </c>
      <c r="AW135" s="46">
        <v>104.28</v>
      </c>
      <c r="AX135" s="46">
        <v>105.13</v>
      </c>
      <c r="AY135" s="46">
        <v>105.84</v>
      </c>
      <c r="AZ135" s="46">
        <v>106.43</v>
      </c>
      <c r="BA135" s="46">
        <v>106.88</v>
      </c>
      <c r="BB135" s="46">
        <v>107.21</v>
      </c>
      <c r="BC135" s="46">
        <v>107.41</v>
      </c>
      <c r="BD135" s="46">
        <v>107.45</v>
      </c>
      <c r="BE135" s="46">
        <v>107.47</v>
      </c>
      <c r="BF135" s="46">
        <f>BC!TP67</f>
        <v>2.9145133387229475E-4</v>
      </c>
    </row>
    <row r="136" spans="1:58" s="46" customFormat="1" x14ac:dyDescent="0.25">
      <c r="A136" s="10">
        <f t="shared" si="83"/>
        <v>135</v>
      </c>
      <c r="B136" s="46" t="s">
        <v>112</v>
      </c>
      <c r="C136" s="46">
        <v>128</v>
      </c>
      <c r="D136" s="46" t="s">
        <v>121</v>
      </c>
      <c r="E136" s="46">
        <v>25</v>
      </c>
      <c r="F136" s="67">
        <v>60</v>
      </c>
      <c r="G136" s="46">
        <v>21</v>
      </c>
      <c r="H136" s="46">
        <v>78</v>
      </c>
      <c r="I136" s="46">
        <v>1000</v>
      </c>
      <c r="J136" s="46">
        <v>500</v>
      </c>
      <c r="K136" s="62">
        <v>44.893636363636361</v>
      </c>
      <c r="L136" s="62">
        <v>5.7331818181818184</v>
      </c>
      <c r="M136" s="62">
        <v>2.4796818181818181</v>
      </c>
      <c r="N136" s="62">
        <v>0.40181818181818185</v>
      </c>
      <c r="O136" s="62">
        <v>32.164545454545454</v>
      </c>
      <c r="P136" s="62">
        <f t="shared" si="79"/>
        <v>0.12770589069112853</v>
      </c>
      <c r="Q136" s="62">
        <f t="shared" si="80"/>
        <v>0.71646113034850056</v>
      </c>
      <c r="R136" s="62">
        <f t="shared" si="81"/>
        <v>5.523459490107932E-2</v>
      </c>
      <c r="S136" s="118">
        <f t="shared" si="82"/>
        <v>0.84416702103962904</v>
      </c>
      <c r="T136" s="46">
        <v>9.85</v>
      </c>
      <c r="U136" s="46">
        <v>172</v>
      </c>
      <c r="V136" s="46">
        <v>950</v>
      </c>
      <c r="W136" s="46">
        <v>45</v>
      </c>
      <c r="X136" s="46">
        <v>1</v>
      </c>
      <c r="Y136" s="46">
        <v>70</v>
      </c>
      <c r="Z136" s="68">
        <v>5.1250000000000004E-4</v>
      </c>
      <c r="AA136" s="46">
        <v>1</v>
      </c>
      <c r="AB136" s="46">
        <v>9</v>
      </c>
      <c r="AC136" s="46">
        <v>31</v>
      </c>
      <c r="AD136" s="46">
        <f>BC!TQ67</f>
        <v>76.766020843756536</v>
      </c>
      <c r="AE136" s="46">
        <f>BC!TR67</f>
        <v>4.3971613974057855E-2</v>
      </c>
      <c r="AF136" s="47">
        <f t="shared" si="67"/>
        <v>37.791629464285712</v>
      </c>
      <c r="AG136" s="47">
        <f t="shared" si="68"/>
        <v>43.698236607142853</v>
      </c>
      <c r="AH136" s="47">
        <f t="shared" si="69"/>
        <v>43.934196428571425</v>
      </c>
      <c r="AI136" s="47">
        <f t="shared" si="70"/>
        <v>44.18537946428571</v>
      </c>
      <c r="AJ136" s="47">
        <f t="shared" si="71"/>
        <v>44.398504464285715</v>
      </c>
      <c r="AK136" s="47">
        <f t="shared" si="72"/>
        <v>44.58118303571429</v>
      </c>
      <c r="AL136" s="47">
        <f t="shared" si="73"/>
        <v>44.733415178571434</v>
      </c>
      <c r="AM136" s="47">
        <f t="shared" si="74"/>
        <v>44.855200892857141</v>
      </c>
      <c r="AN136" s="47">
        <f t="shared" si="75"/>
        <v>44.938928571428569</v>
      </c>
      <c r="AO136" s="47">
        <f t="shared" si="76"/>
        <v>44.984598214285718</v>
      </c>
      <c r="AP136" s="47">
        <f t="shared" si="77"/>
        <v>44.99982142857143</v>
      </c>
      <c r="AQ136" s="47">
        <f t="shared" si="78"/>
        <v>45.003627232142861</v>
      </c>
      <c r="AR136" s="70">
        <f t="shared" si="66"/>
        <v>761160.71428571432</v>
      </c>
      <c r="AS136" s="68">
        <v>9.9999999999999995E-7</v>
      </c>
      <c r="AT136" s="46">
        <v>49.65</v>
      </c>
      <c r="AU136" s="46">
        <v>57.41</v>
      </c>
      <c r="AV136" s="46">
        <v>57.72</v>
      </c>
      <c r="AW136" s="46">
        <v>58.05</v>
      </c>
      <c r="AX136" s="46">
        <v>58.33</v>
      </c>
      <c r="AY136" s="46">
        <v>58.57</v>
      </c>
      <c r="AZ136" s="46">
        <v>58.77</v>
      </c>
      <c r="BA136" s="46">
        <v>58.93</v>
      </c>
      <c r="BB136" s="46">
        <v>59.04</v>
      </c>
      <c r="BC136" s="46">
        <v>59.1</v>
      </c>
      <c r="BD136" s="46">
        <v>59.12</v>
      </c>
      <c r="BE136" s="46">
        <v>59.125</v>
      </c>
      <c r="BF136" s="46">
        <f>BC!TT67</f>
        <v>8.4474617155932345E-4</v>
      </c>
    </row>
    <row r="137" spans="1:58" s="78" customFormat="1" x14ac:dyDescent="0.25">
      <c r="A137" s="10">
        <f t="shared" si="83"/>
        <v>136</v>
      </c>
      <c r="B137" s="78" t="s">
        <v>122</v>
      </c>
      <c r="C137" s="78">
        <v>119</v>
      </c>
      <c r="D137" s="78" t="s">
        <v>32</v>
      </c>
      <c r="E137" s="78">
        <v>20</v>
      </c>
      <c r="F137" s="78">
        <v>40</v>
      </c>
      <c r="G137" s="78">
        <v>21</v>
      </c>
      <c r="H137" s="78">
        <v>78</v>
      </c>
      <c r="I137" s="78">
        <v>10000</v>
      </c>
      <c r="J137" s="78">
        <v>2700</v>
      </c>
      <c r="K137" s="78">
        <v>38.94</v>
      </c>
      <c r="L137" s="78">
        <v>6.63</v>
      </c>
      <c r="M137" s="78">
        <v>7.21</v>
      </c>
      <c r="N137" s="78">
        <v>1.33</v>
      </c>
      <c r="O137" s="78">
        <v>34.909999999999997</v>
      </c>
      <c r="P137" s="78">
        <f t="shared" si="79"/>
        <v>0.17026194144838214</v>
      </c>
      <c r="Q137" s="78">
        <f t="shared" si="80"/>
        <v>0.89650744735490495</v>
      </c>
      <c r="R137" s="78">
        <f t="shared" si="81"/>
        <v>0.18515665125834618</v>
      </c>
      <c r="S137" s="118">
        <f t="shared" si="82"/>
        <v>1.0667693888032872</v>
      </c>
      <c r="T137" s="78">
        <v>8.08</v>
      </c>
      <c r="U137" s="78">
        <v>45</v>
      </c>
      <c r="V137" s="78">
        <v>105</v>
      </c>
      <c r="W137" s="78">
        <f t="shared" ref="W137:W138" si="84">48*60</f>
        <v>2880</v>
      </c>
      <c r="X137" s="78">
        <v>1</v>
      </c>
      <c r="Y137" s="78">
        <v>0</v>
      </c>
      <c r="Z137" s="78">
        <v>1</v>
      </c>
      <c r="AA137" s="79">
        <v>80</v>
      </c>
      <c r="AB137" s="78">
        <v>32</v>
      </c>
      <c r="AC137" s="78">
        <v>170</v>
      </c>
      <c r="AD137" s="78">
        <f>BC!UK67</f>
        <v>0.10114301698177755</v>
      </c>
      <c r="AE137" s="78">
        <f>BC!UL67</f>
        <v>10.100729065097715</v>
      </c>
      <c r="AF137" s="80">
        <f t="shared" si="67"/>
        <v>7.1929687500000006E-3</v>
      </c>
      <c r="AG137" s="80">
        <f t="shared" si="68"/>
        <v>1.5927287946428573E-2</v>
      </c>
      <c r="AH137" s="80">
        <f t="shared" si="69"/>
        <v>3.1854575892857145E-2</v>
      </c>
      <c r="AI137" s="80">
        <f t="shared" si="70"/>
        <v>4.6240513392857147E-2</v>
      </c>
      <c r="AJ137" s="80">
        <f t="shared" si="71"/>
        <v>5.8057533482142862E-2</v>
      </c>
      <c r="AK137" s="80">
        <f t="shared" si="72"/>
        <v>6.8333203125000005E-2</v>
      </c>
      <c r="AL137" s="80">
        <f t="shared" si="73"/>
        <v>7.7067522321428578E-2</v>
      </c>
      <c r="AM137" s="80">
        <f t="shared" si="74"/>
        <v>8.3746707589285721E-2</v>
      </c>
      <c r="AN137" s="80">
        <f t="shared" si="75"/>
        <v>8.8370758928571422E-2</v>
      </c>
      <c r="AO137" s="80">
        <f t="shared" si="76"/>
        <v>9.0939676339285722E-2</v>
      </c>
      <c r="AP137" s="80">
        <f t="shared" si="77"/>
        <v>9.1967243303571436E-2</v>
      </c>
      <c r="AQ137" s="80">
        <f t="shared" si="78"/>
        <v>9.1967243303571436E-2</v>
      </c>
      <c r="AR137" s="81">
        <f t="shared" si="66"/>
        <v>513783.48214285716</v>
      </c>
      <c r="AS137" s="78">
        <v>9.9999999999999995E-7</v>
      </c>
      <c r="AT137" s="78">
        <v>1.4E-2</v>
      </c>
      <c r="AU137" s="78">
        <v>3.1E-2</v>
      </c>
      <c r="AV137" s="78">
        <v>6.2E-2</v>
      </c>
      <c r="AW137" s="78">
        <v>0.09</v>
      </c>
      <c r="AX137" s="78">
        <v>0.113</v>
      </c>
      <c r="AY137" s="78">
        <v>0.13300000000000001</v>
      </c>
      <c r="AZ137" s="78">
        <v>0.15</v>
      </c>
      <c r="BA137" s="78">
        <v>0.16300000000000001</v>
      </c>
      <c r="BB137" s="78">
        <v>0.17199999999999999</v>
      </c>
      <c r="BC137" s="78">
        <v>0.17699999999999999</v>
      </c>
      <c r="BD137" s="78">
        <v>0.17899999999999999</v>
      </c>
      <c r="BE137" s="78">
        <v>0.17899999999999999</v>
      </c>
      <c r="BF137" s="78">
        <f>BC!UN67</f>
        <v>1.123060556218013E-2</v>
      </c>
    </row>
    <row r="138" spans="1:58" s="78" customFormat="1" x14ac:dyDescent="0.25">
      <c r="A138" s="10">
        <f t="shared" si="83"/>
        <v>137</v>
      </c>
      <c r="B138" s="78" t="s">
        <v>122</v>
      </c>
      <c r="C138" s="78">
        <v>119</v>
      </c>
      <c r="D138" s="78" t="s">
        <v>123</v>
      </c>
      <c r="E138" s="78">
        <v>20</v>
      </c>
      <c r="F138" s="78">
        <v>40</v>
      </c>
      <c r="G138" s="78">
        <v>21</v>
      </c>
      <c r="H138" s="78">
        <v>78</v>
      </c>
      <c r="I138" s="78">
        <v>10000</v>
      </c>
      <c r="J138" s="78">
        <v>2700</v>
      </c>
      <c r="K138" s="78">
        <v>27.71</v>
      </c>
      <c r="L138" s="78">
        <v>4.84</v>
      </c>
      <c r="M138" s="78">
        <v>2.2999999999999998</v>
      </c>
      <c r="N138" s="78">
        <v>0.45</v>
      </c>
      <c r="O138" s="78">
        <v>31.3</v>
      </c>
      <c r="P138" s="78">
        <f t="shared" si="79"/>
        <v>0.17466618549260193</v>
      </c>
      <c r="Q138" s="78">
        <f t="shared" si="80"/>
        <v>1.1295561169252977</v>
      </c>
      <c r="R138" s="78">
        <f t="shared" si="81"/>
        <v>8.3002526163839754E-2</v>
      </c>
      <c r="S138" s="118">
        <f t="shared" si="82"/>
        <v>1.3042223024178996</v>
      </c>
      <c r="T138" s="78">
        <v>12.27</v>
      </c>
      <c r="U138" s="78">
        <v>12</v>
      </c>
      <c r="V138" s="78">
        <v>105</v>
      </c>
      <c r="W138" s="78">
        <f t="shared" si="84"/>
        <v>2880</v>
      </c>
      <c r="X138" s="78">
        <v>1</v>
      </c>
      <c r="Y138" s="78">
        <v>0</v>
      </c>
      <c r="Z138" s="78">
        <v>1</v>
      </c>
      <c r="AA138" s="79">
        <v>65</v>
      </c>
      <c r="AB138" s="78">
        <v>32</v>
      </c>
      <c r="AC138" s="78">
        <v>170</v>
      </c>
      <c r="AD138" s="78">
        <f>BC!TU67</f>
        <v>136.94394022114167</v>
      </c>
      <c r="AE138" s="78">
        <f>BC!TV67</f>
        <v>4.3931174974870299E-2</v>
      </c>
      <c r="AF138" s="80">
        <f t="shared" si="67"/>
        <v>0.18907232142857144</v>
      </c>
      <c r="AG138" s="80">
        <f t="shared" si="68"/>
        <v>0.97824375000000008</v>
      </c>
      <c r="AH138" s="80">
        <f t="shared" si="69"/>
        <v>3.6992410714285717</v>
      </c>
      <c r="AI138" s="80">
        <f t="shared" si="70"/>
        <v>6.0420937500000003</v>
      </c>
      <c r="AJ138" s="80">
        <f t="shared" si="71"/>
        <v>8.2780794642857156</v>
      </c>
      <c r="AK138" s="80">
        <f t="shared" si="72"/>
        <v>10.398977678571431</v>
      </c>
      <c r="AL138" s="80">
        <f t="shared" si="73"/>
        <v>12.462332142857145</v>
      </c>
      <c r="AM138" s="80">
        <f t="shared" si="74"/>
        <v>14.287291071428571</v>
      </c>
      <c r="AN138" s="80">
        <f t="shared" si="75"/>
        <v>16.054706250000002</v>
      </c>
      <c r="AO138" s="80">
        <f t="shared" si="76"/>
        <v>17.435756250000001</v>
      </c>
      <c r="AP138" s="80">
        <f t="shared" si="77"/>
        <v>17.863224107142859</v>
      </c>
      <c r="AQ138" s="80">
        <f t="shared" si="78"/>
        <v>18.002973214285714</v>
      </c>
      <c r="AR138" s="81">
        <f>J138*34.1*I138*1.3/(AA138*22.4)</f>
        <v>822053.57142857148</v>
      </c>
      <c r="AS138" s="78">
        <v>9.9999999999999995E-7</v>
      </c>
      <c r="AT138" s="78">
        <v>0.23</v>
      </c>
      <c r="AU138" s="78">
        <v>1.19</v>
      </c>
      <c r="AV138" s="78">
        <v>4.5</v>
      </c>
      <c r="AW138" s="78">
        <v>7.35</v>
      </c>
      <c r="AX138" s="78">
        <v>10.07</v>
      </c>
      <c r="AY138" s="78">
        <v>12.65</v>
      </c>
      <c r="AZ138" s="78">
        <v>15.16</v>
      </c>
      <c r="BA138" s="78">
        <v>17.38</v>
      </c>
      <c r="BB138" s="78">
        <v>19.53</v>
      </c>
      <c r="BC138" s="78">
        <v>21.21</v>
      </c>
      <c r="BD138" s="78">
        <v>21.73</v>
      </c>
      <c r="BE138" s="78">
        <v>21.9</v>
      </c>
      <c r="BF138" s="78">
        <f>BC!TX67</f>
        <v>5.1004031448327637E-2</v>
      </c>
    </row>
    <row r="139" spans="1:58" s="78" customFormat="1" x14ac:dyDescent="0.25">
      <c r="A139" s="10">
        <f t="shared" si="83"/>
        <v>138</v>
      </c>
      <c r="B139" s="78" t="s">
        <v>122</v>
      </c>
      <c r="C139" s="78">
        <v>119</v>
      </c>
      <c r="D139" s="78" t="s">
        <v>124</v>
      </c>
      <c r="E139" s="78">
        <v>20</v>
      </c>
      <c r="F139" s="78">
        <v>40</v>
      </c>
      <c r="G139" s="78">
        <v>21</v>
      </c>
      <c r="H139" s="78">
        <v>78</v>
      </c>
      <c r="I139" s="78">
        <v>10000</v>
      </c>
      <c r="J139" s="78">
        <v>2700</v>
      </c>
      <c r="K139" s="78">
        <v>33.729999999999997</v>
      </c>
      <c r="L139" s="78">
        <v>4.84</v>
      </c>
      <c r="M139" s="78">
        <v>5.01</v>
      </c>
      <c r="N139" s="78">
        <v>0.66</v>
      </c>
      <c r="O139" s="78">
        <v>24.77</v>
      </c>
      <c r="P139" s="78">
        <f t="shared" si="79"/>
        <v>0.14349243996442337</v>
      </c>
      <c r="Q139" s="78">
        <f t="shared" si="80"/>
        <v>0.73436110287577827</v>
      </c>
      <c r="R139" s="78">
        <f t="shared" si="81"/>
        <v>0.14853246368218204</v>
      </c>
      <c r="S139" s="118">
        <f t="shared" si="82"/>
        <v>0.87785354284020167</v>
      </c>
      <c r="T139" s="78">
        <v>9.73</v>
      </c>
      <c r="U139" s="78">
        <v>55</v>
      </c>
      <c r="V139" s="78">
        <v>700</v>
      </c>
      <c r="W139" s="78">
        <v>30</v>
      </c>
      <c r="X139" s="78">
        <v>1</v>
      </c>
      <c r="Y139" s="78">
        <v>0</v>
      </c>
      <c r="Z139" s="78">
        <v>1</v>
      </c>
      <c r="AA139" s="79">
        <v>80</v>
      </c>
      <c r="AB139" s="78">
        <v>32</v>
      </c>
      <c r="AC139" s="78">
        <v>170</v>
      </c>
      <c r="AD139" s="78">
        <f>BC!UC67</f>
        <v>37.315209835392324</v>
      </c>
      <c r="AE139" s="78">
        <f>BC!UD67</f>
        <v>6.3452098303324836E-2</v>
      </c>
      <c r="AF139" s="80">
        <f t="shared" si="67"/>
        <v>12.432757738058035</v>
      </c>
      <c r="AG139" s="80">
        <f t="shared" si="68"/>
        <v>12.963829006808036</v>
      </c>
      <c r="AH139" s="80">
        <f t="shared" si="69"/>
        <v>14.078130329631696</v>
      </c>
      <c r="AI139" s="80">
        <f t="shared" si="70"/>
        <v>15.197173360212052</v>
      </c>
      <c r="AJ139" s="80">
        <f t="shared" si="71"/>
        <v>16.363633468359374</v>
      </c>
      <c r="AK139" s="80">
        <f t="shared" si="72"/>
        <v>17.515868453236607</v>
      </c>
      <c r="AL139" s="80">
        <f t="shared" si="73"/>
        <v>18.701295392410714</v>
      </c>
      <c r="AM139" s="80">
        <f t="shared" si="74"/>
        <v>19.791888176450893</v>
      </c>
      <c r="AN139" s="80">
        <f t="shared" si="75"/>
        <v>20.891964376004463</v>
      </c>
      <c r="AO139" s="80">
        <f t="shared" si="76"/>
        <v>22.025232529854911</v>
      </c>
      <c r="AP139" s="80">
        <f t="shared" si="77"/>
        <v>22.58475404514509</v>
      </c>
      <c r="AQ139" s="80">
        <f t="shared" si="78"/>
        <v>23.002024327734372</v>
      </c>
      <c r="AR139" s="81">
        <f>J139*34.1*I139*0.9229/(AA139*22.4)</f>
        <v>474170.77566964284</v>
      </c>
      <c r="AS139" s="78">
        <v>9.9999999999999995E-7</v>
      </c>
      <c r="AT139" s="78">
        <v>26.22</v>
      </c>
      <c r="AU139" s="78">
        <v>27.34</v>
      </c>
      <c r="AV139" s="78">
        <v>29.69</v>
      </c>
      <c r="AW139" s="78">
        <v>32.049999999999997</v>
      </c>
      <c r="AX139" s="78">
        <v>34.51</v>
      </c>
      <c r="AY139" s="78">
        <v>36.94</v>
      </c>
      <c r="AZ139" s="78">
        <v>39.44</v>
      </c>
      <c r="BA139" s="78">
        <v>41.74</v>
      </c>
      <c r="BB139" s="78">
        <v>44.06</v>
      </c>
      <c r="BC139" s="78">
        <v>46.45</v>
      </c>
      <c r="BD139" s="78">
        <v>47.63</v>
      </c>
      <c r="BE139" s="78">
        <v>48.51</v>
      </c>
      <c r="BF139" s="78">
        <f>BC!UF67</f>
        <v>2.7392425485007043E-2</v>
      </c>
    </row>
    <row r="140" spans="1:58" s="78" customFormat="1" x14ac:dyDescent="0.25">
      <c r="A140" s="10">
        <f t="shared" si="83"/>
        <v>139</v>
      </c>
      <c r="B140" s="78" t="s">
        <v>122</v>
      </c>
      <c r="C140" s="78">
        <v>119</v>
      </c>
      <c r="D140" s="78" t="s">
        <v>125</v>
      </c>
      <c r="E140" s="78">
        <v>20</v>
      </c>
      <c r="F140" s="78">
        <v>40</v>
      </c>
      <c r="G140" s="78">
        <v>21</v>
      </c>
      <c r="H140" s="78">
        <v>78</v>
      </c>
      <c r="I140" s="78">
        <v>10000</v>
      </c>
      <c r="J140" s="78">
        <v>2700</v>
      </c>
      <c r="K140" s="78">
        <v>38.94</v>
      </c>
      <c r="L140" s="78">
        <v>6.63</v>
      </c>
      <c r="M140" s="78">
        <v>7.21</v>
      </c>
      <c r="N140" s="78">
        <v>1.33</v>
      </c>
      <c r="O140" s="78">
        <v>34.909999999999997</v>
      </c>
      <c r="P140" s="78">
        <f t="shared" si="79"/>
        <v>0.17026194144838214</v>
      </c>
      <c r="Q140" s="78">
        <f t="shared" si="80"/>
        <v>0.89650744735490495</v>
      </c>
      <c r="R140" s="78">
        <f t="shared" si="81"/>
        <v>0.18515665125834618</v>
      </c>
      <c r="S140" s="118">
        <f t="shared" si="82"/>
        <v>1.0667693888032872</v>
      </c>
      <c r="T140" s="78">
        <v>8.08</v>
      </c>
      <c r="U140" s="78">
        <v>45</v>
      </c>
      <c r="V140" s="78">
        <v>700</v>
      </c>
      <c r="W140" s="78">
        <v>30</v>
      </c>
      <c r="X140" s="78">
        <v>1</v>
      </c>
      <c r="Y140" s="78">
        <v>0</v>
      </c>
      <c r="Z140" s="78">
        <v>1</v>
      </c>
      <c r="AA140" s="79">
        <v>75</v>
      </c>
      <c r="AB140" s="78">
        <v>32</v>
      </c>
      <c r="AC140" s="78">
        <v>170</v>
      </c>
      <c r="AD140" s="78">
        <f>BC!UO67</f>
        <v>45.020702026210159</v>
      </c>
      <c r="AE140" s="78">
        <f>BC!UP67</f>
        <v>6.143809588423934E-2</v>
      </c>
      <c r="AF140" s="80">
        <f t="shared" si="67"/>
        <v>17.613867857142857</v>
      </c>
      <c r="AG140" s="80">
        <f t="shared" si="68"/>
        <v>18.474283928571428</v>
      </c>
      <c r="AH140" s="80">
        <f t="shared" si="69"/>
        <v>19.899176785714289</v>
      </c>
      <c r="AI140" s="80">
        <f t="shared" si="70"/>
        <v>21.362432142857141</v>
      </c>
      <c r="AJ140" s="80">
        <f t="shared" si="71"/>
        <v>22.814726785714289</v>
      </c>
      <c r="AK140" s="80">
        <f t="shared" si="72"/>
        <v>24.365667857142856</v>
      </c>
      <c r="AL140" s="80">
        <f t="shared" si="73"/>
        <v>25.774119642857144</v>
      </c>
      <c r="AM140" s="80">
        <f t="shared" si="74"/>
        <v>27.072964285714285</v>
      </c>
      <c r="AN140" s="80">
        <f t="shared" si="75"/>
        <v>28.349887499999998</v>
      </c>
      <c r="AO140" s="80">
        <f t="shared" si="76"/>
        <v>29.424037500000001</v>
      </c>
      <c r="AP140" s="80">
        <f t="shared" si="77"/>
        <v>29.829583928571427</v>
      </c>
      <c r="AQ140" s="80">
        <f t="shared" si="78"/>
        <v>30.026876785714286</v>
      </c>
      <c r="AR140" s="81">
        <f>J140*34.1*I140/(AA140*22.4)</f>
        <v>548035.71428571432</v>
      </c>
      <c r="AS140" s="78">
        <v>9.9999999999999995E-7</v>
      </c>
      <c r="AT140" s="78">
        <v>32.14</v>
      </c>
      <c r="AU140" s="78">
        <v>33.71</v>
      </c>
      <c r="AV140" s="78">
        <v>36.31</v>
      </c>
      <c r="AW140" s="78">
        <v>38.979999999999997</v>
      </c>
      <c r="AX140" s="78">
        <v>41.63</v>
      </c>
      <c r="AY140" s="78">
        <v>44.46</v>
      </c>
      <c r="AZ140" s="78">
        <v>47.03</v>
      </c>
      <c r="BA140" s="78">
        <v>49.4</v>
      </c>
      <c r="BB140" s="78">
        <v>51.73</v>
      </c>
      <c r="BC140" s="78">
        <v>53.69</v>
      </c>
      <c r="BD140" s="78">
        <v>54.43</v>
      </c>
      <c r="BE140" s="78">
        <v>54.79</v>
      </c>
      <c r="BF140" s="78">
        <f>BC!UR67</f>
        <v>1.9608071759778474E-2</v>
      </c>
    </row>
    <row r="141" spans="1:58" s="78" customFormat="1" x14ac:dyDescent="0.25">
      <c r="A141" s="10">
        <f t="shared" si="83"/>
        <v>140</v>
      </c>
      <c r="B141" s="78" t="s">
        <v>122</v>
      </c>
      <c r="C141" s="78">
        <v>119</v>
      </c>
      <c r="D141" s="78" t="s">
        <v>126</v>
      </c>
      <c r="E141" s="78">
        <v>20</v>
      </c>
      <c r="F141" s="78">
        <v>40</v>
      </c>
      <c r="G141" s="78">
        <v>21</v>
      </c>
      <c r="H141" s="78">
        <v>78</v>
      </c>
      <c r="I141" s="78">
        <v>10000</v>
      </c>
      <c r="J141" s="78">
        <v>2700</v>
      </c>
      <c r="K141" s="78">
        <v>27.71</v>
      </c>
      <c r="L141" s="78">
        <v>4.84</v>
      </c>
      <c r="M141" s="78">
        <v>2.2999999999999998</v>
      </c>
      <c r="N141" s="78">
        <v>0.45</v>
      </c>
      <c r="O141" s="78">
        <v>31.3</v>
      </c>
      <c r="P141" s="78">
        <f t="shared" si="79"/>
        <v>0.17466618549260193</v>
      </c>
      <c r="Q141" s="78">
        <f t="shared" si="80"/>
        <v>1.1295561169252977</v>
      </c>
      <c r="R141" s="78">
        <f t="shared" si="81"/>
        <v>8.3002526163839754E-2</v>
      </c>
      <c r="S141" s="118">
        <f t="shared" si="82"/>
        <v>1.3042223024178996</v>
      </c>
      <c r="T141" s="78">
        <v>12.27</v>
      </c>
      <c r="U141" s="78">
        <v>12</v>
      </c>
      <c r="V141" s="78">
        <v>700</v>
      </c>
      <c r="W141" s="78">
        <v>30</v>
      </c>
      <c r="X141" s="78">
        <v>1</v>
      </c>
      <c r="Y141" s="78">
        <v>0</v>
      </c>
      <c r="Z141" s="78">
        <v>1</v>
      </c>
      <c r="AA141" s="79">
        <v>85</v>
      </c>
      <c r="AB141" s="78">
        <v>32</v>
      </c>
      <c r="AC141" s="78">
        <v>170</v>
      </c>
      <c r="AD141" s="78">
        <f>BC!UW67</f>
        <v>50.163951415297227</v>
      </c>
      <c r="AE141" s="78">
        <f>BC!UX67</f>
        <v>3.1060733335607375E-2</v>
      </c>
      <c r="AF141" s="80">
        <f t="shared" si="67"/>
        <v>15.507798844537817</v>
      </c>
      <c r="AG141" s="80">
        <f t="shared" si="68"/>
        <v>15.928496848739497</v>
      </c>
      <c r="AH141" s="80">
        <f t="shared" si="69"/>
        <v>16.866605042016811</v>
      </c>
      <c r="AI141" s="80">
        <f t="shared" si="70"/>
        <v>18.128699054621851</v>
      </c>
      <c r="AJ141" s="80">
        <f t="shared" si="71"/>
        <v>20.619037815126052</v>
      </c>
      <c r="AK141" s="80">
        <f t="shared" si="72"/>
        <v>28.027191176470591</v>
      </c>
      <c r="AL141" s="80">
        <f t="shared" si="73"/>
        <v>38.22065546218488</v>
      </c>
      <c r="AM141" s="80">
        <f t="shared" si="74"/>
        <v>48.177174894957986</v>
      </c>
      <c r="AN141" s="80">
        <f t="shared" si="75"/>
        <v>58.370639180672271</v>
      </c>
      <c r="AO141" s="80">
        <f t="shared" si="76"/>
        <v>61.910305147058828</v>
      </c>
      <c r="AP141" s="80">
        <f t="shared" si="77"/>
        <v>62.161756827731104</v>
      </c>
      <c r="AQ141" s="80">
        <f t="shared" si="78"/>
        <v>62.239126575630266</v>
      </c>
      <c r="AR141" s="81">
        <f>J141*34.1*I141/(AA141*22.4)</f>
        <v>483560.92436974798</v>
      </c>
      <c r="AS141" s="78">
        <v>9.9999999999999995E-7</v>
      </c>
      <c r="AT141" s="78">
        <v>32.07</v>
      </c>
      <c r="AU141" s="78">
        <v>32.94</v>
      </c>
      <c r="AV141" s="78">
        <v>34.880000000000003</v>
      </c>
      <c r="AW141" s="78">
        <v>37.49</v>
      </c>
      <c r="AX141" s="78">
        <v>42.64</v>
      </c>
      <c r="AY141" s="78">
        <v>57.96</v>
      </c>
      <c r="AZ141" s="78">
        <v>79.040000000000006</v>
      </c>
      <c r="BA141" s="78">
        <v>99.63</v>
      </c>
      <c r="BB141" s="78">
        <v>120.71</v>
      </c>
      <c r="BC141" s="78">
        <v>128.03</v>
      </c>
      <c r="BD141" s="78">
        <v>128.55000000000001</v>
      </c>
      <c r="BE141" s="78">
        <v>128.71</v>
      </c>
      <c r="BF141" s="78">
        <f>BC!UZ67</f>
        <v>7.3329460846877789E-2</v>
      </c>
    </row>
    <row r="142" spans="1:58" s="78" customFormat="1" x14ac:dyDescent="0.25">
      <c r="A142" s="10">
        <f t="shared" si="83"/>
        <v>141</v>
      </c>
      <c r="B142" s="78" t="s">
        <v>122</v>
      </c>
      <c r="C142" s="78">
        <v>119</v>
      </c>
      <c r="D142" s="78" t="s">
        <v>127</v>
      </c>
      <c r="E142" s="78">
        <v>20</v>
      </c>
      <c r="F142" s="78">
        <v>40</v>
      </c>
      <c r="G142" s="78">
        <v>21</v>
      </c>
      <c r="H142" s="78">
        <v>78</v>
      </c>
      <c r="I142" s="78">
        <v>10000</v>
      </c>
      <c r="J142" s="78">
        <v>2700</v>
      </c>
      <c r="K142" s="78">
        <v>33.729999999999997</v>
      </c>
      <c r="L142" s="78">
        <v>4.84</v>
      </c>
      <c r="M142" s="78">
        <v>5.01</v>
      </c>
      <c r="N142" s="78">
        <v>0.66</v>
      </c>
      <c r="O142" s="78">
        <v>24.77</v>
      </c>
      <c r="P142" s="78">
        <f t="shared" si="79"/>
        <v>0.14349243996442337</v>
      </c>
      <c r="Q142" s="78">
        <f t="shared" si="80"/>
        <v>0.73436110287577827</v>
      </c>
      <c r="R142" s="78">
        <f t="shared" si="81"/>
        <v>0.14853246368218204</v>
      </c>
      <c r="S142" s="118">
        <f t="shared" si="82"/>
        <v>0.87785354284020167</v>
      </c>
      <c r="T142" s="78">
        <v>9.73</v>
      </c>
      <c r="U142" s="78">
        <v>55</v>
      </c>
      <c r="V142" s="78">
        <v>700</v>
      </c>
      <c r="W142" s="78">
        <v>30</v>
      </c>
      <c r="X142" s="78">
        <v>1</v>
      </c>
      <c r="Y142" s="78">
        <v>90</v>
      </c>
      <c r="Z142" s="78">
        <v>1</v>
      </c>
      <c r="AA142" s="78">
        <v>75</v>
      </c>
      <c r="AB142" s="78">
        <v>32</v>
      </c>
      <c r="AC142" s="78">
        <v>170</v>
      </c>
      <c r="AD142" s="78">
        <f>BC!UG67</f>
        <v>46.750815156826789</v>
      </c>
      <c r="AE142" s="78">
        <f>BC!UH67</f>
        <v>5.4503707452969834E-2</v>
      </c>
      <c r="AF142" s="80">
        <f t="shared" si="67"/>
        <v>19.40594464285714</v>
      </c>
      <c r="AG142" s="80">
        <f t="shared" si="68"/>
        <v>19.964941071428573</v>
      </c>
      <c r="AH142" s="80">
        <f t="shared" si="69"/>
        <v>21.32406964285714</v>
      </c>
      <c r="AI142" s="80">
        <f t="shared" si="70"/>
        <v>22.562630357142858</v>
      </c>
      <c r="AJ142" s="80">
        <f t="shared" si="71"/>
        <v>23.954641071428572</v>
      </c>
      <c r="AK142" s="80">
        <f t="shared" si="72"/>
        <v>25.286367857142857</v>
      </c>
      <c r="AL142" s="80">
        <f t="shared" si="73"/>
        <v>26.809907142857146</v>
      </c>
      <c r="AM142" s="80">
        <f t="shared" si="74"/>
        <v>28.448533928571425</v>
      </c>
      <c r="AN142" s="80">
        <f t="shared" si="75"/>
        <v>30.284453571428571</v>
      </c>
      <c r="AO142" s="80">
        <f t="shared" si="76"/>
        <v>33.216444642857141</v>
      </c>
      <c r="AP142" s="80">
        <f t="shared" si="77"/>
        <v>37.315751785714291</v>
      </c>
      <c r="AQ142" s="80">
        <f t="shared" si="78"/>
        <v>39.113308928571435</v>
      </c>
      <c r="AR142" s="81">
        <f>J142*34.1*I142/(AA142*22.4)</f>
        <v>548035.71428571432</v>
      </c>
      <c r="AS142" s="78">
        <v>9.9999999999999995E-7</v>
      </c>
      <c r="AT142" s="78">
        <v>35.409999999999997</v>
      </c>
      <c r="AU142" s="78">
        <v>36.43</v>
      </c>
      <c r="AV142" s="78">
        <v>38.909999999999997</v>
      </c>
      <c r="AW142" s="78">
        <v>41.17</v>
      </c>
      <c r="AX142" s="78">
        <v>43.71</v>
      </c>
      <c r="AY142" s="78">
        <v>46.14</v>
      </c>
      <c r="AZ142" s="78">
        <v>48.92</v>
      </c>
      <c r="BA142" s="78">
        <v>51.91</v>
      </c>
      <c r="BB142" s="78">
        <v>55.26</v>
      </c>
      <c r="BC142" s="78">
        <v>60.61</v>
      </c>
      <c r="BD142" s="78">
        <v>68.09</v>
      </c>
      <c r="BE142" s="78">
        <v>71.37</v>
      </c>
      <c r="BF142" s="78">
        <f>BC!UJ67</f>
        <v>7.5347356944976823E-2</v>
      </c>
    </row>
    <row r="143" spans="1:58" s="78" customFormat="1" x14ac:dyDescent="0.25">
      <c r="A143" s="10">
        <f t="shared" si="83"/>
        <v>142</v>
      </c>
      <c r="B143" s="78" t="s">
        <v>122</v>
      </c>
      <c r="C143" s="78">
        <v>119</v>
      </c>
      <c r="D143" s="78" t="s">
        <v>128</v>
      </c>
      <c r="E143" s="78">
        <v>20</v>
      </c>
      <c r="F143" s="78">
        <v>40</v>
      </c>
      <c r="G143" s="78">
        <v>21</v>
      </c>
      <c r="H143" s="78">
        <v>78</v>
      </c>
      <c r="I143" s="78">
        <v>10000</v>
      </c>
      <c r="J143" s="78">
        <v>2700</v>
      </c>
      <c r="K143" s="78">
        <v>38.94</v>
      </c>
      <c r="L143" s="78">
        <v>6.63</v>
      </c>
      <c r="M143" s="78">
        <v>7.21</v>
      </c>
      <c r="N143" s="78">
        <v>1.33</v>
      </c>
      <c r="O143" s="78">
        <v>34.909999999999997</v>
      </c>
      <c r="P143" s="78">
        <f t="shared" si="79"/>
        <v>0.17026194144838214</v>
      </c>
      <c r="Q143" s="78">
        <f t="shared" si="80"/>
        <v>0.89650744735490495</v>
      </c>
      <c r="R143" s="78">
        <f t="shared" si="81"/>
        <v>0.18515665125834618</v>
      </c>
      <c r="S143" s="118">
        <f t="shared" si="82"/>
        <v>1.0667693888032872</v>
      </c>
      <c r="T143" s="78">
        <v>8.08</v>
      </c>
      <c r="U143" s="78">
        <v>45</v>
      </c>
      <c r="V143" s="78">
        <v>700</v>
      </c>
      <c r="W143" s="78">
        <v>30</v>
      </c>
      <c r="X143" s="78">
        <v>1</v>
      </c>
      <c r="Y143" s="78">
        <v>90</v>
      </c>
      <c r="Z143" s="78">
        <v>1</v>
      </c>
      <c r="AA143" s="78">
        <v>85</v>
      </c>
      <c r="AB143" s="78">
        <v>32</v>
      </c>
      <c r="AC143" s="78">
        <v>170</v>
      </c>
      <c r="AD143" s="78">
        <f>BC!US67</f>
        <v>13.255712737107681</v>
      </c>
      <c r="AE143" s="78">
        <f>BC!UT67</f>
        <v>6.5982075534463142E-2</v>
      </c>
      <c r="AF143" s="80">
        <f t="shared" si="67"/>
        <v>19.643997172689076</v>
      </c>
      <c r="AG143" s="80">
        <f t="shared" si="68"/>
        <v>20.656527326470588</v>
      </c>
      <c r="AH143" s="80">
        <f t="shared" si="69"/>
        <v>22.549320181512606</v>
      </c>
      <c r="AI143" s="80">
        <f t="shared" si="70"/>
        <v>24.250553277731097</v>
      </c>
      <c r="AJ143" s="80">
        <f t="shared" si="71"/>
        <v>26.344027784873951</v>
      </c>
      <c r="AK143" s="80">
        <f t="shared" si="72"/>
        <v>28.209454960084038</v>
      </c>
      <c r="AL143" s="80">
        <f t="shared" si="73"/>
        <v>30.079443081932776</v>
      </c>
      <c r="AM143" s="80">
        <f t="shared" si="74"/>
        <v>32.131869069327735</v>
      </c>
      <c r="AN143" s="80">
        <f t="shared" si="75"/>
        <v>34.316562509243695</v>
      </c>
      <c r="AO143" s="80">
        <f t="shared" si="76"/>
        <v>36.971033452941178</v>
      </c>
      <c r="AP143" s="80">
        <f t="shared" si="77"/>
        <v>38.667705602521011</v>
      </c>
      <c r="AQ143" s="80">
        <f t="shared" si="78"/>
        <v>40.004062967647059</v>
      </c>
      <c r="AR143" s="81">
        <f>J143*34.1*I143*0.9432/(AA143*22.4)</f>
        <v>456094.66386554629</v>
      </c>
      <c r="AS143" s="78">
        <v>9.9999999999999995E-7</v>
      </c>
      <c r="AT143" s="78">
        <v>43.07</v>
      </c>
      <c r="AU143" s="78">
        <v>45.29</v>
      </c>
      <c r="AV143" s="78">
        <v>49.44</v>
      </c>
      <c r="AW143" s="78">
        <v>53.17</v>
      </c>
      <c r="AX143" s="78">
        <v>57.76</v>
      </c>
      <c r="AY143" s="78">
        <v>61.85</v>
      </c>
      <c r="AZ143" s="78">
        <v>65.95</v>
      </c>
      <c r="BA143" s="78">
        <v>70.45</v>
      </c>
      <c r="BB143" s="78">
        <v>75.239999999999995</v>
      </c>
      <c r="BC143" s="78">
        <v>81.06</v>
      </c>
      <c r="BD143" s="78">
        <v>84.78</v>
      </c>
      <c r="BE143" s="78">
        <v>87.71</v>
      </c>
      <c r="BF143" s="78">
        <f>BC!UV67</f>
        <v>1.9183534450223604E-2</v>
      </c>
    </row>
    <row r="144" spans="1:58" s="78" customFormat="1" x14ac:dyDescent="0.25">
      <c r="A144" s="10">
        <f t="shared" si="83"/>
        <v>143</v>
      </c>
      <c r="B144" s="78" t="s">
        <v>122</v>
      </c>
      <c r="C144" s="78">
        <v>119</v>
      </c>
      <c r="D144" s="78" t="s">
        <v>129</v>
      </c>
      <c r="E144" s="78">
        <v>20</v>
      </c>
      <c r="F144" s="78">
        <v>40</v>
      </c>
      <c r="G144" s="78">
        <v>21</v>
      </c>
      <c r="H144" s="78">
        <v>78</v>
      </c>
      <c r="I144" s="78">
        <v>10000</v>
      </c>
      <c r="J144" s="78">
        <v>2700</v>
      </c>
      <c r="K144" s="78">
        <v>27.71</v>
      </c>
      <c r="L144" s="78">
        <v>4.84</v>
      </c>
      <c r="M144" s="78">
        <v>2.2999999999999998</v>
      </c>
      <c r="N144" s="78">
        <v>0.45</v>
      </c>
      <c r="O144" s="78">
        <v>31.3</v>
      </c>
      <c r="P144" s="78">
        <f t="shared" si="79"/>
        <v>0.17466618549260193</v>
      </c>
      <c r="Q144" s="78">
        <f t="shared" si="80"/>
        <v>1.1295561169252977</v>
      </c>
      <c r="R144" s="78">
        <f t="shared" si="81"/>
        <v>8.3002526163839754E-2</v>
      </c>
      <c r="S144" s="118">
        <f t="shared" si="82"/>
        <v>1.3042223024178996</v>
      </c>
      <c r="T144" s="78">
        <v>12.27</v>
      </c>
      <c r="U144" s="78">
        <v>12</v>
      </c>
      <c r="V144" s="78">
        <v>700</v>
      </c>
      <c r="W144" s="78">
        <v>30</v>
      </c>
      <c r="X144" s="78">
        <v>1</v>
      </c>
      <c r="Y144" s="78">
        <v>90</v>
      </c>
      <c r="Z144" s="78">
        <v>1</v>
      </c>
      <c r="AA144" s="78">
        <v>75</v>
      </c>
      <c r="AB144" s="78">
        <v>32</v>
      </c>
      <c r="AC144" s="78">
        <v>170</v>
      </c>
      <c r="AD144" s="78">
        <f>BC!VA67</f>
        <v>153.59668843435097</v>
      </c>
      <c r="AE144" s="78">
        <f>BC!VB67</f>
        <v>8.7205065745317271E-3</v>
      </c>
      <c r="AF144" s="80">
        <f t="shared" si="67"/>
        <v>43.272749290178567</v>
      </c>
      <c r="AG144" s="80">
        <f t="shared" si="68"/>
        <v>45.231374129464285</v>
      </c>
      <c r="AH144" s="80">
        <f t="shared" si="69"/>
        <v>49.846012955357146</v>
      </c>
      <c r="AI144" s="80">
        <f t="shared" si="70"/>
        <v>54.999768214285716</v>
      </c>
      <c r="AJ144" s="80">
        <f t="shared" si="71"/>
        <v>61.454327343750002</v>
      </c>
      <c r="AK144" s="80">
        <f t="shared" si="72"/>
        <v>70.530278303571421</v>
      </c>
      <c r="AL144" s="80">
        <f t="shared" si="73"/>
        <v>85.388129357142844</v>
      </c>
      <c r="AM144" s="80">
        <f t="shared" si="74"/>
        <v>104.56880391964285</v>
      </c>
      <c r="AN144" s="80">
        <f t="shared" si="75"/>
        <v>119.23870612500001</v>
      </c>
      <c r="AO144" s="80">
        <f t="shared" si="76"/>
        <v>128.07230199107144</v>
      </c>
      <c r="AP144" s="80">
        <f t="shared" si="77"/>
        <v>130.27822794642856</v>
      </c>
      <c r="AQ144" s="80">
        <f t="shared" si="78"/>
        <v>130.98550913839284</v>
      </c>
      <c r="AR144" s="81">
        <f>J144*34.1*I144*0.9025/(AA144*22.4)</f>
        <v>494602.23214285716</v>
      </c>
      <c r="AS144" s="78">
        <v>9.9999999999999995E-7</v>
      </c>
      <c r="AT144" s="78">
        <v>87.49</v>
      </c>
      <c r="AU144" s="78">
        <v>91.45</v>
      </c>
      <c r="AV144" s="78">
        <v>100.78</v>
      </c>
      <c r="AW144" s="78">
        <v>111.2</v>
      </c>
      <c r="AX144" s="78">
        <v>124.25</v>
      </c>
      <c r="AY144" s="78">
        <v>142.6</v>
      </c>
      <c r="AZ144" s="78">
        <v>172.64</v>
      </c>
      <c r="BA144" s="78">
        <v>211.42</v>
      </c>
      <c r="BB144" s="78">
        <v>241.08</v>
      </c>
      <c r="BC144" s="78">
        <v>258.94</v>
      </c>
      <c r="BD144" s="78">
        <v>263.39999999999998</v>
      </c>
      <c r="BE144" s="78">
        <v>264.83</v>
      </c>
      <c r="BF144" s="78">
        <f>BC!VD67</f>
        <v>0.101216590375903</v>
      </c>
    </row>
  </sheetData>
  <hyperlinks>
    <hyperlink ref="B2:B16" r:id="rId1" display="camphor"/>
    <hyperlink ref="B17:B19" r:id="rId2" display="camphor"/>
    <hyperlink ref="B20:B24" r:id="rId3" display="coffee"/>
    <hyperlink ref="B25" r:id="rId4"/>
    <hyperlink ref="B22:B26" r:id="rId5" display="coffee"/>
    <hyperlink ref="B23:B27" r:id="rId6" display="coffee"/>
    <hyperlink ref="D20:D24" location="Sheet2!A1" display="CP5"/>
    <hyperlink ref="D20:D27" location="'10'!A1" display="CP5"/>
    <hyperlink ref="B28:B42" location="'3'!A1" display="camphor"/>
  </hyperlinks>
  <pageMargins left="0.7" right="0.7" top="0.75" bottom="0.75" header="0.3" footer="0.3"/>
  <pageSetup orientation="portrait" verticalDpi="0"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topLeftCell="H30" zoomScale="160" zoomScaleNormal="160" workbookViewId="0">
      <selection activeCell="N58" sqref="N58"/>
    </sheetView>
  </sheetViews>
  <sheetFormatPr defaultRowHeight="15" x14ac:dyDescent="0.25"/>
  <sheetData>
    <row r="1" spans="1:4" x14ac:dyDescent="0.25">
      <c r="A1" t="s">
        <v>170</v>
      </c>
      <c r="B1" t="s">
        <v>171</v>
      </c>
      <c r="C1" t="s">
        <v>180</v>
      </c>
    </row>
    <row r="2" spans="1:4" x14ac:dyDescent="0.25">
      <c r="A2">
        <v>25.117067050711089</v>
      </c>
      <c r="B2">
        <v>9.8271575831916702E-2</v>
      </c>
      <c r="C2">
        <f t="shared" ref="C2:C33" si="0">(1/B2)^0.9</f>
        <v>8.0689100072085704</v>
      </c>
      <c r="D2">
        <f>1.6361*A2^(-1*0.754)</f>
        <v>0.14395716164543076</v>
      </c>
    </row>
    <row r="3" spans="1:4" x14ac:dyDescent="0.25">
      <c r="A3">
        <v>123.64815467233366</v>
      </c>
      <c r="B3">
        <v>3.608730589519845E-2</v>
      </c>
      <c r="C3">
        <f t="shared" si="0"/>
        <v>19.878379850642702</v>
      </c>
      <c r="D3">
        <f t="shared" ref="D3:D66" si="1">1.6361*A3^(-1*0.754)</f>
        <v>4.3281306756636245E-2</v>
      </c>
    </row>
    <row r="4" spans="1:4" x14ac:dyDescent="0.25">
      <c r="A4">
        <v>140.71351725828987</v>
      </c>
      <c r="B4">
        <v>4.660709847554094E-2</v>
      </c>
      <c r="C4">
        <f t="shared" si="0"/>
        <v>15.790400300796575</v>
      </c>
      <c r="D4">
        <f t="shared" si="1"/>
        <v>3.9261296534688787E-2</v>
      </c>
    </row>
    <row r="5" spans="1:4" x14ac:dyDescent="0.25">
      <c r="A5">
        <v>497.34196957027007</v>
      </c>
      <c r="B5">
        <v>2.5119089674125246E-2</v>
      </c>
      <c r="C5">
        <f t="shared" si="0"/>
        <v>27.542064644141231</v>
      </c>
      <c r="D5">
        <f t="shared" si="1"/>
        <v>1.5154160819304208E-2</v>
      </c>
    </row>
    <row r="6" spans="1:4" x14ac:dyDescent="0.25">
      <c r="A6">
        <v>251.36718684855583</v>
      </c>
      <c r="B6">
        <v>2.2626831335330739E-2</v>
      </c>
      <c r="C6">
        <f t="shared" si="0"/>
        <v>30.257889630629915</v>
      </c>
      <c r="D6">
        <f t="shared" si="1"/>
        <v>2.5349953772370187E-2</v>
      </c>
    </row>
    <row r="7" spans="1:4" x14ac:dyDescent="0.25">
      <c r="A7">
        <v>39.367724601090686</v>
      </c>
      <c r="B7">
        <v>7.2193904345513399E-2</v>
      </c>
      <c r="C7">
        <f t="shared" si="0"/>
        <v>10.649997927936958</v>
      </c>
      <c r="D7">
        <f t="shared" si="1"/>
        <v>0.10258268165757153</v>
      </c>
    </row>
    <row r="8" spans="1:4" x14ac:dyDescent="0.25">
      <c r="A8">
        <v>67.355400382125381</v>
      </c>
      <c r="B8">
        <v>4.5882855321072918E-2</v>
      </c>
      <c r="C8">
        <f t="shared" si="0"/>
        <v>16.014545110589889</v>
      </c>
      <c r="D8">
        <f t="shared" si="1"/>
        <v>6.8425351713025273E-2</v>
      </c>
    </row>
    <row r="9" spans="1:4" x14ac:dyDescent="0.25">
      <c r="A9">
        <v>108.44947589465707</v>
      </c>
      <c r="B9">
        <v>5.8356579320883666E-2</v>
      </c>
      <c r="C9">
        <f t="shared" si="0"/>
        <v>12.89790446266881</v>
      </c>
      <c r="D9">
        <f t="shared" si="1"/>
        <v>4.7780241626243045E-2</v>
      </c>
    </row>
    <row r="10" spans="1:4" x14ac:dyDescent="0.25">
      <c r="A10">
        <v>487.41377005840343</v>
      </c>
      <c r="B10">
        <v>2.0187551753820487E-2</v>
      </c>
      <c r="C10">
        <f t="shared" si="0"/>
        <v>33.52931741772931</v>
      </c>
      <c r="D10">
        <f t="shared" si="1"/>
        <v>1.53863252132435E-2</v>
      </c>
    </row>
    <row r="11" spans="1:4" x14ac:dyDescent="0.25">
      <c r="A11">
        <v>293.03042822643306</v>
      </c>
      <c r="B11">
        <v>1.6090466803472141E-2</v>
      </c>
      <c r="C11">
        <f t="shared" si="0"/>
        <v>41.123324875153578</v>
      </c>
      <c r="D11">
        <f t="shared" si="1"/>
        <v>2.2581753061386694E-2</v>
      </c>
    </row>
    <row r="12" spans="1:4" x14ac:dyDescent="0.25">
      <c r="A12">
        <v>75.499082014565431</v>
      </c>
      <c r="B12">
        <v>7.1993534613016358E-2</v>
      </c>
      <c r="C12">
        <f t="shared" si="0"/>
        <v>10.676670830381793</v>
      </c>
      <c r="D12">
        <f t="shared" si="1"/>
        <v>6.2782965389809084E-2</v>
      </c>
    </row>
    <row r="13" spans="1:4" x14ac:dyDescent="0.25">
      <c r="A13">
        <v>41.018669118892326</v>
      </c>
      <c r="B13">
        <v>6.1866416865527185E-2</v>
      </c>
      <c r="C13">
        <f t="shared" si="0"/>
        <v>12.237438796494436</v>
      </c>
      <c r="D13">
        <f t="shared" si="1"/>
        <v>9.9453883089820852E-2</v>
      </c>
    </row>
    <row r="14" spans="1:4" x14ac:dyDescent="0.25">
      <c r="A14">
        <v>86.271059660498878</v>
      </c>
      <c r="B14">
        <v>6.6220668654497036E-2</v>
      </c>
      <c r="C14">
        <f t="shared" si="0"/>
        <v>11.510807590250012</v>
      </c>
      <c r="D14">
        <f t="shared" si="1"/>
        <v>5.6776358536989771E-2</v>
      </c>
    </row>
    <row r="15" spans="1:4" x14ac:dyDescent="0.25">
      <c r="A15">
        <v>322.98108444035785</v>
      </c>
      <c r="B15">
        <v>2.3584426111140162E-2</v>
      </c>
      <c r="C15">
        <f t="shared" si="0"/>
        <v>29.149910014163375</v>
      </c>
      <c r="D15">
        <f t="shared" si="1"/>
        <v>2.0984098684502541E-2</v>
      </c>
    </row>
    <row r="16" spans="1:4" x14ac:dyDescent="0.25">
      <c r="A16">
        <v>251.36701318109655</v>
      </c>
      <c r="B16">
        <v>2.2626735848580128E-2</v>
      </c>
      <c r="C16">
        <f t="shared" si="0"/>
        <v>30.258004552387685</v>
      </c>
      <c r="D16">
        <f t="shared" si="1"/>
        <v>2.5349966977985642E-2</v>
      </c>
    </row>
    <row r="17" spans="1:4" x14ac:dyDescent="0.25">
      <c r="A17">
        <v>493.85266834447924</v>
      </c>
      <c r="B17">
        <v>2.4421533993351997E-2</v>
      </c>
      <c r="C17">
        <f t="shared" si="0"/>
        <v>28.24908296539774</v>
      </c>
      <c r="D17">
        <f t="shared" si="1"/>
        <v>1.5234822601097367E-2</v>
      </c>
    </row>
    <row r="18" spans="1:4" x14ac:dyDescent="0.25">
      <c r="A18">
        <v>966.40589100791431</v>
      </c>
      <c r="B18">
        <v>4.8732996492700372E-3</v>
      </c>
      <c r="C18">
        <f t="shared" si="0"/>
        <v>120.49227255983882</v>
      </c>
      <c r="D18">
        <f t="shared" si="1"/>
        <v>9.1833160239049114E-3</v>
      </c>
    </row>
    <row r="19" spans="1:4" x14ac:dyDescent="0.25">
      <c r="A19">
        <v>1023.6445141286289</v>
      </c>
      <c r="B19">
        <v>4.8732996492700372E-3</v>
      </c>
      <c r="C19">
        <f t="shared" si="0"/>
        <v>120.49227255983882</v>
      </c>
      <c r="D19">
        <f t="shared" si="1"/>
        <v>8.7934110635442889E-3</v>
      </c>
    </row>
    <row r="20" spans="1:4" x14ac:dyDescent="0.25">
      <c r="A20">
        <v>20.758842864600116</v>
      </c>
      <c r="B20">
        <v>0.10147145207366025</v>
      </c>
      <c r="C20">
        <f t="shared" si="0"/>
        <v>7.8395387708066204</v>
      </c>
      <c r="D20">
        <f t="shared" si="1"/>
        <v>0.1662029300922552</v>
      </c>
    </row>
    <row r="21" spans="1:4" x14ac:dyDescent="0.25">
      <c r="A21">
        <v>23.189535414287551</v>
      </c>
      <c r="B21">
        <v>0.10575537674449159</v>
      </c>
      <c r="C21">
        <f t="shared" si="0"/>
        <v>7.5531444242162724</v>
      </c>
      <c r="D21">
        <f t="shared" si="1"/>
        <v>0.1528901970843328</v>
      </c>
    </row>
    <row r="22" spans="1:4" x14ac:dyDescent="0.25">
      <c r="A22">
        <v>13.054435725514686</v>
      </c>
      <c r="B22">
        <v>0.19451499261267025</v>
      </c>
      <c r="C22">
        <f t="shared" si="0"/>
        <v>4.3645776768076887</v>
      </c>
      <c r="D22">
        <f t="shared" si="1"/>
        <v>0.23579154818517545</v>
      </c>
    </row>
    <row r="23" spans="1:4" x14ac:dyDescent="0.25">
      <c r="A23">
        <v>116.81477388050516</v>
      </c>
      <c r="B23">
        <v>5.8063407867632928E-2</v>
      </c>
      <c r="C23">
        <f t="shared" si="0"/>
        <v>12.956500921438511</v>
      </c>
      <c r="D23">
        <f t="shared" si="1"/>
        <v>4.5176910128954785E-2</v>
      </c>
    </row>
    <row r="24" spans="1:4" x14ac:dyDescent="0.25">
      <c r="A24">
        <v>36.130116343007494</v>
      </c>
      <c r="B24">
        <v>0.25289319977050367</v>
      </c>
      <c r="C24">
        <f t="shared" si="0"/>
        <v>3.4463276443704238</v>
      </c>
      <c r="D24">
        <f t="shared" si="1"/>
        <v>0.10944006622177219</v>
      </c>
    </row>
    <row r="25" spans="1:4" x14ac:dyDescent="0.25">
      <c r="A25">
        <v>42.499423175003599</v>
      </c>
      <c r="B25">
        <v>0.3273742107019203</v>
      </c>
      <c r="C25">
        <f t="shared" si="0"/>
        <v>2.7318697050785508</v>
      </c>
      <c r="D25">
        <f t="shared" si="1"/>
        <v>9.6829800214507183E-2</v>
      </c>
    </row>
    <row r="26" spans="1:4" x14ac:dyDescent="0.25">
      <c r="A26">
        <v>187.75859690403973</v>
      </c>
      <c r="B26">
        <v>2.171562548399586E-2</v>
      </c>
      <c r="C26">
        <f t="shared" si="0"/>
        <v>31.398210104758569</v>
      </c>
      <c r="D26">
        <f t="shared" si="1"/>
        <v>3.1587523056858698E-2</v>
      </c>
    </row>
    <row r="27" spans="1:4" x14ac:dyDescent="0.25">
      <c r="A27">
        <v>195.96987880674715</v>
      </c>
      <c r="B27">
        <v>3.1250449823409819E-2</v>
      </c>
      <c r="C27">
        <f t="shared" si="0"/>
        <v>22.627123865732155</v>
      </c>
      <c r="D27">
        <f t="shared" si="1"/>
        <v>3.0584338683771872E-2</v>
      </c>
    </row>
    <row r="28" spans="1:4" x14ac:dyDescent="0.25">
      <c r="A28">
        <v>58.944830603721229</v>
      </c>
      <c r="B28">
        <v>4.2929080405712312E-2</v>
      </c>
      <c r="C28">
        <f t="shared" si="0"/>
        <v>17.002922413931881</v>
      </c>
      <c r="D28">
        <f t="shared" si="1"/>
        <v>7.5664779146980221E-2</v>
      </c>
    </row>
    <row r="29" spans="1:4" x14ac:dyDescent="0.25">
      <c r="A29">
        <v>107.39444055269622</v>
      </c>
      <c r="B29">
        <v>2.5559311046701855E-2</v>
      </c>
      <c r="C29">
        <f t="shared" si="0"/>
        <v>27.114760398775307</v>
      </c>
      <c r="D29">
        <f t="shared" si="1"/>
        <v>4.8133735534068849E-2</v>
      </c>
    </row>
    <row r="30" spans="1:4" x14ac:dyDescent="0.25">
      <c r="A30">
        <v>129.21404625741965</v>
      </c>
      <c r="B30">
        <v>2.1614847302885484E-2</v>
      </c>
      <c r="C30">
        <f t="shared" si="0"/>
        <v>31.529932816146047</v>
      </c>
      <c r="D30">
        <f t="shared" si="1"/>
        <v>4.1868009204034107E-2</v>
      </c>
    </row>
    <row r="31" spans="1:4" x14ac:dyDescent="0.25">
      <c r="A31">
        <v>311.20719075495009</v>
      </c>
      <c r="B31">
        <v>6.8400967818993677E-3</v>
      </c>
      <c r="C31">
        <f t="shared" si="0"/>
        <v>88.806341278512889</v>
      </c>
      <c r="D31">
        <f t="shared" si="1"/>
        <v>2.1579949732307719E-2</v>
      </c>
    </row>
    <row r="32" spans="1:4" x14ac:dyDescent="0.25">
      <c r="A32">
        <v>179.32410848899912</v>
      </c>
      <c r="B32">
        <v>1.0100324217524151E-2</v>
      </c>
      <c r="C32">
        <f t="shared" si="0"/>
        <v>62.531409306732122</v>
      </c>
      <c r="D32">
        <f t="shared" si="1"/>
        <v>3.2701395007671268E-2</v>
      </c>
    </row>
    <row r="33" spans="1:4" x14ac:dyDescent="0.25">
      <c r="A33">
        <v>12.774957002227834</v>
      </c>
      <c r="B33">
        <v>0.43583522043439238</v>
      </c>
      <c r="C33">
        <f t="shared" si="0"/>
        <v>2.11159151919676</v>
      </c>
      <c r="D33">
        <f t="shared" si="1"/>
        <v>0.23967063225357799</v>
      </c>
    </row>
    <row r="34" spans="1:4" x14ac:dyDescent="0.25">
      <c r="A34">
        <v>23.018199114270995</v>
      </c>
      <c r="B34">
        <v>0.12915920122827348</v>
      </c>
      <c r="C34">
        <f t="shared" ref="C34:C65" si="2">(1/B34)^0.9</f>
        <v>6.3093872604116914</v>
      </c>
      <c r="D34">
        <f t="shared" si="1"/>
        <v>0.15374749635014878</v>
      </c>
    </row>
    <row r="35" spans="1:4" x14ac:dyDescent="0.25">
      <c r="A35">
        <v>104.89105004564799</v>
      </c>
      <c r="B35">
        <v>4.8843331287313281E-2</v>
      </c>
      <c r="C35">
        <f t="shared" si="2"/>
        <v>15.13823528591627</v>
      </c>
      <c r="D35">
        <f t="shared" si="1"/>
        <v>4.8997403483958923E-2</v>
      </c>
    </row>
    <row r="36" spans="1:4" x14ac:dyDescent="0.25">
      <c r="A36">
        <v>100.50090063136533</v>
      </c>
      <c r="B36">
        <v>3.9126783706895693E-2</v>
      </c>
      <c r="C36">
        <f t="shared" si="2"/>
        <v>18.483034126802817</v>
      </c>
      <c r="D36">
        <f t="shared" si="1"/>
        <v>5.0602701111018181E-2</v>
      </c>
    </row>
    <row r="37" spans="1:4" x14ac:dyDescent="0.25">
      <c r="A37">
        <v>1024.1543845731219</v>
      </c>
      <c r="B37">
        <v>5.0063341470354596E-3</v>
      </c>
      <c r="C37">
        <f t="shared" si="2"/>
        <v>117.60672332991231</v>
      </c>
      <c r="D37">
        <f t="shared" si="1"/>
        <v>8.7901100315812327E-3</v>
      </c>
    </row>
    <row r="38" spans="1:4" x14ac:dyDescent="0.25">
      <c r="A38">
        <v>8.7603820225738964</v>
      </c>
      <c r="B38">
        <v>0.47439055324034751</v>
      </c>
      <c r="C38">
        <f t="shared" si="2"/>
        <v>1.956489723394204</v>
      </c>
      <c r="D38">
        <f t="shared" si="1"/>
        <v>0.31852789274756643</v>
      </c>
    </row>
    <row r="39" spans="1:4" x14ac:dyDescent="0.25">
      <c r="A39">
        <v>19.229604319961169</v>
      </c>
      <c r="B39">
        <v>0.15209446144532143</v>
      </c>
      <c r="C39">
        <f t="shared" si="2"/>
        <v>5.4462546097367026</v>
      </c>
      <c r="D39">
        <f t="shared" si="1"/>
        <v>0.1760743939547304</v>
      </c>
    </row>
    <row r="40" spans="1:4" x14ac:dyDescent="0.25">
      <c r="A40">
        <v>47.507648291419052</v>
      </c>
      <c r="B40">
        <v>6.7963433919552202E-2</v>
      </c>
      <c r="C40">
        <f t="shared" si="2"/>
        <v>11.244812480084157</v>
      </c>
      <c r="D40">
        <f t="shared" si="1"/>
        <v>8.902872238319931E-2</v>
      </c>
    </row>
    <row r="41" spans="1:4" x14ac:dyDescent="0.25">
      <c r="A41">
        <v>83.618379336394838</v>
      </c>
      <c r="B41">
        <v>3.6274816413564441E-2</v>
      </c>
      <c r="C41">
        <f t="shared" si="2"/>
        <v>19.785876736927214</v>
      </c>
      <c r="D41">
        <f t="shared" si="1"/>
        <v>5.8129197611642744E-2</v>
      </c>
    </row>
    <row r="42" spans="1:4" x14ac:dyDescent="0.25">
      <c r="A42">
        <v>916.45495611313015</v>
      </c>
      <c r="B42">
        <v>4.2475576569471112E-3</v>
      </c>
      <c r="C42">
        <f t="shared" si="2"/>
        <v>136.35612332622534</v>
      </c>
      <c r="D42">
        <f t="shared" si="1"/>
        <v>9.5582427705187076E-3</v>
      </c>
    </row>
    <row r="43" spans="1:4" x14ac:dyDescent="0.25">
      <c r="A43">
        <v>40.889171537364277</v>
      </c>
      <c r="B43">
        <v>6.9009825941917513E-2</v>
      </c>
      <c r="C43">
        <f t="shared" si="2"/>
        <v>11.091241486847187</v>
      </c>
      <c r="D43">
        <f t="shared" si="1"/>
        <v>9.9691281304388216E-2</v>
      </c>
    </row>
    <row r="44" spans="1:4" x14ac:dyDescent="0.25">
      <c r="A44">
        <v>63.587952117757517</v>
      </c>
      <c r="B44">
        <v>6.9863509731703119E-2</v>
      </c>
      <c r="C44">
        <f t="shared" si="2"/>
        <v>10.969192055672012</v>
      </c>
      <c r="D44">
        <f t="shared" si="1"/>
        <v>7.1460362738632974E-2</v>
      </c>
    </row>
    <row r="45" spans="1:4" x14ac:dyDescent="0.25">
      <c r="A45">
        <v>86.121643896770422</v>
      </c>
      <c r="B45">
        <v>8.6681587639059254E-2</v>
      </c>
      <c r="C45">
        <f t="shared" si="2"/>
        <v>9.0337034233116711</v>
      </c>
      <c r="D45">
        <f t="shared" si="1"/>
        <v>5.6850614334720745E-2</v>
      </c>
    </row>
    <row r="46" spans="1:4" x14ac:dyDescent="0.25">
      <c r="A46">
        <v>108.55857751552853</v>
      </c>
      <c r="B46">
        <v>0.12017010297544053</v>
      </c>
      <c r="C46">
        <f t="shared" si="2"/>
        <v>6.7326061584021852</v>
      </c>
      <c r="D46">
        <f t="shared" si="1"/>
        <v>4.7744030631877266E-2</v>
      </c>
    </row>
    <row r="47" spans="1:4" x14ac:dyDescent="0.25">
      <c r="A47">
        <v>427.34447510594021</v>
      </c>
      <c r="B47">
        <v>2.1138843474035256E-2</v>
      </c>
      <c r="C47">
        <f t="shared" si="2"/>
        <v>32.168210301842855</v>
      </c>
      <c r="D47">
        <f t="shared" si="1"/>
        <v>1.6990382732477716E-2</v>
      </c>
    </row>
    <row r="48" spans="1:4" x14ac:dyDescent="0.25">
      <c r="A48">
        <v>215.13553238260496</v>
      </c>
      <c r="B48">
        <v>7.4945621989751313E-2</v>
      </c>
      <c r="C48">
        <f t="shared" si="2"/>
        <v>10.297418386127637</v>
      </c>
      <c r="D48">
        <f t="shared" si="1"/>
        <v>2.8506564885752133E-2</v>
      </c>
    </row>
    <row r="49" spans="1:4" x14ac:dyDescent="0.25">
      <c r="A49">
        <v>269.28039911177666</v>
      </c>
      <c r="B49">
        <v>5.4526960627815167E-2</v>
      </c>
      <c r="C49">
        <f t="shared" si="2"/>
        <v>13.710390942353827</v>
      </c>
      <c r="D49">
        <f t="shared" si="1"/>
        <v>2.4067748739608905E-2</v>
      </c>
    </row>
    <row r="50" spans="1:4" x14ac:dyDescent="0.25">
      <c r="A50">
        <v>375.17711297063107</v>
      </c>
      <c r="B50">
        <v>4.5167188851200371E-2</v>
      </c>
      <c r="C50">
        <f t="shared" si="2"/>
        <v>16.242738209898295</v>
      </c>
      <c r="D50">
        <f t="shared" si="1"/>
        <v>1.8742850730490628E-2</v>
      </c>
    </row>
    <row r="51" spans="1:4" x14ac:dyDescent="0.25">
      <c r="A51">
        <v>441.38934365163573</v>
      </c>
      <c r="B51">
        <v>2.3046744481351661E-2</v>
      </c>
      <c r="C51">
        <f t="shared" si="2"/>
        <v>29.761263967505023</v>
      </c>
      <c r="D51">
        <f t="shared" si="1"/>
        <v>1.6581131911235499E-2</v>
      </c>
    </row>
    <row r="52" spans="1:4" x14ac:dyDescent="0.25">
      <c r="A52">
        <v>462.89001712849512</v>
      </c>
      <c r="B52">
        <v>2.2482514798778112E-2</v>
      </c>
      <c r="C52">
        <f t="shared" si="2"/>
        <v>30.432638055667528</v>
      </c>
      <c r="D52">
        <f t="shared" si="1"/>
        <v>1.5997037848949194E-2</v>
      </c>
    </row>
    <row r="53" spans="1:4" x14ac:dyDescent="0.25">
      <c r="A53">
        <v>87.793221809068541</v>
      </c>
      <c r="B53">
        <v>0.77774785947132574</v>
      </c>
      <c r="C53">
        <f t="shared" si="2"/>
        <v>1.2538484803875733</v>
      </c>
      <c r="D53">
        <f t="shared" si="1"/>
        <v>5.6032533635331463E-2</v>
      </c>
    </row>
    <row r="54" spans="1:4" x14ac:dyDescent="0.25">
      <c r="A54">
        <v>110.13618889258029</v>
      </c>
      <c r="B54">
        <v>0.15318322822341376</v>
      </c>
      <c r="C54">
        <f t="shared" si="2"/>
        <v>5.4114033236710126</v>
      </c>
      <c r="D54">
        <f t="shared" si="1"/>
        <v>4.7227460262033186E-2</v>
      </c>
    </row>
    <row r="55" spans="1:4" x14ac:dyDescent="0.25">
      <c r="A55">
        <v>184.35455974001053</v>
      </c>
      <c r="B55">
        <v>8.1409272570784258E-2</v>
      </c>
      <c r="C55">
        <f t="shared" si="2"/>
        <v>9.5585829485148182</v>
      </c>
      <c r="D55">
        <f t="shared" si="1"/>
        <v>3.2026303600350109E-2</v>
      </c>
    </row>
    <row r="56" spans="1:4" x14ac:dyDescent="0.25">
      <c r="A56">
        <v>231.58543131472408</v>
      </c>
      <c r="B56">
        <v>9.9568165834879291E-2</v>
      </c>
      <c r="C56">
        <f t="shared" si="2"/>
        <v>7.974281152984303</v>
      </c>
      <c r="D56">
        <f t="shared" si="1"/>
        <v>2.6966064772816444E-2</v>
      </c>
    </row>
    <row r="57" spans="1:4" x14ac:dyDescent="0.25">
      <c r="A57">
        <v>0.77546863413614919</v>
      </c>
      <c r="B57">
        <v>1.0160893432906717</v>
      </c>
      <c r="C57">
        <f t="shared" si="2"/>
        <v>0.9857375330862046</v>
      </c>
      <c r="D57">
        <f t="shared" si="1"/>
        <v>1.9818848163460896</v>
      </c>
    </row>
    <row r="58" spans="1:4" x14ac:dyDescent="0.25">
      <c r="A58">
        <v>0.11656585493774639</v>
      </c>
      <c r="B58">
        <v>16.806728862725333</v>
      </c>
      <c r="C58">
        <f t="shared" si="2"/>
        <v>7.8897842173203697E-2</v>
      </c>
      <c r="D58">
        <f t="shared" si="1"/>
        <v>8.2720860642189873</v>
      </c>
    </row>
    <row r="59" spans="1:4" x14ac:dyDescent="0.25">
      <c r="A59">
        <v>6.8136397352111411E-2</v>
      </c>
      <c r="B59">
        <v>16.806728862725333</v>
      </c>
      <c r="C59">
        <f t="shared" si="2"/>
        <v>7.8897842173203697E-2</v>
      </c>
      <c r="D59">
        <f t="shared" si="1"/>
        <v>12.400578695604372</v>
      </c>
    </row>
    <row r="60" spans="1:4" x14ac:dyDescent="0.25">
      <c r="A60">
        <v>0.18508827611525788</v>
      </c>
      <c r="B60">
        <v>3.1547287740146346</v>
      </c>
      <c r="C60">
        <f t="shared" si="2"/>
        <v>0.3555774210424863</v>
      </c>
      <c r="D60">
        <f t="shared" si="1"/>
        <v>5.8372211332405799</v>
      </c>
    </row>
    <row r="61" spans="1:4" x14ac:dyDescent="0.25">
      <c r="A61">
        <v>3.4126769587891022</v>
      </c>
      <c r="B61">
        <v>1.7999733867425081</v>
      </c>
      <c r="C61">
        <f t="shared" si="2"/>
        <v>0.58919699668372183</v>
      </c>
      <c r="D61">
        <f t="shared" si="1"/>
        <v>0.64841951755527627</v>
      </c>
    </row>
    <row r="62" spans="1:4" x14ac:dyDescent="0.25">
      <c r="A62">
        <v>0.87524977827941874</v>
      </c>
      <c r="B62">
        <v>1.7325414254022269</v>
      </c>
      <c r="C62">
        <f t="shared" si="2"/>
        <v>0.60979623030248231</v>
      </c>
      <c r="D62">
        <f t="shared" si="1"/>
        <v>1.8090155897326623</v>
      </c>
    </row>
    <row r="63" spans="1:4" x14ac:dyDescent="0.25">
      <c r="A63">
        <v>0.76321786627448696</v>
      </c>
      <c r="B63">
        <v>1.6334455872209166</v>
      </c>
      <c r="C63">
        <f t="shared" si="2"/>
        <v>0.64299233412470003</v>
      </c>
      <c r="D63">
        <f t="shared" si="1"/>
        <v>2.0058241427716763</v>
      </c>
    </row>
    <row r="64" spans="1:4" x14ac:dyDescent="0.25">
      <c r="A64">
        <v>1.7415950246197258</v>
      </c>
      <c r="B64">
        <v>1.408759267968573</v>
      </c>
      <c r="C64">
        <f t="shared" si="2"/>
        <v>0.73459318067202761</v>
      </c>
      <c r="D64">
        <f t="shared" si="1"/>
        <v>1.0768015559681372</v>
      </c>
    </row>
    <row r="65" spans="1:4" x14ac:dyDescent="0.25">
      <c r="A65">
        <v>198.48616227503629</v>
      </c>
      <c r="B65">
        <v>6.6316878452913439E-2</v>
      </c>
      <c r="C65">
        <f t="shared" si="2"/>
        <v>11.495777034064087</v>
      </c>
      <c r="D65">
        <f t="shared" si="1"/>
        <v>3.0291532643941421E-2</v>
      </c>
    </row>
    <row r="66" spans="1:4" x14ac:dyDescent="0.25">
      <c r="A66">
        <v>265.15948978051694</v>
      </c>
      <c r="B66">
        <v>4.9204095548696619E-2</v>
      </c>
      <c r="C66">
        <f t="shared" ref="C66:C97" si="3">(1/B66)^0.9</f>
        <v>15.0383044251949</v>
      </c>
      <c r="D66">
        <f t="shared" si="1"/>
        <v>2.4349241377956524E-2</v>
      </c>
    </row>
    <row r="67" spans="1:4" x14ac:dyDescent="0.25">
      <c r="A67">
        <v>346.78004136604773</v>
      </c>
      <c r="B67">
        <v>4.8656267009197396E-2</v>
      </c>
      <c r="C67">
        <f t="shared" si="3"/>
        <v>15.19060575471253</v>
      </c>
      <c r="D67">
        <f t="shared" ref="D67:D130" si="4">1.6361*A67^(-1*0.754)</f>
        <v>1.9888821851769333E-2</v>
      </c>
    </row>
    <row r="68" spans="1:4" x14ac:dyDescent="0.25">
      <c r="A68">
        <v>419.98307616640358</v>
      </c>
      <c r="B68">
        <v>2.341506378696312E-2</v>
      </c>
      <c r="C68">
        <f t="shared" si="3"/>
        <v>29.339600046517575</v>
      </c>
      <c r="D68">
        <f t="shared" si="4"/>
        <v>1.7214446956665751E-2</v>
      </c>
    </row>
    <row r="69" spans="1:4" x14ac:dyDescent="0.25">
      <c r="A69">
        <v>472.18012000750554</v>
      </c>
      <c r="B69">
        <v>2.1036228416556717E-2</v>
      </c>
      <c r="C69">
        <f t="shared" si="3"/>
        <v>32.309401256598221</v>
      </c>
      <c r="D69">
        <f t="shared" si="4"/>
        <v>1.5759144589881754E-2</v>
      </c>
    </row>
    <row r="70" spans="1:4" x14ac:dyDescent="0.25">
      <c r="A70">
        <v>132.95153710688476</v>
      </c>
      <c r="B70">
        <v>7.3115090640904989E-2</v>
      </c>
      <c r="C70">
        <f t="shared" si="3"/>
        <v>10.529158892438334</v>
      </c>
      <c r="D70">
        <f t="shared" si="4"/>
        <v>4.0977461330311805E-2</v>
      </c>
    </row>
    <row r="71" spans="1:4" x14ac:dyDescent="0.25">
      <c r="A71">
        <v>86.440452292634362</v>
      </c>
      <c r="B71">
        <v>9.0633209923608807E-2</v>
      </c>
      <c r="C71">
        <f t="shared" si="3"/>
        <v>8.6784341929736577</v>
      </c>
      <c r="D71">
        <f t="shared" si="4"/>
        <v>5.6692447107462907E-2</v>
      </c>
    </row>
    <row r="72" spans="1:4" x14ac:dyDescent="0.25">
      <c r="A72">
        <v>33.120946257177835</v>
      </c>
      <c r="B72">
        <v>9.9202809165132161E-2</v>
      </c>
      <c r="C72">
        <f t="shared" si="3"/>
        <v>8.0007081155453221</v>
      </c>
      <c r="D72">
        <f t="shared" si="4"/>
        <v>0.11685636740576257</v>
      </c>
    </row>
    <row r="73" spans="1:4" x14ac:dyDescent="0.25">
      <c r="A73">
        <v>0.34161738261904695</v>
      </c>
      <c r="B73">
        <v>19.183530269464271</v>
      </c>
      <c r="C73">
        <f t="shared" si="3"/>
        <v>7.0042932661455726E-2</v>
      </c>
      <c r="D73">
        <f t="shared" si="4"/>
        <v>3.6772293187478047</v>
      </c>
    </row>
    <row r="74" spans="1:4" x14ac:dyDescent="0.25">
      <c r="A74">
        <v>4.3838399258248995</v>
      </c>
      <c r="B74">
        <v>1.6180831993998714</v>
      </c>
      <c r="C74">
        <f t="shared" si="3"/>
        <v>0.64848395671011505</v>
      </c>
      <c r="D74">
        <f t="shared" si="4"/>
        <v>0.53684808730570954</v>
      </c>
    </row>
    <row r="75" spans="1:4" x14ac:dyDescent="0.25">
      <c r="A75">
        <v>17.968099416014002</v>
      </c>
      <c r="B75">
        <v>1.4602985855422199</v>
      </c>
      <c r="C75">
        <f t="shared" si="3"/>
        <v>0.7112176108613385</v>
      </c>
      <c r="D75">
        <f t="shared" si="4"/>
        <v>0.18531698663236451</v>
      </c>
    </row>
    <row r="76" spans="1:4" x14ac:dyDescent="0.25">
      <c r="A76">
        <v>0.12995265046248389</v>
      </c>
      <c r="B76">
        <v>17.451599513817857</v>
      </c>
      <c r="C76">
        <f t="shared" si="3"/>
        <v>7.6269041016673214E-2</v>
      </c>
      <c r="D76">
        <f t="shared" si="4"/>
        <v>7.6210681958713575</v>
      </c>
    </row>
    <row r="77" spans="1:4" x14ac:dyDescent="0.25">
      <c r="A77">
        <v>0.25649164323262702</v>
      </c>
      <c r="B77">
        <v>5.2529001087025886</v>
      </c>
      <c r="C77">
        <f t="shared" si="3"/>
        <v>0.22471950629451473</v>
      </c>
      <c r="D77">
        <f t="shared" si="4"/>
        <v>4.5642417247659077</v>
      </c>
    </row>
    <row r="78" spans="1:4" x14ac:dyDescent="0.25">
      <c r="A78">
        <v>5.3734599665256955</v>
      </c>
      <c r="B78">
        <v>0.25650069864431446</v>
      </c>
      <c r="C78">
        <f t="shared" si="3"/>
        <v>3.4026736884836608</v>
      </c>
      <c r="D78">
        <f t="shared" si="4"/>
        <v>0.46046679219628972</v>
      </c>
    </row>
    <row r="79" spans="1:4" x14ac:dyDescent="0.25">
      <c r="A79">
        <v>23.953779764310813</v>
      </c>
      <c r="B79">
        <v>6.3003768418399136E-2</v>
      </c>
      <c r="C79">
        <f t="shared" si="3"/>
        <v>12.038437604511012</v>
      </c>
      <c r="D79">
        <f t="shared" si="4"/>
        <v>0.14919759042713454</v>
      </c>
    </row>
    <row r="80" spans="1:4" x14ac:dyDescent="0.25">
      <c r="A80">
        <v>21.180826454967576</v>
      </c>
      <c r="B80">
        <v>7.0906851795639103E-2</v>
      </c>
      <c r="C80">
        <f t="shared" si="3"/>
        <v>10.823821383655819</v>
      </c>
      <c r="D80">
        <f t="shared" si="4"/>
        <v>0.1637000818845003</v>
      </c>
    </row>
    <row r="81" spans="1:4" x14ac:dyDescent="0.25">
      <c r="A81">
        <v>21.857042046246789</v>
      </c>
      <c r="B81">
        <v>6.2193926967483534E-2</v>
      </c>
      <c r="C81">
        <f t="shared" si="3"/>
        <v>12.17942593094029</v>
      </c>
      <c r="D81">
        <f t="shared" si="4"/>
        <v>0.15986667351153053</v>
      </c>
    </row>
    <row r="82" spans="1:4" x14ac:dyDescent="0.25">
      <c r="A82">
        <v>21.031771749038661</v>
      </c>
      <c r="B82">
        <v>6.0128650224925112E-2</v>
      </c>
      <c r="C82">
        <f t="shared" si="3"/>
        <v>12.555288328987125</v>
      </c>
      <c r="D82">
        <f t="shared" si="4"/>
        <v>0.1645740839100395</v>
      </c>
    </row>
    <row r="83" spans="1:4" x14ac:dyDescent="0.25">
      <c r="A83">
        <v>5.1982663535137092</v>
      </c>
      <c r="B83">
        <v>0.28725857053640752</v>
      </c>
      <c r="C83">
        <f t="shared" si="3"/>
        <v>3.0729415841300343</v>
      </c>
      <c r="D83">
        <f t="shared" si="4"/>
        <v>0.47212012576765333</v>
      </c>
    </row>
    <row r="84" spans="1:4" x14ac:dyDescent="0.25">
      <c r="A84">
        <v>3.6610848181247748</v>
      </c>
      <c r="B84">
        <v>3.6610848181247748</v>
      </c>
      <c r="C84">
        <f t="shared" si="3"/>
        <v>0.31099341156628496</v>
      </c>
      <c r="D84">
        <f t="shared" si="4"/>
        <v>0.61496169146368573</v>
      </c>
    </row>
    <row r="85" spans="1:4" x14ac:dyDescent="0.25">
      <c r="A85">
        <v>3.5125099881640764</v>
      </c>
      <c r="B85">
        <v>0.42511321092343896</v>
      </c>
      <c r="C85">
        <f t="shared" si="3"/>
        <v>2.1594634546146172</v>
      </c>
      <c r="D85">
        <f t="shared" si="4"/>
        <v>0.63447453842282797</v>
      </c>
    </row>
    <row r="86" spans="1:4" x14ac:dyDescent="0.25">
      <c r="A86">
        <v>2.96294185577139</v>
      </c>
      <c r="B86">
        <v>0.5291855741799224</v>
      </c>
      <c r="C86">
        <f t="shared" si="3"/>
        <v>1.7731799136950739</v>
      </c>
      <c r="D86">
        <f t="shared" si="4"/>
        <v>0.72132437037918862</v>
      </c>
    </row>
    <row r="87" spans="1:4" x14ac:dyDescent="0.25">
      <c r="A87">
        <v>15.486934061607464</v>
      </c>
      <c r="B87">
        <v>9.4499172825440694E-2</v>
      </c>
      <c r="C87">
        <f t="shared" si="3"/>
        <v>8.3582391583635118</v>
      </c>
      <c r="D87">
        <f t="shared" si="4"/>
        <v>0.20728882791534323</v>
      </c>
    </row>
    <row r="88" spans="1:4" x14ac:dyDescent="0.25">
      <c r="A88">
        <v>24.824461884198069</v>
      </c>
      <c r="B88">
        <v>5.3750090103362652E-2</v>
      </c>
      <c r="C88">
        <f t="shared" si="3"/>
        <v>13.888608087625325</v>
      </c>
      <c r="D88">
        <f t="shared" si="4"/>
        <v>0.14523471703644711</v>
      </c>
    </row>
    <row r="89" spans="1:4" x14ac:dyDescent="0.25">
      <c r="A89">
        <v>27.652797733618506</v>
      </c>
      <c r="B89">
        <v>4.9770689116780759E-2</v>
      </c>
      <c r="C89">
        <f t="shared" si="3"/>
        <v>14.884138804035501</v>
      </c>
      <c r="D89">
        <f t="shared" si="4"/>
        <v>0.1338870524472705</v>
      </c>
    </row>
    <row r="90" spans="1:4" x14ac:dyDescent="0.25">
      <c r="A90">
        <v>20.222160704494936</v>
      </c>
      <c r="B90">
        <v>7.0155596752926569E-2</v>
      </c>
      <c r="C90">
        <f t="shared" si="3"/>
        <v>10.928081095248212</v>
      </c>
      <c r="D90">
        <f t="shared" si="4"/>
        <v>0.16951801815673748</v>
      </c>
    </row>
    <row r="91" spans="1:4" x14ac:dyDescent="0.25">
      <c r="A91">
        <v>3.7029394341843398</v>
      </c>
      <c r="B91">
        <v>0.39034766705115898</v>
      </c>
      <c r="C91">
        <f t="shared" si="3"/>
        <v>2.3318122027474106</v>
      </c>
      <c r="D91">
        <f t="shared" si="4"/>
        <v>0.60971334638864239</v>
      </c>
    </row>
    <row r="92" spans="1:4" x14ac:dyDescent="0.25">
      <c r="A92">
        <v>3.8019357636781548</v>
      </c>
      <c r="B92">
        <v>0.3829396528279202</v>
      </c>
      <c r="C92">
        <f t="shared" si="3"/>
        <v>2.3723714815230008</v>
      </c>
      <c r="D92">
        <f t="shared" si="4"/>
        <v>0.59770411301156312</v>
      </c>
    </row>
    <row r="93" spans="1:4" x14ac:dyDescent="0.25">
      <c r="A93">
        <v>4.6283705631618455</v>
      </c>
      <c r="B93">
        <v>0.34163516760460361</v>
      </c>
      <c r="C93">
        <f t="shared" si="3"/>
        <v>2.6290187703022729</v>
      </c>
      <c r="D93">
        <f t="shared" si="4"/>
        <v>0.51532004977822921</v>
      </c>
    </row>
    <row r="94" spans="1:4" x14ac:dyDescent="0.25">
      <c r="A94">
        <v>4.9633600595360399</v>
      </c>
      <c r="B94">
        <v>0.26712332854303755</v>
      </c>
      <c r="C94">
        <f t="shared" si="3"/>
        <v>3.2806459543697257</v>
      </c>
      <c r="D94">
        <f t="shared" si="4"/>
        <v>0.48887170894661569</v>
      </c>
    </row>
    <row r="95" spans="1:4" x14ac:dyDescent="0.25">
      <c r="A95">
        <v>25.164710027397874</v>
      </c>
      <c r="B95">
        <v>5.5618482396468362E-2</v>
      </c>
      <c r="C95">
        <f t="shared" si="3"/>
        <v>13.467989803196984</v>
      </c>
      <c r="D95">
        <f t="shared" si="4"/>
        <v>0.143751613870303</v>
      </c>
    </row>
    <row r="96" spans="1:4" x14ac:dyDescent="0.25">
      <c r="A96">
        <v>5.0743730384246328</v>
      </c>
      <c r="B96">
        <v>0.578431633519224</v>
      </c>
      <c r="C96">
        <f t="shared" si="3"/>
        <v>1.6367153962787726</v>
      </c>
      <c r="D96">
        <f t="shared" si="4"/>
        <v>0.48078567780807757</v>
      </c>
    </row>
    <row r="97" spans="1:4" x14ac:dyDescent="0.25">
      <c r="A97">
        <v>3.2565300301433511</v>
      </c>
      <c r="B97">
        <v>0.4988680115161887</v>
      </c>
      <c r="C97">
        <f t="shared" si="3"/>
        <v>1.8698764361875537</v>
      </c>
      <c r="D97">
        <f t="shared" si="4"/>
        <v>0.67172654168316714</v>
      </c>
    </row>
    <row r="98" spans="1:4" x14ac:dyDescent="0.25">
      <c r="A98">
        <v>4.5856995496089237</v>
      </c>
      <c r="B98">
        <v>0.36691256898431995</v>
      </c>
      <c r="C98">
        <f t="shared" ref="C98:C129" si="5">(1/B98)^0.9</f>
        <v>2.4654356394102646</v>
      </c>
      <c r="D98">
        <f t="shared" si="4"/>
        <v>0.51893148897442209</v>
      </c>
    </row>
    <row r="99" spans="1:4" x14ac:dyDescent="0.25">
      <c r="A99">
        <v>2.6973271831831198</v>
      </c>
      <c r="B99">
        <v>0.4278280841684603</v>
      </c>
      <c r="C99">
        <f t="shared" si="5"/>
        <v>2.1471265351118287</v>
      </c>
      <c r="D99">
        <f t="shared" si="4"/>
        <v>0.77425833315934389</v>
      </c>
    </row>
    <row r="100" spans="1:4" x14ac:dyDescent="0.25">
      <c r="A100">
        <v>0.8647666668034788</v>
      </c>
      <c r="B100">
        <v>1.843490427495428</v>
      </c>
      <c r="C100">
        <f t="shared" si="5"/>
        <v>0.57666448033231488</v>
      </c>
      <c r="D100">
        <f t="shared" si="4"/>
        <v>1.8255260856211835</v>
      </c>
    </row>
    <row r="101" spans="1:4" x14ac:dyDescent="0.25">
      <c r="A101">
        <v>25.991932629977548</v>
      </c>
      <c r="B101">
        <v>5.3268790199148486E-2</v>
      </c>
      <c r="C101">
        <f t="shared" si="5"/>
        <v>14.001496295322063</v>
      </c>
      <c r="D101">
        <f t="shared" si="4"/>
        <v>0.14028833499545354</v>
      </c>
    </row>
    <row r="102" spans="1:4" x14ac:dyDescent="0.25">
      <c r="A102">
        <v>9.322724100541258</v>
      </c>
      <c r="B102">
        <v>0.17983639295869172</v>
      </c>
      <c r="C102">
        <f t="shared" si="5"/>
        <v>4.6839276175212223</v>
      </c>
      <c r="D102">
        <f t="shared" si="4"/>
        <v>0.30393068541682239</v>
      </c>
    </row>
    <row r="103" spans="1:4" x14ac:dyDescent="0.25">
      <c r="A103">
        <v>2.6328457885378103</v>
      </c>
      <c r="B103">
        <v>0.56750293120160056</v>
      </c>
      <c r="C103">
        <f t="shared" si="5"/>
        <v>1.6650554531521191</v>
      </c>
      <c r="D103">
        <f t="shared" si="4"/>
        <v>0.78851339656544617</v>
      </c>
    </row>
    <row r="104" spans="1:4" x14ac:dyDescent="0.25">
      <c r="A104">
        <v>0.2796960971394869</v>
      </c>
      <c r="B104">
        <v>5.5839294574755307</v>
      </c>
      <c r="C104">
        <f t="shared" si="5"/>
        <v>0.2126934271631887</v>
      </c>
      <c r="D104">
        <f t="shared" si="4"/>
        <v>4.275710519603547</v>
      </c>
    </row>
    <row r="105" spans="1:4" x14ac:dyDescent="0.25">
      <c r="A105">
        <v>5.1806304961357466</v>
      </c>
      <c r="B105">
        <v>0.27445193816631303</v>
      </c>
      <c r="C105">
        <f t="shared" si="5"/>
        <v>3.2016977302079228</v>
      </c>
      <c r="D105">
        <f t="shared" si="4"/>
        <v>0.4733314382514705</v>
      </c>
    </row>
    <row r="106" spans="1:4" x14ac:dyDescent="0.25">
      <c r="A106">
        <v>0.99661634149704492</v>
      </c>
      <c r="B106">
        <v>1.3775011998374473</v>
      </c>
      <c r="C106">
        <f t="shared" si="5"/>
        <v>0.74957865791375144</v>
      </c>
      <c r="D106">
        <f t="shared" si="4"/>
        <v>1.6402865720192774</v>
      </c>
    </row>
    <row r="107" spans="1:4" x14ac:dyDescent="0.25">
      <c r="A107">
        <v>0.39784323875530792</v>
      </c>
      <c r="B107">
        <v>3.5001071039270699</v>
      </c>
      <c r="C107">
        <f t="shared" si="5"/>
        <v>0.32383724740046388</v>
      </c>
      <c r="D107">
        <f t="shared" si="4"/>
        <v>3.278136326332723</v>
      </c>
    </row>
    <row r="108" spans="1:4" x14ac:dyDescent="0.25">
      <c r="A108">
        <v>0.25257112972851303</v>
      </c>
      <c r="B108">
        <v>7.5168120229113651</v>
      </c>
      <c r="C108">
        <f t="shared" si="5"/>
        <v>0.16276824439191737</v>
      </c>
      <c r="D108">
        <f t="shared" si="4"/>
        <v>4.6175598128015478</v>
      </c>
    </row>
    <row r="109" spans="1:4" x14ac:dyDescent="0.25">
      <c r="A109">
        <v>37.060821398812877</v>
      </c>
      <c r="B109">
        <v>3.0019740486348121E-2</v>
      </c>
      <c r="C109">
        <f t="shared" si="5"/>
        <v>23.460310718735673</v>
      </c>
      <c r="D109">
        <f t="shared" si="4"/>
        <v>0.10736133521764576</v>
      </c>
    </row>
    <row r="110" spans="1:4" x14ac:dyDescent="0.25">
      <c r="A110">
        <v>91.377229808126856</v>
      </c>
      <c r="B110">
        <v>7.7208320107517325E-2</v>
      </c>
      <c r="C110">
        <f t="shared" si="5"/>
        <v>10.025413797612419</v>
      </c>
      <c r="D110">
        <f t="shared" si="4"/>
        <v>5.4367329579781999E-2</v>
      </c>
    </row>
    <row r="111" spans="1:4" x14ac:dyDescent="0.25">
      <c r="A111">
        <v>83.794768415597517</v>
      </c>
      <c r="B111">
        <v>0.14494033917198992</v>
      </c>
      <c r="C111">
        <f t="shared" si="5"/>
        <v>5.6876079692224319</v>
      </c>
      <c r="D111">
        <f t="shared" si="4"/>
        <v>5.8036912213113849E-2</v>
      </c>
    </row>
    <row r="112" spans="1:4" x14ac:dyDescent="0.25">
      <c r="A112">
        <v>27.119305959805242</v>
      </c>
      <c r="B112">
        <v>0.19514964195250636</v>
      </c>
      <c r="C112">
        <f t="shared" si="5"/>
        <v>4.3518008941334889</v>
      </c>
      <c r="D112">
        <f t="shared" si="4"/>
        <v>0.13586819386472249</v>
      </c>
    </row>
    <row r="113" spans="1:4" x14ac:dyDescent="0.25">
      <c r="A113">
        <v>24.460223596090692</v>
      </c>
      <c r="B113">
        <v>0.14068219123074224</v>
      </c>
      <c r="C113">
        <f t="shared" si="5"/>
        <v>5.8423125669773093</v>
      </c>
      <c r="D113">
        <f t="shared" si="4"/>
        <v>0.1468624219241921</v>
      </c>
    </row>
    <row r="114" spans="1:4" x14ac:dyDescent="0.25">
      <c r="A114">
        <v>25.012260924384826</v>
      </c>
      <c r="B114">
        <v>0.14486544535774548</v>
      </c>
      <c r="C114">
        <f t="shared" si="5"/>
        <v>5.6902542875373303</v>
      </c>
      <c r="D114">
        <f t="shared" si="4"/>
        <v>0.14441174637080784</v>
      </c>
    </row>
    <row r="115" spans="1:4" x14ac:dyDescent="0.25">
      <c r="A115">
        <v>49.542616300703799</v>
      </c>
      <c r="B115">
        <v>0.12257441564756058</v>
      </c>
      <c r="C115">
        <f t="shared" si="5"/>
        <v>6.6136339141579779</v>
      </c>
      <c r="D115">
        <f t="shared" si="4"/>
        <v>8.6257273357468578E-2</v>
      </c>
    </row>
    <row r="116" spans="1:4" x14ac:dyDescent="0.25">
      <c r="A116">
        <v>45.694782935207179</v>
      </c>
      <c r="B116">
        <v>7.7254186228992647E-2</v>
      </c>
      <c r="C116">
        <f t="shared" si="5"/>
        <v>10.020056722866086</v>
      </c>
      <c r="D116">
        <f t="shared" si="4"/>
        <v>9.1679115400500916E-2</v>
      </c>
    </row>
    <row r="117" spans="1:4" x14ac:dyDescent="0.25">
      <c r="A117">
        <v>55.434228824951262</v>
      </c>
      <c r="B117">
        <v>6.5868650485150948E-2</v>
      </c>
      <c r="C117">
        <f t="shared" si="5"/>
        <v>11.566157737530036</v>
      </c>
      <c r="D117">
        <f t="shared" si="4"/>
        <v>7.9250356576879788E-2</v>
      </c>
    </row>
    <row r="118" spans="1:4" x14ac:dyDescent="0.25">
      <c r="A118">
        <v>45.741853537626866</v>
      </c>
      <c r="B118">
        <v>0.11662263274587369</v>
      </c>
      <c r="C118">
        <f t="shared" si="5"/>
        <v>6.9166443134818465</v>
      </c>
      <c r="D118">
        <f t="shared" si="4"/>
        <v>9.160797230667099E-2</v>
      </c>
    </row>
    <row r="119" spans="1:4" x14ac:dyDescent="0.25">
      <c r="A119">
        <v>57.359244072350698</v>
      </c>
      <c r="B119">
        <v>8.5103313764135352E-2</v>
      </c>
      <c r="C119">
        <f t="shared" si="5"/>
        <v>9.1843447231656992</v>
      </c>
      <c r="D119">
        <f t="shared" si="4"/>
        <v>7.7236550013136979E-2</v>
      </c>
    </row>
    <row r="120" spans="1:4" x14ac:dyDescent="0.25">
      <c r="A120">
        <v>87.374091236297602</v>
      </c>
      <c r="B120">
        <v>0.1086596448868922</v>
      </c>
      <c r="C120">
        <f t="shared" si="5"/>
        <v>7.3712059719972114</v>
      </c>
      <c r="D120">
        <f t="shared" si="4"/>
        <v>5.6235079072418044E-2</v>
      </c>
    </row>
    <row r="121" spans="1:4" x14ac:dyDescent="0.25">
      <c r="A121">
        <v>28.177381295917915</v>
      </c>
      <c r="B121">
        <v>0.48425317799462952</v>
      </c>
      <c r="C121">
        <f t="shared" si="5"/>
        <v>1.9205904649742613</v>
      </c>
      <c r="D121">
        <f t="shared" si="4"/>
        <v>0.13200329453744122</v>
      </c>
    </row>
    <row r="122" spans="1:4" x14ac:dyDescent="0.25">
      <c r="A122">
        <v>29.808711082228648</v>
      </c>
      <c r="B122">
        <v>0.1061112738835561</v>
      </c>
      <c r="C122">
        <f t="shared" si="5"/>
        <v>7.5303406789128111</v>
      </c>
      <c r="D122">
        <f t="shared" si="4"/>
        <v>0.12651880276371763</v>
      </c>
    </row>
    <row r="123" spans="1:4" x14ac:dyDescent="0.25">
      <c r="A123">
        <v>49.763887611831201</v>
      </c>
      <c r="B123">
        <v>0.10109827198443665</v>
      </c>
      <c r="C123">
        <f t="shared" si="5"/>
        <v>7.8655779745413188</v>
      </c>
      <c r="D123">
        <f t="shared" si="4"/>
        <v>8.5967928495469872E-2</v>
      </c>
    </row>
    <row r="124" spans="1:4" x14ac:dyDescent="0.25">
      <c r="A124">
        <v>46.063893111083068</v>
      </c>
      <c r="B124">
        <v>9.492285405136057E-2</v>
      </c>
      <c r="C124">
        <f t="shared" si="5"/>
        <v>8.3246559019259383</v>
      </c>
      <c r="D124">
        <f t="shared" si="4"/>
        <v>9.1124660281067041E-2</v>
      </c>
    </row>
    <row r="125" spans="1:4" x14ac:dyDescent="0.25">
      <c r="A125">
        <v>53.206058953091087</v>
      </c>
      <c r="B125">
        <v>6.825591102508019E-2</v>
      </c>
      <c r="C125">
        <f t="shared" si="5"/>
        <v>11.201437476899756</v>
      </c>
      <c r="D125">
        <f t="shared" si="4"/>
        <v>8.1740103218421747E-2</v>
      </c>
    </row>
    <row r="126" spans="1:4" x14ac:dyDescent="0.25">
      <c r="A126">
        <v>69.007640228203627</v>
      </c>
      <c r="B126">
        <v>0.11932901102801434</v>
      </c>
      <c r="C126">
        <f t="shared" si="5"/>
        <v>6.7753005141017972</v>
      </c>
      <c r="D126">
        <f t="shared" si="4"/>
        <v>6.7186400347970604E-2</v>
      </c>
    </row>
    <row r="127" spans="1:4" x14ac:dyDescent="0.25">
      <c r="A127">
        <v>32.174173027531772</v>
      </c>
      <c r="B127">
        <v>0.28702726203920398</v>
      </c>
      <c r="C127">
        <f t="shared" si="5"/>
        <v>3.0751702643474963</v>
      </c>
      <c r="D127">
        <f t="shared" si="4"/>
        <v>0.11943985576893078</v>
      </c>
    </row>
    <row r="128" spans="1:4" x14ac:dyDescent="0.25">
      <c r="A128">
        <v>15.354144323301641</v>
      </c>
      <c r="B128">
        <v>0.23219648154838304</v>
      </c>
      <c r="C128">
        <f t="shared" si="5"/>
        <v>3.7216020205204328</v>
      </c>
      <c r="D128">
        <f t="shared" si="4"/>
        <v>0.20863911327880308</v>
      </c>
    </row>
    <row r="129" spans="1:4" x14ac:dyDescent="0.25">
      <c r="A129">
        <v>29.966379607803706</v>
      </c>
      <c r="B129">
        <v>0.12987290410079261</v>
      </c>
      <c r="C129">
        <f t="shared" si="5"/>
        <v>6.2781733526686141</v>
      </c>
      <c r="D129">
        <f t="shared" si="4"/>
        <v>0.1260165541641419</v>
      </c>
    </row>
    <row r="130" spans="1:4" x14ac:dyDescent="0.25">
      <c r="A130">
        <v>33.169159700844219</v>
      </c>
      <c r="B130">
        <v>0.1559496243733525</v>
      </c>
      <c r="C130">
        <f t="shared" ref="C130:C144" si="6">(1/B130)^0.9</f>
        <v>5.3249324182671076</v>
      </c>
      <c r="D130">
        <f t="shared" si="4"/>
        <v>0.11672827154475605</v>
      </c>
    </row>
    <row r="131" spans="1:4" x14ac:dyDescent="0.25">
      <c r="A131">
        <v>14.501235975602562</v>
      </c>
      <c r="B131">
        <v>0.19682970402176367</v>
      </c>
      <c r="C131">
        <f t="shared" si="6"/>
        <v>4.3183558244347209</v>
      </c>
      <c r="D131">
        <f t="shared" ref="D131:D144" si="7">1.6361*A131^(-1*0.754)</f>
        <v>0.21782637278361069</v>
      </c>
    </row>
    <row r="132" spans="1:4" x14ac:dyDescent="0.25">
      <c r="A132">
        <v>35.344310673792855</v>
      </c>
      <c r="B132">
        <v>0.12153737020181696</v>
      </c>
      <c r="C132">
        <f t="shared" si="6"/>
        <v>6.6644014245878056</v>
      </c>
      <c r="D132">
        <f t="shared" si="7"/>
        <v>0.11126970319799859</v>
      </c>
    </row>
    <row r="133" spans="1:4" x14ac:dyDescent="0.25">
      <c r="A133">
        <v>35.344310673792855</v>
      </c>
      <c r="B133">
        <v>0.12153737020181696</v>
      </c>
      <c r="C133">
        <f t="shared" si="6"/>
        <v>6.6644014245878056</v>
      </c>
      <c r="D133">
        <f t="shared" si="7"/>
        <v>0.11126970319799859</v>
      </c>
    </row>
    <row r="134" spans="1:4" x14ac:dyDescent="0.25">
      <c r="A134">
        <v>162.44043273492574</v>
      </c>
      <c r="B134">
        <v>2.3793169709088229E-2</v>
      </c>
      <c r="C134">
        <f t="shared" si="6"/>
        <v>28.919643030070191</v>
      </c>
      <c r="D134">
        <f t="shared" si="7"/>
        <v>3.5232743716434166E-2</v>
      </c>
    </row>
    <row r="135" spans="1:4" x14ac:dyDescent="0.25">
      <c r="A135">
        <v>125.70364570546199</v>
      </c>
      <c r="B135">
        <v>3.4599947909226741E-2</v>
      </c>
      <c r="C135">
        <f t="shared" si="6"/>
        <v>20.645818236441677</v>
      </c>
      <c r="D135">
        <f t="shared" si="7"/>
        <v>4.2746597121371938E-2</v>
      </c>
    </row>
    <row r="136" spans="1:4" x14ac:dyDescent="0.25">
      <c r="A136">
        <v>76.766020843756536</v>
      </c>
      <c r="B136">
        <v>4.3971613974057855E-2</v>
      </c>
      <c r="C136">
        <f t="shared" si="6"/>
        <v>16.639674787584923</v>
      </c>
      <c r="D136">
        <f t="shared" si="7"/>
        <v>6.2000100907140858E-2</v>
      </c>
    </row>
    <row r="137" spans="1:4" x14ac:dyDescent="0.25">
      <c r="A137">
        <v>0.10114301698177755</v>
      </c>
      <c r="B137">
        <v>10.100729065097715</v>
      </c>
      <c r="C137">
        <f t="shared" si="6"/>
        <v>0.12476206378799237</v>
      </c>
      <c r="D137">
        <f t="shared" si="7"/>
        <v>9.2063646581746816</v>
      </c>
    </row>
    <row r="138" spans="1:4" x14ac:dyDescent="0.25">
      <c r="A138">
        <v>136.94394022114167</v>
      </c>
      <c r="B138">
        <v>4.3931174974870299E-2</v>
      </c>
      <c r="C138">
        <f t="shared" si="6"/>
        <v>16.653459412110475</v>
      </c>
      <c r="D138">
        <f t="shared" si="7"/>
        <v>4.0073433897314346E-2</v>
      </c>
    </row>
    <row r="139" spans="1:4" x14ac:dyDescent="0.25">
      <c r="A139">
        <v>37.315209835392324</v>
      </c>
      <c r="B139">
        <v>6.3452098303324836E-2</v>
      </c>
      <c r="C139">
        <f t="shared" si="6"/>
        <v>11.961857115260985</v>
      </c>
      <c r="D139">
        <f t="shared" si="7"/>
        <v>0.10680900884965143</v>
      </c>
    </row>
    <row r="140" spans="1:4" x14ac:dyDescent="0.25">
      <c r="A140">
        <v>45.020702026210159</v>
      </c>
      <c r="B140">
        <v>6.143809588423934E-2</v>
      </c>
      <c r="C140">
        <f t="shared" si="6"/>
        <v>12.314195023193891</v>
      </c>
      <c r="D140">
        <f t="shared" si="7"/>
        <v>9.2712223851929274E-2</v>
      </c>
    </row>
    <row r="141" spans="1:4" x14ac:dyDescent="0.25">
      <c r="A141">
        <v>50.163951415297227</v>
      </c>
      <c r="B141">
        <v>3.1060733335607375E-2</v>
      </c>
      <c r="C141">
        <f t="shared" si="6"/>
        <v>22.751470169070576</v>
      </c>
      <c r="D141">
        <f t="shared" si="7"/>
        <v>8.5450473536726745E-2</v>
      </c>
    </row>
    <row r="142" spans="1:4" x14ac:dyDescent="0.25">
      <c r="A142">
        <v>46.750815156826789</v>
      </c>
      <c r="B142">
        <v>5.4503707452969834E-2</v>
      </c>
      <c r="C142">
        <f t="shared" si="6"/>
        <v>13.715655226191965</v>
      </c>
      <c r="D142">
        <f t="shared" si="7"/>
        <v>9.0113279874860452E-2</v>
      </c>
    </row>
    <row r="143" spans="1:4" x14ac:dyDescent="0.25">
      <c r="A143">
        <v>13.255712737107681</v>
      </c>
      <c r="B143">
        <v>6.5982075534463142E-2</v>
      </c>
      <c r="C143">
        <f t="shared" si="6"/>
        <v>11.548261902212799</v>
      </c>
      <c r="D143">
        <f t="shared" si="7"/>
        <v>0.23308692867707301</v>
      </c>
    </row>
    <row r="144" spans="1:4" x14ac:dyDescent="0.25">
      <c r="A144">
        <v>153.59668843435097</v>
      </c>
      <c r="B144">
        <v>8.7205065745317271E-3</v>
      </c>
      <c r="C144">
        <f t="shared" si="6"/>
        <v>71.369467683282451</v>
      </c>
      <c r="D144">
        <f t="shared" si="7"/>
        <v>3.6751741906029124E-2</v>
      </c>
    </row>
    <row r="146" spans="1:3" x14ac:dyDescent="0.25">
      <c r="A146" t="s">
        <v>236</v>
      </c>
      <c r="B146" t="s">
        <v>237</v>
      </c>
      <c r="C146" t="s">
        <v>238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  <pageSetUpPr fitToPage="1"/>
  </sheetPr>
  <dimension ref="A1:VD85"/>
  <sheetViews>
    <sheetView tabSelected="1" topLeftCell="AO1" zoomScale="55" zoomScaleNormal="55" workbookViewId="0">
      <pane ySplit="1" topLeftCell="A2" activePane="bottomLeft" state="frozen"/>
      <selection activeCell="AK1" sqref="AK1"/>
      <selection pane="bottomLeft" activeCell="BE2" sqref="BE2:BF36"/>
    </sheetView>
  </sheetViews>
  <sheetFormatPr defaultRowHeight="15" x14ac:dyDescent="0.25"/>
  <cols>
    <col min="1" max="16384" width="9.140625" style="84"/>
  </cols>
  <sheetData>
    <row r="1" spans="1:576" ht="16.5" thickBot="1" x14ac:dyDescent="0.3">
      <c r="A1" s="127" t="s">
        <v>15</v>
      </c>
      <c r="B1" s="128"/>
      <c r="C1" s="90" t="s">
        <v>180</v>
      </c>
      <c r="D1" s="91" t="s">
        <v>181</v>
      </c>
      <c r="E1" s="127" t="s">
        <v>16</v>
      </c>
      <c r="F1" s="128"/>
      <c r="G1" s="90" t="s">
        <v>180</v>
      </c>
      <c r="H1" s="91" t="s">
        <v>181</v>
      </c>
      <c r="I1" s="127" t="s">
        <v>17</v>
      </c>
      <c r="J1" s="128"/>
      <c r="K1" s="90" t="s">
        <v>180</v>
      </c>
      <c r="L1" s="91" t="s">
        <v>181</v>
      </c>
      <c r="M1" s="127" t="s">
        <v>18</v>
      </c>
      <c r="N1" s="128"/>
      <c r="O1" s="90" t="s">
        <v>180</v>
      </c>
      <c r="P1" s="91" t="s">
        <v>181</v>
      </c>
      <c r="Q1" s="127" t="s">
        <v>19</v>
      </c>
      <c r="R1" s="128"/>
      <c r="S1" s="90" t="s">
        <v>180</v>
      </c>
      <c r="T1" s="91" t="s">
        <v>181</v>
      </c>
      <c r="U1" s="127" t="s">
        <v>20</v>
      </c>
      <c r="V1" s="128"/>
      <c r="W1" s="90" t="s">
        <v>180</v>
      </c>
      <c r="X1" s="91" t="s">
        <v>181</v>
      </c>
      <c r="Y1" s="130" t="s">
        <v>21</v>
      </c>
      <c r="Z1" s="130"/>
      <c r="AA1" s="84" t="s">
        <v>180</v>
      </c>
      <c r="AB1" s="84" t="s">
        <v>181</v>
      </c>
      <c r="AC1" s="130" t="s">
        <v>22</v>
      </c>
      <c r="AD1" s="130"/>
      <c r="AE1" s="84" t="s">
        <v>180</v>
      </c>
      <c r="AF1" s="84" t="s">
        <v>181</v>
      </c>
      <c r="AG1" s="130" t="s">
        <v>23</v>
      </c>
      <c r="AH1" s="130"/>
      <c r="AI1" s="84" t="s">
        <v>180</v>
      </c>
      <c r="AJ1" s="84" t="s">
        <v>181</v>
      </c>
      <c r="AK1" s="130" t="s">
        <v>24</v>
      </c>
      <c r="AL1" s="130"/>
      <c r="AM1" s="84" t="s">
        <v>180</v>
      </c>
      <c r="AN1" s="84" t="s">
        <v>181</v>
      </c>
      <c r="AO1" s="130" t="s">
        <v>25</v>
      </c>
      <c r="AP1" s="130"/>
      <c r="AQ1" s="84" t="s">
        <v>180</v>
      </c>
      <c r="AR1" s="84" t="s">
        <v>181</v>
      </c>
      <c r="AS1" s="130" t="s">
        <v>26</v>
      </c>
      <c r="AT1" s="130"/>
      <c r="AU1" s="84" t="s">
        <v>180</v>
      </c>
      <c r="AV1" s="84" t="s">
        <v>181</v>
      </c>
      <c r="AW1" s="130" t="s">
        <v>27</v>
      </c>
      <c r="AX1" s="130"/>
      <c r="AY1" s="84" t="s">
        <v>180</v>
      </c>
      <c r="AZ1" s="84" t="s">
        <v>181</v>
      </c>
      <c r="BA1" s="130" t="s">
        <v>28</v>
      </c>
      <c r="BB1" s="130"/>
      <c r="BC1" s="84" t="s">
        <v>180</v>
      </c>
      <c r="BD1" s="84" t="s">
        <v>181</v>
      </c>
      <c r="BE1" s="130" t="s">
        <v>29</v>
      </c>
      <c r="BF1" s="130"/>
      <c r="BG1" s="84" t="s">
        <v>180</v>
      </c>
      <c r="BH1" s="84" t="s">
        <v>181</v>
      </c>
      <c r="BI1" s="119" t="s">
        <v>30</v>
      </c>
      <c r="BJ1" s="119"/>
      <c r="BK1" s="84" t="s">
        <v>180</v>
      </c>
      <c r="BL1" s="84" t="s">
        <v>181</v>
      </c>
      <c r="BM1" s="119" t="s">
        <v>32</v>
      </c>
      <c r="BN1" s="119"/>
      <c r="BO1" s="84" t="s">
        <v>180</v>
      </c>
      <c r="BP1" s="84" t="s">
        <v>181</v>
      </c>
      <c r="BQ1" s="119" t="s">
        <v>34</v>
      </c>
      <c r="BR1" s="119"/>
      <c r="BS1" s="84" t="s">
        <v>180</v>
      </c>
      <c r="BT1" s="84" t="s">
        <v>181</v>
      </c>
      <c r="BU1" s="119" t="s">
        <v>172</v>
      </c>
      <c r="BV1" s="119"/>
      <c r="BW1" s="84" t="s">
        <v>180</v>
      </c>
      <c r="BX1" s="84" t="s">
        <v>181</v>
      </c>
      <c r="BY1" s="119" t="s">
        <v>173</v>
      </c>
      <c r="BZ1" s="119"/>
      <c r="CA1" s="84" t="s">
        <v>180</v>
      </c>
      <c r="CB1" s="84" t="s">
        <v>181</v>
      </c>
      <c r="CC1" s="119" t="s">
        <v>174</v>
      </c>
      <c r="CD1" s="119"/>
      <c r="CE1" s="84" t="s">
        <v>180</v>
      </c>
      <c r="CF1" s="84" t="s">
        <v>181</v>
      </c>
      <c r="CG1" s="119" t="s">
        <v>175</v>
      </c>
      <c r="CH1" s="119"/>
      <c r="CI1" s="84" t="s">
        <v>180</v>
      </c>
      <c r="CJ1" s="84" t="s">
        <v>181</v>
      </c>
      <c r="CK1" s="119" t="s">
        <v>177</v>
      </c>
      <c r="CL1" s="119"/>
      <c r="CM1" s="84" t="s">
        <v>180</v>
      </c>
      <c r="CN1" s="84" t="s">
        <v>181</v>
      </c>
      <c r="CO1" s="119" t="s">
        <v>178</v>
      </c>
      <c r="CP1" s="119"/>
      <c r="CQ1" s="84" t="s">
        <v>180</v>
      </c>
      <c r="CR1" s="84" t="s">
        <v>181</v>
      </c>
      <c r="CS1" s="119" t="s">
        <v>176</v>
      </c>
      <c r="CT1" s="119"/>
      <c r="CU1" s="84" t="s">
        <v>180</v>
      </c>
      <c r="CV1" s="84" t="s">
        <v>181</v>
      </c>
      <c r="CW1" s="119" t="s">
        <v>179</v>
      </c>
      <c r="CX1" s="119"/>
      <c r="CY1" s="84" t="s">
        <v>180</v>
      </c>
      <c r="CZ1" s="84" t="s">
        <v>181</v>
      </c>
      <c r="DA1" s="119" t="s">
        <v>44</v>
      </c>
      <c r="DB1" s="119"/>
      <c r="DC1" s="84" t="s">
        <v>180</v>
      </c>
      <c r="DD1" s="84" t="s">
        <v>181</v>
      </c>
      <c r="DE1" s="119" t="s">
        <v>45</v>
      </c>
      <c r="DF1" s="119"/>
      <c r="DG1" s="84" t="s">
        <v>180</v>
      </c>
      <c r="DH1" s="84" t="s">
        <v>181</v>
      </c>
      <c r="DI1" s="119" t="s">
        <v>46</v>
      </c>
      <c r="DJ1" s="119"/>
      <c r="DK1" s="84" t="s">
        <v>180</v>
      </c>
      <c r="DL1" s="84" t="s">
        <v>181</v>
      </c>
      <c r="DM1" s="119" t="s">
        <v>47</v>
      </c>
      <c r="DN1" s="119"/>
      <c r="DO1" s="84" t="s">
        <v>180</v>
      </c>
      <c r="DP1" s="84" t="s">
        <v>181</v>
      </c>
      <c r="DQ1" s="119" t="s">
        <v>48</v>
      </c>
      <c r="DR1" s="119"/>
      <c r="DS1" s="84" t="s">
        <v>180</v>
      </c>
      <c r="DT1" s="84" t="s">
        <v>181</v>
      </c>
      <c r="DU1" s="119" t="s">
        <v>49</v>
      </c>
      <c r="DV1" s="119"/>
      <c r="DW1" s="84" t="s">
        <v>180</v>
      </c>
      <c r="DX1" s="84" t="s">
        <v>181</v>
      </c>
      <c r="DY1" s="119" t="s">
        <v>50</v>
      </c>
      <c r="DZ1" s="119"/>
      <c r="EA1" s="84" t="s">
        <v>180</v>
      </c>
      <c r="EB1" s="84" t="s">
        <v>181</v>
      </c>
      <c r="EC1" s="119" t="s">
        <v>51</v>
      </c>
      <c r="ED1" s="119"/>
      <c r="EE1" s="84" t="s">
        <v>180</v>
      </c>
      <c r="EF1" s="84" t="s">
        <v>181</v>
      </c>
      <c r="EG1" s="119" t="s">
        <v>52</v>
      </c>
      <c r="EH1" s="119"/>
      <c r="EI1" s="84" t="s">
        <v>180</v>
      </c>
      <c r="EJ1" s="84" t="s">
        <v>181</v>
      </c>
      <c r="EK1" s="119" t="s">
        <v>53</v>
      </c>
      <c r="EL1" s="119"/>
      <c r="EM1" s="84" t="s">
        <v>180</v>
      </c>
      <c r="EN1" s="84" t="s">
        <v>181</v>
      </c>
      <c r="EO1" s="119" t="s">
        <v>54</v>
      </c>
      <c r="EP1" s="119"/>
      <c r="EQ1" s="84" t="s">
        <v>180</v>
      </c>
      <c r="ER1" s="84" t="s">
        <v>181</v>
      </c>
      <c r="ES1" s="119" t="s">
        <v>55</v>
      </c>
      <c r="ET1" s="119"/>
      <c r="EU1" s="84" t="s">
        <v>180</v>
      </c>
      <c r="EV1" s="84" t="s">
        <v>181</v>
      </c>
      <c r="EW1" s="119" t="s">
        <v>56</v>
      </c>
      <c r="EX1" s="119"/>
      <c r="EY1" s="84" t="s">
        <v>180</v>
      </c>
      <c r="EZ1" s="84" t="s">
        <v>181</v>
      </c>
      <c r="FA1" s="119" t="s">
        <v>57</v>
      </c>
      <c r="FB1" s="119"/>
      <c r="FC1" s="84" t="s">
        <v>180</v>
      </c>
      <c r="FD1" s="84" t="s">
        <v>181</v>
      </c>
      <c r="FE1" s="119" t="s">
        <v>58</v>
      </c>
      <c r="FF1" s="119"/>
      <c r="FG1" s="84" t="s">
        <v>180</v>
      </c>
      <c r="FH1" s="84" t="s">
        <v>181</v>
      </c>
      <c r="FI1" s="119" t="s">
        <v>60</v>
      </c>
      <c r="FJ1" s="119"/>
      <c r="FK1" s="84" t="s">
        <v>180</v>
      </c>
      <c r="FL1" s="84" t="s">
        <v>181</v>
      </c>
      <c r="FM1" s="119" t="s">
        <v>61</v>
      </c>
      <c r="FN1" s="119"/>
      <c r="FO1" s="84" t="s">
        <v>180</v>
      </c>
      <c r="FP1" s="84" t="s">
        <v>181</v>
      </c>
      <c r="FQ1" s="119" t="s">
        <v>62</v>
      </c>
      <c r="FR1" s="119"/>
      <c r="FS1" s="84" t="s">
        <v>180</v>
      </c>
      <c r="FT1" s="84" t="s">
        <v>181</v>
      </c>
      <c r="FU1" s="119" t="s">
        <v>63</v>
      </c>
      <c r="FV1" s="119"/>
      <c r="FW1" s="84" t="s">
        <v>180</v>
      </c>
      <c r="FX1" s="84" t="s">
        <v>181</v>
      </c>
      <c r="FY1" s="119" t="s">
        <v>64</v>
      </c>
      <c r="FZ1" s="119"/>
      <c r="GA1" s="84" t="s">
        <v>180</v>
      </c>
      <c r="GB1" s="84" t="s">
        <v>181</v>
      </c>
      <c r="GC1" s="119" t="s">
        <v>65</v>
      </c>
      <c r="GD1" s="119"/>
      <c r="GE1" s="84" t="s">
        <v>180</v>
      </c>
      <c r="GF1" s="84" t="s">
        <v>181</v>
      </c>
      <c r="GG1" s="119" t="s">
        <v>66</v>
      </c>
      <c r="GH1" s="119"/>
      <c r="GI1" s="84" t="s">
        <v>180</v>
      </c>
      <c r="GJ1" s="84" t="s">
        <v>181</v>
      </c>
      <c r="GK1" s="119" t="s">
        <v>67</v>
      </c>
      <c r="GL1" s="119"/>
      <c r="GM1" s="84" t="s">
        <v>180</v>
      </c>
      <c r="GN1" s="84" t="s">
        <v>181</v>
      </c>
      <c r="GO1" s="119" t="s">
        <v>68</v>
      </c>
      <c r="GP1" s="119"/>
      <c r="GQ1" s="84" t="s">
        <v>180</v>
      </c>
      <c r="GR1" s="84" t="s">
        <v>181</v>
      </c>
      <c r="GS1" s="119" t="s">
        <v>69</v>
      </c>
      <c r="GT1" s="119"/>
      <c r="GU1" s="84" t="s">
        <v>180</v>
      </c>
      <c r="GV1" s="84" t="s">
        <v>181</v>
      </c>
      <c r="GW1" s="126" t="s">
        <v>70</v>
      </c>
      <c r="GX1" s="126"/>
      <c r="GY1" s="84" t="s">
        <v>180</v>
      </c>
      <c r="GZ1" s="84" t="s">
        <v>181</v>
      </c>
      <c r="HA1" s="126" t="s">
        <v>71</v>
      </c>
      <c r="HB1" s="126"/>
      <c r="HC1" s="84" t="s">
        <v>180</v>
      </c>
      <c r="HD1" s="84" t="s">
        <v>181</v>
      </c>
      <c r="HE1" s="126" t="s">
        <v>72</v>
      </c>
      <c r="HF1" s="126"/>
      <c r="HG1" s="84" t="s">
        <v>180</v>
      </c>
      <c r="HH1" s="84" t="s">
        <v>181</v>
      </c>
      <c r="HI1" s="126" t="s">
        <v>73</v>
      </c>
      <c r="HJ1" s="126"/>
      <c r="HK1" s="84" t="s">
        <v>180</v>
      </c>
      <c r="HL1" s="84" t="s">
        <v>181</v>
      </c>
      <c r="HM1" s="119" t="s">
        <v>74</v>
      </c>
      <c r="HN1" s="119"/>
      <c r="HO1" s="84" t="s">
        <v>180</v>
      </c>
      <c r="HP1" s="84" t="s">
        <v>181</v>
      </c>
      <c r="HQ1" s="119" t="s">
        <v>75</v>
      </c>
      <c r="HR1" s="119"/>
      <c r="HS1" s="84" t="s">
        <v>180</v>
      </c>
      <c r="HT1" s="84" t="s">
        <v>181</v>
      </c>
      <c r="HU1" s="119" t="s">
        <v>76</v>
      </c>
      <c r="HV1" s="119"/>
      <c r="HW1" s="84" t="s">
        <v>180</v>
      </c>
      <c r="HX1" s="84" t="s">
        <v>181</v>
      </c>
      <c r="HY1" s="119" t="s">
        <v>77</v>
      </c>
      <c r="HZ1" s="119"/>
      <c r="IA1" s="84" t="s">
        <v>180</v>
      </c>
      <c r="IB1" s="84" t="s">
        <v>181</v>
      </c>
      <c r="IC1" s="119" t="s">
        <v>74</v>
      </c>
      <c r="ID1" s="119"/>
      <c r="IE1" s="84" t="s">
        <v>180</v>
      </c>
      <c r="IF1" s="84" t="s">
        <v>181</v>
      </c>
      <c r="IG1" s="119" t="s">
        <v>75</v>
      </c>
      <c r="IH1" s="119"/>
      <c r="II1" s="84" t="s">
        <v>180</v>
      </c>
      <c r="IJ1" s="84" t="s">
        <v>181</v>
      </c>
      <c r="IK1" s="119" t="s">
        <v>76</v>
      </c>
      <c r="IL1" s="119"/>
      <c r="IM1" s="84" t="s">
        <v>180</v>
      </c>
      <c r="IN1" s="84" t="s">
        <v>181</v>
      </c>
      <c r="IO1" s="119" t="s">
        <v>77</v>
      </c>
      <c r="IP1" s="119"/>
      <c r="IQ1" s="84" t="s">
        <v>180</v>
      </c>
      <c r="IR1" s="84" t="s">
        <v>181</v>
      </c>
      <c r="IS1" s="123" t="s">
        <v>183</v>
      </c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0" t="s">
        <v>192</v>
      </c>
      <c r="JZ1" s="120"/>
      <c r="KA1" s="84" t="s">
        <v>180</v>
      </c>
      <c r="KB1" s="84" t="s">
        <v>181</v>
      </c>
      <c r="KC1" s="120" t="s">
        <v>193</v>
      </c>
      <c r="KD1" s="120"/>
      <c r="KE1" s="84" t="s">
        <v>180</v>
      </c>
      <c r="KF1" s="84" t="s">
        <v>181</v>
      </c>
      <c r="KG1" s="120" t="s">
        <v>194</v>
      </c>
      <c r="KH1" s="120"/>
      <c r="KI1" s="84" t="s">
        <v>180</v>
      </c>
      <c r="KJ1" s="84" t="s">
        <v>181</v>
      </c>
      <c r="KK1" s="120" t="s">
        <v>85</v>
      </c>
      <c r="KL1" s="120"/>
      <c r="KM1" s="84" t="s">
        <v>180</v>
      </c>
      <c r="KN1" s="84" t="s">
        <v>181</v>
      </c>
      <c r="KO1" s="120" t="s">
        <v>86</v>
      </c>
      <c r="KP1" s="120"/>
      <c r="KQ1" s="84" t="s">
        <v>180</v>
      </c>
      <c r="KR1" s="84" t="s">
        <v>181</v>
      </c>
      <c r="KS1" s="120" t="s">
        <v>87</v>
      </c>
      <c r="KT1" s="120"/>
      <c r="KU1" s="84" t="s">
        <v>180</v>
      </c>
      <c r="KV1" s="84" t="s">
        <v>181</v>
      </c>
      <c r="KW1" s="120" t="s">
        <v>195</v>
      </c>
      <c r="KX1" s="120"/>
      <c r="KY1" s="84" t="s">
        <v>180</v>
      </c>
      <c r="KZ1" s="84" t="s">
        <v>181</v>
      </c>
      <c r="LA1" s="120" t="s">
        <v>196</v>
      </c>
      <c r="LB1" s="120"/>
      <c r="LC1" s="84" t="s">
        <v>180</v>
      </c>
      <c r="LD1" s="84" t="s">
        <v>181</v>
      </c>
      <c r="LE1" s="120" t="s">
        <v>197</v>
      </c>
      <c r="LF1" s="120"/>
      <c r="LG1" s="84" t="s">
        <v>180</v>
      </c>
      <c r="LH1" s="84" t="s">
        <v>181</v>
      </c>
      <c r="LI1" s="120" t="s">
        <v>198</v>
      </c>
      <c r="LJ1" s="120"/>
      <c r="LK1" s="84" t="s">
        <v>180</v>
      </c>
      <c r="LL1" s="84" t="s">
        <v>181</v>
      </c>
      <c r="LM1" s="120" t="s">
        <v>199</v>
      </c>
      <c r="LN1" s="120"/>
      <c r="LO1" s="84" t="s">
        <v>180</v>
      </c>
      <c r="LP1" s="84" t="s">
        <v>181</v>
      </c>
      <c r="LQ1" s="120" t="s">
        <v>200</v>
      </c>
      <c r="LR1" s="120"/>
      <c r="LS1" s="84" t="s">
        <v>180</v>
      </c>
      <c r="LT1" s="84" t="s">
        <v>181</v>
      </c>
      <c r="LU1" s="120" t="s">
        <v>201</v>
      </c>
      <c r="LV1" s="120"/>
      <c r="LW1" s="84" t="s">
        <v>180</v>
      </c>
      <c r="LX1" s="84" t="s">
        <v>181</v>
      </c>
      <c r="LY1" s="120" t="s">
        <v>202</v>
      </c>
      <c r="LZ1" s="120"/>
      <c r="MA1" s="84" t="s">
        <v>180</v>
      </c>
      <c r="MB1" s="84" t="s">
        <v>181</v>
      </c>
      <c r="MC1" s="120" t="s">
        <v>203</v>
      </c>
      <c r="MD1" s="120"/>
      <c r="ME1" s="84" t="s">
        <v>180</v>
      </c>
      <c r="MF1" s="84" t="s">
        <v>181</v>
      </c>
      <c r="MG1" s="120" t="s">
        <v>204</v>
      </c>
      <c r="MH1" s="120"/>
      <c r="MI1" s="84" t="s">
        <v>180</v>
      </c>
      <c r="MJ1" s="84" t="s">
        <v>181</v>
      </c>
      <c r="MK1" s="120" t="s">
        <v>205</v>
      </c>
      <c r="ML1" s="120"/>
      <c r="MM1" s="84" t="s">
        <v>180</v>
      </c>
      <c r="MN1" s="84" t="s">
        <v>181</v>
      </c>
      <c r="MO1" s="120" t="s">
        <v>206</v>
      </c>
      <c r="MP1" s="120"/>
      <c r="MQ1" s="84" t="s">
        <v>180</v>
      </c>
      <c r="MR1" s="84" t="s">
        <v>181</v>
      </c>
      <c r="MS1" s="120" t="s">
        <v>207</v>
      </c>
      <c r="MT1" s="120"/>
      <c r="MU1" s="84" t="s">
        <v>180</v>
      </c>
      <c r="MV1" s="84" t="s">
        <v>181</v>
      </c>
      <c r="MW1" s="120" t="s">
        <v>208</v>
      </c>
      <c r="MX1" s="120"/>
      <c r="MY1" s="84" t="s">
        <v>180</v>
      </c>
      <c r="MZ1" s="84" t="s">
        <v>181</v>
      </c>
      <c r="NA1" s="120" t="s">
        <v>209</v>
      </c>
      <c r="NB1" s="120"/>
      <c r="NC1" s="84" t="s">
        <v>180</v>
      </c>
      <c r="ND1" s="84" t="s">
        <v>181</v>
      </c>
      <c r="NE1" s="120" t="s">
        <v>210</v>
      </c>
      <c r="NF1" s="120"/>
      <c r="NG1" s="84" t="s">
        <v>180</v>
      </c>
      <c r="NH1" s="84" t="s">
        <v>181</v>
      </c>
      <c r="NI1" s="119" t="s">
        <v>211</v>
      </c>
      <c r="NJ1" s="119"/>
      <c r="NK1" s="84" t="s">
        <v>180</v>
      </c>
      <c r="NL1" s="84" t="s">
        <v>181</v>
      </c>
      <c r="NM1" s="119" t="s">
        <v>212</v>
      </c>
      <c r="NN1" s="119"/>
      <c r="NO1" s="84" t="s">
        <v>180</v>
      </c>
      <c r="NP1" s="84" t="s">
        <v>181</v>
      </c>
      <c r="NQ1" s="119" t="s">
        <v>213</v>
      </c>
      <c r="NR1" s="119"/>
      <c r="NS1" s="84" t="s">
        <v>180</v>
      </c>
      <c r="NT1" s="84" t="s">
        <v>181</v>
      </c>
      <c r="NU1" s="119" t="s">
        <v>214</v>
      </c>
      <c r="NV1" s="119"/>
      <c r="NW1" s="84" t="s">
        <v>180</v>
      </c>
      <c r="NX1" s="84" t="s">
        <v>181</v>
      </c>
      <c r="NY1" s="119" t="s">
        <v>215</v>
      </c>
      <c r="NZ1" s="119"/>
      <c r="OA1" s="84" t="s">
        <v>180</v>
      </c>
      <c r="OB1" s="84" t="s">
        <v>181</v>
      </c>
      <c r="OC1" s="119" t="s">
        <v>216</v>
      </c>
      <c r="OD1" s="119"/>
      <c r="OE1" s="84" t="s">
        <v>180</v>
      </c>
      <c r="OF1" s="84" t="s">
        <v>181</v>
      </c>
      <c r="OG1" s="119" t="s">
        <v>217</v>
      </c>
      <c r="OH1" s="119"/>
      <c r="OI1" s="84" t="s">
        <v>180</v>
      </c>
      <c r="OJ1" s="84" t="s">
        <v>181</v>
      </c>
      <c r="OK1" s="119" t="s">
        <v>218</v>
      </c>
      <c r="OL1" s="119"/>
      <c r="OM1" s="84" t="s">
        <v>180</v>
      </c>
      <c r="ON1" s="84" t="s">
        <v>181</v>
      </c>
      <c r="OO1" s="119" t="s">
        <v>219</v>
      </c>
      <c r="OP1" s="119"/>
      <c r="OQ1" s="84" t="s">
        <v>180</v>
      </c>
      <c r="OR1" s="84" t="s">
        <v>181</v>
      </c>
      <c r="OS1" s="119" t="s">
        <v>220</v>
      </c>
      <c r="OT1" s="119"/>
      <c r="OU1" s="84" t="s">
        <v>180</v>
      </c>
      <c r="OV1" s="84" t="s">
        <v>181</v>
      </c>
      <c r="OW1" s="119" t="s">
        <v>221</v>
      </c>
      <c r="OX1" s="119"/>
      <c r="OY1" s="84" t="s">
        <v>180</v>
      </c>
      <c r="OZ1" s="84" t="s">
        <v>181</v>
      </c>
      <c r="PA1" s="119" t="s">
        <v>222</v>
      </c>
      <c r="PB1" s="119"/>
      <c r="PC1" s="84" t="s">
        <v>180</v>
      </c>
      <c r="PD1" s="84" t="s">
        <v>181</v>
      </c>
      <c r="PE1" s="119" t="s">
        <v>223</v>
      </c>
      <c r="PF1" s="119"/>
      <c r="PG1" s="84" t="s">
        <v>180</v>
      </c>
      <c r="PH1" s="84" t="s">
        <v>181</v>
      </c>
      <c r="PI1" s="119" t="s">
        <v>224</v>
      </c>
      <c r="PJ1" s="119"/>
      <c r="PK1" s="84" t="s">
        <v>180</v>
      </c>
      <c r="PL1" s="84" t="s">
        <v>181</v>
      </c>
      <c r="PM1" s="120" t="s">
        <v>89</v>
      </c>
      <c r="PN1" s="120"/>
      <c r="PO1" s="84" t="s">
        <v>180</v>
      </c>
      <c r="PP1" s="84" t="s">
        <v>181</v>
      </c>
      <c r="PQ1" s="129" t="s">
        <v>91</v>
      </c>
      <c r="PR1" s="129"/>
      <c r="PS1" s="84" t="s">
        <v>180</v>
      </c>
      <c r="PT1" s="84" t="s">
        <v>181</v>
      </c>
      <c r="PU1" s="129" t="s">
        <v>93</v>
      </c>
      <c r="PV1" s="129"/>
      <c r="PW1" s="84" t="s">
        <v>180</v>
      </c>
      <c r="PX1" s="84" t="s">
        <v>181</v>
      </c>
      <c r="PY1" s="129" t="s">
        <v>95</v>
      </c>
      <c r="PZ1" s="129"/>
      <c r="QA1" s="84" t="s">
        <v>180</v>
      </c>
      <c r="QB1" s="84" t="s">
        <v>181</v>
      </c>
      <c r="QC1" s="120" t="s">
        <v>225</v>
      </c>
      <c r="QD1" s="120"/>
      <c r="QE1" s="84" t="s">
        <v>180</v>
      </c>
      <c r="QF1" s="84" t="s">
        <v>181</v>
      </c>
      <c r="QG1" s="120" t="s">
        <v>226</v>
      </c>
      <c r="QH1" s="120"/>
      <c r="QI1" s="84" t="s">
        <v>180</v>
      </c>
      <c r="QJ1" s="84" t="s">
        <v>181</v>
      </c>
      <c r="QK1" s="120" t="s">
        <v>227</v>
      </c>
      <c r="QL1" s="120"/>
      <c r="QM1" s="84" t="s">
        <v>180</v>
      </c>
      <c r="QN1" s="84" t="s">
        <v>181</v>
      </c>
      <c r="QO1" s="120" t="s">
        <v>100</v>
      </c>
      <c r="QP1" s="120"/>
      <c r="QQ1" s="84" t="s">
        <v>180</v>
      </c>
      <c r="QR1" s="84" t="s">
        <v>181</v>
      </c>
      <c r="QS1" s="120" t="s">
        <v>101</v>
      </c>
      <c r="QT1" s="120"/>
      <c r="QU1" s="84" t="s">
        <v>180</v>
      </c>
      <c r="QV1" s="84" t="s">
        <v>181</v>
      </c>
      <c r="QW1" s="120" t="s">
        <v>102</v>
      </c>
      <c r="QX1" s="120"/>
      <c r="QY1" s="84" t="s">
        <v>180</v>
      </c>
      <c r="QZ1" s="84" t="s">
        <v>181</v>
      </c>
      <c r="RA1" s="120" t="s">
        <v>228</v>
      </c>
      <c r="RB1" s="120"/>
      <c r="RC1" s="84" t="s">
        <v>180</v>
      </c>
      <c r="RD1" s="84" t="s">
        <v>181</v>
      </c>
      <c r="RE1" s="120" t="s">
        <v>229</v>
      </c>
      <c r="RF1" s="120"/>
      <c r="RG1" s="84" t="s">
        <v>180</v>
      </c>
      <c r="RH1" s="84" t="s">
        <v>181</v>
      </c>
      <c r="RI1" s="120" t="s">
        <v>230</v>
      </c>
      <c r="RJ1" s="120"/>
      <c r="RK1" s="84" t="s">
        <v>180</v>
      </c>
      <c r="RL1" s="84" t="s">
        <v>181</v>
      </c>
      <c r="RM1" s="120" t="s">
        <v>106</v>
      </c>
      <c r="RN1" s="120"/>
      <c r="RO1" s="84" t="s">
        <v>180</v>
      </c>
      <c r="RP1" s="84" t="s">
        <v>181</v>
      </c>
      <c r="RQ1" s="120" t="s">
        <v>107</v>
      </c>
      <c r="RR1" s="120"/>
      <c r="RS1" s="84" t="s">
        <v>180</v>
      </c>
      <c r="RT1" s="84" t="s">
        <v>181</v>
      </c>
      <c r="RU1" s="120" t="s">
        <v>108</v>
      </c>
      <c r="RV1" s="120"/>
      <c r="RW1" s="84" t="s">
        <v>180</v>
      </c>
      <c r="RX1" s="84" t="s">
        <v>181</v>
      </c>
      <c r="RY1" s="120" t="s">
        <v>109</v>
      </c>
      <c r="RZ1" s="120"/>
      <c r="SA1" s="84" t="s">
        <v>180</v>
      </c>
      <c r="SB1" s="84" t="s">
        <v>181</v>
      </c>
      <c r="SC1" s="120" t="s">
        <v>231</v>
      </c>
      <c r="SD1" s="120"/>
      <c r="SE1" s="84" t="s">
        <v>180</v>
      </c>
      <c r="SF1" s="84" t="s">
        <v>181</v>
      </c>
      <c r="SG1" s="120" t="s">
        <v>111</v>
      </c>
      <c r="SH1" s="120"/>
      <c r="SI1" s="84" t="s">
        <v>180</v>
      </c>
      <c r="SJ1" s="84" t="s">
        <v>181</v>
      </c>
      <c r="SK1" s="120" t="s">
        <v>113</v>
      </c>
      <c r="SL1" s="120"/>
      <c r="SM1" s="84" t="s">
        <v>180</v>
      </c>
      <c r="SN1" s="84" t="s">
        <v>181</v>
      </c>
      <c r="SO1" s="120" t="s">
        <v>114</v>
      </c>
      <c r="SP1" s="120"/>
      <c r="SQ1" s="84" t="s">
        <v>180</v>
      </c>
      <c r="SR1" s="84" t="s">
        <v>181</v>
      </c>
      <c r="SS1" s="120" t="s">
        <v>115</v>
      </c>
      <c r="ST1" s="120"/>
      <c r="SU1" s="84" t="s">
        <v>180</v>
      </c>
      <c r="SV1" s="84" t="s">
        <v>181</v>
      </c>
      <c r="SW1" s="120" t="s">
        <v>232</v>
      </c>
      <c r="SX1" s="120"/>
      <c r="SY1" s="84" t="s">
        <v>180</v>
      </c>
      <c r="SZ1" s="84" t="s">
        <v>181</v>
      </c>
      <c r="TA1" s="120" t="s">
        <v>117</v>
      </c>
      <c r="TB1" s="120"/>
      <c r="TC1" s="84" t="s">
        <v>180</v>
      </c>
      <c r="TD1" s="84" t="s">
        <v>181</v>
      </c>
      <c r="TE1" s="120" t="s">
        <v>118</v>
      </c>
      <c r="TF1" s="120"/>
      <c r="TG1" s="84" t="s">
        <v>180</v>
      </c>
      <c r="TH1" s="84" t="s">
        <v>181</v>
      </c>
      <c r="TI1" s="120" t="s">
        <v>233</v>
      </c>
      <c r="TJ1" s="120"/>
      <c r="TK1" s="84" t="s">
        <v>180</v>
      </c>
      <c r="TL1" s="84" t="s">
        <v>181</v>
      </c>
      <c r="TM1" s="120" t="s">
        <v>120</v>
      </c>
      <c r="TN1" s="120"/>
      <c r="TO1" s="84" t="s">
        <v>180</v>
      </c>
      <c r="TP1" s="84" t="s">
        <v>181</v>
      </c>
      <c r="TQ1" s="120" t="s">
        <v>234</v>
      </c>
      <c r="TR1" s="120"/>
      <c r="TS1" s="84" t="s">
        <v>180</v>
      </c>
      <c r="TT1" s="84" t="s">
        <v>181</v>
      </c>
      <c r="TU1" s="132" t="s">
        <v>123</v>
      </c>
      <c r="TV1" s="132"/>
      <c r="TW1" s="84" t="s">
        <v>180</v>
      </c>
      <c r="TX1" s="84" t="s">
        <v>181</v>
      </c>
      <c r="TY1" s="131" t="s">
        <v>30</v>
      </c>
      <c r="TZ1" s="131"/>
      <c r="UA1" s="84" t="s">
        <v>180</v>
      </c>
      <c r="UB1" s="84" t="s">
        <v>181</v>
      </c>
      <c r="UC1" s="131" t="s">
        <v>124</v>
      </c>
      <c r="UD1" s="131"/>
      <c r="UE1" s="84" t="s">
        <v>180</v>
      </c>
      <c r="UF1" s="84" t="s">
        <v>181</v>
      </c>
      <c r="UG1" s="132" t="s">
        <v>127</v>
      </c>
      <c r="UH1" s="132"/>
      <c r="UI1" s="84" t="s">
        <v>180</v>
      </c>
      <c r="UJ1" s="84" t="s">
        <v>181</v>
      </c>
      <c r="UK1" s="132" t="s">
        <v>32</v>
      </c>
      <c r="UL1" s="132"/>
      <c r="UM1" s="84" t="s">
        <v>180</v>
      </c>
      <c r="UN1" s="84" t="s">
        <v>181</v>
      </c>
      <c r="UO1" s="132" t="s">
        <v>125</v>
      </c>
      <c r="UP1" s="132"/>
      <c r="UQ1" s="84" t="s">
        <v>180</v>
      </c>
      <c r="UR1" s="84" t="s">
        <v>181</v>
      </c>
      <c r="US1" s="132" t="s">
        <v>128</v>
      </c>
      <c r="UT1" s="132"/>
      <c r="UU1" s="84" t="s">
        <v>180</v>
      </c>
      <c r="UV1" s="84" t="s">
        <v>181</v>
      </c>
      <c r="UW1" s="132" t="s">
        <v>126</v>
      </c>
      <c r="UX1" s="132"/>
      <c r="UY1" s="84" t="s">
        <v>180</v>
      </c>
      <c r="UZ1" s="84" t="s">
        <v>181</v>
      </c>
      <c r="VA1" s="132" t="s">
        <v>129</v>
      </c>
      <c r="VB1" s="132"/>
      <c r="VC1" s="84" t="s">
        <v>180</v>
      </c>
      <c r="VD1" s="84" t="s">
        <v>181</v>
      </c>
    </row>
    <row r="2" spans="1:576" ht="16.5" thickBot="1" x14ac:dyDescent="0.3">
      <c r="A2" s="85">
        <v>0</v>
      </c>
      <c r="B2" s="85">
        <v>0</v>
      </c>
      <c r="C2" s="82">
        <f t="shared" ref="C2:C20" si="0">EXP(-1*EXP(B$67*(A$67-A2)))</f>
        <v>7.4873763298146336E-6</v>
      </c>
      <c r="D2" s="82">
        <f>(B2-C2)^2</f>
        <v>5.6060804304268453E-11</v>
      </c>
      <c r="E2" s="85">
        <v>0</v>
      </c>
      <c r="F2" s="85">
        <v>0</v>
      </c>
      <c r="G2" s="82">
        <f t="shared" ref="G2:G41" si="1">EXP(-1*EXP(F$67*(E$67-E2)))</f>
        <v>2.2851127367714534E-38</v>
      </c>
      <c r="H2" s="82">
        <f>(F2-G2)^2</f>
        <v>5.2217402197551219E-76</v>
      </c>
      <c r="I2" s="85">
        <v>18.264800000000001</v>
      </c>
      <c r="J2" s="85">
        <v>0</v>
      </c>
      <c r="K2" s="82">
        <f>EXP(-1*EXP(J$67*(I$67-I2)))</f>
        <v>1.9699887529506474E-131</v>
      </c>
      <c r="L2" s="82">
        <f>(J2-K2)^2</f>
        <v>3.8808556867520468E-262</v>
      </c>
      <c r="M2" s="85">
        <v>0</v>
      </c>
      <c r="N2" s="85">
        <v>0</v>
      </c>
      <c r="O2" s="82">
        <f>EXP(-1*EXP(N$67*(M$67-M2)))</f>
        <v>0</v>
      </c>
      <c r="P2" s="82">
        <f>(N2-O2)^2</f>
        <v>0</v>
      </c>
      <c r="Q2" s="85">
        <v>1.7412799999999999</v>
      </c>
      <c r="R2" s="85">
        <v>0</v>
      </c>
      <c r="S2" s="82">
        <f>EXP(-1*EXP(R$67*(Q$67-Q2)))</f>
        <v>5.6297476623263131E-124</v>
      </c>
      <c r="T2" s="82">
        <f>(R2-S2)^2</f>
        <v>3.1694058741468585E-247</v>
      </c>
      <c r="U2" s="85">
        <v>0</v>
      </c>
      <c r="V2" s="85">
        <v>0</v>
      </c>
      <c r="W2" s="82">
        <f>EXP(-1*EXP(V$67*(U$67-U2)))</f>
        <v>3.5564654568062299E-8</v>
      </c>
      <c r="X2" s="82">
        <f>(V2-W2)^2</f>
        <v>1.2648446545455944E-15</v>
      </c>
      <c r="Y2" s="85">
        <v>0</v>
      </c>
      <c r="Z2" s="85">
        <v>0</v>
      </c>
      <c r="AA2" s="82">
        <f>EXP(-1*EXP(Z$67*(Y$67-Y2)))</f>
        <v>2.8255503226595809E-10</v>
      </c>
      <c r="AB2" s="82">
        <f>(Z2-AA2)^2</f>
        <v>7.9837346258816621E-20</v>
      </c>
      <c r="AC2" s="85">
        <v>0</v>
      </c>
      <c r="AD2" s="85">
        <v>0</v>
      </c>
      <c r="AE2" s="82">
        <f>EXP(-1*EXP(AD$67*(AC$67-AC2)))</f>
        <v>3.9770206912162975E-244</v>
      </c>
      <c r="AF2" s="82">
        <f>(AD2-AE2)^2</f>
        <v>0</v>
      </c>
      <c r="AG2" s="85">
        <v>0</v>
      </c>
      <c r="AH2" s="85">
        <v>0</v>
      </c>
      <c r="AI2" s="82">
        <f>EXP(-1*EXP(AH$67*(AG$67-AG2)))</f>
        <v>0</v>
      </c>
      <c r="AJ2" s="82">
        <f>(AH2-AI2)^2</f>
        <v>0</v>
      </c>
      <c r="AK2" s="85">
        <v>0</v>
      </c>
      <c r="AL2" s="85">
        <v>0</v>
      </c>
      <c r="AM2" s="82">
        <f>EXP(-1*EXP(AL$67*(AK$67-AK2)))</f>
        <v>3.3813081235267051E-49</v>
      </c>
      <c r="AN2" s="82">
        <f>(AL2-AM2)^2</f>
        <v>1.1433244626227688E-97</v>
      </c>
      <c r="AO2" s="85">
        <v>0</v>
      </c>
      <c r="AP2" s="85">
        <v>0</v>
      </c>
      <c r="AQ2" s="82">
        <f>EXP(-1*EXP(AP$67*(AO$67-AO2)))</f>
        <v>2.3712693134420161E-100</v>
      </c>
      <c r="AR2" s="82">
        <f>(AP2-AQ2)^2</f>
        <v>5.62291815687177E-200</v>
      </c>
      <c r="AS2" s="85">
        <v>0</v>
      </c>
      <c r="AT2" s="85">
        <v>0</v>
      </c>
      <c r="AU2" s="82">
        <f>EXP(-1*EXP(AT$67*(AS$67-AS2)))</f>
        <v>3.2067134890470042E-6</v>
      </c>
      <c r="AV2" s="82">
        <f>(AT2-AU2)^2</f>
        <v>1.0283011400836012E-11</v>
      </c>
      <c r="AW2" s="85">
        <v>0</v>
      </c>
      <c r="AX2" s="85">
        <v>0</v>
      </c>
      <c r="AY2" s="82">
        <f>EXP(-1*EXP(AX$67*(AW$67-AW2)))</f>
        <v>3.2713914599363706E-132</v>
      </c>
      <c r="AZ2" s="82">
        <f>(AX2-AY2)^2</f>
        <v>1.0702002084144619E-263</v>
      </c>
      <c r="BA2" s="85">
        <v>0</v>
      </c>
      <c r="BB2" s="85">
        <v>0</v>
      </c>
      <c r="BC2" s="82">
        <f>EXP(-1*EXP(BB$67*(BA$67-BA2)))</f>
        <v>0</v>
      </c>
      <c r="BD2" s="82">
        <f>(BB2-BC2)^2</f>
        <v>0</v>
      </c>
      <c r="BE2" s="85">
        <v>0</v>
      </c>
      <c r="BF2" s="85">
        <v>0</v>
      </c>
      <c r="BG2" s="82">
        <f>EXP(-1*EXP(BF$67*(BE$67-BE2)))</f>
        <v>6.3263237813489158E-129</v>
      </c>
      <c r="BH2" s="82">
        <f>(BF2-BG2)^2</f>
        <v>4.0022372586460846E-257</v>
      </c>
      <c r="BI2" s="84">
        <v>0</v>
      </c>
      <c r="BJ2" s="84">
        <v>0</v>
      </c>
      <c r="BK2" s="82">
        <f>EXP(-1*EXP(BJ$67*(BI$67-BI2)))</f>
        <v>0</v>
      </c>
      <c r="BL2" s="82">
        <f>(BJ2-BK2)^2</f>
        <v>0</v>
      </c>
      <c r="BM2" s="84">
        <v>0</v>
      </c>
      <c r="BN2" s="84">
        <v>0</v>
      </c>
      <c r="BO2" s="82">
        <f>EXP(-1*EXP(BN$67*(BM$67-BM2)))</f>
        <v>6.175145073176034E-49</v>
      </c>
      <c r="BP2" s="82">
        <f>(BN2-BO2)^2</f>
        <v>3.8132416674770247E-97</v>
      </c>
      <c r="BQ2" s="84">
        <v>0</v>
      </c>
      <c r="BR2" s="84">
        <v>0</v>
      </c>
      <c r="BS2" s="82">
        <f>EXP(-1*EXP(BR$67*(BQ$67-BQ2)))</f>
        <v>1.9914169717441626E-84</v>
      </c>
      <c r="BT2" s="82">
        <f>(BR2-BS2)^2</f>
        <v>3.9657415553506908E-168</v>
      </c>
      <c r="BU2" s="84">
        <v>0</v>
      </c>
      <c r="BV2" s="86">
        <v>0</v>
      </c>
      <c r="BW2" s="82">
        <f>EXP(-1*EXP(BV$67*(BU$67-BU2)))</f>
        <v>2.6952565498418598E-4</v>
      </c>
      <c r="BX2" s="82">
        <f>(BV2-BW2)^2</f>
        <v>7.2644078694654463E-8</v>
      </c>
      <c r="BY2" s="84">
        <v>0</v>
      </c>
      <c r="BZ2" s="86">
        <v>3.0487800000000002E-4</v>
      </c>
      <c r="CA2" s="82">
        <f>EXP(-1*EXP(BZ$67*(BY$67-BY2)))</f>
        <v>9.0169729238539824E-6</v>
      </c>
      <c r="CB2" s="82">
        <f>(BZ2-CA2)^2</f>
        <v>8.7533747342552012E-8</v>
      </c>
      <c r="CC2" s="84">
        <v>0</v>
      </c>
      <c r="CD2" s="84">
        <v>0</v>
      </c>
      <c r="CE2" s="82">
        <f>EXP(-1*EXP(CD$67*(CC$67-CC2)))</f>
        <v>3.1421953570271975E-6</v>
      </c>
      <c r="CF2" s="82">
        <f>(CD2-CE2)^2</f>
        <v>9.8733916617232774E-12</v>
      </c>
      <c r="CG2" s="84">
        <v>0</v>
      </c>
      <c r="CH2" s="84">
        <v>0</v>
      </c>
      <c r="CI2" s="82">
        <f>EXP(-1*EXP(CH$67*(CG$67-CG2)))</f>
        <v>0</v>
      </c>
      <c r="CJ2" s="82">
        <f>(CH2-CI2)^2</f>
        <v>0</v>
      </c>
      <c r="CK2" s="84">
        <v>0</v>
      </c>
      <c r="CL2" s="84">
        <v>0</v>
      </c>
      <c r="CM2" s="82">
        <f>EXP(-1*EXP(CL$67*(CK$67-CK2)))</f>
        <v>0</v>
      </c>
      <c r="CN2" s="82">
        <f>(CL2-CM2)^2</f>
        <v>0</v>
      </c>
      <c r="CO2" s="84">
        <v>0</v>
      </c>
      <c r="CP2" s="84">
        <v>3.0487800000000001E-3</v>
      </c>
      <c r="CQ2" s="82">
        <f>EXP(-1*EXP(CP$67*(CO$67-CO2)))</f>
        <v>0</v>
      </c>
      <c r="CR2" s="82">
        <f>(CP2-CQ2)^2</f>
        <v>9.2950594884E-6</v>
      </c>
      <c r="CS2" s="84">
        <v>0</v>
      </c>
      <c r="CT2" s="84">
        <v>0</v>
      </c>
      <c r="CU2" s="82">
        <f>EXP(-1*EXP(CT$67*(CS$67-CS2)))</f>
        <v>2.4145017361973741E-26</v>
      </c>
      <c r="CV2" s="82">
        <f>(CT2-CU2)^2</f>
        <v>5.8298186341001339E-52</v>
      </c>
      <c r="CW2" s="84">
        <v>0</v>
      </c>
      <c r="CX2" s="84">
        <v>0</v>
      </c>
      <c r="CY2" s="82">
        <f>EXP(-1*EXP(CX$67*(CW$67-CW2)))</f>
        <v>4.304066531364885E-199</v>
      </c>
      <c r="CZ2" s="82">
        <f>(CX2-CY2)^2</f>
        <v>0</v>
      </c>
      <c r="DA2" s="84">
        <v>0</v>
      </c>
      <c r="DB2" s="86">
        <v>0</v>
      </c>
      <c r="DC2" s="82">
        <f>EXP(-1*EXP(DB$67*(DA$67-DA2)))</f>
        <v>3.512707373336177E-6</v>
      </c>
      <c r="DD2" s="82">
        <f>(DB2-DC2)^2</f>
        <v>1.2339113090690344E-11</v>
      </c>
      <c r="DE2" s="84">
        <v>0</v>
      </c>
      <c r="DF2" s="84">
        <v>0</v>
      </c>
      <c r="DG2" s="82">
        <f>EXP(-1*EXP(DF$67*(DE$67-DE2)))</f>
        <v>1.7412508239734169E-7</v>
      </c>
      <c r="DH2" s="82">
        <f>(DF2-DG2)^2</f>
        <v>3.0319544319881031E-14</v>
      </c>
      <c r="DI2" s="84">
        <v>0</v>
      </c>
      <c r="DJ2" s="84">
        <v>0</v>
      </c>
      <c r="DK2" s="82">
        <f>EXP(-1*EXP(DJ$67*(DI$67-DI2)))</f>
        <v>8.0986195848960914E-8</v>
      </c>
      <c r="DL2" s="82">
        <f>(DJ2-DK2)^2</f>
        <v>6.5587639180862536E-15</v>
      </c>
      <c r="DM2" s="84">
        <v>0</v>
      </c>
      <c r="DN2" s="84">
        <v>0</v>
      </c>
      <c r="DO2" s="82">
        <f>EXP(-1*EXP(DN$67*(DM$67-DM2)))</f>
        <v>2.2400820075165766E-4</v>
      </c>
      <c r="DP2" s="82">
        <f>(DN2-DO2)^2</f>
        <v>5.0179674003994963E-8</v>
      </c>
      <c r="DQ2" s="84">
        <v>0</v>
      </c>
      <c r="DR2" s="84">
        <v>0</v>
      </c>
      <c r="DS2" s="82">
        <f>EXP(-1*EXP(DR$67*(DQ$67-DQ2)))</f>
        <v>2.202905927138267E-3</v>
      </c>
      <c r="DT2" s="82">
        <f>(DR2-DS2)^2</f>
        <v>4.852794523820908E-6</v>
      </c>
      <c r="DU2" s="84">
        <v>0</v>
      </c>
      <c r="DV2" s="84">
        <v>0</v>
      </c>
      <c r="DW2" s="82">
        <f>EXP(-1*EXP(DV$67*(DU$67-DU2)))</f>
        <v>1.9032321951962109E-114</v>
      </c>
      <c r="DX2" s="82">
        <f>(DV2-DW2)^2</f>
        <v>3.6222927888313879E-228</v>
      </c>
      <c r="DY2" s="84">
        <v>0</v>
      </c>
      <c r="DZ2" s="84">
        <v>0</v>
      </c>
      <c r="EA2" s="82">
        <f>EXP(-1*EXP(DZ$67*(DY$67-DY2)))</f>
        <v>3.2301996361775751E-9</v>
      </c>
      <c r="EB2" s="82">
        <f>(DZ2-EA2)^2</f>
        <v>1.0434189689561739E-17</v>
      </c>
      <c r="EC2" s="84">
        <v>0</v>
      </c>
      <c r="ED2" s="84">
        <v>0</v>
      </c>
      <c r="EE2" s="82">
        <f>EXP(-1*EXP(ED$67*(EC$67-EC2)))</f>
        <v>1.2364685750206448E-73</v>
      </c>
      <c r="EF2" s="82">
        <f>(ED2-EE2)^2</f>
        <v>1.5288545370135838E-146</v>
      </c>
      <c r="EG2" s="84">
        <v>0</v>
      </c>
      <c r="EH2" s="84">
        <v>0</v>
      </c>
      <c r="EI2" s="82">
        <f>EXP(-1*EXP(EH$67*(EG$67-EG2)))</f>
        <v>6.9339673798870645E-23</v>
      </c>
      <c r="EJ2" s="82">
        <f>(EH2-EI2)^2</f>
        <v>4.807990362533788E-45</v>
      </c>
      <c r="EK2" s="84">
        <v>0</v>
      </c>
      <c r="EL2" s="84">
        <v>0</v>
      </c>
      <c r="EM2" s="82">
        <f>EXP(-1*EXP(EL$67*(EK$67-EK2)))</f>
        <v>6.276478466421583E-74</v>
      </c>
      <c r="EN2" s="82">
        <f>(EL2-EM2)^2</f>
        <v>3.9394181939453828E-147</v>
      </c>
      <c r="EO2" s="84">
        <v>0</v>
      </c>
      <c r="EP2" s="84">
        <v>0</v>
      </c>
      <c r="EQ2" s="82">
        <f>EXP(-1*EXP(EP$67*(EO$67-EO2)))</f>
        <v>1.9477717647802628E-28</v>
      </c>
      <c r="ER2" s="82">
        <f>(EP2-EQ2)^2</f>
        <v>3.7938148476752197E-56</v>
      </c>
      <c r="ES2" s="84">
        <v>0</v>
      </c>
      <c r="ET2" s="84">
        <v>0</v>
      </c>
      <c r="EU2" s="82">
        <f>EXP(-1*EXP(ET$67*(ES$67-ES2)))</f>
        <v>8.1199608095484072E-9</v>
      </c>
      <c r="EV2" s="82">
        <f>(ET2-EU2)^2</f>
        <v>6.593376354860203E-17</v>
      </c>
      <c r="EW2" s="84">
        <v>0</v>
      </c>
      <c r="EX2" s="86">
        <v>0</v>
      </c>
      <c r="EY2" s="82">
        <f>EXP(-1*EXP(EX$67*(EW$67-EW2)))</f>
        <v>1.0827756811531242E-11</v>
      </c>
      <c r="EZ2" s="82">
        <f>(EX2-EY2)^2</f>
        <v>1.1724031756966122E-22</v>
      </c>
      <c r="FA2" s="84">
        <v>0</v>
      </c>
      <c r="FB2" s="84">
        <v>0</v>
      </c>
      <c r="FC2" s="82">
        <f>EXP(-1*EXP(FB$67*(FA$67-FA2)))</f>
        <v>9.5967291832602222E-10</v>
      </c>
      <c r="FD2" s="82">
        <f>(FB2-FC2)^2</f>
        <v>9.2097211016838411E-19</v>
      </c>
      <c r="FE2" s="84">
        <v>0</v>
      </c>
      <c r="FF2" s="84">
        <v>0</v>
      </c>
      <c r="FG2" s="82">
        <f>EXP(-1*EXP(FF$67*(FE$67-FE2)))</f>
        <v>5.0227613550201944E-22</v>
      </c>
      <c r="FH2" s="82">
        <f>(FF2-FG2)^2</f>
        <v>2.5228131629484298E-43</v>
      </c>
      <c r="FI2" s="84">
        <v>0</v>
      </c>
      <c r="FJ2" s="84">
        <v>0</v>
      </c>
      <c r="FK2" s="82">
        <f>EXP(-1*EXP(FJ$67*(FI$67-FI2)))</f>
        <v>5.0247082364203004E-8</v>
      </c>
      <c r="FL2" s="82">
        <f>(FJ2-FK2)^2</f>
        <v>2.5247692861150004E-15</v>
      </c>
      <c r="FM2" s="84">
        <v>0</v>
      </c>
      <c r="FN2" s="84">
        <v>0</v>
      </c>
      <c r="FO2" s="82">
        <f>EXP(-1*EXP(FN$67*(FM$67-FM2)))</f>
        <v>1.2341907272856584E-37</v>
      </c>
      <c r="FP2" s="82">
        <f>(FN2-FO2)^2</f>
        <v>1.5232267513179024E-74</v>
      </c>
      <c r="FQ2" s="84">
        <v>0</v>
      </c>
      <c r="FR2" s="84">
        <v>0</v>
      </c>
      <c r="FS2" s="82">
        <f>EXP(-1*EXP(FR$67*(FQ$67-FQ2)))</f>
        <v>0</v>
      </c>
      <c r="FT2" s="82">
        <f>(FR2-FS2)^2</f>
        <v>0</v>
      </c>
      <c r="FU2" s="84">
        <v>0</v>
      </c>
      <c r="FV2" s="84">
        <v>0</v>
      </c>
      <c r="FW2" s="82">
        <f>EXP(-1*EXP(FV$67*(FU$67-FU2)))</f>
        <v>0</v>
      </c>
      <c r="FX2" s="82">
        <f>(FV2-FW2)^2</f>
        <v>0</v>
      </c>
      <c r="FY2" s="84">
        <v>0</v>
      </c>
      <c r="FZ2" s="84">
        <v>0</v>
      </c>
      <c r="GA2" s="82">
        <f>EXP(-1*EXP(FZ$67*(FY$67-FY2)))</f>
        <v>0</v>
      </c>
      <c r="GB2" s="82">
        <f>(FZ2-GA2)^2</f>
        <v>0</v>
      </c>
      <c r="GC2" s="84">
        <v>0</v>
      </c>
      <c r="GD2" s="84">
        <v>0</v>
      </c>
      <c r="GE2" s="82">
        <f>EXP(-1*EXP(GD$67*(GC$67-GC2)))</f>
        <v>0</v>
      </c>
      <c r="GF2" s="82">
        <f>(GD2-GE2)^2</f>
        <v>0</v>
      </c>
      <c r="GG2" s="84">
        <v>0</v>
      </c>
      <c r="GH2" s="84">
        <v>0</v>
      </c>
      <c r="GI2" s="82">
        <f>EXP(-1*EXP(GH$67*(GG$67-GG2)))</f>
        <v>0</v>
      </c>
      <c r="GJ2" s="82">
        <f>(GH2-GI2)^2</f>
        <v>0</v>
      </c>
      <c r="GK2" s="84">
        <v>0</v>
      </c>
      <c r="GL2" s="84">
        <v>0</v>
      </c>
      <c r="GM2" s="82">
        <f>EXP(-1*EXP(GL$67*(GK$67-GK2)))</f>
        <v>0</v>
      </c>
      <c r="GN2" s="82">
        <f>(GL2-GM2)^2</f>
        <v>0</v>
      </c>
      <c r="GO2" s="84">
        <v>0</v>
      </c>
      <c r="GP2" s="84">
        <v>0</v>
      </c>
      <c r="GQ2" s="82">
        <f>EXP(-1*EXP(GP$67*(GO$67-GO2)))</f>
        <v>0</v>
      </c>
      <c r="GR2" s="82">
        <f>(GP2-GQ2)^2</f>
        <v>0</v>
      </c>
      <c r="GS2" s="84">
        <v>0</v>
      </c>
      <c r="GT2" s="84">
        <v>0</v>
      </c>
      <c r="GU2" s="82">
        <f>EXP(-1*EXP(GT$67*(GS$67-GS2)))</f>
        <v>0</v>
      </c>
      <c r="GV2" s="82">
        <f>(GT2-GU2)^2</f>
        <v>0</v>
      </c>
      <c r="GW2" s="84">
        <v>0</v>
      </c>
      <c r="GX2" s="84">
        <v>0</v>
      </c>
      <c r="GY2" s="82">
        <f>EXP(-1*EXP(GX$67*(GW$67-GW2)))</f>
        <v>0</v>
      </c>
      <c r="GZ2" s="82">
        <f>(GX2-GY2)^2</f>
        <v>0</v>
      </c>
      <c r="HA2" s="84">
        <v>0</v>
      </c>
      <c r="HB2" s="84">
        <v>0</v>
      </c>
      <c r="HC2" s="82">
        <f>EXP(-1*EXP(HB$67*(HA$67-HA2)))</f>
        <v>0</v>
      </c>
      <c r="HD2" s="82">
        <f>(HB2-HC2)^2</f>
        <v>0</v>
      </c>
      <c r="HE2" s="84">
        <v>0</v>
      </c>
      <c r="HF2" s="84">
        <v>0</v>
      </c>
      <c r="HG2" s="82">
        <f>EXP(-1*EXP(HF$67*(HE$67-HE2)))</f>
        <v>0</v>
      </c>
      <c r="HH2" s="82">
        <f>(HF2-HG2)^2</f>
        <v>0</v>
      </c>
      <c r="HI2" s="84">
        <v>0</v>
      </c>
      <c r="HJ2" s="84">
        <v>0</v>
      </c>
      <c r="HK2" s="82">
        <f>EXP(-1*EXP(HJ$67*(HI$67-HI2)))</f>
        <v>0</v>
      </c>
      <c r="HL2" s="82">
        <f>(HJ2-HK2)^2</f>
        <v>0</v>
      </c>
      <c r="HM2" s="84">
        <v>0</v>
      </c>
      <c r="HN2" s="84">
        <v>0</v>
      </c>
      <c r="HO2" s="82">
        <f>EXP(-1*EXP(HN$67*(HM$67-HM2)))</f>
        <v>0.11092799200117553</v>
      </c>
      <c r="HP2" s="82">
        <f>(HN2-HO2)^2</f>
        <v>1.2305019409412863E-2</v>
      </c>
      <c r="HQ2" s="84">
        <v>0</v>
      </c>
      <c r="HR2" s="84">
        <v>0</v>
      </c>
      <c r="HS2" s="82">
        <f>EXP(-1*EXP(HR$67*(HQ$67-HQ2)))</f>
        <v>4.315691497074052E-2</v>
      </c>
      <c r="HT2" s="82">
        <f>(HR2-HS2)^2</f>
        <v>1.8625193097917272E-3</v>
      </c>
      <c r="HU2" s="84">
        <v>0</v>
      </c>
      <c r="HV2" s="84">
        <v>0</v>
      </c>
      <c r="HW2" s="82">
        <f>EXP(-1*EXP(HV$67*(HU$67-HU2)))</f>
        <v>4.315691497074052E-2</v>
      </c>
      <c r="HX2" s="82">
        <f>(HV2-HW2)^2</f>
        <v>1.8625193097917272E-3</v>
      </c>
      <c r="HY2" s="84">
        <v>0</v>
      </c>
      <c r="HZ2" s="84">
        <v>0</v>
      </c>
      <c r="IA2" s="82">
        <f>EXP(-1*EXP(HZ$67*(HY$67-HY2)))</f>
        <v>0.16645612517812136</v>
      </c>
      <c r="IB2" s="82">
        <f>(HZ2-IA2)^2</f>
        <v>2.770764160931441E-2</v>
      </c>
      <c r="IC2" s="84">
        <v>0</v>
      </c>
      <c r="ID2" s="84">
        <v>0</v>
      </c>
      <c r="IE2" s="82">
        <f>EXP(-1*EXP(ID$67*(IC$67-IC2)))</f>
        <v>8.1962324770508937E-203</v>
      </c>
      <c r="IF2" s="82">
        <f>(ID2-IE2)^2</f>
        <v>0</v>
      </c>
      <c r="IG2" s="84">
        <v>0</v>
      </c>
      <c r="IH2" s="84">
        <v>0</v>
      </c>
      <c r="II2" s="82">
        <f>EXP(-1*EXP(IH$67*(IG$67-IG2)))</f>
        <v>1.0505835832880214E-2</v>
      </c>
      <c r="IJ2" s="82">
        <f>(IH2-II2)^2</f>
        <v>1.1037258654742991E-4</v>
      </c>
      <c r="IK2" s="84">
        <v>0</v>
      </c>
      <c r="IL2" s="84">
        <v>0</v>
      </c>
      <c r="IM2" s="82">
        <f>EXP(-1*EXP(IL$67*(IK$67-IK2)))</f>
        <v>3.0845748876127243E-2</v>
      </c>
      <c r="IN2" s="82">
        <f>(IL2-IM2)^2</f>
        <v>9.5146022372910512E-4</v>
      </c>
      <c r="IO2" s="84">
        <v>0</v>
      </c>
      <c r="IP2" s="84">
        <v>0</v>
      </c>
      <c r="IQ2" s="82">
        <f>EXP(-1*EXP(IP$67*(IO$67-IO2)))</f>
        <v>8.9055223744144038E-6</v>
      </c>
      <c r="IR2" s="82">
        <f>(IP2-IQ2)^2</f>
        <v>7.9308328761195562E-11</v>
      </c>
      <c r="IS2" s="121" t="s">
        <v>184</v>
      </c>
      <c r="IT2" s="125"/>
      <c r="IU2" s="84" t="s">
        <v>180</v>
      </c>
      <c r="IV2" s="84" t="s">
        <v>181</v>
      </c>
      <c r="IW2" s="121" t="s">
        <v>185</v>
      </c>
      <c r="IX2" s="125"/>
      <c r="IY2" s="84" t="s">
        <v>180</v>
      </c>
      <c r="IZ2" s="84" t="s">
        <v>181</v>
      </c>
      <c r="JA2" s="121" t="s">
        <v>186</v>
      </c>
      <c r="JB2" s="125"/>
      <c r="JC2" s="84" t="s">
        <v>180</v>
      </c>
      <c r="JD2" s="84" t="s">
        <v>181</v>
      </c>
      <c r="JE2" s="121" t="s">
        <v>187</v>
      </c>
      <c r="JF2" s="125"/>
      <c r="JG2" s="84" t="s">
        <v>180</v>
      </c>
      <c r="JH2" s="84" t="s">
        <v>181</v>
      </c>
      <c r="JI2" s="121" t="s">
        <v>188</v>
      </c>
      <c r="JJ2" s="125"/>
      <c r="JK2" s="84" t="s">
        <v>180</v>
      </c>
      <c r="JL2" s="84" t="s">
        <v>181</v>
      </c>
      <c r="JM2" s="121" t="s">
        <v>189</v>
      </c>
      <c r="JN2" s="122"/>
      <c r="JO2" s="84" t="s">
        <v>180</v>
      </c>
      <c r="JP2" s="84" t="s">
        <v>181</v>
      </c>
      <c r="JQ2" s="121" t="s">
        <v>190</v>
      </c>
      <c r="JR2" s="122"/>
      <c r="JS2" s="84" t="s">
        <v>180</v>
      </c>
      <c r="JT2" s="84" t="s">
        <v>181</v>
      </c>
      <c r="JU2" s="121" t="s">
        <v>191</v>
      </c>
      <c r="JV2" s="122"/>
      <c r="JW2" s="84" t="s">
        <v>180</v>
      </c>
      <c r="JX2" s="84" t="s">
        <v>181</v>
      </c>
      <c r="JY2">
        <v>0</v>
      </c>
      <c r="JZ2" s="99">
        <v>0</v>
      </c>
      <c r="KA2" s="82">
        <f>EXP(-1*EXP(JZ$67*(JY$67-JY2)))</f>
        <v>1.9032792146543068E-305</v>
      </c>
      <c r="KB2" s="82">
        <f>(JZ2-KA2)^2</f>
        <v>0</v>
      </c>
      <c r="KC2">
        <v>0</v>
      </c>
      <c r="KD2">
        <v>0</v>
      </c>
      <c r="KE2" s="82">
        <f>EXP(-1*EXP(KD$67*(KC$67-KC2)))</f>
        <v>0</v>
      </c>
      <c r="KF2" s="82">
        <f>(KD2-KE2)^2</f>
        <v>0</v>
      </c>
      <c r="KG2">
        <v>0</v>
      </c>
      <c r="KH2">
        <v>0</v>
      </c>
      <c r="KI2" s="82">
        <f>EXP(-1*EXP(KH$67*(KG$67-KG2)))</f>
        <v>0</v>
      </c>
      <c r="KJ2" s="82">
        <f>(KH2-KI2)^2</f>
        <v>0</v>
      </c>
      <c r="KK2">
        <v>0</v>
      </c>
      <c r="KL2">
        <v>0</v>
      </c>
      <c r="KM2" s="82">
        <f>EXP(-1*EXP(KL$67*(KK$67-KK2)))</f>
        <v>6.3853587727510282E-5</v>
      </c>
      <c r="KN2" s="82">
        <f>(KL2-KM2)^2</f>
        <v>4.0772806656748518E-9</v>
      </c>
      <c r="KO2">
        <v>0</v>
      </c>
      <c r="KP2">
        <v>0</v>
      </c>
      <c r="KQ2" s="82">
        <f>EXP(-1*EXP(KP$67*(KO$67-KO2)))</f>
        <v>2.1341096934573176E-2</v>
      </c>
      <c r="KR2" s="82">
        <f>(KP2-KQ2)^2</f>
        <v>4.5544241837084862E-4</v>
      </c>
      <c r="KS2">
        <v>0</v>
      </c>
      <c r="KT2">
        <v>0</v>
      </c>
      <c r="KU2" s="82">
        <f>EXP(-1*EXP(KT$67*(KS$67-KS2)))</f>
        <v>1.8908663090864006E-2</v>
      </c>
      <c r="KV2" s="82">
        <f>(KT2-KU2)^2</f>
        <v>3.5753753988380276E-4</v>
      </c>
      <c r="KW2">
        <v>0</v>
      </c>
      <c r="KX2">
        <v>0</v>
      </c>
      <c r="KY2" s="82">
        <f>EXP(-1*EXP(KX$67*(KW$67-KW2)))</f>
        <v>1.0856263025951416E-2</v>
      </c>
      <c r="KZ2" s="82">
        <f>(KX2-KY2)^2</f>
        <v>1.1785844688863979E-4</v>
      </c>
      <c r="LA2">
        <v>0</v>
      </c>
      <c r="LB2">
        <v>0</v>
      </c>
      <c r="LC2" s="82">
        <f>EXP(-1*EXP(LB$67*(LA$67-LA2)))</f>
        <v>1.1219987837804431E-2</v>
      </c>
      <c r="LD2" s="82">
        <f>(LB2-LC2)^2</f>
        <v>1.2588812708047936E-4</v>
      </c>
      <c r="LE2">
        <v>0</v>
      </c>
      <c r="LF2">
        <v>0</v>
      </c>
      <c r="LG2" s="82">
        <f>EXP(-1*EXP(LF$67*(LE$67-LE2)))</f>
        <v>2.0368615484895668E-2</v>
      </c>
      <c r="LH2" s="82">
        <f>(LF2-LG2)^2</f>
        <v>4.1488049677153158E-4</v>
      </c>
      <c r="LI2">
        <v>0</v>
      </c>
      <c r="LJ2">
        <v>0</v>
      </c>
      <c r="LK2" s="82">
        <f>EXP(-1*EXP(LJ$67*(LI$67-LI2)))</f>
        <v>2.8963511955564739E-2</v>
      </c>
      <c r="LL2" s="82">
        <f>(LJ2-LK2)^2</f>
        <v>8.3888502480014158E-4</v>
      </c>
      <c r="LM2">
        <v>0</v>
      </c>
      <c r="LN2">
        <v>0</v>
      </c>
      <c r="LO2" s="82">
        <f>EXP(-1*EXP(LN$67*(LM$67-LM2)))</f>
        <v>1.1660779663419189E-2</v>
      </c>
      <c r="LP2" s="82">
        <f>(LN2-LO2)^2</f>
        <v>1.3597378235881053E-4</v>
      </c>
      <c r="LQ2">
        <v>0</v>
      </c>
      <c r="LR2">
        <v>0</v>
      </c>
      <c r="LS2" s="82">
        <f>EXP(-1*EXP(LR$67*(LQ$67-LQ2)))</f>
        <v>1.1159506100504561E-2</v>
      </c>
      <c r="LT2" s="82">
        <f>(LR2-LS2)^2</f>
        <v>1.2453457640719851E-4</v>
      </c>
      <c r="LU2">
        <v>0</v>
      </c>
      <c r="LV2">
        <v>0</v>
      </c>
      <c r="LW2" s="82">
        <f>EXP(-1*EXP(LV$67*(LU$67-LU2)))</f>
        <v>1.1662449255415623E-2</v>
      </c>
      <c r="LX2" s="82">
        <f>(LV2-LW2)^2</f>
        <v>1.360127226351444E-4</v>
      </c>
      <c r="LY2">
        <v>0</v>
      </c>
      <c r="LZ2">
        <v>0</v>
      </c>
      <c r="MA2" s="82">
        <f>EXP(-1*EXP(LZ$67*(LY$67-LY2)))</f>
        <v>8.2562409223072182E-3</v>
      </c>
      <c r="MB2" s="82">
        <f>(LZ2-MA2)^2</f>
        <v>6.8165514167180344E-5</v>
      </c>
      <c r="MC2">
        <v>0</v>
      </c>
      <c r="MD2">
        <v>0</v>
      </c>
      <c r="ME2" s="82">
        <f>EXP(-1*EXP(MD$67*(MC$67-MC2)))</f>
        <v>1.3285694628027492E-2</v>
      </c>
      <c r="MF2" s="82">
        <f>(MD2-ME2)^2</f>
        <v>1.7650968174919856E-4</v>
      </c>
      <c r="MG2">
        <v>0</v>
      </c>
      <c r="MH2">
        <v>0</v>
      </c>
      <c r="MI2" s="82">
        <f>EXP(-1*EXP(MH$67*(MG$67-MG2)))</f>
        <v>2.2428973979617916E-2</v>
      </c>
      <c r="MJ2" s="82">
        <f>(MH2-MI2)^2</f>
        <v>5.0305887377837758E-4</v>
      </c>
      <c r="MK2">
        <v>0</v>
      </c>
      <c r="ML2">
        <v>0</v>
      </c>
      <c r="MM2" s="82">
        <f>EXP(-1*EXP(ML$67*(MK$67-MK2)))</f>
        <v>1.9058979745550975E-2</v>
      </c>
      <c r="MN2" s="82">
        <f>(ML2-MM2)^2</f>
        <v>3.6324470894132229E-4</v>
      </c>
      <c r="MO2">
        <v>0</v>
      </c>
      <c r="MP2">
        <v>0</v>
      </c>
      <c r="MQ2" s="82">
        <f>EXP(-1*EXP(MP$67*(MO$67-MO2)))</f>
        <v>1.6054976915369133E-2</v>
      </c>
      <c r="MR2" s="82">
        <f>(MP2-MQ2)^2</f>
        <v>2.5776228375303575E-4</v>
      </c>
      <c r="MS2">
        <v>0</v>
      </c>
      <c r="MT2">
        <v>0</v>
      </c>
      <c r="MU2" s="82">
        <f>EXP(-1*EXP(MT$67*(MS$67-MS2)))</f>
        <v>1.4354489515897354E-2</v>
      </c>
      <c r="MV2" s="82">
        <f>(MT2-MU2)^2</f>
        <v>2.0605136926200705E-4</v>
      </c>
      <c r="MW2">
        <v>0</v>
      </c>
      <c r="MX2">
        <v>0</v>
      </c>
      <c r="MY2" s="82">
        <f>EXP(-1*EXP(MX$67*(MW$67-MW2)))</f>
        <v>1.3726973250366238E-2</v>
      </c>
      <c r="MZ2" s="82">
        <f>(MX2-MY2)^2</f>
        <v>1.8842979461627024E-4</v>
      </c>
      <c r="NA2">
        <v>0</v>
      </c>
      <c r="NB2">
        <v>0</v>
      </c>
      <c r="NC2" s="82">
        <f>EXP(-1*EXP(NB$67*(NA$67-NA2)))</f>
        <v>7.74386741031025E-3</v>
      </c>
      <c r="ND2" s="82">
        <f>(NB2-NC2)^2</f>
        <v>5.996748246846518E-5</v>
      </c>
      <c r="NE2">
        <v>0</v>
      </c>
      <c r="NF2">
        <v>0</v>
      </c>
      <c r="NG2" s="82">
        <f>EXP(-1*EXP(NF$67*(NE$67-NE2)))</f>
        <v>2.3160512954315895E-2</v>
      </c>
      <c r="NH2" s="82">
        <f>(NF2-NG2)^2</f>
        <v>5.3640936030703438E-4</v>
      </c>
      <c r="NI2" s="84">
        <v>0</v>
      </c>
      <c r="NJ2" s="84">
        <v>0</v>
      </c>
      <c r="NK2" s="82">
        <f>EXP(-1*EXP(NJ$67*(NI$67-NI2)))</f>
        <v>1.7358527924829597E-2</v>
      </c>
      <c r="NL2" s="82">
        <f>(NJ2-NK2)^2</f>
        <v>3.0131849171708894E-4</v>
      </c>
      <c r="NM2" s="84">
        <v>0</v>
      </c>
      <c r="NN2" s="84">
        <v>0</v>
      </c>
      <c r="NO2" s="82">
        <f>EXP(-1*EXP(NN$67*(NM$67-NM2)))</f>
        <v>6.6753012053232855E-9</v>
      </c>
      <c r="NP2" s="82">
        <f>(NN2-NO2)^2</f>
        <v>4.4559646181790506E-17</v>
      </c>
      <c r="NQ2" s="84">
        <v>0</v>
      </c>
      <c r="NR2" s="84">
        <v>0</v>
      </c>
      <c r="NS2" s="82">
        <f>EXP(-1*EXP(NR$67*(NQ$67-NQ2)))</f>
        <v>6.2430917299314157E-3</v>
      </c>
      <c r="NT2" s="82">
        <f>(NR2-NS2)^2</f>
        <v>3.8976194348338035E-5</v>
      </c>
      <c r="NU2" s="84">
        <v>0</v>
      </c>
      <c r="NV2" s="84">
        <v>0</v>
      </c>
      <c r="NW2" s="82">
        <f>EXP(-1*EXP(NV$67*(NU$67-NU2)))</f>
        <v>4.611233374743692E-3</v>
      </c>
      <c r="NX2" s="82">
        <f>(NV2-NW2)^2</f>
        <v>2.1263473236350097E-5</v>
      </c>
      <c r="NY2" s="84">
        <v>0</v>
      </c>
      <c r="NZ2" s="84">
        <v>0</v>
      </c>
      <c r="OA2" s="82">
        <f>EXP(-1*EXP(NZ$67*(NY$67-NY2)))</f>
        <v>4.1968890723129294E-2</v>
      </c>
      <c r="OB2" s="82">
        <f>(NZ2-OA2)^2</f>
        <v>1.7613877885299682E-3</v>
      </c>
      <c r="OC2" s="84">
        <v>0</v>
      </c>
      <c r="OD2" s="84">
        <v>0</v>
      </c>
      <c r="OE2" s="82">
        <f>EXP(-1*EXP(OD$67*(OC$67-OC2)))</f>
        <v>7.2675636062851379E-3</v>
      </c>
      <c r="OF2" s="82">
        <f>(OD2-OE2)^2</f>
        <v>5.2817480771400236E-5</v>
      </c>
      <c r="OG2" s="84">
        <v>0</v>
      </c>
      <c r="OH2" s="84">
        <v>0</v>
      </c>
      <c r="OI2" s="82">
        <f>EXP(-1*EXP(OH$67*(OG$67-OG2)))</f>
        <v>1.8443121417968139E-2</v>
      </c>
      <c r="OJ2" s="82">
        <f>(OH2-OI2)^2</f>
        <v>3.4014872763791511E-4</v>
      </c>
      <c r="OK2" s="84">
        <v>0</v>
      </c>
      <c r="OL2" s="84">
        <v>0</v>
      </c>
      <c r="OM2" s="82">
        <f>EXP(-1*EXP(OL$67*(OK$67-OK2)))</f>
        <v>4.7616677485305724E-3</v>
      </c>
      <c r="ON2" s="82">
        <f>(OL2-OM2)^2</f>
        <v>2.2673479747396209E-5</v>
      </c>
      <c r="OO2" s="84">
        <v>0</v>
      </c>
      <c r="OP2" s="84">
        <v>0</v>
      </c>
      <c r="OQ2" s="82">
        <f>EXP(-1*EXP(OP$67*(OO$67-OO2)))</f>
        <v>1.1614075744936921E-2</v>
      </c>
      <c r="OR2" s="82">
        <f>(OP2-OQ2)^2</f>
        <v>1.3488675540913211E-4</v>
      </c>
      <c r="OS2" s="84">
        <v>0</v>
      </c>
      <c r="OT2" s="84">
        <v>0</v>
      </c>
      <c r="OU2" s="82">
        <f>EXP(-1*EXP(OT$67*(OS$67-OS2)))</f>
        <v>8.5023689432569289E-3</v>
      </c>
      <c r="OV2" s="82">
        <f>(OT2-OU2)^2</f>
        <v>7.2290277647259947E-5</v>
      </c>
      <c r="OW2" s="84">
        <v>0</v>
      </c>
      <c r="OX2" s="84">
        <v>0</v>
      </c>
      <c r="OY2" s="82">
        <f>EXP(-1*EXP(OX$67*(OW$67-OW2)))</f>
        <v>1.5847948564755295E-2</v>
      </c>
      <c r="OZ2" s="82">
        <f>(OX2-OY2)^2</f>
        <v>2.5115747371112941E-4</v>
      </c>
      <c r="PA2" s="84">
        <v>0</v>
      </c>
      <c r="PB2" s="84">
        <v>0</v>
      </c>
      <c r="PC2" s="82">
        <f>EXP(-1*EXP(PB$67*(PA$67-PA2)))</f>
        <v>1.9321365189736536E-2</v>
      </c>
      <c r="PD2" s="82">
        <f>(PB2-PC2)^2</f>
        <v>3.7331515279516274E-4</v>
      </c>
      <c r="PE2" s="84">
        <v>0</v>
      </c>
      <c r="PF2" s="84">
        <v>0</v>
      </c>
      <c r="PG2" s="82">
        <f>EXP(-1*EXP(PF$67*(PE$67-PE2)))</f>
        <v>1.7865650624926867E-2</v>
      </c>
      <c r="PH2" s="82">
        <f>(PF2-PG2)^2</f>
        <v>3.1918147225194976E-4</v>
      </c>
      <c r="PI2" s="84">
        <v>0</v>
      </c>
      <c r="PJ2" s="84">
        <v>0</v>
      </c>
      <c r="PK2" s="82">
        <f>EXP(-1*EXP(PJ$67*(PI$67-PI2)))</f>
        <v>1.2607210932796666E-3</v>
      </c>
      <c r="PL2" s="82">
        <f>(PJ2-PK2)^2</f>
        <v>1.5894176750402777E-6</v>
      </c>
      <c r="PM2">
        <v>0</v>
      </c>
      <c r="PN2">
        <v>0</v>
      </c>
      <c r="PO2" s="82">
        <f>EXP(-1*EXP(PN$67*(PM$67-PM2)))</f>
        <v>4.7733354636647192E-2</v>
      </c>
      <c r="PP2" s="82">
        <f>(PN2-PO2)^2</f>
        <v>2.278473144867928E-3</v>
      </c>
      <c r="PQ2" s="101">
        <v>0</v>
      </c>
      <c r="PR2" s="101">
        <v>0</v>
      </c>
      <c r="PS2" s="82">
        <f>EXP(-1*EXP(PR$67*(PQ$67-PQ2)))</f>
        <v>0</v>
      </c>
      <c r="PT2" s="82">
        <f>(PR2-PS2)^2</f>
        <v>0</v>
      </c>
      <c r="PU2" s="101">
        <v>0</v>
      </c>
      <c r="PV2" s="101">
        <v>0</v>
      </c>
      <c r="PW2" s="82">
        <f>EXP(-1*EXP(PV$67*(PU$67-PU2)))</f>
        <v>0</v>
      </c>
      <c r="PX2" s="82">
        <f>(PV2-PW2)^2</f>
        <v>0</v>
      </c>
      <c r="PY2" s="101">
        <v>0</v>
      </c>
      <c r="PZ2" s="101">
        <v>0</v>
      </c>
      <c r="QA2" s="82">
        <f>EXP(-1*EXP(PZ$67*(PY$67-PY2)))</f>
        <v>4.5732336335083249E-87</v>
      </c>
      <c r="QB2" s="82">
        <f>(PZ2-QA2)^2</f>
        <v>2.0914465866651757E-173</v>
      </c>
      <c r="QC2">
        <v>0</v>
      </c>
      <c r="QD2">
        <v>0</v>
      </c>
      <c r="QE2" s="82">
        <f>EXP(-1*EXP(QD$67*(QC$67-QC2)))</f>
        <v>2.7575736773903237E-14</v>
      </c>
      <c r="QF2" s="82">
        <f>(QD2-QE2)^2</f>
        <v>7.6042125862359924E-28</v>
      </c>
      <c r="QG2" s="99">
        <v>0</v>
      </c>
      <c r="QH2" s="99">
        <v>0</v>
      </c>
      <c r="QI2" s="82">
        <f>EXP(-1*EXP(QH$67*(QG$67-QG2)))</f>
        <v>5.3588718160471626E-17</v>
      </c>
      <c r="QJ2" s="82">
        <f>(QH2-QI2)^2</f>
        <v>2.8717507140824614E-33</v>
      </c>
      <c r="QK2" s="99">
        <v>0</v>
      </c>
      <c r="QL2" s="99">
        <v>0</v>
      </c>
      <c r="QM2" s="82">
        <f>EXP(-1*EXP(QL$67*(QK$67-QK2)))</f>
        <v>3.8831026830059006E-189</v>
      </c>
      <c r="QN2" s="82">
        <f>(QL2-QM2)^2</f>
        <v>0</v>
      </c>
      <c r="QO2">
        <v>0</v>
      </c>
      <c r="QP2">
        <v>0</v>
      </c>
      <c r="QQ2" s="82">
        <f>EXP(-1*EXP(QP$67*(QO$67-QO2)))</f>
        <v>1.5082398670700253E-15</v>
      </c>
      <c r="QR2" s="82">
        <f>(QP2-QQ2)^2</f>
        <v>2.2747874966194076E-30</v>
      </c>
      <c r="QS2">
        <v>0</v>
      </c>
      <c r="QT2">
        <v>0</v>
      </c>
      <c r="QU2" s="82">
        <f>EXP(-1*EXP(QT$67*(QS$67-QS2)))</f>
        <v>1.8519366508535508E-17</v>
      </c>
      <c r="QV2" s="82">
        <f>(QT2-QU2)^2</f>
        <v>3.4296693587746666E-34</v>
      </c>
      <c r="QW2">
        <v>0</v>
      </c>
      <c r="QX2">
        <v>0</v>
      </c>
      <c r="QY2" s="82">
        <f>EXP(-1*EXP(QX$67*(QW$67-QW2)))</f>
        <v>8.6613184761160365E-91</v>
      </c>
      <c r="QZ2" s="82">
        <f>(QX2-QY2)^2</f>
        <v>7.5018437744709018E-181</v>
      </c>
      <c r="RA2">
        <v>0</v>
      </c>
      <c r="RB2">
        <v>0</v>
      </c>
      <c r="RC2" s="82">
        <f>EXP(-1*EXP(RB$67*(RA$67-RA2)))</f>
        <v>5.6221844062790406E-58</v>
      </c>
      <c r="RD2" s="82">
        <f>(RB2-RC2)^2</f>
        <v>3.1608957498207206E-115</v>
      </c>
      <c r="RE2">
        <v>0</v>
      </c>
      <c r="RF2">
        <v>0</v>
      </c>
      <c r="RG2" s="82">
        <f>EXP(-1*EXP(RF$67*(RE$67-RE2)))</f>
        <v>0</v>
      </c>
      <c r="RH2" s="82">
        <f>(RF2-RG2)^2</f>
        <v>0</v>
      </c>
      <c r="RI2">
        <v>0</v>
      </c>
      <c r="RJ2">
        <v>0</v>
      </c>
      <c r="RK2" s="82">
        <f>EXP(-1*EXP(RJ$67*(RI$67-RI2)))</f>
        <v>0</v>
      </c>
      <c r="RL2" s="82">
        <f>(RJ2-RK2)^2</f>
        <v>0</v>
      </c>
      <c r="RM2">
        <v>0</v>
      </c>
      <c r="RN2">
        <v>0</v>
      </c>
      <c r="RO2" s="82">
        <f>EXP(-1*EXP(RN$67*(RM$67-RM2)))</f>
        <v>5.3982197745725345E-11</v>
      </c>
      <c r="RP2" s="82">
        <f>(RN2-RO2)^2</f>
        <v>2.9140776734585944E-21</v>
      </c>
      <c r="RQ2">
        <v>0</v>
      </c>
      <c r="RR2">
        <v>0</v>
      </c>
      <c r="RS2" s="82">
        <f>EXP(-1*EXP(RR$67*(RQ$67-RQ2)))</f>
        <v>3.2562926806284907E-67</v>
      </c>
      <c r="RT2" s="82">
        <f>(RR2-RS2)^2</f>
        <v>1.0603442021914682E-133</v>
      </c>
      <c r="RU2">
        <v>0</v>
      </c>
      <c r="RV2">
        <v>0</v>
      </c>
      <c r="RW2" s="82">
        <f>EXP(-1*EXP(RV$67*(RU$67-RU2)))</f>
        <v>3.8485879416651744E-35</v>
      </c>
      <c r="RX2" s="82">
        <f>(RV2-RW2)^2</f>
        <v>1.4811629144730583E-69</v>
      </c>
      <c r="RY2">
        <v>0</v>
      </c>
      <c r="RZ2">
        <v>0</v>
      </c>
      <c r="SA2" s="82">
        <f>EXP(-1*EXP(RZ$67*(RY$67-RY2)))</f>
        <v>3.9341014835172504E-17</v>
      </c>
      <c r="SB2" s="82">
        <f>(RZ2-SA2)^2</f>
        <v>1.5477154482612632E-33</v>
      </c>
      <c r="SC2">
        <v>0</v>
      </c>
      <c r="SD2">
        <v>0</v>
      </c>
      <c r="SE2" s="82">
        <f>EXP(-1*EXP(SD$67*(SC$67-SC2)))</f>
        <v>0</v>
      </c>
      <c r="SF2" s="82">
        <f>(SD2-SE2)^2</f>
        <v>0</v>
      </c>
      <c r="SG2">
        <v>0</v>
      </c>
      <c r="SH2">
        <v>0</v>
      </c>
      <c r="SI2" s="82">
        <f>EXP(-1*EXP(SH$67*(SG$67-SG2)))</f>
        <v>0</v>
      </c>
      <c r="SJ2" s="82">
        <f>(SH2-SI2)^2</f>
        <v>0</v>
      </c>
      <c r="SK2">
        <v>0</v>
      </c>
      <c r="SL2" s="99">
        <v>0</v>
      </c>
      <c r="SM2" s="82">
        <f>EXP(-1*EXP(SL$67*(SK$67-SK2)))</f>
        <v>4.4620436747225728E-16</v>
      </c>
      <c r="SN2" s="82">
        <f>(SL2-SM2)^2</f>
        <v>1.9909833755131722E-31</v>
      </c>
      <c r="SO2">
        <v>0</v>
      </c>
      <c r="SP2">
        <v>0</v>
      </c>
      <c r="SQ2" s="82">
        <f>EXP(-1*EXP(SP$67*(SO$67-SO2)))</f>
        <v>5.2427708446705645E-22</v>
      </c>
      <c r="SR2" s="82">
        <f>(SP2-SQ2)^2</f>
        <v>2.7486646129727706E-43</v>
      </c>
      <c r="SS2">
        <v>0</v>
      </c>
      <c r="ST2">
        <v>0</v>
      </c>
      <c r="SU2" s="82">
        <f>EXP(-1*EXP(ST$67*(SS$67-SS2)))</f>
        <v>2.4729912611368555E-77</v>
      </c>
      <c r="SV2" s="82">
        <f>(ST2-SU2)^2</f>
        <v>6.1156857776592548E-154</v>
      </c>
      <c r="SW2">
        <v>0</v>
      </c>
      <c r="SX2">
        <v>0</v>
      </c>
      <c r="SY2" s="82">
        <f>EXP(-1*EXP(SX$67*(SW$67-SW2)))</f>
        <v>2.8830623924975064E-8</v>
      </c>
      <c r="SZ2" s="82">
        <f>(SX2-SY2)^2</f>
        <v>8.3120487590334453E-16</v>
      </c>
      <c r="TA2">
        <v>0</v>
      </c>
      <c r="TB2">
        <v>0</v>
      </c>
      <c r="TC2" s="82">
        <f>EXP(-1*EXP(TB$67*(TA$67-TA2)))</f>
        <v>1.3532264236181058E-32</v>
      </c>
      <c r="TD2" s="82">
        <f>(TB2-TC2)^2</f>
        <v>1.8312217535782491E-64</v>
      </c>
      <c r="TE2">
        <v>0</v>
      </c>
      <c r="TF2">
        <v>0</v>
      </c>
      <c r="TG2" s="82">
        <f>EXP(-1*EXP(TF$67*(TE$67-TE2)))</f>
        <v>1.3532264236181058E-32</v>
      </c>
      <c r="TH2" s="82">
        <f>(TF2-TG2)^2</f>
        <v>1.8312217535782491E-64</v>
      </c>
      <c r="TI2">
        <v>0</v>
      </c>
      <c r="TJ2">
        <v>0</v>
      </c>
      <c r="TK2" s="82">
        <f>EXP(-1*EXP(TJ$67*(TI$67-TI2)))</f>
        <v>1.9199762382565059E-21</v>
      </c>
      <c r="TL2" s="82">
        <f>(TJ2-TK2)^2</f>
        <v>3.6863087554696029E-42</v>
      </c>
      <c r="TM2">
        <v>0</v>
      </c>
      <c r="TN2" s="99">
        <v>0</v>
      </c>
      <c r="TO2" s="82">
        <f>EXP(-1*EXP(TN$67*(TM$67-TM2)))</f>
        <v>2.3645332194068963E-34</v>
      </c>
      <c r="TP2" s="82">
        <f>(TN2-TO2)^2</f>
        <v>5.5910173456787415E-68</v>
      </c>
      <c r="TQ2">
        <v>0</v>
      </c>
      <c r="TR2" s="99">
        <v>0</v>
      </c>
      <c r="TS2" s="82">
        <f>EXP(-1*EXP(TR$67*(TQ$67-TQ2)))</f>
        <v>2.001608764240456E-13</v>
      </c>
      <c r="TT2" s="82">
        <f>(TR2-TS2)^2</f>
        <v>4.0064376450842051E-26</v>
      </c>
      <c r="TU2">
        <v>0</v>
      </c>
      <c r="TV2">
        <v>0</v>
      </c>
      <c r="TW2" s="82">
        <f>EXP(-1*EXP(TV$67*(TU$67-TU2)))</f>
        <v>8.8711531505507069E-179</v>
      </c>
      <c r="TX2" s="82">
        <f>(TV2-TW2)^2</f>
        <v>0</v>
      </c>
      <c r="TY2" s="84">
        <v>0</v>
      </c>
      <c r="TZ2" s="84">
        <v>0</v>
      </c>
      <c r="UA2" s="82">
        <f>EXP(-1*EXP(TZ$67*(TY$67-TY2)))</f>
        <v>0.36787944117144233</v>
      </c>
      <c r="UB2" s="82">
        <f>(TZ2-UA2)^2</f>
        <v>0.1353352832366127</v>
      </c>
      <c r="UC2" s="84">
        <v>0</v>
      </c>
      <c r="UD2" s="84">
        <v>0</v>
      </c>
      <c r="UE2" s="82">
        <f>EXP(-1*EXP(UD$67*(UC$67-UC2)))</f>
        <v>2.3159180994842638E-5</v>
      </c>
      <c r="UF2" s="82">
        <f>(UD2-UE2)^2</f>
        <v>5.3634766435188047E-10</v>
      </c>
      <c r="UG2" s="84">
        <v>0</v>
      </c>
      <c r="UH2" s="84">
        <v>0</v>
      </c>
      <c r="UI2" s="82">
        <f>EXP(-1*EXP(UH$67*(UG$67-UG2)))</f>
        <v>2.8089473744222044E-6</v>
      </c>
      <c r="UJ2" s="82">
        <f>(UH2-UI2)^2</f>
        <v>7.8901853522733961E-12</v>
      </c>
      <c r="UK2" s="84">
        <v>0</v>
      </c>
      <c r="UL2" s="84">
        <v>0</v>
      </c>
      <c r="UM2" s="82">
        <f>EXP(-1*EXP(UL$67*(UK$67-UK2)))</f>
        <v>6.2182229951811198E-2</v>
      </c>
      <c r="UN2" s="82">
        <f>(UL2-UM2)^2</f>
        <v>3.8666297217799257E-3</v>
      </c>
      <c r="UO2" s="84">
        <v>0</v>
      </c>
      <c r="UP2" s="84">
        <v>0</v>
      </c>
      <c r="UQ2" s="82">
        <f>EXP(-1*EXP(UP$67*(UO$67-UO2)))</f>
        <v>1.2503054753024329E-7</v>
      </c>
      <c r="UR2" s="82">
        <f>(UP2-UQ2)^2</f>
        <v>1.5632637815712425E-14</v>
      </c>
      <c r="US2" s="84">
        <v>0</v>
      </c>
      <c r="UT2" s="84">
        <v>0</v>
      </c>
      <c r="UU2" s="82">
        <f>EXP(-1*EXP(UT$67*(US$67-US2)))</f>
        <v>9.0898615475760877E-2</v>
      </c>
      <c r="UV2" s="82">
        <f>(UT2-UU2)^2</f>
        <v>8.2625582954102342E-3</v>
      </c>
      <c r="UW2" s="84">
        <v>0</v>
      </c>
      <c r="UX2" s="84">
        <v>0</v>
      </c>
      <c r="UY2" s="82">
        <f>EXP(-1*EXP(UX$67*(UW$67-UW2)))</f>
        <v>8.6523322058010468E-3</v>
      </c>
      <c r="UZ2" s="82">
        <f>(UX2-UY2)^2</f>
        <v>7.4862852599542009E-5</v>
      </c>
      <c r="VA2" s="84">
        <v>0</v>
      </c>
      <c r="VB2" s="84">
        <v>0</v>
      </c>
      <c r="VC2" s="82">
        <f>EXP(-1*EXP(VB$67*(VA$67-VA2)))</f>
        <v>2.1995684708612212E-2</v>
      </c>
      <c r="VD2" s="82">
        <f>(VB2-VC2)^2</f>
        <v>4.8381014580067708E-4</v>
      </c>
    </row>
    <row r="3" spans="1:576" x14ac:dyDescent="0.25">
      <c r="A3" s="85">
        <v>2.9223699999999999</v>
      </c>
      <c r="B3" s="85">
        <v>0</v>
      </c>
      <c r="C3" s="82">
        <f t="shared" si="0"/>
        <v>1.4250804442519059E-4</v>
      </c>
      <c r="D3" s="82">
        <f t="shared" ref="D3:D20" si="2">(B3-C3)^2</f>
        <v>2.0308542725892095E-8</v>
      </c>
      <c r="E3" s="85">
        <v>18.0822</v>
      </c>
      <c r="F3" s="85">
        <v>0</v>
      </c>
      <c r="G3" s="82">
        <f t="shared" si="1"/>
        <v>2.5086138096520436E-20</v>
      </c>
      <c r="H3" s="82">
        <f t="shared" ref="H3:H25" si="3">(F3-G3)^2</f>
        <v>6.2931432459769401E-40</v>
      </c>
      <c r="I3" s="85">
        <v>0</v>
      </c>
      <c r="J3" s="85">
        <v>0</v>
      </c>
      <c r="K3" s="82">
        <f t="shared" ref="K3:K41" si="4">EXP(-1*EXP(J$67*(I$67-I3)))</f>
        <v>6.4089846046296614E-307</v>
      </c>
      <c r="L3" s="82">
        <f t="shared" ref="L3:L41" si="5">(J3-K3)^2</f>
        <v>0</v>
      </c>
      <c r="M3" s="85">
        <v>236.15600000000001</v>
      </c>
      <c r="N3" s="85">
        <v>0</v>
      </c>
      <c r="O3" s="82">
        <f t="shared" ref="O3:O23" si="6">EXP(-1*EXP(N$67*(M$67-M3)))</f>
        <v>1.0934598257372771E-307</v>
      </c>
      <c r="P3" s="82">
        <f t="shared" ref="P3:P23" si="7">(N3-O3)^2</f>
        <v>0</v>
      </c>
      <c r="Q3" s="85">
        <v>57.296399999999998</v>
      </c>
      <c r="R3" s="85">
        <v>-2.9613589999999998E-4</v>
      </c>
      <c r="S3" s="82">
        <f t="shared" ref="S3:S35" si="8">EXP(-1*EXP(R$67*(Q$67-Q3)))</f>
        <v>8.6300970889459869E-36</v>
      </c>
      <c r="T3" s="82">
        <f t="shared" ref="T3:T36" si="9">(R3-S3)^2</f>
        <v>8.769647126880999E-8</v>
      </c>
      <c r="U3" s="85">
        <v>3.2876699999999999</v>
      </c>
      <c r="V3" s="85">
        <v>8.5190489999999996E-5</v>
      </c>
      <c r="W3" s="82">
        <f t="shared" ref="W3:W25" si="10">EXP(-1*EXP(V$67*(U$67-U3)))</f>
        <v>1.3331335390623891E-6</v>
      </c>
      <c r="X3" s="82">
        <f t="shared" ref="X3:X26" si="11">(V3-W3)^2</f>
        <v>7.032056232616755E-9</v>
      </c>
      <c r="Y3" s="85">
        <v>12.0548</v>
      </c>
      <c r="Z3" s="85">
        <v>7.60189E-3</v>
      </c>
      <c r="AA3" s="82">
        <f t="shared" ref="AA3:AA26" si="12">EXP(-1*EXP(Z$67*(Y$67-Y3)))</f>
        <v>3.2200704320118443E-6</v>
      </c>
      <c r="AB3" s="82">
        <f t="shared" ref="AB3:AB26" si="13">(Z3-AA3)^2</f>
        <v>5.7739784698520779E-5</v>
      </c>
      <c r="AC3" s="85">
        <v>11.689500000000001</v>
      </c>
      <c r="AD3" s="85">
        <v>0</v>
      </c>
      <c r="AE3" s="82">
        <f t="shared" ref="AE3:AE31" si="14">EXP(-1*EXP(AD$67*(AC$67-AC3)))</f>
        <v>9.0192344723178749E-124</v>
      </c>
      <c r="AF3" s="82">
        <f t="shared" ref="AF3:AF25" si="15">(AD3-AE3)^2</f>
        <v>8.1346590466647093E-247</v>
      </c>
      <c r="AG3" s="85">
        <v>186.72800000000001</v>
      </c>
      <c r="AH3" s="85">
        <v>3.7174700000000001E-3</v>
      </c>
      <c r="AI3" s="82">
        <f t="shared" ref="AI3:AI45" si="16">EXP(-1*EXP(AH$67*(AG$67-AG3)))</f>
        <v>1.1710671656496151E-188</v>
      </c>
      <c r="AJ3" s="82">
        <f t="shared" ref="AJ3:AJ35" si="17">(AH3-AI3)^2</f>
        <v>1.38195832009E-5</v>
      </c>
      <c r="AK3" s="85">
        <v>1.7412799999999999</v>
      </c>
      <c r="AL3" s="85">
        <v>0</v>
      </c>
      <c r="AM3" s="82">
        <f t="shared" ref="AM3:AM25" si="18">EXP(-1*EXP(AL$67*(AK$67-AK3)))</f>
        <v>7.3840501516024112E-48</v>
      </c>
      <c r="AN3" s="82">
        <f t="shared" ref="AN3:AN25" si="19">(AL3-AM3)^2</f>
        <v>5.452419664137959E-95</v>
      </c>
      <c r="AO3" s="85">
        <v>24.1096</v>
      </c>
      <c r="AP3" s="85">
        <v>5.7077630000000005E-4</v>
      </c>
      <c r="AQ3" s="82">
        <f t="shared" ref="AQ3:AQ25" si="20">EXP(-1*EXP(AP$67*(AO$67-AO3)))</f>
        <v>2.7481749809162252E-18</v>
      </c>
      <c r="AR3" s="82">
        <f t="shared" ref="AR3:AR25" si="21">(AP3-AQ3)^2</f>
        <v>3.2578558464168694E-7</v>
      </c>
      <c r="AS3" s="85">
        <v>5.4794499999999999</v>
      </c>
      <c r="AT3" s="85">
        <v>3.79672E-3</v>
      </c>
      <c r="AU3" s="82">
        <f t="shared" ref="AU3:AU36" si="22">EXP(-1*EXP(AT$67*(AS$67-AS3)))</f>
        <v>1.2179811232963838E-4</v>
      </c>
      <c r="AV3" s="82">
        <f t="shared" ref="AV3:AV28" si="23">(AT3-AU3)^2</f>
        <v>1.3505050880478692E-5</v>
      </c>
      <c r="AW3" s="85">
        <v>23.379000000000001</v>
      </c>
      <c r="AX3" s="85">
        <v>0</v>
      </c>
      <c r="AY3" s="82">
        <f t="shared" ref="AY3:AY31" si="24">EXP(-1*EXP(AX$67*(AW$67-AW3)))</f>
        <v>1.1002342574373007E-28</v>
      </c>
      <c r="AZ3" s="82">
        <f t="shared" ref="AZ3:AZ24" si="25">(AX3-AY3)^2</f>
        <v>1.2105154212386087E-56</v>
      </c>
      <c r="BA3" s="85">
        <v>117.16200000000001</v>
      </c>
      <c r="BB3" s="85">
        <v>3.7174700000000001E-3</v>
      </c>
      <c r="BC3" s="82">
        <f t="shared" ref="BC3:BC5" si="26">EXP(-1*EXP(BB$67*(BA$67-BA3)))</f>
        <v>1.9667045912378286E-56</v>
      </c>
      <c r="BD3" s="82">
        <f t="shared" ref="BD3:BD5" si="27">(BB3-BC3)^2</f>
        <v>1.38195832009E-5</v>
      </c>
      <c r="BE3" s="85">
        <v>120.788</v>
      </c>
      <c r="BF3" s="85">
        <v>0</v>
      </c>
      <c r="BG3" s="82">
        <f t="shared" ref="BG3:BG46" si="28">EXP(-1*EXP(BF$67*(BE$67-BE3)))</f>
        <v>4.6166384208334633E-9</v>
      </c>
      <c r="BH3" s="82">
        <f t="shared" ref="BH3:BH36" si="29">(BF3-BG3)^2</f>
        <v>2.1313350308715695E-17</v>
      </c>
      <c r="BI3" s="84">
        <v>33</v>
      </c>
      <c r="BJ3" s="84">
        <v>0</v>
      </c>
      <c r="BK3" s="82">
        <f t="shared" ref="BK3:BK36" si="30">EXP(-1*EXP(BJ$67*(BI$67-BI3)))</f>
        <v>0</v>
      </c>
      <c r="BL3" s="82">
        <f t="shared" ref="BL3:BL33" si="31">(BJ3-BK3)^2</f>
        <v>0</v>
      </c>
      <c r="BM3" s="84">
        <v>220</v>
      </c>
      <c r="BN3" s="84">
        <v>0</v>
      </c>
      <c r="BO3" s="82">
        <f t="shared" ref="BO3:BO34" si="32">EXP(-1*EXP(BN$67*(BM$67-BM3)))</f>
        <v>3.1542691004447068E-17</v>
      </c>
      <c r="BP3" s="82">
        <f t="shared" ref="BP3:BP29" si="33">(BN3-BO3)^2</f>
        <v>9.9494135580202604E-34</v>
      </c>
      <c r="BQ3" s="84">
        <v>455.88200000000001</v>
      </c>
      <c r="BR3" s="84">
        <v>0</v>
      </c>
      <c r="BS3" s="82">
        <f t="shared" ref="BS3:BS28" si="34">EXP(-1*EXP(BR$67*(BQ$67-BQ3)))</f>
        <v>9.1711695620706316E-9</v>
      </c>
      <c r="BT3" s="82">
        <f t="shared" ref="BT3:BT25" si="35">(BR3-BS3)^2</f>
        <v>8.4110351136250816E-17</v>
      </c>
      <c r="BU3" s="84">
        <v>0.55432400000000004</v>
      </c>
      <c r="BV3" s="86">
        <v>0</v>
      </c>
      <c r="BW3" s="82">
        <f t="shared" ref="BW3:BW58" si="36">EXP(-1*EXP(BV$67*(BU$67-BU3)))</f>
        <v>4.2250301942422451E-4</v>
      </c>
      <c r="BX3" s="82">
        <f t="shared" ref="BX3:BX39" si="37">(BV3-BW3)^2</f>
        <v>1.7850880142258664E-7</v>
      </c>
      <c r="BY3" s="84">
        <v>2.4390200000000002</v>
      </c>
      <c r="BZ3" s="86">
        <v>3.1975010000000003E-4</v>
      </c>
      <c r="CA3" s="82">
        <f t="shared" ref="CA3:CA44" si="38">EXP(-1*EXP(BZ$67*(BY$67-BY3)))</f>
        <v>1.2649346858966312E-4</v>
      </c>
      <c r="CB3" s="82">
        <f t="shared" ref="CB3:CB27" si="39">(BZ3-CA3)^2</f>
        <v>3.7348125584070816E-8</v>
      </c>
      <c r="CC3" s="84">
        <v>1.1160699999999999</v>
      </c>
      <c r="CD3" s="84">
        <v>3.0444500000000002E-3</v>
      </c>
      <c r="CE3" s="82">
        <f t="shared" ref="CE3:CE25" si="40">EXP(-1*EXP(CD$67*(CC$67-CC3)))</f>
        <v>3.7244924279052062E-5</v>
      </c>
      <c r="CF3" s="82">
        <f t="shared" ref="CF3:CF17" si="41">(CD3-CE3)^2</f>
        <v>9.0432823674418331E-6</v>
      </c>
      <c r="CG3" s="84">
        <v>80.357100000000003</v>
      </c>
      <c r="CH3" s="84">
        <v>5.1332499999999998E-3</v>
      </c>
      <c r="CI3" s="82">
        <f t="shared" ref="CI3:CI25" si="42">EXP(-1*EXP(CH$67*(CG$67-CG3)))</f>
        <v>2.4727930474641044E-4</v>
      </c>
      <c r="CJ3" s="82">
        <f t="shared" ref="CJ3:CJ15" si="43">(CH3-CI3)^2</f>
        <v>2.3872709634876839E-5</v>
      </c>
      <c r="CK3" s="84">
        <v>0</v>
      </c>
      <c r="CL3" s="84">
        <v>3.0487800000000001E-3</v>
      </c>
      <c r="CM3" s="82">
        <f t="shared" ref="CM3:CM33" si="44">EXP(-1*EXP(CL$67*(CK$67-CK3)))</f>
        <v>0</v>
      </c>
      <c r="CN3" s="82">
        <f t="shared" ref="CN3:CN23" si="45">(CL3-CM3)^2</f>
        <v>9.2950594884E-6</v>
      </c>
      <c r="CO3" s="84">
        <v>28.603100000000001</v>
      </c>
      <c r="CP3" s="84">
        <v>1.08904E-2</v>
      </c>
      <c r="CQ3" s="82">
        <f t="shared" ref="CQ3:CQ42" si="46">EXP(-1*EXP(CP$67*(CO$67-CO3)))</f>
        <v>8.5214814412440175E-42</v>
      </c>
      <c r="CR3" s="82">
        <f t="shared" ref="CR3:CR22" si="47">(CP3-CQ3)^2</f>
        <v>1.1860081215999999E-4</v>
      </c>
      <c r="CS3" s="84">
        <v>109.375</v>
      </c>
      <c r="CT3" s="84">
        <v>7.8363900000000004E-3</v>
      </c>
      <c r="CU3" s="82">
        <f t="shared" ref="CU3:CU37" si="48">EXP(-1*EXP(CT$67*(CS$67-CS3)))</f>
        <v>4.14553824202917E-3</v>
      </c>
      <c r="CV3" s="82">
        <f t="shared" ref="CV3:CV19" si="49">(CT3-CU3)^2</f>
        <v>1.362238669931637E-5</v>
      </c>
      <c r="CW3" s="84">
        <v>111.607</v>
      </c>
      <c r="CX3" s="84">
        <v>1.6928799999999999E-3</v>
      </c>
      <c r="CY3" s="82">
        <f t="shared" ref="CY3:CY51" si="50">EXP(-1*EXP(CX$67*(CW$67-CW3)))</f>
        <v>8.6326998415690716E-7</v>
      </c>
      <c r="CZ3" s="82">
        <f t="shared" ref="CZ3:CZ31" si="51">(CX3-CY3)^2</f>
        <v>2.8629206146535064E-6</v>
      </c>
      <c r="DA3" s="84">
        <v>12.013500000000001</v>
      </c>
      <c r="DB3" s="84">
        <v>0</v>
      </c>
      <c r="DC3" s="82">
        <f t="shared" ref="DC3:DC18" si="52">EXP(-1*EXP(DB$67*(DA$67-DA3)))</f>
        <v>5.5384872899591454E-4</v>
      </c>
      <c r="DD3" s="82">
        <f t="shared" ref="DD3:DD18" si="53">(DB3-DC3)^2</f>
        <v>3.0674841461038998E-7</v>
      </c>
      <c r="DE3" s="84">
        <v>23.376799999999999</v>
      </c>
      <c r="DF3" s="84">
        <v>4.1666699999999999E-3</v>
      </c>
      <c r="DG3" s="82">
        <f t="shared" ref="DG3:DG11" si="54">EXP(-1*EXP(DF$67*(DE$67-DE3)))</f>
        <v>1.9107407126206212E-4</v>
      </c>
      <c r="DH3" s="82">
        <f t="shared" ref="DH3:DH22" si="55">(DF3-DG3)^2</f>
        <v>1.5805362988597664E-5</v>
      </c>
      <c r="DI3" s="84">
        <v>43.4604</v>
      </c>
      <c r="DJ3" s="84">
        <v>1.66667E-2</v>
      </c>
      <c r="DK3" s="82">
        <f t="shared" ref="DK3:DK23" si="56">EXP(-1*EXP(DJ$67*(DI$67-DI3)))</f>
        <v>1.6909757081707256E-3</v>
      </c>
      <c r="DL3" s="82">
        <f t="shared" ref="DL3:DL23" si="57">(DJ3-DK3)^2</f>
        <v>2.2427231806488541E-4</v>
      </c>
      <c r="DM3" s="84">
        <v>47.623600000000003</v>
      </c>
      <c r="DN3" s="84">
        <v>4.1666699999999999E-3</v>
      </c>
      <c r="DO3" s="82">
        <f t="shared" ref="DO3:DO18" si="58">EXP(-1*EXP(DN$67*(DM$67-DM3)))</f>
        <v>2.3170903493345135E-3</v>
      </c>
      <c r="DP3" s="82">
        <f t="shared" ref="DP3:DP18" si="59">(DN3-DO3)^2</f>
        <v>3.4209448841558629E-6</v>
      </c>
      <c r="DQ3" s="84">
        <v>20.584900000000001</v>
      </c>
      <c r="DR3" s="84">
        <v>3.9909799999999999E-3</v>
      </c>
      <c r="DS3" s="82">
        <f t="shared" ref="DS3:DS30" si="60">EXP(-1*EXP(DR$67*(DQ$67-DQ3)))</f>
        <v>6.9466812224305945E-3</v>
      </c>
      <c r="DT3" s="82">
        <f t="shared" ref="DT3:DT30" si="61">(DR3-DS3)^2</f>
        <v>8.7361697162777109E-6</v>
      </c>
      <c r="DU3" s="84">
        <v>2.00787</v>
      </c>
      <c r="DV3" s="84">
        <v>3.9158500000000002E-3</v>
      </c>
      <c r="DW3" s="82">
        <f t="shared" ref="DW3:DW26" si="62">EXP(-1*EXP(DV$67*(DU$67-DU3)))</f>
        <v>3.9719301130805024E-48</v>
      </c>
      <c r="DX3" s="82">
        <f t="shared" ref="DX3:DX26" si="63">(DV3-DW3)^2</f>
        <v>1.5333881222500001E-5</v>
      </c>
      <c r="DY3" s="84">
        <v>1.8008599999999999</v>
      </c>
      <c r="DZ3" s="84">
        <v>0</v>
      </c>
      <c r="EA3" s="82">
        <f t="shared" ref="EA3:EA38" si="64">EXP(-1*EXP(DZ$67*(DY$67-DY3)))</f>
        <v>1.867664556835184E-7</v>
      </c>
      <c r="EB3" s="82">
        <f t="shared" ref="EB3:EB38" si="65">(DZ3-EA3)^2</f>
        <v>3.488170896858364E-14</v>
      </c>
      <c r="EC3" s="84">
        <v>1.3465</v>
      </c>
      <c r="ED3" s="84">
        <v>0</v>
      </c>
      <c r="EE3" s="82">
        <f t="shared" ref="EE3:EE64" si="66">EXP(-1*EXP(ED$67*(EC$67-EC3)))</f>
        <v>5.4059893440509877E-69</v>
      </c>
      <c r="EF3" s="82">
        <f t="shared" ref="EF3:EF59" si="67">(ED3-EE3)^2</f>
        <v>2.9224720787992829E-137</v>
      </c>
      <c r="EG3" s="84">
        <v>4.4526899999999996</v>
      </c>
      <c r="EH3" s="84">
        <v>0</v>
      </c>
      <c r="EI3" s="82">
        <f t="shared" ref="EI3:EI55" si="68">EXP(-1*EXP(EH$67*(EG$67-EG3)))</f>
        <v>2.4206459764967476E-19</v>
      </c>
      <c r="EJ3" s="82">
        <f t="shared" ref="EJ3:EJ49" si="69">(EH3-EI3)^2</f>
        <v>5.8595269435298925E-38</v>
      </c>
      <c r="EK3" s="84">
        <v>101.053</v>
      </c>
      <c r="EL3" s="84">
        <v>4.23077E-3</v>
      </c>
      <c r="EM3" s="82">
        <f t="shared" ref="EM3:EM38" si="70">EXP(-1*EXP(EL$67*(EK$67-EK3)))</f>
        <v>7.2774666213325378E-45</v>
      </c>
      <c r="EN3" s="82">
        <f t="shared" ref="EN3:EN31" si="71">(EL3-EM3)^2</f>
        <v>1.7899414792900002E-5</v>
      </c>
      <c r="EO3" s="84">
        <v>1.9665299999999999</v>
      </c>
      <c r="EP3" s="84">
        <v>6.3775300000000002E-3</v>
      </c>
      <c r="EQ3" s="82">
        <f t="shared" ref="EQ3:EQ33" si="72">EXP(-1*EXP(EP$67*(EO$67-EO3)))</f>
        <v>1.2543838358242167E-11</v>
      </c>
      <c r="ER3" s="82">
        <f t="shared" ref="ER3:ER23" si="73">(EP3-EQ3)^2</f>
        <v>4.0672888740902594E-5</v>
      </c>
      <c r="ES3" s="84">
        <v>0.5</v>
      </c>
      <c r="ET3" s="115">
        <v>0</v>
      </c>
      <c r="EU3" s="82">
        <f t="shared" ref="EU3:EU42" si="74">EXP(-1*EXP(ET$67*(ES$67-ES3)))</f>
        <v>3.1768565979308546E-8</v>
      </c>
      <c r="EV3" s="82">
        <f t="shared" ref="EV3:EV32" si="75">(ET3-EU3)^2</f>
        <v>1.0092417843816803E-15</v>
      </c>
      <c r="EW3" s="84">
        <v>1.8564799999999999E-2</v>
      </c>
      <c r="EX3" s="84">
        <v>0</v>
      </c>
      <c r="EY3" s="82">
        <f t="shared" ref="EY3:EY46" si="76">EXP(-1*EXP(EX$67*(EW$67-EW3)))</f>
        <v>1.1178028007507266E-11</v>
      </c>
      <c r="EZ3" s="82">
        <f t="shared" ref="EZ3:EZ33" si="77">(EX3-EY3)^2</f>
        <v>1.2494831013661686E-22</v>
      </c>
      <c r="FA3" s="84">
        <v>15.738</v>
      </c>
      <c r="FB3" s="84">
        <v>0</v>
      </c>
      <c r="FC3" s="82">
        <f t="shared" ref="FC3:FC45" si="78">EXP(-1*EXP(FB$67*(FA$67-FA3)))</f>
        <v>8.0299662749743738E-6</v>
      </c>
      <c r="FD3" s="82">
        <f t="shared" ref="FD3:FD34" si="79">(FB3-FC3)^2</f>
        <v>6.4480358377225824E-11</v>
      </c>
      <c r="FE3" s="84">
        <v>104.202</v>
      </c>
      <c r="FF3" s="84">
        <v>0</v>
      </c>
      <c r="FG3" s="82">
        <f t="shared" ref="FG3:FG38" si="80">EXP(-1*EXP(FF$67*(FE$67-FE3)))</f>
        <v>2.0811571018793437E-14</v>
      </c>
      <c r="FH3" s="82">
        <f t="shared" ref="FH3:FH29" si="81">(FF3-FG3)^2</f>
        <v>4.3312148827028286E-28</v>
      </c>
      <c r="FI3" s="84">
        <v>18.320599999999999</v>
      </c>
      <c r="FJ3" s="84">
        <v>7.17703E-3</v>
      </c>
      <c r="FK3" s="82">
        <f t="shared" ref="FK3:FK36" si="82">EXP(-1*EXP(FJ$67*(FI$67-FI3)))</f>
        <v>8.6801465327715818E-3</v>
      </c>
      <c r="FL3" s="82">
        <f t="shared" ref="FL3:FL33" si="83">(FJ3-FK3)^2</f>
        <v>2.2593593110912617E-6</v>
      </c>
      <c r="FM3" s="84">
        <v>22.042000000000002</v>
      </c>
      <c r="FN3" s="84">
        <v>9.5693800000000006E-3</v>
      </c>
      <c r="FO3" s="82">
        <f t="shared" ref="FO3:FO34" si="84">EXP(-1*EXP(FN$67*(FM$67-FM3)))</f>
        <v>1.221652558893037E-8</v>
      </c>
      <c r="FP3" s="82">
        <f t="shared" ref="FP3:FP30" si="85">(FN3-FO3)^2</f>
        <v>9.1572799775397964E-5</v>
      </c>
      <c r="FQ3" s="84">
        <v>42.652700000000003</v>
      </c>
      <c r="FR3" s="84">
        <v>9.5693800000000006E-3</v>
      </c>
      <c r="FS3" s="82">
        <f t="shared" ref="FS3:FS28" si="86">EXP(-1*EXP(FR$67*(FQ$67-FQ3)))</f>
        <v>1.5802513320273563E-19</v>
      </c>
      <c r="FT3" s="82">
        <f t="shared" ref="FT3:FT28" si="87">(FR3-FS3)^2</f>
        <v>9.1573033584400017E-5</v>
      </c>
      <c r="FU3" s="84">
        <v>59.542000000000002</v>
      </c>
      <c r="FV3" s="84">
        <v>1.43541E-2</v>
      </c>
      <c r="FW3" s="82">
        <f t="shared" ref="FW3:FW31" si="88">EXP(-1*EXP(FV$67*(FU$67-FU3)))</f>
        <v>9.8247125169546285E-158</v>
      </c>
      <c r="FX3" s="82">
        <f t="shared" ref="FX3:FX31" si="89">(FV3-FW3)^2</f>
        <v>2.0604018681E-4</v>
      </c>
      <c r="FY3" s="84">
        <v>250.43100000000001</v>
      </c>
      <c r="FZ3" s="84">
        <v>2.8089899999999999E-3</v>
      </c>
      <c r="GA3" s="82">
        <f t="shared" ref="GA3:GA26" si="90">EXP(-1*EXP(FZ$67*(FY$67-FY3)))</f>
        <v>5.2688243017373511E-19</v>
      </c>
      <c r="GB3" s="82">
        <f t="shared" ref="GB3:GB26" si="91">(FZ3-GA3)^2</f>
        <v>7.890424820099997E-6</v>
      </c>
      <c r="GC3" s="84">
        <v>99.128500000000003</v>
      </c>
      <c r="GD3" s="84">
        <v>2.8409099999999999E-3</v>
      </c>
      <c r="GE3" s="82">
        <f t="shared" ref="GE3:GE28" si="92">EXP(-1*EXP(GD$67*(GC$67-GC3)))</f>
        <v>0</v>
      </c>
      <c r="GF3" s="82">
        <f t="shared" ref="GF3:GF28" si="93">(GD3-GE3)^2</f>
        <v>8.0707696281000001E-6</v>
      </c>
      <c r="GG3" s="84">
        <v>176.90600000000001</v>
      </c>
      <c r="GH3" s="84">
        <v>5.6818199999999998E-3</v>
      </c>
      <c r="GI3" s="82">
        <f t="shared" ref="GI3:GI23" si="94">EXP(-1*EXP(GH$67*(GG$67-GG3)))</f>
        <v>1.3258282352471615E-67</v>
      </c>
      <c r="GJ3" s="82">
        <f t="shared" ref="GJ3:GJ23" si="95">(GH3-GI3)^2</f>
        <v>3.22830785124E-5</v>
      </c>
      <c r="GK3" s="84">
        <v>132.68</v>
      </c>
      <c r="GL3" s="84">
        <v>2.8409099999999999E-3</v>
      </c>
      <c r="GM3" s="82">
        <f t="shared" ref="GM3:GM35" si="96">EXP(-1*EXP(GL$67*(GK$67-GK3)))</f>
        <v>0</v>
      </c>
      <c r="GN3" s="82">
        <f t="shared" ref="GN3:GN35" si="97">(GL3-GM3)^2</f>
        <v>8.0707696281000001E-6</v>
      </c>
      <c r="GO3" s="84">
        <v>271.45999999999998</v>
      </c>
      <c r="GP3" s="84">
        <v>2.8409099999999999E-3</v>
      </c>
      <c r="GQ3" s="82">
        <f t="shared" ref="GQ3:GQ34" si="98">EXP(-1*EXP(GP$67*(GO$67-GO3)))</f>
        <v>1.5552748705278515E-22</v>
      </c>
      <c r="GR3" s="82">
        <f t="shared" ref="GR3:GR34" si="99">(GP3-GQ3)^2</f>
        <v>8.0707696281000001E-6</v>
      </c>
      <c r="GS3" s="84">
        <v>237.90799999999999</v>
      </c>
      <c r="GT3" s="84">
        <v>2.8409099999999999E-3</v>
      </c>
      <c r="GU3" s="82">
        <f t="shared" ref="GU3:GU39" si="100">EXP(-1*EXP(GT$67*(GS$67-GS3)))</f>
        <v>4.8419350176825596E-69</v>
      </c>
      <c r="GV3" s="82">
        <f t="shared" ref="GV3:GV39" si="101">(GT3-GU3)^2</f>
        <v>8.0707696281000001E-6</v>
      </c>
      <c r="GW3" s="84">
        <v>31.1797</v>
      </c>
      <c r="GX3" s="84">
        <v>2.8571400000000002E-3</v>
      </c>
      <c r="GY3" s="82">
        <f t="shared" ref="GY3:GY7" si="102">EXP(-1*EXP(GX$67*(GW$67-GW3)))</f>
        <v>0</v>
      </c>
      <c r="GZ3" s="82">
        <f t="shared" ref="GZ3:GZ7" si="103">(GX3-GY3)^2</f>
        <v>8.1632489796000017E-6</v>
      </c>
      <c r="HA3" s="84">
        <v>46.233499999999999</v>
      </c>
      <c r="HB3" s="84">
        <v>2.8571400000000002E-3</v>
      </c>
      <c r="HC3" s="82">
        <f t="shared" ref="HC3:HC24" si="104">EXP(-1*EXP(HB$67*(HA$67-HA3)))</f>
        <v>0</v>
      </c>
      <c r="HD3" s="82">
        <f t="shared" ref="HD3:HD24" si="105">(HB3-HC3)^2</f>
        <v>8.1632489796000017E-6</v>
      </c>
      <c r="HE3" s="84">
        <v>91.394800000000004</v>
      </c>
      <c r="HF3" s="84">
        <v>2.8571400000000002E-3</v>
      </c>
      <c r="HG3" s="82">
        <f t="shared" ref="HG3:HG26" si="106">EXP(-1*EXP(HF$67*(HE$67-HE3)))</f>
        <v>0</v>
      </c>
      <c r="HH3" s="82">
        <f t="shared" ref="HH3:HH26" si="107">(HF3-HG3)^2</f>
        <v>8.1632489796000017E-6</v>
      </c>
      <c r="HI3" s="84">
        <v>102.14400000000001</v>
      </c>
      <c r="HJ3" s="84">
        <v>5.7142900000000003E-3</v>
      </c>
      <c r="HK3" s="82">
        <f t="shared" ref="HK3:HK27" si="108">EXP(-1*EXP(HJ$67*(HI$67-HI3)))</f>
        <v>0</v>
      </c>
      <c r="HL3" s="82">
        <f t="shared" ref="HL3:HL27" si="109">(HJ3-HK3)^2</f>
        <v>3.2653110204100003E-5</v>
      </c>
      <c r="HM3" s="84">
        <v>8.3454333333333325E-2</v>
      </c>
      <c r="HN3" s="84">
        <v>1.40806E-2</v>
      </c>
      <c r="HO3" s="82">
        <f t="shared" ref="HO3:HO54" si="110">EXP(-1*EXP(HN$67*(HM$67-HM3)))</f>
        <v>0.1326418407918265</v>
      </c>
      <c r="HP3" s="82">
        <f t="shared" ref="HP3:HP54" si="111">(HN3-HO3)^2</f>
        <v>1.4056767818097466E-2</v>
      </c>
      <c r="HQ3" s="84">
        <v>0.01</v>
      </c>
      <c r="HR3" s="115">
        <v>0</v>
      </c>
      <c r="HS3" s="82">
        <f t="shared" ref="HS3:HS33" si="112">EXP(-1*EXP(HR$67*(HQ$67-HQ3)))</f>
        <v>7.0179820671446069E-2</v>
      </c>
      <c r="HT3" s="82">
        <f t="shared" ref="HT3:HT33" si="113">(HR3-HS3)^2</f>
        <v>4.9252072294763286E-3</v>
      </c>
      <c r="HU3" s="84">
        <v>5.0000000000000001E-3</v>
      </c>
      <c r="HV3" s="115">
        <v>0</v>
      </c>
      <c r="HW3" s="82">
        <f t="shared" ref="HW3:HW33" si="114">EXP(-1*EXP(HV$67*(HU$67-HU3)))</f>
        <v>5.5598732320649998E-2</v>
      </c>
      <c r="HX3" s="82">
        <f t="shared" ref="HX3:HX33" si="115">(HV3-HW3)^2</f>
        <v>3.0912190356632905E-3</v>
      </c>
      <c r="HY3" s="84">
        <v>0.01</v>
      </c>
      <c r="HZ3" s="115">
        <v>0</v>
      </c>
      <c r="IA3" s="82">
        <f t="shared" ref="IA3:IA53" si="116">EXP(-1*EXP(HZ$67*(HY$67-HY3)))</f>
        <v>0.17598765727381685</v>
      </c>
      <c r="IB3" s="82">
        <f t="shared" ref="IB3:IB53" si="117">(HZ3-IA3)^2</f>
        <v>3.0971655512726421E-2</v>
      </c>
      <c r="IC3" s="84">
        <v>0.44117666666666666</v>
      </c>
      <c r="ID3" s="84">
        <v>7.5414799999999997E-3</v>
      </c>
      <c r="IE3" s="82">
        <f t="shared" ref="IE3:IE40" si="118">EXP(-1*EXP(ID$67*(IC$67-IC3)))</f>
        <v>4.5706977907086143E-92</v>
      </c>
      <c r="IF3" s="82">
        <f t="shared" ref="IF3:IF40" si="119">(ID3-IE3)^2</f>
        <v>5.6873920590399995E-5</v>
      </c>
      <c r="IG3" s="84">
        <v>0.17647000000000002</v>
      </c>
      <c r="IH3" s="84">
        <v>4.8657600000000002E-2</v>
      </c>
      <c r="II3" s="82">
        <f t="shared" ref="II3:II25" si="120">EXP(-1*EXP(IH$67*(IG$67-IG3)))</f>
        <v>3.4884412949329563E-2</v>
      </c>
      <c r="IJ3" s="82">
        <f t="shared" ref="IJ3:IJ25" si="121">(IH3-II3)^2</f>
        <v>1.8970068153275588E-4</v>
      </c>
      <c r="IK3" s="84">
        <v>0.132353</v>
      </c>
      <c r="IL3" s="84">
        <v>4.35445E-2</v>
      </c>
      <c r="IM3" s="82">
        <f t="shared" ref="IM3:IM25" si="122">EXP(-1*EXP(IL$67*(IK$67-IK3)))</f>
        <v>6.066306279715173E-2</v>
      </c>
      <c r="IN3" s="82">
        <f t="shared" ref="IN3:IN25" si="123">(IL3-IM3)^2</f>
        <v>2.9304519224002725E-4</v>
      </c>
      <c r="IO3" s="84">
        <v>0.34191166666666667</v>
      </c>
      <c r="IP3" s="84">
        <v>1.0139499999999999E-2</v>
      </c>
      <c r="IQ3" s="82">
        <f t="shared" ref="IQ3:IQ52" si="124">EXP(-1*EXP(IP$67*(IO$67-IO3)))</f>
        <v>7.5884216537672742E-4</v>
      </c>
      <c r="IR3" s="82">
        <f t="shared" ref="IR3:IR52" si="125">(IP3-IQ3)^2</f>
        <v>8.7996741410278971E-5</v>
      </c>
      <c r="IS3" s="93">
        <v>0</v>
      </c>
      <c r="IT3" s="94">
        <v>0</v>
      </c>
      <c r="IU3" s="82">
        <f t="shared" ref="IU3" si="126">EXP(-1*EXP(IT$67*(IS$67-IS3)))</f>
        <v>0</v>
      </c>
      <c r="IV3" s="82">
        <f t="shared" ref="IV3" si="127">(IT3-IU3)^2</f>
        <v>0</v>
      </c>
      <c r="IW3" s="93">
        <v>39.0991</v>
      </c>
      <c r="IX3" s="94">
        <v>4.70588E-3</v>
      </c>
      <c r="IY3" s="82">
        <f>EXP(-1*EXP(IX$67*(IW$67-IW3)))</f>
        <v>0</v>
      </c>
      <c r="IZ3" s="82">
        <f>(IX3-IY3)^2</f>
        <v>2.21453065744E-5</v>
      </c>
      <c r="JA3" s="93">
        <v>1.26126</v>
      </c>
      <c r="JB3" s="94">
        <v>2.35294E-3</v>
      </c>
      <c r="JC3" s="82">
        <f>EXP(-1*EXP(JB$67*(JA$67-JA3)))</f>
        <v>0</v>
      </c>
      <c r="JD3" s="82">
        <f>(JB3-JC3)^2</f>
        <v>5.5363266436E-6</v>
      </c>
      <c r="JE3" s="93">
        <v>0</v>
      </c>
      <c r="JF3" s="94">
        <v>2.35294E-3</v>
      </c>
      <c r="JG3" s="82">
        <f>EXP(-1*EXP(JF$67*(JE$67-JE3)))</f>
        <v>0</v>
      </c>
      <c r="JH3" s="82">
        <f>(JF3-JG3)^2</f>
        <v>5.5363266436E-6</v>
      </c>
      <c r="JI3" s="93">
        <v>0</v>
      </c>
      <c r="JJ3" s="94">
        <v>4.70588E-3</v>
      </c>
      <c r="JK3" s="82">
        <f>EXP(-1*EXP(JJ$67*(JI$67-JI3)))</f>
        <v>0</v>
      </c>
      <c r="JL3" s="82">
        <f>(JJ3-JK3)^2</f>
        <v>2.21453065744E-5</v>
      </c>
      <c r="JM3" s="97">
        <v>0</v>
      </c>
      <c r="JN3" s="98">
        <v>0</v>
      </c>
      <c r="JO3" s="82">
        <f>EXP(-1*EXP(JN$67*(JM$67-JM3)))</f>
        <v>2.4684166082575786E-12</v>
      </c>
      <c r="JP3" s="82">
        <f>(JN3-JO3)^2</f>
        <v>6.0930805519218487E-24</v>
      </c>
      <c r="JQ3" s="97">
        <v>0</v>
      </c>
      <c r="JR3" s="98">
        <v>0</v>
      </c>
      <c r="JS3" s="82">
        <f>EXP(-1*EXP(JR$67*(JQ$67-JQ3)))</f>
        <v>0</v>
      </c>
      <c r="JT3" s="82">
        <f>(JR3-JS3)^2</f>
        <v>0</v>
      </c>
      <c r="JU3" s="97">
        <v>0</v>
      </c>
      <c r="JV3" s="98">
        <v>0</v>
      </c>
      <c r="JW3" s="82">
        <f>EXP(-1*EXP(JV$67*(JU$67-JU3)))</f>
        <v>0</v>
      </c>
      <c r="JX3" s="82">
        <f>(JV3-JW3)^2</f>
        <v>0</v>
      </c>
      <c r="JY3">
        <v>0.232848</v>
      </c>
      <c r="JZ3">
        <v>9.8993300000000006E-2</v>
      </c>
      <c r="KA3" s="82">
        <f t="shared" ref="KA3:KA12" si="128">EXP(-1*EXP(JZ$67*(JY$67-JY3)))</f>
        <v>3.1677526575818514E-4</v>
      </c>
      <c r="KB3" s="82">
        <f t="shared" ref="KB3:KB7" si="129">(JZ3-KA3)^2</f>
        <v>9.7370565336274383E-3</v>
      </c>
      <c r="KC3">
        <v>1.1642399999999999</v>
      </c>
      <c r="KD3">
        <v>3.8590600000000003E-2</v>
      </c>
      <c r="KE3" s="82">
        <f t="shared" ref="KE3:KE18" si="130">EXP(-1*EXP(KD$67*(KC$67-KC3)))</f>
        <v>3.2855437715707798E-80</v>
      </c>
      <c r="KF3" s="82">
        <f t="shared" ref="KF3:KF7" si="131">(KD3-KE3)^2</f>
        <v>1.4892344083600002E-3</v>
      </c>
      <c r="KG3">
        <v>2.0291100000000002</v>
      </c>
      <c r="KH3">
        <v>2.1812100000000001E-2</v>
      </c>
      <c r="KI3" s="82">
        <f t="shared" ref="KI3:KI20" si="132">EXP(-1*EXP(KH$67*(KG$67-KG3)))</f>
        <v>0</v>
      </c>
      <c r="KJ3" s="82">
        <f t="shared" ref="KJ3:KJ13" si="133">(KH3-KI3)^2</f>
        <v>4.7576770641000004E-4</v>
      </c>
      <c r="KK3">
        <v>9.4339599999999996E-2</v>
      </c>
      <c r="KL3">
        <v>0.15540499999999999</v>
      </c>
      <c r="KM3" s="82">
        <f t="shared" ref="KM3:KM5" si="134">EXP(-1*EXP(KL$67*(KK$67-KK3)))</f>
        <v>0.15540397450181645</v>
      </c>
      <c r="KN3" s="82">
        <f t="shared" ref="KN3:KN5" si="135">(KL3-KM3)^2</f>
        <v>1.0516465244393471E-12</v>
      </c>
      <c r="KO3">
        <v>0.104822</v>
      </c>
      <c r="KP3">
        <v>0.125</v>
      </c>
      <c r="KQ3" s="82">
        <f t="shared" ref="KQ3:KQ5" si="136">EXP(-1*EXP(KP$67*(KO$67-KO3)))</f>
        <v>0.10880250553318602</v>
      </c>
      <c r="KR3" s="82">
        <f t="shared" ref="KR3:KR5" si="137">(KP3-KQ3)^2</f>
        <v>2.6235882700246962E-4</v>
      </c>
      <c r="KS3">
        <v>0.995807</v>
      </c>
      <c r="KT3">
        <v>4.8986500000000002E-2</v>
      </c>
      <c r="KU3" s="82">
        <f t="shared" ref="KU3:KU7" si="138">EXP(-1*EXP(KT$67*(KS$67-KS3)))</f>
        <v>4.6251278168561678E-2</v>
      </c>
      <c r="KV3" s="82">
        <f t="shared" ref="KV3:KV7" si="139">(KT3-KU3)^2</f>
        <v>7.4814384671768189E-6</v>
      </c>
      <c r="KW3">
        <v>1.9934400000000001</v>
      </c>
      <c r="KX3">
        <v>1.4511899999999999E-2</v>
      </c>
      <c r="KY3" s="82">
        <f t="shared" ref="KY3:KY11" si="140">EXP(-1*EXP(KX$67*(KW$67-KW3)))</f>
        <v>1.8515003488003279E-2</v>
      </c>
      <c r="KZ3" s="82">
        <f t="shared" ref="KZ3:KZ11" si="141">(KX3-KY3)^2</f>
        <v>1.6024837535664023E-5</v>
      </c>
      <c r="LA3">
        <v>1.9934400000000001</v>
      </c>
      <c r="LB3">
        <v>2.17678E-2</v>
      </c>
      <c r="LC3" s="82">
        <f t="shared" ref="LC3:LC11" si="142">EXP(-1*EXP(LB$67*(LA$67-LA3)))</f>
        <v>2.0278201080971645E-2</v>
      </c>
      <c r="LD3" s="82">
        <f t="shared" ref="LD3:LD11" si="143">(LB3-LC3)^2</f>
        <v>2.2189049395704439E-6</v>
      </c>
      <c r="LE3">
        <v>1.9934400000000001</v>
      </c>
      <c r="LF3">
        <v>1.71504E-2</v>
      </c>
      <c r="LG3" s="82">
        <f t="shared" ref="LG3:LG11" si="144">EXP(-1*EXP(LF$67*(LE$67-LE3)))</f>
        <v>3.2073075319789944E-2</v>
      </c>
      <c r="LH3" s="82">
        <f t="shared" ref="LH3:LH11" si="145">(LF3-LG3)^2</f>
        <v>2.2268623869986791E-4</v>
      </c>
      <c r="LI3">
        <v>1.9934400000000001</v>
      </c>
      <c r="LJ3">
        <v>3.0342999999999998E-2</v>
      </c>
      <c r="LK3" s="82">
        <f t="shared" ref="LK3:LK11" si="146">EXP(-1*EXP(LJ$67*(LI$67-LI3)))</f>
        <v>4.3211297494263591E-2</v>
      </c>
      <c r="LL3" s="82">
        <f t="shared" ref="LL3:LL11" si="147">(LJ3-LK3)^2</f>
        <v>1.6559308040087065E-4</v>
      </c>
      <c r="LM3" s="84">
        <v>0.3</v>
      </c>
      <c r="LN3" s="115">
        <v>0</v>
      </c>
      <c r="LO3" s="82">
        <f t="shared" ref="LO3:LO24" si="148">EXP(-1*EXP(LN$67*(LM$67-LM3)))</f>
        <v>1.6840514846731491E-2</v>
      </c>
      <c r="LP3" s="82">
        <f t="shared" ref="LP3:LP9" si="149">(LN3-LO3)^2</f>
        <v>2.8360294030298379E-4</v>
      </c>
      <c r="LQ3" s="84">
        <v>0.4</v>
      </c>
      <c r="LR3" s="115">
        <v>0</v>
      </c>
      <c r="LS3" s="82">
        <f t="shared" ref="LS3:LS8" si="150">EXP(-1*EXP(LR$67*(LQ$67-LQ3)))</f>
        <v>2.2045535078800915E-2</v>
      </c>
      <c r="LT3" s="82">
        <f t="shared" ref="LT3:LT8" si="151">(LR3-LS3)^2</f>
        <v>4.8600561691064168E-4</v>
      </c>
      <c r="LU3" s="84">
        <v>0.4</v>
      </c>
      <c r="LV3" s="115">
        <v>0</v>
      </c>
      <c r="LW3" s="82">
        <f t="shared" ref="LW3:LW8" si="152">EXP(-1*EXP(LV$67*(LU$67-LU3)))</f>
        <v>2.3393348983836736E-2</v>
      </c>
      <c r="LX3" s="82">
        <f t="shared" ref="LX3:LX8" si="153">(LV3-LW3)^2</f>
        <v>5.4724877667957522E-4</v>
      </c>
      <c r="LY3" s="84">
        <v>0.4</v>
      </c>
      <c r="LZ3" s="115">
        <v>0</v>
      </c>
      <c r="MA3" s="82">
        <f t="shared" ref="MA3:MA8" si="154">EXP(-1*EXP(LZ$67*(LY$67-LY3)))</f>
        <v>2.0615856192862134E-2</v>
      </c>
      <c r="MB3" s="82">
        <f t="shared" ref="MB3:MB8" si="155">(LZ3-MA3)^2</f>
        <v>4.25013526564772E-4</v>
      </c>
      <c r="MC3" s="84">
        <v>0.5</v>
      </c>
      <c r="MD3" s="115">
        <v>0</v>
      </c>
      <c r="ME3" s="82">
        <f t="shared" ref="ME3:ME11" si="156">EXP(-1*EXP(MD$67*(MC$67-MC3)))</f>
        <v>1.6217779658207601E-2</v>
      </c>
      <c r="MF3" s="82">
        <f t="shared" ref="MF3:MF11" si="157">(MD3-ME3)^2</f>
        <v>2.6301637704217225E-4</v>
      </c>
      <c r="MG3" s="84">
        <v>1</v>
      </c>
      <c r="MH3" s="115">
        <v>0</v>
      </c>
      <c r="MI3" s="82">
        <f t="shared" ref="MI3:MI11" si="158">EXP(-1*EXP(MH$67*(MG$67-MG3)))</f>
        <v>2.7359827223947114E-2</v>
      </c>
      <c r="MJ3" s="82">
        <f t="shared" ref="MJ3:MJ11" si="159">(MH3-MI3)^2</f>
        <v>7.4856014572423769E-4</v>
      </c>
      <c r="MK3" s="84">
        <v>1</v>
      </c>
      <c r="ML3" s="115">
        <v>0</v>
      </c>
      <c r="MM3" s="82">
        <f t="shared" ref="MM3:MM11" si="160">EXP(-1*EXP(ML$67*(MK$67-MK3)))</f>
        <v>2.3099627590065615E-2</v>
      </c>
      <c r="MN3" s="82">
        <f t="shared" ref="MN3:MN11" si="161">(ML3-MM3)^2</f>
        <v>5.3359279479972056E-4</v>
      </c>
      <c r="MO3">
        <v>2.0163700000000002</v>
      </c>
      <c r="MP3">
        <v>2.17678E-2</v>
      </c>
      <c r="MQ3" s="82">
        <f t="shared" ref="MQ3:MQ11" si="162">EXP(-1*EXP(MP$67*(MO$67-MO3)))</f>
        <v>2.7689004010579988E-2</v>
      </c>
      <c r="MR3" s="82">
        <f t="shared" ref="MR3:MR11" si="163">(MP3-MQ3)^2</f>
        <v>3.506065693490853E-5</v>
      </c>
      <c r="MS3" s="84">
        <v>0.4</v>
      </c>
      <c r="MT3" s="115">
        <v>0</v>
      </c>
      <c r="MU3" s="82">
        <f t="shared" ref="MU3:MU8" si="164">EXP(-1*EXP(MT$67*(MS$67-MS3)))</f>
        <v>2.6510211940285522E-2</v>
      </c>
      <c r="MV3" s="82">
        <f t="shared" ref="MV3:MV8" si="165">(MT3-MU3)^2</f>
        <v>7.0279133711885705E-4</v>
      </c>
      <c r="MW3" s="84">
        <v>0.4</v>
      </c>
      <c r="MX3" s="115">
        <v>0</v>
      </c>
      <c r="MY3" s="82">
        <f t="shared" ref="MY3:MY8" si="166">EXP(-1*EXP(MX$67*(MW$67-MW3)))</f>
        <v>2.5239375642496027E-2</v>
      </c>
      <c r="MZ3" s="82">
        <f t="shared" ref="MZ3:MZ8" si="167">(MX3-MY3)^2</f>
        <v>6.3702608282302172E-4</v>
      </c>
      <c r="NA3" s="84">
        <v>0.5</v>
      </c>
      <c r="NB3" s="115">
        <v>0</v>
      </c>
      <c r="NC3" s="82">
        <f t="shared" ref="NC3:NC8" si="168">EXP(-1*EXP(NB$67*(NA$67-NA3)))</f>
        <v>1.6612828908578261E-2</v>
      </c>
      <c r="ND3" s="82">
        <f t="shared" ref="ND3:ND8" si="169">(NB3-NC3)^2</f>
        <v>2.7598608434569355E-4</v>
      </c>
      <c r="NE3" s="84">
        <v>0.2</v>
      </c>
      <c r="NF3" s="115">
        <v>0</v>
      </c>
      <c r="NG3" s="82">
        <f t="shared" ref="NG3:NG9" si="170">EXP(-1*EXP(NF$67*(NE$67-NE3)))</f>
        <v>2.8172040333427673E-2</v>
      </c>
      <c r="NH3" s="82">
        <f t="shared" ref="NH3:NH9" si="171">(NF3-NG3)^2</f>
        <v>7.9366385654827557E-4</v>
      </c>
      <c r="NI3" s="84">
        <v>1.9964999999999999</v>
      </c>
      <c r="NJ3" s="84">
        <v>2.3127749999999999E-2</v>
      </c>
      <c r="NK3" s="82">
        <f t="shared" ref="NK3:NK11" si="172">EXP(-1*EXP(NJ$67*(NI$67-NI3)))</f>
        <v>2.6578992465333597E-2</v>
      </c>
      <c r="NL3" s="82">
        <f t="shared" ref="NL3:NL11" si="173">(NJ3-NK3)^2</f>
        <v>1.1911074554521932E-5</v>
      </c>
      <c r="NM3" s="84">
        <v>0.3</v>
      </c>
      <c r="NN3" s="115">
        <v>0</v>
      </c>
      <c r="NO3" s="82">
        <f t="shared" ref="NO3:NO9" si="174">EXP(-1*EXP(NN$67*(NM$67-NM3)))</f>
        <v>1.3393532294348847E-7</v>
      </c>
      <c r="NP3" s="82">
        <f t="shared" ref="NP3:NP9" si="175">(NN3-NO3)^2</f>
        <v>1.7938670731976549E-14</v>
      </c>
      <c r="NQ3" s="84">
        <v>0.2</v>
      </c>
      <c r="NR3" s="115">
        <v>0</v>
      </c>
      <c r="NS3" s="82">
        <f t="shared" ref="NS3:NS9" si="176">EXP(-1*EXP(NR$67*(NQ$67-NQ3)))</f>
        <v>1.0109821808169994E-2</v>
      </c>
      <c r="NT3" s="82">
        <f t="shared" ref="NT3:NT9" si="177">(NR3-NS3)^2</f>
        <v>1.0220849699294961E-4</v>
      </c>
      <c r="NU3" s="84">
        <v>1</v>
      </c>
      <c r="NV3" s="84">
        <v>4.6255499999999998E-2</v>
      </c>
      <c r="NW3" s="82">
        <f t="shared" ref="NW3:NW7" si="178">EXP(-1*EXP(NV$67*(NU$67-NU3)))</f>
        <v>2.4061818140683575E-2</v>
      </c>
      <c r="NX3" s="82">
        <f t="shared" ref="NX3:NX7" si="179">(NV3-NW3)^2</f>
        <v>4.9255951447255088E-4</v>
      </c>
      <c r="NY3" s="84">
        <v>0.2</v>
      </c>
      <c r="NZ3" s="115">
        <v>0</v>
      </c>
      <c r="OA3" s="82">
        <f t="shared" ref="OA3:OA7" si="180">EXP(-1*EXP(NZ$67*(NY$67-NY3)))</f>
        <v>5.4432365266457533E-2</v>
      </c>
      <c r="OB3" s="82">
        <f t="shared" ref="OB3:OB7" si="181">(NZ3-OA3)^2</f>
        <v>2.9628823885010525E-3</v>
      </c>
      <c r="OC3" s="84">
        <v>0.1</v>
      </c>
      <c r="OD3" s="115">
        <v>0</v>
      </c>
      <c r="OE3" s="82">
        <f t="shared" ref="OE3:OE7" si="182">EXP(-1*EXP(OD$67*(OC$67-OC3)))</f>
        <v>1.665074656995821E-2</v>
      </c>
      <c r="OF3" s="82">
        <f t="shared" ref="OF3:OF7" si="183">(OD3-OE3)^2</f>
        <v>2.7724736133697509E-4</v>
      </c>
      <c r="OG3" s="84">
        <v>2.0032899999999998</v>
      </c>
      <c r="OH3" s="84">
        <v>2.0473999999999999E-2</v>
      </c>
      <c r="OI3" s="82">
        <f t="shared" ref="OI3:OI10" si="184">EXP(-1*EXP(OH$67*(OG$67-OG3)))</f>
        <v>2.7628683221945897E-2</v>
      </c>
      <c r="OJ3" s="82">
        <f t="shared" ref="OJ3:OJ10" si="185">(OH3-OI3)^2</f>
        <v>5.118949200639413E-5</v>
      </c>
      <c r="OK3" s="84">
        <v>1.9769399999999999</v>
      </c>
      <c r="OL3" s="84">
        <v>3.83796E-2</v>
      </c>
      <c r="OM3" s="82">
        <f t="shared" ref="OM3:OM6" si="186">EXP(-1*EXP(OL$67*(OK$67-OK3)))</f>
        <v>2.3580999484109022E-2</v>
      </c>
      <c r="ON3" s="82">
        <f t="shared" ref="ON3:ON6" si="187">(OL3-OM3)^2</f>
        <v>2.1899857722892872E-4</v>
      </c>
      <c r="OO3" s="84">
        <v>0.5</v>
      </c>
      <c r="OP3" s="115">
        <v>0.02</v>
      </c>
      <c r="OQ3" s="82">
        <f t="shared" ref="OQ3:OQ6" si="188">EXP(-1*EXP(OP$67*(OO$67-OO3)))</f>
        <v>3.4915874730549516E-2</v>
      </c>
      <c r="OR3" s="82">
        <f t="shared" ref="OR3:OR6" si="189">(OP3-OQ3)^2</f>
        <v>2.224833189774456E-4</v>
      </c>
      <c r="OS3" s="84">
        <v>0.05</v>
      </c>
      <c r="OT3" s="115">
        <v>0</v>
      </c>
      <c r="OU3" s="82">
        <f t="shared" ref="OU3:OU6" si="190">EXP(-1*EXP(OT$67*(OS$67-OS3)))</f>
        <v>2.715951895242245E-2</v>
      </c>
      <c r="OV3" s="82">
        <f t="shared" ref="OV3:OV6" si="191">(OT3-OU3)^2</f>
        <v>7.3763946972699428E-4</v>
      </c>
      <c r="OW3" s="84">
        <v>1.00326</v>
      </c>
      <c r="OX3" s="84">
        <v>4.8684199999999997E-2</v>
      </c>
      <c r="OY3" s="82">
        <f t="shared" ref="OY3:OY7" si="192">EXP(-1*EXP(OX$67*(OW$67-OW3)))</f>
        <v>4.2975762133171252E-2</v>
      </c>
      <c r="OZ3" s="82">
        <f t="shared" ref="OZ3:OZ7" si="193">(OX3-OY3)^2</f>
        <v>3.2586262879444303E-5</v>
      </c>
      <c r="PA3" s="84">
        <v>0.1</v>
      </c>
      <c r="PB3" s="115">
        <v>1.4999999999999999E-2</v>
      </c>
      <c r="PC3" s="82">
        <f t="shared" ref="PC3:PC8" si="194">EXP(-1*EXP(PB$67*(PA$67-PA3)))</f>
        <v>3.2106772649542099E-2</v>
      </c>
      <c r="PD3" s="82">
        <f t="shared" ref="PD3:PD8" si="195">(PB3-PC3)^2</f>
        <v>2.9264167048312161E-4</v>
      </c>
      <c r="PE3" s="84">
        <v>0.05</v>
      </c>
      <c r="PF3" s="115">
        <v>0.02</v>
      </c>
      <c r="PG3" s="82">
        <f t="shared" ref="PG3:PG8" si="196">EXP(-1*EXP(PF$67*(PE$67-PE3)))</f>
        <v>3.4092025007646264E-2</v>
      </c>
      <c r="PH3" s="82">
        <f t="shared" ref="PH3:PH8" si="197">(PF3-PG3)^2</f>
        <v>1.9858516881612767E-4</v>
      </c>
      <c r="PI3" s="84">
        <v>0.05</v>
      </c>
      <c r="PJ3" s="115">
        <v>0.02</v>
      </c>
      <c r="PK3" s="82">
        <f t="shared" ref="PK3:PK7" si="198">EXP(-1*EXP(PJ$67*(PI$67-PI3)))</f>
        <v>1.0208475953005806E-2</v>
      </c>
      <c r="PL3" s="82">
        <f t="shared" ref="PL3:PL7" si="199">(PJ3-PK3)^2</f>
        <v>9.5873943162865565E-5</v>
      </c>
      <c r="PM3">
        <v>0</v>
      </c>
      <c r="PN3">
        <v>0</v>
      </c>
      <c r="PO3" s="82">
        <f t="shared" ref="PO3:PO17" si="200">EXP(-1*EXP(PN$67*(PM$67-PM3)))</f>
        <v>4.7733354636647192E-2</v>
      </c>
      <c r="PP3" s="82">
        <f t="shared" ref="PP3:PP17" si="201">(PN3-PO3)^2</f>
        <v>2.278473144867928E-3</v>
      </c>
      <c r="PQ3" s="101">
        <v>68.7042</v>
      </c>
      <c r="PR3" s="101">
        <v>0</v>
      </c>
      <c r="PS3" s="82">
        <f t="shared" ref="PS3:PS9" si="202">EXP(-1*EXP(PR$67*(PQ$67-PQ3)))</f>
        <v>3.1582137670664481E-3</v>
      </c>
      <c r="PT3" s="82">
        <f t="shared" ref="PT3:PT9" si="203">(PR3-PS3)^2</f>
        <v>9.9743141984880447E-6</v>
      </c>
      <c r="PU3" s="101">
        <v>49.877800000000001</v>
      </c>
      <c r="PV3" s="101">
        <v>0</v>
      </c>
      <c r="PW3" s="82">
        <f t="shared" ref="PW3:PW12" si="204">EXP(-1*EXP(PV$67*(PU$67-PU3)))</f>
        <v>5.5180115590825121E-60</v>
      </c>
      <c r="PX3" s="82">
        <f t="shared" ref="PX3:PX12" si="205">(PV3-PW3)^2</f>
        <v>3.0448451566168216E-119</v>
      </c>
      <c r="PY3" s="101">
        <v>18.337399999999999</v>
      </c>
      <c r="PZ3" s="101">
        <v>0</v>
      </c>
      <c r="QA3" s="82">
        <f t="shared" ref="QA3:QA6" si="206">EXP(-1*EXP(PZ$67*(PY$67-PY3)))</f>
        <v>3.8877188315928572E-3</v>
      </c>
      <c r="QB3" s="82">
        <f t="shared" ref="QB3:QB6" si="207">(PZ3-QA3)^2</f>
        <v>1.511435771352173E-5</v>
      </c>
      <c r="QC3">
        <v>10.8978</v>
      </c>
      <c r="QD3" s="99">
        <v>8.2417579999999996E-4</v>
      </c>
      <c r="QE3" s="82">
        <f t="shared" ref="QE3:QE15" si="208">EXP(-1*EXP(QD$67*(QC$67-QC3)))</f>
        <v>1.1831929217112388E-3</v>
      </c>
      <c r="QF3" s="82">
        <f t="shared" ref="QF3:QF15" si="209">(QD3-QE3)^2</f>
        <v>1.288932936818225E-7</v>
      </c>
      <c r="QG3">
        <v>9.9833599999999993</v>
      </c>
      <c r="QH3">
        <v>0</v>
      </c>
      <c r="QI3" s="82">
        <f t="shared" ref="QI3:QI15" si="210">EXP(-1*EXP(QH$67*(QG$67-QG3)))</f>
        <v>1.4755748705341484E-4</v>
      </c>
      <c r="QJ3" s="82">
        <f t="shared" ref="QJ3:QJ15" si="211">(QH3-QI3)^2</f>
        <v>2.1773211985518685E-8</v>
      </c>
      <c r="QK3">
        <v>19.966699999999999</v>
      </c>
      <c r="QL3">
        <v>0</v>
      </c>
      <c r="QM3" s="82">
        <f t="shared" ref="QM3:QM17" si="212">EXP(-1*EXP(QL$67*(QK$67-QK3)))</f>
        <v>5.0018926850770704E-17</v>
      </c>
      <c r="QN3" s="82">
        <f t="shared" ref="QN3:QN17" si="213">(QL3-QM3)^2</f>
        <v>2.5018930433027505E-33</v>
      </c>
      <c r="QO3">
        <v>19.055399999999999</v>
      </c>
      <c r="QP3" s="99">
        <v>2.7397260000000003E-4</v>
      </c>
      <c r="QQ3" s="82">
        <f t="shared" ref="QQ3:QQ18" si="214">EXP(-1*EXP(QP$67*(QO$67-QO3)))</f>
        <v>3.9749678926077317E-4</v>
      </c>
      <c r="QR3" s="82">
        <f t="shared" ref="QR3:QR18" si="215">(QP3-QQ3)^2</f>
        <v>1.5258225332531304E-8</v>
      </c>
      <c r="QS3">
        <v>26.053699999999999</v>
      </c>
      <c r="QT3" s="99">
        <v>2.7397260000000003E-4</v>
      </c>
      <c r="QU3" s="82">
        <f t="shared" ref="QU3:QU17" si="216">EXP(-1*EXP(QT$67*(QS$67-QS3)))</f>
        <v>9.8210204135038134E-4</v>
      </c>
      <c r="QV3" s="82">
        <f t="shared" ref="QV3:QV17" si="217">(QT3-QU3)^2</f>
        <v>5.0144730570720311E-7</v>
      </c>
      <c r="QW3">
        <v>26.981200000000001</v>
      </c>
      <c r="QX3" s="99">
        <v>2.7397260000000003E-4</v>
      </c>
      <c r="QY3" s="82">
        <f t="shared" ref="QY3:QY13" si="218">EXP(-1*EXP(QX$67*(QW$67-QW3)))</f>
        <v>1.3414104712117377E-4</v>
      </c>
      <c r="QZ3" s="82">
        <f t="shared" ref="QZ3:QZ13" si="219">(QX3-QY3)^2</f>
        <v>1.9552863180503984E-8</v>
      </c>
      <c r="RA3">
        <v>23.102</v>
      </c>
      <c r="RB3" s="99">
        <v>2.1067960000000001E-4</v>
      </c>
      <c r="RC3" s="82">
        <f t="shared" ref="RC3:RC18" si="220">EXP(-1*EXP(RB$67*(RA$67-RA3)))</f>
        <v>9.6502161913043794E-9</v>
      </c>
      <c r="RD3" s="82">
        <f t="shared" ref="RD3:RD18" si="221">(RB3-RC3)^2</f>
        <v>4.438182774191248E-8</v>
      </c>
      <c r="RE3">
        <v>67.986699999999999</v>
      </c>
      <c r="RF3" s="99">
        <v>8.7707799999999994E-5</v>
      </c>
      <c r="RG3" s="82">
        <f t="shared" ref="RG3:RG14" si="222">EXP(-1*EXP(RF$67*(RE$67-RE3)))</f>
        <v>2.6908931128964372E-4</v>
      </c>
      <c r="RH3" s="82">
        <f t="shared" ref="RH3:RH14" si="223">(RF3-RG3)^2</f>
        <v>3.2899252637715155E-8</v>
      </c>
      <c r="RI3">
        <v>15.0161</v>
      </c>
      <c r="RJ3" s="99">
        <v>2.328326E-4</v>
      </c>
      <c r="RK3" s="82">
        <f t="shared" ref="RK3:RK13" si="224">EXP(-1*EXP(RJ$67*(RI$67-RI3)))</f>
        <v>3.0547860700492297E-255</v>
      </c>
      <c r="RL3" s="82">
        <f t="shared" ref="RL3:RL13" si="225">(RJ3-RK3)^2</f>
        <v>5.4211019622760001E-8</v>
      </c>
      <c r="RM3">
        <v>8.8677700000000002</v>
      </c>
      <c r="RN3" s="99">
        <v>5.649718E-4</v>
      </c>
      <c r="RO3" s="82">
        <f t="shared" ref="RO3:RO19" si="226">EXP(-1*EXP(RN$67*(RM$67-RM3)))</f>
        <v>9.8405960965463254E-5</v>
      </c>
      <c r="RP3" s="82">
        <f t="shared" ref="RP3:RP19" si="227">(RN3-RO3)^2</f>
        <v>2.1768368215400125E-7</v>
      </c>
      <c r="RQ3">
        <v>29.898599999999998</v>
      </c>
      <c r="RR3" s="99">
        <v>0</v>
      </c>
      <c r="RS3" s="82">
        <f t="shared" ref="RS3:RS14" si="228">EXP(-1*EXP(RR$67*(RQ$67-RQ3)))</f>
        <v>5.8086912391612012E-4</v>
      </c>
      <c r="RT3" s="82">
        <f t="shared" ref="RT3:RT14" si="229">(RR3-RS3)^2</f>
        <v>3.3740893911908089E-7</v>
      </c>
      <c r="RU3">
        <v>20.638999999999999</v>
      </c>
      <c r="RV3">
        <v>0</v>
      </c>
      <c r="RW3" s="82">
        <f t="shared" ref="RW3:RW18" si="230">EXP(-1*EXP(RV$67*(RU$67-RU3)))</f>
        <v>1.4063620144983685E-5</v>
      </c>
      <c r="RX3" s="82">
        <f t="shared" ref="RX3:RX18" si="231">(RV3-RW3)^2</f>
        <v>1.9778541158239092E-10</v>
      </c>
      <c r="RY3">
        <v>19.947900000000001</v>
      </c>
      <c r="RZ3" s="99">
        <v>2.816901E-4</v>
      </c>
      <c r="SA3" s="82">
        <f t="shared" ref="SA3:SA21" si="232">EXP(-1*EXP(RZ$67*(RY$67-RY3)))</f>
        <v>6.2519060548922717E-5</v>
      </c>
      <c r="SB3" s="82">
        <f t="shared" ref="SB3:SB21" si="233">(RZ3-SA3)^2</f>
        <v>4.8035944534065671E-8</v>
      </c>
      <c r="SC3">
        <v>40.135100000000001</v>
      </c>
      <c r="SD3">
        <v>0</v>
      </c>
      <c r="SE3" s="82">
        <f t="shared" ref="SE3:SE15" si="234">EXP(-1*EXP(SD$67*(SC$67-SC3)))</f>
        <v>2.4169597859395861E-14</v>
      </c>
      <c r="SF3" s="82">
        <f t="shared" ref="SF3:SF15" si="235">(SD3-SE3)^2</f>
        <v>5.8416946068491304E-28</v>
      </c>
      <c r="SG3">
        <v>23.513500000000001</v>
      </c>
      <c r="SH3" s="99">
        <v>2.80112E-4</v>
      </c>
      <c r="SI3" s="82">
        <f t="shared" ref="SI3:SI12" si="236">EXP(-1*EXP(SH$67*(SG$67-SG3)))</f>
        <v>6.0750718995677419E-6</v>
      </c>
      <c r="SJ3" s="82">
        <f t="shared" ref="SJ3:SJ12" si="237">(SH3-SI3)^2</f>
        <v>7.5096237962721474E-8</v>
      </c>
      <c r="SK3">
        <v>7.5245899999999999</v>
      </c>
      <c r="SL3" s="99">
        <v>0</v>
      </c>
      <c r="SM3" s="82">
        <f t="shared" ref="SM3:SM11" si="238">EXP(-1*EXP(SL$67*(SK$67-SK3)))</f>
        <v>2.1133179862296999E-3</v>
      </c>
      <c r="SN3" s="82">
        <f t="shared" ref="SN3:SN11" si="239">(SL3-SM3)^2</f>
        <v>4.4661129109219538E-6</v>
      </c>
      <c r="SO3">
        <v>15.6393</v>
      </c>
      <c r="SP3" s="99">
        <v>1.2808639999999999E-4</v>
      </c>
      <c r="SQ3" s="82">
        <f t="shared" ref="SQ3:SQ16" si="240">EXP(-1*EXP(SP$67*(SO$67-SO3)))</f>
        <v>1.6153052425386674E-3</v>
      </c>
      <c r="SR3" s="82">
        <f t="shared" ref="SR3:SR16" si="241">(SP3-SQ3)^2</f>
        <v>2.2118198856020534E-6</v>
      </c>
      <c r="SS3">
        <v>21.688500000000001</v>
      </c>
      <c r="ST3" s="99">
        <v>0</v>
      </c>
      <c r="SU3" s="82">
        <f t="shared" ref="SU3:SU12" si="242">EXP(-1*EXP(ST$67*(SS$67-SS3)))</f>
        <v>2.4989713373382112E-3</v>
      </c>
      <c r="SV3" s="82">
        <f t="shared" ref="SV3:SV12" si="243">(ST3-SU3)^2</f>
        <v>6.2448577448379275E-6</v>
      </c>
      <c r="SW3">
        <v>5.0491799999999998</v>
      </c>
      <c r="SX3">
        <v>0</v>
      </c>
      <c r="SY3" s="82">
        <f t="shared" ref="SY3:SY15" si="244">EXP(-1*EXP(SX$67*(SW$67-SW3)))</f>
        <v>1.6179450655285977E-3</v>
      </c>
      <c r="SZ3" s="82">
        <f t="shared" ref="SZ3:SZ15" si="245">(SX3-SY3)^2</f>
        <v>2.6177462350683382E-6</v>
      </c>
      <c r="TA3">
        <v>20.0246</v>
      </c>
      <c r="TB3">
        <v>0</v>
      </c>
      <c r="TC3" s="82">
        <f t="shared" ref="TC3:TC21" si="246">EXP(-1*EXP(TB$67*(TA$67-TA3)))</f>
        <v>1.602700720436363E-3</v>
      </c>
      <c r="TD3" s="82">
        <f t="shared" ref="TD3:TD21" si="247">(TB3-TC3)^2</f>
        <v>2.5686495992872368E-6</v>
      </c>
      <c r="TE3">
        <v>20.0246</v>
      </c>
      <c r="TF3">
        <v>0</v>
      </c>
      <c r="TG3" s="82">
        <f t="shared" ref="TG3:TG21" si="248">EXP(-1*EXP(TF$67*(TE$67-TE3)))</f>
        <v>1.602700720436363E-3</v>
      </c>
      <c r="TH3" s="82">
        <f t="shared" ref="TH3:TH21" si="249">(TF3-TG3)^2</f>
        <v>2.5686495992872368E-6</v>
      </c>
      <c r="TI3">
        <v>70.118799999999993</v>
      </c>
      <c r="TJ3" s="99">
        <v>0</v>
      </c>
      <c r="TK3" s="82">
        <f t="shared" ref="TK3:TK19" si="250">EXP(-1*EXP(TJ$67*(TI$67-TI3)))</f>
        <v>1.2407815549951074E-4</v>
      </c>
      <c r="TL3" s="82">
        <f t="shared" ref="TL3:TL19" si="251">(TJ3-TK3)^2</f>
        <v>1.5395388672160766E-8</v>
      </c>
      <c r="TM3">
        <v>59.660400000000003</v>
      </c>
      <c r="TN3" s="99">
        <v>0</v>
      </c>
      <c r="TO3" s="82">
        <f t="shared" ref="TO3:TO21" si="252">EXP(-1*EXP(TN$67*(TM$67-TM3)))</f>
        <v>5.3996102439282815E-5</v>
      </c>
      <c r="TP3" s="82">
        <f t="shared" ref="TP3:TP21" si="253">(TN3-TO3)^2</f>
        <v>2.9155790786335237E-9</v>
      </c>
      <c r="TQ3">
        <v>33.514400000000002</v>
      </c>
      <c r="TR3" s="99">
        <v>0</v>
      </c>
      <c r="TS3" s="82">
        <f t="shared" ref="TS3:TS13" si="254">EXP(-1*EXP(TR$67*(TQ$67-TQ3)))</f>
        <v>1.2330903729339802E-3</v>
      </c>
      <c r="TT3" s="82">
        <f t="shared" ref="TT3:TT13" si="255">(TR3-TS3)^2</f>
        <v>1.5205118678224623E-6</v>
      </c>
      <c r="TU3">
        <v>12.229799999999999</v>
      </c>
      <c r="TV3">
        <v>0</v>
      </c>
      <c r="TW3" s="82">
        <f t="shared" ref="TW3:TW29" si="256">EXP(-1*EXP(TV$67*(TU$67-TU3)))</f>
        <v>9.0529972902264359E-105</v>
      </c>
      <c r="TX3" s="82">
        <f t="shared" ref="TX3:TX29" si="257">(TV3-TW3)^2</f>
        <v>8.1956759936847191E-209</v>
      </c>
      <c r="TY3" s="84">
        <v>0.1</v>
      </c>
      <c r="TZ3" s="115">
        <v>0</v>
      </c>
      <c r="UA3" s="82">
        <f t="shared" ref="UA3:UA18" si="258">EXP(-1*EXP(TZ$67*(TY$67-TY3)))</f>
        <v>0.36787944117144233</v>
      </c>
      <c r="UB3" s="82">
        <f t="shared" ref="UB3:UB18" si="259">(TZ3-UA3)^2</f>
        <v>0.1353352832366127</v>
      </c>
      <c r="UC3" s="84">
        <v>25.284888888888887</v>
      </c>
      <c r="UD3" s="84">
        <v>0</v>
      </c>
      <c r="UE3" s="82">
        <f t="shared" ref="UE3:UE26" si="260">EXP(-1*EXP(UD$67*(UC$67-UC3)))</f>
        <v>0.11701542182008834</v>
      </c>
      <c r="UF3" s="82">
        <f t="shared" ref="UF3:UF26" si="261">(UD3-UE3)^2</f>
        <v>1.3692608943733206E-2</v>
      </c>
      <c r="UG3" s="84">
        <v>34.544148148148146</v>
      </c>
      <c r="UH3" s="84">
        <v>0</v>
      </c>
      <c r="UI3" s="82">
        <f t="shared" ref="UI3:UI28" si="262">EXP(-1*EXP(UH$67*(UG$67-UG3)))</f>
        <v>0.14297425519559656</v>
      </c>
      <c r="UJ3" s="82">
        <f t="shared" ref="UJ3:UJ28" si="263">(UH3-UI3)^2</f>
        <v>2.0441637648735571E-2</v>
      </c>
      <c r="UK3" s="84">
        <v>0.33665814814814815</v>
      </c>
      <c r="UL3" s="84">
        <v>0.93965520000000002</v>
      </c>
      <c r="UM3" s="82">
        <f t="shared" ref="UM3:UM6" si="264">EXP(-1*EXP(UL$67*(UK$67-UK3)))</f>
        <v>0.91150809951198464</v>
      </c>
      <c r="UN3" s="82">
        <f t="shared" ref="UN3:UN6" si="265">(UL3-UM3)^2</f>
        <v>7.9225926588243599E-4</v>
      </c>
      <c r="UO3" s="84">
        <v>30.811962962962962</v>
      </c>
      <c r="UP3" s="84">
        <v>0</v>
      </c>
      <c r="UQ3" s="82">
        <f t="shared" ref="UQ3:UQ26" si="266">EXP(-1*EXP(UP$67*(UO$67-UO3)))</f>
        <v>9.1265587019099467E-2</v>
      </c>
      <c r="UR3" s="82">
        <f t="shared" ref="UR3:UR26" si="267">(UP3-UQ3)^2</f>
        <v>8.329407373940818E-3</v>
      </c>
      <c r="US3" s="84">
        <v>0.35612518518518516</v>
      </c>
      <c r="UT3" s="84">
        <v>6.2365999999999956E-2</v>
      </c>
      <c r="UU3" s="82">
        <f t="shared" ref="UU3:UU26" si="268">EXP(-1*EXP(UT$67*(US$67-US3)))</f>
        <v>9.6104491652811763E-2</v>
      </c>
      <c r="UV3" s="82">
        <f t="shared" ref="UV3:UV26" si="269">(UT3-UU3)^2</f>
        <v>1.1382858190068519E-3</v>
      </c>
      <c r="UW3" s="84">
        <v>31.339037037037034</v>
      </c>
      <c r="UX3" s="84">
        <v>0</v>
      </c>
      <c r="UY3" s="82">
        <f t="shared" ref="UY3:UY16" si="270">EXP(-1*EXP(UX$67*(UW$67-UW3)))</f>
        <v>0.16621375395136626</v>
      </c>
      <c r="UZ3" s="82">
        <f t="shared" ref="UZ3:UZ16" si="271">(UX3-UY3)^2</f>
        <v>2.7627012002605322E-2</v>
      </c>
      <c r="VA3" s="84">
        <v>10</v>
      </c>
      <c r="VB3" s="115">
        <v>0</v>
      </c>
      <c r="VC3" s="82">
        <f t="shared" ref="VC3:VC25" si="272">EXP(-1*EXP(VB$67*(VA$67-VA3)))</f>
        <v>3.0253130087209753E-2</v>
      </c>
      <c r="VD3" s="82">
        <f t="shared" ref="VD3:VD25" si="273">(VB3-VC3)^2</f>
        <v>9.1525188007363599E-4</v>
      </c>
    </row>
    <row r="4" spans="1:576" x14ac:dyDescent="0.25">
      <c r="A4" s="85">
        <v>5.8447500000000003</v>
      </c>
      <c r="B4" s="85">
        <v>0</v>
      </c>
      <c r="C4" s="82">
        <f t="shared" si="0"/>
        <v>1.3000221794894785E-3</v>
      </c>
      <c r="D4" s="82">
        <f t="shared" si="2"/>
        <v>1.6900576671645738E-6</v>
      </c>
      <c r="E4" s="85">
        <v>32.328800000000001</v>
      </c>
      <c r="F4" s="85">
        <v>7.9147599999999999E-3</v>
      </c>
      <c r="G4" s="82">
        <f t="shared" si="1"/>
        <v>1.8982616540562819E-12</v>
      </c>
      <c r="H4" s="82">
        <f t="shared" si="3"/>
        <v>6.2643425827551432E-5</v>
      </c>
      <c r="I4" s="85">
        <v>78.9041</v>
      </c>
      <c r="J4" s="85">
        <v>3.7313400000000001E-3</v>
      </c>
      <c r="K4" s="82">
        <f t="shared" si="4"/>
        <v>1.8092391777370069E-8</v>
      </c>
      <c r="L4" s="82">
        <f t="shared" si="5"/>
        <v>1.3922763178197066E-5</v>
      </c>
      <c r="M4" s="85">
        <v>75.057199999999995</v>
      </c>
      <c r="N4" s="85">
        <v>0</v>
      </c>
      <c r="O4" s="82">
        <f t="shared" si="6"/>
        <v>0</v>
      </c>
      <c r="P4" s="82">
        <f t="shared" si="7"/>
        <v>0</v>
      </c>
      <c r="Q4" s="85">
        <v>92.216700000000003</v>
      </c>
      <c r="R4" s="85">
        <v>-4.8227840000000002E-4</v>
      </c>
      <c r="S4" s="82">
        <f t="shared" si="8"/>
        <v>1.2261769678961266E-16</v>
      </c>
      <c r="T4" s="82">
        <f t="shared" si="9"/>
        <v>2.325924551066783E-7</v>
      </c>
      <c r="U4" s="85">
        <v>10.228300000000001</v>
      </c>
      <c r="V4" s="85">
        <v>3.9784E-3</v>
      </c>
      <c r="W4" s="82">
        <f t="shared" si="10"/>
        <v>2.7565811521269536E-4</v>
      </c>
      <c r="X4" s="82">
        <f t="shared" si="11"/>
        <v>1.3710297465358239E-5</v>
      </c>
      <c r="Y4" s="85">
        <v>26.301400000000001</v>
      </c>
      <c r="Z4" s="85">
        <v>7.8217500000000006E-3</v>
      </c>
      <c r="AA4" s="82">
        <f t="shared" si="12"/>
        <v>1.3911400028803955E-3</v>
      </c>
      <c r="AB4" s="82">
        <f t="shared" si="13"/>
        <v>4.1352744935054607E-5</v>
      </c>
      <c r="AC4" s="85">
        <v>32.146099999999997</v>
      </c>
      <c r="AD4" s="85">
        <v>3.7313400000000001E-3</v>
      </c>
      <c r="AE4" s="82">
        <f t="shared" si="14"/>
        <v>5.1082351592485763E-38</v>
      </c>
      <c r="AF4" s="82">
        <f t="shared" si="15"/>
        <v>1.39228981956E-5</v>
      </c>
      <c r="AG4" s="85">
        <v>265.44600000000003</v>
      </c>
      <c r="AH4" s="85">
        <v>3.7174700000000001E-3</v>
      </c>
      <c r="AI4" s="82">
        <f t="shared" si="16"/>
        <v>4.3890696688078717E-39</v>
      </c>
      <c r="AJ4" s="82">
        <f t="shared" si="17"/>
        <v>1.38195832009E-5</v>
      </c>
      <c r="AK4" s="85">
        <v>179.523</v>
      </c>
      <c r="AL4" s="85">
        <v>2.7836800000000002E-3</v>
      </c>
      <c r="AM4" s="82">
        <f t="shared" si="18"/>
        <v>2.0064116385856571E-3</v>
      </c>
      <c r="AN4" s="82">
        <f t="shared" si="19"/>
        <v>6.0414610565573789E-7</v>
      </c>
      <c r="AO4" s="85">
        <v>40.182600000000001</v>
      </c>
      <c r="AP4" s="85">
        <v>9.4561440000000003E-4</v>
      </c>
      <c r="AQ4" s="82">
        <f t="shared" si="20"/>
        <v>3.014273266759171E-6</v>
      </c>
      <c r="AR4" s="82">
        <f t="shared" si="21"/>
        <v>8.8849499891752177E-7</v>
      </c>
      <c r="AS4" s="85">
        <v>10.411</v>
      </c>
      <c r="AT4" s="85">
        <v>7.5765299999999997E-3</v>
      </c>
      <c r="AU4" s="82">
        <f t="shared" si="22"/>
        <v>1.302911665909765E-3</v>
      </c>
      <c r="AV4" s="82">
        <f t="shared" si="23"/>
        <v>3.9358287001833132E-5</v>
      </c>
      <c r="AW4" s="85">
        <v>40.182600000000001</v>
      </c>
      <c r="AX4" s="85">
        <v>3.7313400000000001E-3</v>
      </c>
      <c r="AY4" s="82">
        <f t="shared" si="24"/>
        <v>6.4756647436658581E-10</v>
      </c>
      <c r="AZ4" s="82">
        <f t="shared" si="25"/>
        <v>1.3922893363019042E-5</v>
      </c>
      <c r="BA4" s="85">
        <v>166.59</v>
      </c>
      <c r="BB4" s="85">
        <v>3.7174700000000001E-3</v>
      </c>
      <c r="BC4" s="82">
        <f t="shared" si="26"/>
        <v>4.3316395029067353E-18</v>
      </c>
      <c r="BD4" s="82">
        <f t="shared" si="27"/>
        <v>1.3819583200899968E-5</v>
      </c>
      <c r="BE4" s="85">
        <v>92.216700000000003</v>
      </c>
      <c r="BF4" s="85">
        <v>-4.8227840000000002E-4</v>
      </c>
      <c r="BG4" s="82">
        <f t="shared" si="28"/>
        <v>1.2270364904605608E-16</v>
      </c>
      <c r="BH4" s="82">
        <f t="shared" si="29"/>
        <v>2.3259245510667835E-7</v>
      </c>
      <c r="BI4" s="84">
        <v>297.79399999999998</v>
      </c>
      <c r="BJ4" s="84">
        <v>0</v>
      </c>
      <c r="BK4" s="82">
        <f t="shared" si="30"/>
        <v>7.167723417953446E-53</v>
      </c>
      <c r="BL4" s="82">
        <f t="shared" si="31"/>
        <v>5.137625899627823E-105</v>
      </c>
      <c r="BM4" s="84">
        <v>500</v>
      </c>
      <c r="BN4" s="84">
        <v>0</v>
      </c>
      <c r="BO4" s="82">
        <f t="shared" si="32"/>
        <v>6.0803813865112714E-5</v>
      </c>
      <c r="BP4" s="82">
        <f t="shared" si="33"/>
        <v>3.6971037805432731E-9</v>
      </c>
      <c r="BQ4" s="84">
        <v>584.55899999999997</v>
      </c>
      <c r="BR4" s="84">
        <v>3.1948900000000001E-3</v>
      </c>
      <c r="BS4" s="82">
        <f t="shared" si="34"/>
        <v>7.1031068624163716E-5</v>
      </c>
      <c r="BT4" s="82">
        <f t="shared" si="35"/>
        <v>9.7584946231365827E-6</v>
      </c>
      <c r="BU4" s="84">
        <v>1.4412400000000001</v>
      </c>
      <c r="BV4" s="86">
        <v>0</v>
      </c>
      <c r="BW4" s="82">
        <f t="shared" si="36"/>
        <v>8.245753129159344E-4</v>
      </c>
      <c r="BX4" s="82">
        <f t="shared" si="37"/>
        <v>6.7992444667041112E-7</v>
      </c>
      <c r="BY4" s="84">
        <v>4.43459</v>
      </c>
      <c r="BZ4" s="86">
        <v>3.3191820000000002E-4</v>
      </c>
      <c r="CA4" s="82">
        <f t="shared" si="38"/>
        <v>6.9773291949721118E-4</v>
      </c>
      <c r="CB4" s="82">
        <f t="shared" si="39"/>
        <v>1.3382040900082328E-7</v>
      </c>
      <c r="CC4" s="84">
        <v>2.7901799999999999</v>
      </c>
      <c r="CD4" s="84">
        <v>6.0820800000000001E-3</v>
      </c>
      <c r="CE4" s="82">
        <f t="shared" si="40"/>
        <v>6.3389973874925453E-4</v>
      </c>
      <c r="CF4" s="82">
        <f t="shared" si="41"/>
        <v>2.9682668159082239E-5</v>
      </c>
      <c r="CG4" s="84">
        <v>86.495500000000007</v>
      </c>
      <c r="CH4" s="84">
        <v>1.1174399999999999E-2</v>
      </c>
      <c r="CI4" s="82">
        <f t="shared" si="42"/>
        <v>2.9824876184653053E-3</v>
      </c>
      <c r="CJ4" s="82">
        <f t="shared" si="43"/>
        <v>6.7107428466741409E-5</v>
      </c>
      <c r="CK4" s="84">
        <v>0.11086500000000001</v>
      </c>
      <c r="CL4" s="84">
        <v>3.0555399999999998E-3</v>
      </c>
      <c r="CM4" s="82">
        <f t="shared" si="44"/>
        <v>0</v>
      </c>
      <c r="CN4" s="82">
        <f t="shared" si="45"/>
        <v>9.3363246915999989E-6</v>
      </c>
      <c r="CO4" s="84">
        <v>30.0443</v>
      </c>
      <c r="CP4" s="84">
        <v>1.09783E-2</v>
      </c>
      <c r="CQ4" s="82">
        <f t="shared" si="46"/>
        <v>2.3874850521286046E-26</v>
      </c>
      <c r="CR4" s="82">
        <f t="shared" si="47"/>
        <v>1.2052307088999999E-4</v>
      </c>
      <c r="CS4" s="84">
        <v>116.071</v>
      </c>
      <c r="CT4" s="84">
        <v>1.08126E-2</v>
      </c>
      <c r="CU4" s="82">
        <f t="shared" si="48"/>
        <v>8.7095293892264884E-3</v>
      </c>
      <c r="CV4" s="82">
        <f t="shared" si="49"/>
        <v>4.4229059938992725E-6</v>
      </c>
      <c r="CW4" s="84">
        <v>128.34800000000001</v>
      </c>
      <c r="CX4" s="84">
        <v>1.0662400000000001E-2</v>
      </c>
      <c r="CY4" s="82">
        <f t="shared" si="50"/>
        <v>2.5486033724397432E-4</v>
      </c>
      <c r="CZ4" s="82">
        <f t="shared" si="51"/>
        <v>1.0831688183183981E-4</v>
      </c>
      <c r="DA4" s="84">
        <v>18.840599999999998</v>
      </c>
      <c r="DB4" s="84">
        <v>0</v>
      </c>
      <c r="DC4" s="82">
        <f t="shared" si="52"/>
        <v>3.7213009112636976E-3</v>
      </c>
      <c r="DD4" s="82">
        <f t="shared" si="53"/>
        <v>1.3848080472172026E-5</v>
      </c>
      <c r="DE4" s="84">
        <v>33.821599999999997</v>
      </c>
      <c r="DF4" s="84">
        <v>2.91667E-2</v>
      </c>
      <c r="DG4" s="82">
        <f t="shared" si="54"/>
        <v>1.4207177854284319E-3</v>
      </c>
      <c r="DH4" s="82">
        <f t="shared" si="55"/>
        <v>7.6983952905132177E-4</v>
      </c>
      <c r="DI4" s="84">
        <v>70.909099999999995</v>
      </c>
      <c r="DJ4" s="84">
        <v>4.1666700000000001E-2</v>
      </c>
      <c r="DK4" s="82">
        <f t="shared" si="56"/>
        <v>2.9413197664602458E-2</v>
      </c>
      <c r="DL4" s="82">
        <f t="shared" si="57"/>
        <v>1.5014831948359302E-4</v>
      </c>
      <c r="DM4" s="84">
        <v>95.350300000000004</v>
      </c>
      <c r="DN4" s="84">
        <v>0.05</v>
      </c>
      <c r="DO4" s="82">
        <f t="shared" si="58"/>
        <v>1.2556478209117157E-2</v>
      </c>
      <c r="DP4" s="82">
        <f t="shared" si="59"/>
        <v>1.4020173241043184E-3</v>
      </c>
      <c r="DQ4" s="84">
        <v>38.902999999999999</v>
      </c>
      <c r="DR4" s="84">
        <v>7.9917300000000007E-3</v>
      </c>
      <c r="DS4" s="82">
        <f t="shared" si="60"/>
        <v>1.6081463028895383E-2</v>
      </c>
      <c r="DT4" s="82">
        <f t="shared" si="61"/>
        <v>6.5443780478800868E-5</v>
      </c>
      <c r="DU4" s="84">
        <v>4.0157499999999997</v>
      </c>
      <c r="DV4" s="84">
        <v>3.6062300000000002E-3</v>
      </c>
      <c r="DW4" s="82">
        <f t="shared" si="62"/>
        <v>1.7474116214913867E-20</v>
      </c>
      <c r="DX4" s="82">
        <f t="shared" si="63"/>
        <v>1.3004894812900001E-5</v>
      </c>
      <c r="DY4" s="84">
        <v>3.82437</v>
      </c>
      <c r="DZ4" s="84">
        <v>0</v>
      </c>
      <c r="EA4" s="82">
        <f t="shared" si="64"/>
        <v>6.5894506661322876E-6</v>
      </c>
      <c r="EB4" s="82">
        <f t="shared" si="65"/>
        <v>4.3420860081391247E-11</v>
      </c>
      <c r="EC4" s="84">
        <v>4.0395000000000003</v>
      </c>
      <c r="ED4" s="84">
        <v>0</v>
      </c>
      <c r="EE4" s="82">
        <f t="shared" si="66"/>
        <v>1.402491185982282E-60</v>
      </c>
      <c r="EF4" s="82">
        <f t="shared" si="67"/>
        <v>1.9669815267579878E-120</v>
      </c>
      <c r="EG4" s="84">
        <v>10.018599999999999</v>
      </c>
      <c r="EH4" s="84">
        <v>0</v>
      </c>
      <c r="EI4" s="82">
        <f t="shared" si="68"/>
        <v>1.0641290144079445E-15</v>
      </c>
      <c r="EJ4" s="82">
        <f t="shared" si="69"/>
        <v>1.1323705593048234E-30</v>
      </c>
      <c r="EK4" s="84">
        <v>202.10499999999999</v>
      </c>
      <c r="EL4" s="84">
        <v>4.23077E-3</v>
      </c>
      <c r="EM4" s="82">
        <f t="shared" si="70"/>
        <v>2.4345800540179486E-27</v>
      </c>
      <c r="EN4" s="82">
        <f t="shared" si="71"/>
        <v>1.7899414792900002E-5</v>
      </c>
      <c r="EO4" s="84">
        <v>4.0167400000000004</v>
      </c>
      <c r="EP4" s="84">
        <v>1.1686E-2</v>
      </c>
      <c r="EQ4" s="82">
        <f t="shared" si="72"/>
        <v>7.5532133931742644E-5</v>
      </c>
      <c r="ER4" s="82">
        <f t="shared" si="73"/>
        <v>1.3480296406900361E-4</v>
      </c>
      <c r="ES4" s="84">
        <v>1</v>
      </c>
      <c r="ET4" s="115">
        <v>0</v>
      </c>
      <c r="EU4" s="82">
        <f t="shared" si="74"/>
        <v>1.124755383946455E-7</v>
      </c>
      <c r="EV4" s="82">
        <f t="shared" si="75"/>
        <v>1.2650746737165375E-14</v>
      </c>
      <c r="EW4" s="84">
        <v>21</v>
      </c>
      <c r="EX4" s="84">
        <v>3.0774700000000001E-3</v>
      </c>
      <c r="EY4" s="82">
        <f t="shared" si="76"/>
        <v>2.3366510396083877E-3</v>
      </c>
      <c r="EZ4" s="82">
        <f t="shared" si="77"/>
        <v>5.4881273207570946E-7</v>
      </c>
      <c r="FA4" s="84">
        <v>20.7715</v>
      </c>
      <c r="FB4" s="84">
        <v>0</v>
      </c>
      <c r="FC4" s="82">
        <f t="shared" si="78"/>
        <v>5.6893775749656846E-5</v>
      </c>
      <c r="FD4" s="82">
        <f t="shared" si="79"/>
        <v>3.2369017190522413E-9</v>
      </c>
      <c r="FE4" s="84">
        <v>205.042</v>
      </c>
      <c r="FF4" s="84">
        <v>0</v>
      </c>
      <c r="FG4" s="82">
        <f t="shared" si="80"/>
        <v>1.2161896848668409E-9</v>
      </c>
      <c r="FH4" s="82">
        <f t="shared" si="81"/>
        <v>1.4791173495765059E-18</v>
      </c>
      <c r="FI4" s="84">
        <v>24.904599999999999</v>
      </c>
      <c r="FJ4" s="84">
        <v>1.43541E-2</v>
      </c>
      <c r="FK4" s="82">
        <f t="shared" si="82"/>
        <v>4.9120894436674473E-2</v>
      </c>
      <c r="FL4" s="82">
        <f t="shared" si="83"/>
        <v>1.2087299954019789E-3</v>
      </c>
      <c r="FM4" s="84">
        <v>36.927500000000002</v>
      </c>
      <c r="FN4" s="84">
        <v>9.5693800000000006E-3</v>
      </c>
      <c r="FO4" s="82">
        <f t="shared" si="84"/>
        <v>1.5957466016681249E-3</v>
      </c>
      <c r="FP4" s="82">
        <f t="shared" si="85"/>
        <v>6.357882957099353E-5</v>
      </c>
      <c r="FQ4" s="84">
        <v>66.126000000000005</v>
      </c>
      <c r="FR4" s="84">
        <v>1.43541E-2</v>
      </c>
      <c r="FS4" s="82">
        <f t="shared" si="86"/>
        <v>3.4858638439486632E-3</v>
      </c>
      <c r="FT4" s="82">
        <f t="shared" si="87"/>
        <v>1.1811855714370153E-4</v>
      </c>
      <c r="FU4" s="84">
        <v>74.141199999999998</v>
      </c>
      <c r="FV4" s="84">
        <v>1.43541E-2</v>
      </c>
      <c r="FW4" s="82">
        <f t="shared" si="88"/>
        <v>6.8485448514652386E-28</v>
      </c>
      <c r="FX4" s="82">
        <f t="shared" si="89"/>
        <v>2.0604018681E-4</v>
      </c>
      <c r="FY4" s="84">
        <v>279.09500000000003</v>
      </c>
      <c r="FZ4" s="84">
        <v>1.6853900000000002E-2</v>
      </c>
      <c r="GA4" s="82">
        <f t="shared" si="90"/>
        <v>1.0663796837036448E-10</v>
      </c>
      <c r="GB4" s="82">
        <f t="shared" si="91"/>
        <v>2.8405394161546874E-4</v>
      </c>
      <c r="GC4" s="84">
        <v>160.131</v>
      </c>
      <c r="GD4" s="84">
        <v>1.42045E-2</v>
      </c>
      <c r="GE4" s="82">
        <f t="shared" si="92"/>
        <v>1.5932712646867227E-27</v>
      </c>
      <c r="GF4" s="82">
        <f t="shared" si="93"/>
        <v>2.0176782025E-4</v>
      </c>
      <c r="GG4" s="84">
        <v>225.708</v>
      </c>
      <c r="GH4" s="84">
        <v>8.5227299999999992E-3</v>
      </c>
      <c r="GI4" s="82">
        <f t="shared" si="94"/>
        <v>2.1224042919100764E-5</v>
      </c>
      <c r="GJ4" s="82">
        <f t="shared" si="95"/>
        <v>7.2275603538281995E-5</v>
      </c>
      <c r="GK4" s="84">
        <v>186.05699999999999</v>
      </c>
      <c r="GL4" s="84">
        <v>5.6818199999999998E-3</v>
      </c>
      <c r="GM4" s="82">
        <f t="shared" si="96"/>
        <v>0</v>
      </c>
      <c r="GN4" s="82">
        <f t="shared" si="97"/>
        <v>3.22830785124E-5</v>
      </c>
      <c r="GO4" s="84">
        <v>337.03699999999998</v>
      </c>
      <c r="GP4" s="84">
        <v>2.8409099999999999E-3</v>
      </c>
      <c r="GQ4" s="82">
        <f t="shared" si="98"/>
        <v>1.5444947072028779E-5</v>
      </c>
      <c r="GR4" s="82">
        <f t="shared" si="99"/>
        <v>7.9832527653172621E-6</v>
      </c>
      <c r="GS4" s="84">
        <v>344.66199999999998</v>
      </c>
      <c r="GT4" s="84">
        <v>8.5227299999999992E-3</v>
      </c>
      <c r="GU4" s="82">
        <f t="shared" si="100"/>
        <v>6.3564471495466722E-7</v>
      </c>
      <c r="GV4" s="82">
        <f t="shared" si="101"/>
        <v>7.2626092200381233E-5</v>
      </c>
      <c r="GW4" s="84">
        <v>45.155099999999997</v>
      </c>
      <c r="GX4" s="84">
        <v>5.7142900000000003E-3</v>
      </c>
      <c r="GY4" s="82">
        <f t="shared" si="102"/>
        <v>0</v>
      </c>
      <c r="GZ4" s="82">
        <f t="shared" si="103"/>
        <v>3.2653110204100003E-5</v>
      </c>
      <c r="HA4" s="84">
        <v>64.510000000000005</v>
      </c>
      <c r="HB4" s="84">
        <v>5.7142900000000003E-3</v>
      </c>
      <c r="HC4" s="82">
        <f t="shared" si="104"/>
        <v>0</v>
      </c>
      <c r="HD4" s="82">
        <f t="shared" si="105"/>
        <v>3.2653110204100003E-5</v>
      </c>
      <c r="HE4" s="84">
        <v>116.123</v>
      </c>
      <c r="HF4" s="84">
        <v>5.7142900000000003E-3</v>
      </c>
      <c r="HG4" s="82">
        <f t="shared" si="106"/>
        <v>5.7398971421103828E-113</v>
      </c>
      <c r="HH4" s="82">
        <f t="shared" si="107"/>
        <v>3.2653110204100003E-5</v>
      </c>
      <c r="HI4" s="84">
        <v>158.05799999999999</v>
      </c>
      <c r="HJ4" s="84">
        <v>5.7142900000000003E-3</v>
      </c>
      <c r="HK4" s="82">
        <f t="shared" si="108"/>
        <v>0</v>
      </c>
      <c r="HL4" s="82">
        <f t="shared" si="109"/>
        <v>3.2653110204100003E-5</v>
      </c>
      <c r="HM4" s="84">
        <v>0.17526666666666665</v>
      </c>
      <c r="HN4" s="84">
        <v>2.8161200000000001E-2</v>
      </c>
      <c r="HO4" s="82">
        <f t="shared" si="110"/>
        <v>0.15879017688665834</v>
      </c>
      <c r="HP4" s="82">
        <f t="shared" si="111"/>
        <v>1.7063929602455119E-2</v>
      </c>
      <c r="HQ4" s="84">
        <v>0.02</v>
      </c>
      <c r="HR4" s="115">
        <v>0</v>
      </c>
      <c r="HS4" s="82">
        <f t="shared" si="112"/>
        <v>0.10585386819587958</v>
      </c>
      <c r="HT4" s="82">
        <f t="shared" si="113"/>
        <v>1.1205041412030646E-2</v>
      </c>
      <c r="HU4" s="84">
        <v>0.01</v>
      </c>
      <c r="HV4" s="115">
        <v>0</v>
      </c>
      <c r="HW4" s="82">
        <f t="shared" si="114"/>
        <v>7.0179820671446069E-2</v>
      </c>
      <c r="HX4" s="82">
        <f t="shared" si="115"/>
        <v>4.9252072294763286E-3</v>
      </c>
      <c r="HY4" s="84">
        <v>0.02</v>
      </c>
      <c r="HZ4" s="115">
        <v>0</v>
      </c>
      <c r="IA4" s="82">
        <f t="shared" si="116"/>
        <v>0.1857435139061617</v>
      </c>
      <c r="IB4" s="82">
        <f t="shared" si="117"/>
        <v>3.4500652958208484E-2</v>
      </c>
      <c r="IC4" s="84">
        <v>0.81617666666666666</v>
      </c>
      <c r="ID4" s="84">
        <v>1.2541500000000001E-2</v>
      </c>
      <c r="IE4" s="82">
        <f t="shared" si="118"/>
        <v>3.1130027239322072E-47</v>
      </c>
      <c r="IF4" s="82">
        <f t="shared" si="119"/>
        <v>1.5728922225000002E-4</v>
      </c>
      <c r="IG4" s="84">
        <v>0.28676499999999999</v>
      </c>
      <c r="IH4" s="84">
        <v>8.1953200000000004E-2</v>
      </c>
      <c r="II4" s="82">
        <f t="shared" si="120"/>
        <v>6.2535908835463519E-2</v>
      </c>
      <c r="IJ4" s="82">
        <f t="shared" si="121"/>
        <v>3.7703119616838666E-4</v>
      </c>
      <c r="IK4" s="84">
        <v>0.25367666666666666</v>
      </c>
      <c r="IL4" s="84">
        <v>0.11017</v>
      </c>
      <c r="IM4" s="82">
        <f t="shared" si="122"/>
        <v>0.10039755464208233</v>
      </c>
      <c r="IN4" s="82">
        <f t="shared" si="123"/>
        <v>9.5500688273486656E-5</v>
      </c>
      <c r="IO4" s="84">
        <v>0.20955833333333332</v>
      </c>
      <c r="IP4" s="84">
        <v>1.0184800000000001E-2</v>
      </c>
      <c r="IQ4" s="82">
        <f t="shared" si="124"/>
        <v>1.7405186247172142E-4</v>
      </c>
      <c r="IR4" s="82">
        <f t="shared" si="125"/>
        <v>1.0021507827302589E-4</v>
      </c>
      <c r="IS4" s="93">
        <v>21.441400000000002</v>
      </c>
      <c r="IT4" s="94">
        <v>1.4117599999999999E-2</v>
      </c>
      <c r="IU4" s="82">
        <f t="shared" ref="IU4:IU31" si="274">EXP(-1*EXP(IT$67*(IS$67-IS4)))</f>
        <v>0</v>
      </c>
      <c r="IV4" s="82">
        <f t="shared" ref="IV4:IV31" si="275">(IT4-IU4)^2</f>
        <v>1.9930662975999999E-4</v>
      </c>
      <c r="IW4" s="93">
        <v>71.891900000000007</v>
      </c>
      <c r="IX4" s="94">
        <v>4.70588E-3</v>
      </c>
      <c r="IY4" s="82">
        <f t="shared" ref="IY4:IY30" si="276">EXP(-1*EXP(IX$67*(IW$67-IW4)))</f>
        <v>0</v>
      </c>
      <c r="IZ4" s="82">
        <f t="shared" ref="IZ4:IZ30" si="277">(IX4-IY4)^2</f>
        <v>2.21453065744E-5</v>
      </c>
      <c r="JA4" s="93">
        <v>15.1351</v>
      </c>
      <c r="JB4" s="94">
        <v>1.4117599999999999E-2</v>
      </c>
      <c r="JC4" s="82">
        <f t="shared" ref="JC4:JC33" si="278">EXP(-1*EXP(JB$67*(JA$67-JA4)))</f>
        <v>0</v>
      </c>
      <c r="JD4" s="82">
        <f t="shared" ref="JD4:JD33" si="279">(JB4-JC4)^2</f>
        <v>1.9930662975999999E-4</v>
      </c>
      <c r="JE4" s="93">
        <v>58.018000000000001</v>
      </c>
      <c r="JF4" s="94">
        <v>1.88235E-2</v>
      </c>
      <c r="JG4" s="82">
        <f t="shared" ref="JG4:JG39" si="280">EXP(-1*EXP(JF$67*(JE$67-JE4)))</f>
        <v>0</v>
      </c>
      <c r="JH4" s="82">
        <f t="shared" ref="JH4:JH39" si="281">(JF4-JG4)^2</f>
        <v>3.5432415224999998E-4</v>
      </c>
      <c r="JI4" s="93">
        <v>140</v>
      </c>
      <c r="JJ4" s="94">
        <v>0</v>
      </c>
      <c r="JK4" s="82">
        <f t="shared" ref="JK4:JK32" si="282">EXP(-1*EXP(JJ$67*(JI$67-JI4)))</f>
        <v>0</v>
      </c>
      <c r="JL4" s="82">
        <f t="shared" ref="JL4:JL32" si="283">(JJ4-JK4)^2</f>
        <v>0</v>
      </c>
      <c r="JM4" s="97">
        <v>15.4244</v>
      </c>
      <c r="JN4" s="98">
        <v>4.5564400000000001E-3</v>
      </c>
      <c r="JO4" s="82">
        <f t="shared" ref="JO4:JO23" si="284">EXP(-1*EXP(JN$67*(JM$67-JM4)))</f>
        <v>3.0683579227830959E-3</v>
      </c>
      <c r="JP4" s="82">
        <f t="shared" ref="JP4:JP23" si="285">(JN4-JO4)^2</f>
        <v>2.2143882685341768E-6</v>
      </c>
      <c r="JQ4" s="84">
        <v>10</v>
      </c>
      <c r="JR4" s="84">
        <v>0</v>
      </c>
      <c r="JS4" s="82">
        <f t="shared" ref="JS4:JS28" si="286">EXP(-1*EXP(JR$67*(JQ$67-JQ4)))</f>
        <v>0</v>
      </c>
      <c r="JT4" s="82">
        <f t="shared" ref="JT4:JT28" si="287">(JR4-JS4)^2</f>
        <v>0</v>
      </c>
      <c r="JU4" s="84">
        <v>10</v>
      </c>
      <c r="JV4" s="115">
        <v>0</v>
      </c>
      <c r="JW4" s="82">
        <f t="shared" ref="JW4:JW22" si="288">EXP(-1*EXP(JV$67*(JU$67-JU4)))</f>
        <v>0</v>
      </c>
      <c r="JX4" s="82">
        <f t="shared" ref="JX4:JX22" si="289">(JV4-JW4)^2</f>
        <v>0</v>
      </c>
      <c r="JY4">
        <v>0.29937599999999998</v>
      </c>
      <c r="JZ4">
        <v>0.147651</v>
      </c>
      <c r="KA4" s="82">
        <f t="shared" si="128"/>
        <v>0.10553951973213921</v>
      </c>
      <c r="KB4" s="82">
        <f t="shared" si="129"/>
        <v>1.7733767703504292E-3</v>
      </c>
      <c r="KC4">
        <v>2.0291100000000002</v>
      </c>
      <c r="KD4">
        <v>6.6275200000000006E-2</v>
      </c>
      <c r="KE4" s="82">
        <f t="shared" si="130"/>
        <v>2.4462057314339275E-20</v>
      </c>
      <c r="KF4" s="82">
        <f t="shared" si="131"/>
        <v>4.392402135040001E-3</v>
      </c>
      <c r="KG4">
        <v>4.0582099999999999</v>
      </c>
      <c r="KH4">
        <v>4.7818800000000002E-2</v>
      </c>
      <c r="KI4" s="82">
        <f t="shared" si="132"/>
        <v>0</v>
      </c>
      <c r="KJ4" s="82">
        <f t="shared" si="133"/>
        <v>2.2866376334400003E-3</v>
      </c>
      <c r="KK4">
        <v>0.115304</v>
      </c>
      <c r="KL4">
        <v>0.24915499999999999</v>
      </c>
      <c r="KM4" s="82">
        <f t="shared" si="134"/>
        <v>0.27491567750593759</v>
      </c>
      <c r="KN4" s="82">
        <f t="shared" si="135"/>
        <v>6.6361250556491985E-4</v>
      </c>
      <c r="KO4">
        <v>0.199161</v>
      </c>
      <c r="KP4">
        <v>0.25</v>
      </c>
      <c r="KQ4" s="82">
        <f t="shared" si="136"/>
        <v>0.25887371243785939</v>
      </c>
      <c r="KR4" s="82">
        <f t="shared" si="137"/>
        <v>7.8742772429820504E-5</v>
      </c>
      <c r="KS4">
        <v>2.0021</v>
      </c>
      <c r="KT4">
        <v>9.6283800000000003E-2</v>
      </c>
      <c r="KU4" s="82">
        <f t="shared" si="138"/>
        <v>9.3067792598166346E-2</v>
      </c>
      <c r="KV4" s="82">
        <f t="shared" si="139"/>
        <v>1.0342703608648867E-5</v>
      </c>
      <c r="KW4">
        <v>4.0131100000000002</v>
      </c>
      <c r="KX4">
        <v>2.9683399999999999E-2</v>
      </c>
      <c r="KY4" s="82">
        <f t="shared" si="140"/>
        <v>2.9821290777766025E-2</v>
      </c>
      <c r="KZ4" s="82">
        <f t="shared" si="141"/>
        <v>1.9013866592919795E-8</v>
      </c>
      <c r="LA4">
        <v>3.9868899999999998</v>
      </c>
      <c r="LB4">
        <v>4.8153000000000001E-2</v>
      </c>
      <c r="LC4" s="82">
        <f t="shared" si="142"/>
        <v>3.3898977051087027E-2</v>
      </c>
      <c r="LD4" s="82">
        <f t="shared" si="143"/>
        <v>2.0317717022813771E-4</v>
      </c>
      <c r="LE4">
        <v>3.9868899999999998</v>
      </c>
      <c r="LF4">
        <v>4.8153000000000001E-2</v>
      </c>
      <c r="LG4" s="82">
        <f t="shared" si="144"/>
        <v>4.7899278281997304E-2</v>
      </c>
      <c r="LH4" s="82">
        <f t="shared" si="145"/>
        <v>6.4374710186240297E-8</v>
      </c>
      <c r="LI4">
        <v>3.9868899999999998</v>
      </c>
      <c r="LJ4">
        <v>7.1899699999999997E-2</v>
      </c>
      <c r="LK4" s="82">
        <f t="shared" si="146"/>
        <v>6.1619493523310608E-2</v>
      </c>
      <c r="LL4" s="82">
        <f t="shared" si="147"/>
        <v>1.0568264520336646E-4</v>
      </c>
      <c r="LM4" s="84">
        <v>0.8</v>
      </c>
      <c r="LN4" s="115">
        <v>0</v>
      </c>
      <c r="LO4" s="82">
        <f t="shared" si="148"/>
        <v>2.908395071432995E-2</v>
      </c>
      <c r="LP4" s="82">
        <f t="shared" si="149"/>
        <v>8.4587618915357363E-4</v>
      </c>
      <c r="LQ4" s="84">
        <v>0.8</v>
      </c>
      <c r="LR4" s="115">
        <v>0.02</v>
      </c>
      <c r="LS4" s="82">
        <f t="shared" si="150"/>
        <v>3.9284164538965806E-2</v>
      </c>
      <c r="LT4" s="82">
        <f t="shared" si="151"/>
        <v>3.7187900196590626E-4</v>
      </c>
      <c r="LU4" s="84">
        <v>0.8</v>
      </c>
      <c r="LV4" s="115">
        <v>0.02</v>
      </c>
      <c r="LW4" s="82">
        <f t="shared" si="152"/>
        <v>4.208457499336004E-2</v>
      </c>
      <c r="LX4" s="82">
        <f t="shared" si="153"/>
        <v>4.8772845263734356E-4</v>
      </c>
      <c r="LY4" s="84">
        <v>0.7</v>
      </c>
      <c r="LZ4" s="115">
        <v>0.03</v>
      </c>
      <c r="MA4" s="82">
        <f t="shared" si="154"/>
        <v>3.6447565953368372E-2</v>
      </c>
      <c r="MB4" s="82">
        <f t="shared" si="155"/>
        <v>4.157110672303501E-5</v>
      </c>
      <c r="MC4" s="84">
        <v>1</v>
      </c>
      <c r="MD4" s="115">
        <v>0.01</v>
      </c>
      <c r="ME4" s="82">
        <f t="shared" si="156"/>
        <v>1.9615597686895015E-2</v>
      </c>
      <c r="MF4" s="82">
        <f t="shared" si="157"/>
        <v>9.2459718876220762E-5</v>
      </c>
      <c r="MG4">
        <v>2.0163700000000002</v>
      </c>
      <c r="MH4">
        <v>1.5171499999999999E-2</v>
      </c>
      <c r="MI4" s="82">
        <f t="shared" si="158"/>
        <v>3.3128635149415851E-2</v>
      </c>
      <c r="MJ4" s="82">
        <f t="shared" si="159"/>
        <v>3.2245870277438634E-4</v>
      </c>
      <c r="MK4">
        <v>2.0163700000000002</v>
      </c>
      <c r="ML4">
        <v>2.17678E-2</v>
      </c>
      <c r="MM4" s="82">
        <f t="shared" si="160"/>
        <v>2.7817872969326439E-2</v>
      </c>
      <c r="MN4" s="82">
        <f t="shared" si="161"/>
        <v>3.660338293417443E-5</v>
      </c>
      <c r="MO4">
        <v>4.0327299999999999</v>
      </c>
      <c r="MP4">
        <v>4.2216400000000001E-2</v>
      </c>
      <c r="MQ4" s="82">
        <f t="shared" si="162"/>
        <v>4.4440741568784567E-2</v>
      </c>
      <c r="MR4" s="82">
        <f t="shared" si="163"/>
        <v>4.9476954146229832E-6</v>
      </c>
      <c r="MS4" s="84">
        <v>0.8</v>
      </c>
      <c r="MT4" s="115">
        <v>0.04</v>
      </c>
      <c r="MU4" s="82">
        <f t="shared" si="164"/>
        <v>4.480476901835026E-2</v>
      </c>
      <c r="MV4" s="82">
        <f t="shared" si="165"/>
        <v>2.3085805319698514E-5</v>
      </c>
      <c r="MW4" s="84">
        <v>0.7</v>
      </c>
      <c r="MX4" s="115">
        <v>0.03</v>
      </c>
      <c r="MY4" s="82">
        <f t="shared" si="166"/>
        <v>3.7626926096630098E-2</v>
      </c>
      <c r="MZ4" s="82">
        <f t="shared" si="167"/>
        <v>5.8170001683457234E-5</v>
      </c>
      <c r="NA4">
        <v>1</v>
      </c>
      <c r="NB4">
        <v>4.5634899999999999E-2</v>
      </c>
      <c r="NC4" s="82">
        <f t="shared" si="168"/>
        <v>3.1613883376202134E-2</v>
      </c>
      <c r="ND4" s="82">
        <f t="shared" si="169"/>
        <v>1.9658890716481607E-4</v>
      </c>
      <c r="NE4" s="84">
        <v>0.6</v>
      </c>
      <c r="NF4" s="115">
        <v>0.03</v>
      </c>
      <c r="NG4" s="82">
        <f t="shared" si="170"/>
        <v>4.0449398450484841E-2</v>
      </c>
      <c r="NH4" s="82">
        <f t="shared" si="171"/>
        <v>1.0918992797699503E-4</v>
      </c>
      <c r="NI4" s="84">
        <v>3.9929899999999998</v>
      </c>
      <c r="NJ4" s="84">
        <v>4.9559449999999998E-2</v>
      </c>
      <c r="NK4" s="82">
        <f t="shared" si="172"/>
        <v>3.8915025917514522E-2</v>
      </c>
      <c r="NL4" s="82">
        <f t="shared" si="173"/>
        <v>1.1330376404779677E-4</v>
      </c>
      <c r="NM4" s="84">
        <v>1</v>
      </c>
      <c r="NN4" s="115">
        <v>0.01</v>
      </c>
      <c r="NO4" s="82">
        <f t="shared" si="174"/>
        <v>2.6022547894748796E-5</v>
      </c>
      <c r="NP4" s="82">
        <f t="shared" si="175"/>
        <v>9.9480226215103957E-5</v>
      </c>
      <c r="NQ4" s="84">
        <v>0.4</v>
      </c>
      <c r="NR4" s="115">
        <v>0</v>
      </c>
      <c r="NS4" s="82">
        <f t="shared" si="176"/>
        <v>1.56389820190267E-2</v>
      </c>
      <c r="NT4" s="82">
        <f t="shared" si="177"/>
        <v>2.4457775859144042E-4</v>
      </c>
      <c r="NU4" s="84">
        <v>2</v>
      </c>
      <c r="NV4" s="84">
        <v>9.5814999999999997E-2</v>
      </c>
      <c r="NW4" s="82">
        <f t="shared" si="178"/>
        <v>7.5591102389741427E-2</v>
      </c>
      <c r="NX4" s="82">
        <f t="shared" si="179"/>
        <v>4.0900603455022234E-4</v>
      </c>
      <c r="NY4" s="84">
        <v>0.6</v>
      </c>
      <c r="NZ4" s="115">
        <v>0.1</v>
      </c>
      <c r="OA4" s="82">
        <f t="shared" si="180"/>
        <v>8.6038532597000408E-2</v>
      </c>
      <c r="OB4" s="82">
        <f t="shared" si="181"/>
        <v>1.9492257204502031E-4</v>
      </c>
      <c r="OC4" s="84">
        <v>0.2</v>
      </c>
      <c r="OD4" s="115">
        <v>0.05</v>
      </c>
      <c r="OE4" s="82">
        <f t="shared" si="182"/>
        <v>3.3179007950538603E-2</v>
      </c>
      <c r="OF4" s="82">
        <f t="shared" si="183"/>
        <v>2.8294577352804364E-4</v>
      </c>
      <c r="OG4" s="84">
        <v>3.9802300000000002</v>
      </c>
      <c r="OH4" s="84">
        <v>4.7580400000000002E-2</v>
      </c>
      <c r="OI4" s="82">
        <f t="shared" si="184"/>
        <v>3.9550518832354283E-2</v>
      </c>
      <c r="OJ4" s="82">
        <f t="shared" si="185"/>
        <v>6.4478991566511382E-5</v>
      </c>
      <c r="OK4" s="84">
        <v>3.9802300000000002</v>
      </c>
      <c r="OL4" s="84">
        <v>7.6094999999999996E-2</v>
      </c>
      <c r="OM4" s="82">
        <f t="shared" si="186"/>
        <v>7.3261431716827002E-2</v>
      </c>
      <c r="ON4" s="82">
        <f t="shared" si="187"/>
        <v>8.0291092154039466E-6</v>
      </c>
      <c r="OO4" s="84">
        <v>1</v>
      </c>
      <c r="OP4" s="115">
        <v>0.1</v>
      </c>
      <c r="OQ4" s="82">
        <f t="shared" si="188"/>
        <v>7.9976729356035489E-2</v>
      </c>
      <c r="OR4" s="82">
        <f t="shared" si="189"/>
        <v>4.0093136728145117E-4</v>
      </c>
      <c r="OS4" s="84">
        <v>0.1</v>
      </c>
      <c r="OT4" s="115">
        <v>0.1</v>
      </c>
      <c r="OU4" s="82">
        <f t="shared" si="190"/>
        <v>6.5378103047379815E-2</v>
      </c>
      <c r="OV4" s="82">
        <f t="shared" si="191"/>
        <v>1.1986757485978512E-3</v>
      </c>
      <c r="OW4" s="84">
        <v>2.0065300000000001</v>
      </c>
      <c r="OX4" s="84">
        <v>9.6710500000000005E-2</v>
      </c>
      <c r="OY4" s="82">
        <f t="shared" si="192"/>
        <v>9.1663704657417314E-2</v>
      </c>
      <c r="OZ4" s="82">
        <f t="shared" si="193"/>
        <v>2.5470143229914344E-5</v>
      </c>
      <c r="PA4" s="84">
        <v>0.15</v>
      </c>
      <c r="PB4" s="115">
        <v>0.03</v>
      </c>
      <c r="PC4" s="82">
        <f t="shared" si="194"/>
        <v>4.0363856685481286E-2</v>
      </c>
      <c r="PD4" s="82">
        <f t="shared" si="195"/>
        <v>1.0740952539719518E-4</v>
      </c>
      <c r="PE4" s="84">
        <v>7.0000000000000007E-2</v>
      </c>
      <c r="PF4" s="115">
        <v>0.05</v>
      </c>
      <c r="PG4" s="82">
        <f t="shared" si="196"/>
        <v>4.2840789743887213E-2</v>
      </c>
      <c r="PH4" s="82">
        <f t="shared" si="197"/>
        <v>5.1254291491230561E-5</v>
      </c>
      <c r="PI4" s="84">
        <v>0.1</v>
      </c>
      <c r="PJ4" s="115">
        <v>0.05</v>
      </c>
      <c r="PK4" s="82">
        <f t="shared" si="198"/>
        <v>4.2926945971651559E-2</v>
      </c>
      <c r="PL4" s="82">
        <f t="shared" si="199"/>
        <v>5.0028093287936149E-5</v>
      </c>
      <c r="PM4">
        <v>0</v>
      </c>
      <c r="PN4">
        <v>0</v>
      </c>
      <c r="PO4" s="82">
        <f t="shared" si="200"/>
        <v>4.7733354636647192E-2</v>
      </c>
      <c r="PP4" s="82">
        <f t="shared" si="201"/>
        <v>2.278473144867928E-3</v>
      </c>
      <c r="PQ4" s="101">
        <v>74.816599999999994</v>
      </c>
      <c r="PR4" s="101">
        <v>2.1739100000000001E-2</v>
      </c>
      <c r="PS4" s="82">
        <f t="shared" si="202"/>
        <v>2.755216765220974E-2</v>
      </c>
      <c r="PT4" s="82">
        <f t="shared" si="203"/>
        <v>3.3791755529167253E-5</v>
      </c>
      <c r="PU4" s="101">
        <v>55.990200000000002</v>
      </c>
      <c r="PV4" s="101">
        <v>2.6086999999999999E-2</v>
      </c>
      <c r="PW4" s="82">
        <f t="shared" si="204"/>
        <v>3.6822163859161627E-25</v>
      </c>
      <c r="PX4" s="82">
        <f t="shared" si="205"/>
        <v>6.8053156899999996E-4</v>
      </c>
      <c r="PY4" s="101">
        <v>24.694400000000002</v>
      </c>
      <c r="PZ4" s="101">
        <v>0.25652199999999997</v>
      </c>
      <c r="QA4" s="82">
        <f t="shared" si="206"/>
        <v>0.20085867585520886</v>
      </c>
      <c r="QB4" s="82">
        <f t="shared" si="207"/>
        <v>3.0984056548480849E-3</v>
      </c>
      <c r="QC4">
        <v>11.3956</v>
      </c>
      <c r="QD4">
        <v>2.4725300000000001E-3</v>
      </c>
      <c r="QE4" s="82">
        <f t="shared" si="208"/>
        <v>1.8664713093531583E-3</v>
      </c>
      <c r="QF4" s="82">
        <f t="shared" si="209"/>
        <v>3.6730713650856431E-7</v>
      </c>
      <c r="QG4">
        <v>10.7317</v>
      </c>
      <c r="QH4" s="99">
        <v>5.494505E-4</v>
      </c>
      <c r="QI4" s="82">
        <f t="shared" si="210"/>
        <v>3.6522352707743868E-4</v>
      </c>
      <c r="QJ4" s="82">
        <f t="shared" si="211"/>
        <v>3.3939577552210139E-8</v>
      </c>
      <c r="QK4">
        <v>30.033300000000001</v>
      </c>
      <c r="QL4">
        <v>0</v>
      </c>
      <c r="QM4" s="82">
        <f t="shared" si="212"/>
        <v>1.7945680614349638E-5</v>
      </c>
      <c r="QN4" s="82">
        <f t="shared" si="213"/>
        <v>3.2204745271224438E-10</v>
      </c>
      <c r="QO4">
        <v>21.4941</v>
      </c>
      <c r="QP4">
        <v>7.9452099999999994E-3</v>
      </c>
      <c r="QQ4" s="82">
        <f t="shared" si="214"/>
        <v>1.5250501672944112E-3</v>
      </c>
      <c r="QR4" s="82">
        <f t="shared" si="215"/>
        <v>4.1218452277486253E-5</v>
      </c>
      <c r="QS4">
        <v>27.0642</v>
      </c>
      <c r="QT4">
        <v>1.91781E-3</v>
      </c>
      <c r="QU4" s="82">
        <f t="shared" si="216"/>
        <v>1.5340591482263773E-3</v>
      </c>
      <c r="QV4" s="82">
        <f t="shared" si="217"/>
        <v>1.4726471623698099E-7</v>
      </c>
      <c r="QW4">
        <v>29.003399999999999</v>
      </c>
      <c r="QX4">
        <v>1.91781E-3</v>
      </c>
      <c r="QY4" s="82">
        <f t="shared" si="218"/>
        <v>8.7320499539915214E-4</v>
      </c>
      <c r="QZ4" s="82">
        <f t="shared" si="219"/>
        <v>1.0911996156371378E-6</v>
      </c>
      <c r="RA4">
        <v>30.1968</v>
      </c>
      <c r="RB4" s="99">
        <v>7.3918680000000002E-4</v>
      </c>
      <c r="RC4" s="82">
        <f t="shared" si="220"/>
        <v>4.1463463738975767E-5</v>
      </c>
      <c r="RD4" s="82">
        <f t="shared" si="221"/>
        <v>4.8681785396321432E-7</v>
      </c>
      <c r="RE4">
        <v>70.790999999999997</v>
      </c>
      <c r="RF4" s="99">
        <v>6.2796970000000005E-4</v>
      </c>
      <c r="RG4" s="82">
        <f t="shared" si="222"/>
        <v>2.33153056117713E-3</v>
      </c>
      <c r="RH4" s="82">
        <f t="shared" si="223"/>
        <v>2.9021196077345641E-6</v>
      </c>
      <c r="RI4">
        <v>20.293099999999999</v>
      </c>
      <c r="RJ4">
        <v>2.4101600000000002E-3</v>
      </c>
      <c r="RK4" s="82">
        <f t="shared" si="224"/>
        <v>1.7145394507242258E-20</v>
      </c>
      <c r="RL4" s="82">
        <f t="shared" si="225"/>
        <v>5.8088712256000006E-6</v>
      </c>
      <c r="RM4">
        <v>9.8805599999999991</v>
      </c>
      <c r="RN4">
        <v>1.4124299999999999E-3</v>
      </c>
      <c r="RO4" s="82">
        <f t="shared" si="226"/>
        <v>2.5194921880979901E-4</v>
      </c>
      <c r="RP4" s="82">
        <f t="shared" si="227"/>
        <v>1.3467156435118189E-6</v>
      </c>
      <c r="RQ4">
        <v>31.841000000000001</v>
      </c>
      <c r="RR4" s="99">
        <v>2.824859E-4</v>
      </c>
      <c r="RS4" s="82">
        <f t="shared" si="228"/>
        <v>2.1929337032895709E-3</v>
      </c>
      <c r="RT4" s="82">
        <f t="shared" si="229"/>
        <v>3.6498108090939473E-6</v>
      </c>
      <c r="RU4">
        <v>21.243300000000001</v>
      </c>
      <c r="RV4" s="99">
        <v>2.816901E-4</v>
      </c>
      <c r="RW4" s="82">
        <f t="shared" si="230"/>
        <v>2.6216792054504924E-5</v>
      </c>
      <c r="RX4" s="82">
        <f t="shared" si="231"/>
        <v>6.5266611072613769E-8</v>
      </c>
      <c r="RY4">
        <v>22.019500000000001</v>
      </c>
      <c r="RZ4">
        <v>1.4084499999999999E-3</v>
      </c>
      <c r="SA4" s="82">
        <f t="shared" si="232"/>
        <v>2.2404643944328855E-4</v>
      </c>
      <c r="SB4" s="82">
        <f t="shared" si="233"/>
        <v>1.4028117942594154E-6</v>
      </c>
      <c r="SC4">
        <v>42.770299999999999</v>
      </c>
      <c r="SD4" s="99">
        <v>5.6022410000000004E-4</v>
      </c>
      <c r="SE4" s="82">
        <f t="shared" si="234"/>
        <v>1.140912264773445E-10</v>
      </c>
      <c r="SF4" s="82">
        <f t="shared" si="235"/>
        <v>3.1385091438751371E-7</v>
      </c>
      <c r="SG4">
        <v>24.932400000000001</v>
      </c>
      <c r="SH4">
        <v>1.4005599999999999E-3</v>
      </c>
      <c r="SI4" s="82">
        <f t="shared" si="236"/>
        <v>3.3776476483501764E-4</v>
      </c>
      <c r="SJ4" s="82">
        <f t="shared" si="237"/>
        <v>1.1295337118893898E-6</v>
      </c>
      <c r="SK4">
        <v>7.8688500000000001</v>
      </c>
      <c r="SL4">
        <v>1.5386499999999999E-3</v>
      </c>
      <c r="SM4" s="82">
        <f t="shared" si="238"/>
        <v>3.3921354346754364E-3</v>
      </c>
      <c r="SN4" s="82">
        <f t="shared" si="239"/>
        <v>3.4354082565539918E-6</v>
      </c>
      <c r="SO4">
        <v>16.3279</v>
      </c>
      <c r="SP4" s="99">
        <v>8.7082610000000003E-4</v>
      </c>
      <c r="SQ4" s="82">
        <f t="shared" si="240"/>
        <v>2.7995182390693359E-3</v>
      </c>
      <c r="SR4" s="82">
        <f t="shared" si="241"/>
        <v>3.7198533673078508E-6</v>
      </c>
      <c r="SS4">
        <v>22.229500000000002</v>
      </c>
      <c r="ST4" s="99">
        <v>0</v>
      </c>
      <c r="SU4" s="82">
        <f t="shared" si="242"/>
        <v>4.0579105894556914E-3</v>
      </c>
      <c r="SV4" s="82">
        <f t="shared" si="243"/>
        <v>1.6466638352016637E-5</v>
      </c>
      <c r="SW4">
        <v>5.3927399999999999</v>
      </c>
      <c r="SX4">
        <v>1.2254900000000001E-3</v>
      </c>
      <c r="SY4" s="82">
        <f t="shared" si="244"/>
        <v>2.4629832066144506E-3</v>
      </c>
      <c r="SZ4" s="82">
        <f t="shared" si="245"/>
        <v>1.531389436416915E-6</v>
      </c>
      <c r="TA4">
        <v>21.285499999999999</v>
      </c>
      <c r="TB4">
        <v>2.4509800000000002E-3</v>
      </c>
      <c r="TC4" s="82">
        <f t="shared" si="246"/>
        <v>3.9993729535340765E-3</v>
      </c>
      <c r="TD4" s="82">
        <f t="shared" si="247"/>
        <v>2.3975207385539803E-6</v>
      </c>
      <c r="TE4">
        <v>21.285499999999999</v>
      </c>
      <c r="TF4">
        <v>2.4509800000000002E-3</v>
      </c>
      <c r="TG4" s="82">
        <f t="shared" si="248"/>
        <v>3.9993729535340765E-3</v>
      </c>
      <c r="TH4" s="82">
        <f t="shared" si="249"/>
        <v>2.3975207385539803E-6</v>
      </c>
      <c r="TI4">
        <v>77.249600000000001</v>
      </c>
      <c r="TJ4" s="99">
        <v>1.101271E-4</v>
      </c>
      <c r="TK4" s="82">
        <f t="shared" si="250"/>
        <v>5.0498883627248035E-4</v>
      </c>
      <c r="TL4" s="82">
        <f t="shared" si="251"/>
        <v>1.5591579077211784E-7</v>
      </c>
      <c r="TM4">
        <v>67.266599999999997</v>
      </c>
      <c r="TN4">
        <v>1.6018499999999999E-3</v>
      </c>
      <c r="TO4" s="82">
        <f t="shared" si="252"/>
        <v>5.2463756574764459E-4</v>
      </c>
      <c r="TP4" s="82">
        <f t="shared" si="253"/>
        <v>1.1603866285078849E-6</v>
      </c>
      <c r="TQ4">
        <v>38.0306</v>
      </c>
      <c r="TR4">
        <v>2.6359600000000001E-3</v>
      </c>
      <c r="TS4" s="82">
        <f t="shared" si="254"/>
        <v>4.1203550741818404E-3</v>
      </c>
      <c r="TT4" s="82">
        <f t="shared" si="255"/>
        <v>2.203428736255311E-6</v>
      </c>
      <c r="TU4">
        <v>20.179200000000002</v>
      </c>
      <c r="TV4">
        <v>0</v>
      </c>
      <c r="TW4" s="82">
        <f t="shared" si="256"/>
        <v>4.2194521577430006E-74</v>
      </c>
      <c r="TX4" s="82">
        <f t="shared" si="257"/>
        <v>1.7803776511482063E-147</v>
      </c>
      <c r="TY4" s="84">
        <v>0.2</v>
      </c>
      <c r="TZ4" s="115">
        <v>0.05</v>
      </c>
      <c r="UA4" s="82">
        <f t="shared" si="258"/>
        <v>0.36787944117144233</v>
      </c>
      <c r="UB4" s="82">
        <f t="shared" si="259"/>
        <v>0.10104733911946848</v>
      </c>
      <c r="UC4" s="84">
        <v>28.133888888888887</v>
      </c>
      <c r="UD4" s="84">
        <v>0.12017200000000003</v>
      </c>
      <c r="UE4" s="82">
        <f t="shared" si="260"/>
        <v>0.16685305612683635</v>
      </c>
      <c r="UF4" s="82">
        <f t="shared" si="261"/>
        <v>2.1791210011168427E-3</v>
      </c>
      <c r="UG4" s="84">
        <v>37.393333333333331</v>
      </c>
      <c r="UH4" s="84">
        <v>0.13090100000000007</v>
      </c>
      <c r="UI4" s="82">
        <f t="shared" si="262"/>
        <v>0.18913007794927808</v>
      </c>
      <c r="UJ4" s="82">
        <f t="shared" si="263"/>
        <v>3.3906255188230943E-3</v>
      </c>
      <c r="UK4" s="84">
        <v>0.34669629629629628</v>
      </c>
      <c r="UL4" s="84">
        <v>0.96767239999999999</v>
      </c>
      <c r="UM4" s="82">
        <f t="shared" si="264"/>
        <v>0.9196879447534978</v>
      </c>
      <c r="UN4" s="82">
        <f t="shared" si="265"/>
        <v>2.3025079453035716E-3</v>
      </c>
      <c r="UO4" s="84">
        <v>33.709074074074074</v>
      </c>
      <c r="UP4" s="84">
        <v>8.6206999999999992E-2</v>
      </c>
      <c r="UQ4" s="82">
        <f t="shared" si="266"/>
        <v>0.13484373218442575</v>
      </c>
      <c r="UR4" s="82">
        <f t="shared" si="267"/>
        <v>2.3655317175795558E-3</v>
      </c>
      <c r="US4" s="84">
        <v>1.0683777777777776</v>
      </c>
      <c r="UT4" s="84">
        <v>8.602199999999996E-2</v>
      </c>
      <c r="UU4" s="82">
        <f t="shared" si="268"/>
        <v>0.10701498513814957</v>
      </c>
      <c r="UV4" s="82">
        <f t="shared" si="269"/>
        <v>4.4070542501057036E-4</v>
      </c>
      <c r="UW4" s="84">
        <v>33.119666666666667</v>
      </c>
      <c r="UX4" s="84">
        <v>9.6774000000000054E-2</v>
      </c>
      <c r="UY4" s="82">
        <f t="shared" si="270"/>
        <v>0.18306265452582551</v>
      </c>
      <c r="UZ4" s="82">
        <f t="shared" si="271"/>
        <v>7.4457318998772584E-3</v>
      </c>
      <c r="VA4" s="84">
        <v>20</v>
      </c>
      <c r="VB4" s="115">
        <v>0.02</v>
      </c>
      <c r="VC4" s="82">
        <f t="shared" si="272"/>
        <v>4.05174867441759E-2</v>
      </c>
      <c r="VD4" s="82">
        <f t="shared" si="273"/>
        <v>4.2096726229743373E-4</v>
      </c>
    </row>
    <row r="5" spans="1:576" x14ac:dyDescent="0.25">
      <c r="A5" s="85">
        <v>9.4977199999999993</v>
      </c>
      <c r="B5" s="85">
        <v>3.9613599999999997E-3</v>
      </c>
      <c r="C5" s="82">
        <f t="shared" si="0"/>
        <v>9.6476870924400385E-3</v>
      </c>
      <c r="D5" s="82">
        <f t="shared" si="2"/>
        <v>3.2334315802217587E-5</v>
      </c>
      <c r="E5" s="85">
        <v>47.671199999999999</v>
      </c>
      <c r="F5" s="85">
        <v>1.18552E-2</v>
      </c>
      <c r="G5" s="82">
        <f t="shared" si="1"/>
        <v>1.8278729307510237E-7</v>
      </c>
      <c r="H5" s="82">
        <f t="shared" si="3"/>
        <v>1.4054143311357744E-4</v>
      </c>
      <c r="I5" s="85">
        <v>63.561599999999999</v>
      </c>
      <c r="J5" s="85">
        <v>3.7313400000000001E-3</v>
      </c>
      <c r="K5" s="82">
        <f t="shared" si="4"/>
        <v>1.4851756811642086E-16</v>
      </c>
      <c r="L5" s="82">
        <f t="shared" si="5"/>
        <v>1.3922898195598894E-5</v>
      </c>
      <c r="M5" s="85">
        <v>1.83066</v>
      </c>
      <c r="N5" s="85">
        <v>0</v>
      </c>
      <c r="O5" s="82">
        <f t="shared" si="6"/>
        <v>0</v>
      </c>
      <c r="P5" s="82">
        <f t="shared" si="7"/>
        <v>0</v>
      </c>
      <c r="Q5" s="85">
        <v>120.788</v>
      </c>
      <c r="R5" s="85">
        <v>-6.3457680000000003E-4</v>
      </c>
      <c r="S5" s="82">
        <f t="shared" si="8"/>
        <v>4.615185602569007E-9</v>
      </c>
      <c r="T5" s="82">
        <f t="shared" si="9"/>
        <v>4.0269357249896218E-7</v>
      </c>
      <c r="U5" s="85">
        <v>16.803699999999999</v>
      </c>
      <c r="V5" s="85">
        <v>4.1317400000000001E-3</v>
      </c>
      <c r="W5" s="82">
        <f t="shared" si="10"/>
        <v>6.104695280868956E-3</v>
      </c>
      <c r="X5" s="82">
        <f t="shared" si="11"/>
        <v>3.8925525403087003E-6</v>
      </c>
      <c r="Y5" s="85">
        <v>36.164400000000001</v>
      </c>
      <c r="Z5" s="85">
        <v>1.1677699999999999E-2</v>
      </c>
      <c r="AA5" s="82">
        <f t="shared" si="12"/>
        <v>1.5246080610215852E-2</v>
      </c>
      <c r="AB5" s="82">
        <f t="shared" si="13"/>
        <v>1.2733340179364463E-5</v>
      </c>
      <c r="AC5" s="85">
        <v>50.411000000000001</v>
      </c>
      <c r="AD5" s="85">
        <v>3.7313400000000001E-3</v>
      </c>
      <c r="AE5" s="82">
        <f t="shared" si="14"/>
        <v>1.4314383547286989E-13</v>
      </c>
      <c r="AF5" s="82">
        <f t="shared" si="15"/>
        <v>1.3922898194531765E-5</v>
      </c>
      <c r="AG5" s="85">
        <v>153.77600000000001</v>
      </c>
      <c r="AH5" s="85">
        <v>3.7174700000000001E-3</v>
      </c>
      <c r="AI5" s="82">
        <f t="shared" si="16"/>
        <v>0</v>
      </c>
      <c r="AJ5" s="82">
        <f t="shared" si="17"/>
        <v>1.38195832009E-5</v>
      </c>
      <c r="AK5" s="85">
        <v>195.41399999999999</v>
      </c>
      <c r="AL5" s="85">
        <v>1.3893000000000001E-2</v>
      </c>
      <c r="AM5" s="82">
        <f t="shared" si="18"/>
        <v>8.1479845720709224E-3</v>
      </c>
      <c r="AN5" s="82">
        <f t="shared" si="19"/>
        <v>3.3005202267143132E-5</v>
      </c>
      <c r="AO5" s="85">
        <v>45.662100000000002</v>
      </c>
      <c r="AP5" s="85">
        <v>4.8047400000000001E-3</v>
      </c>
      <c r="AQ5" s="82">
        <f t="shared" si="20"/>
        <v>1.9003470145616662E-4</v>
      </c>
      <c r="AR5" s="82">
        <f t="shared" si="21"/>
        <v>2.1295504992408528E-5</v>
      </c>
      <c r="AS5" s="85">
        <v>13.698600000000001</v>
      </c>
      <c r="AT5" s="85">
        <v>1.50347E-2</v>
      </c>
      <c r="AU5" s="82">
        <f t="shared" si="22"/>
        <v>4.4247723818303525E-3</v>
      </c>
      <c r="AV5" s="82">
        <f t="shared" si="23"/>
        <v>1.1257056406279905E-4</v>
      </c>
      <c r="AW5" s="85">
        <v>52.602699999999999</v>
      </c>
      <c r="AX5" s="85">
        <v>7.4626900000000001E-3</v>
      </c>
      <c r="AY5" s="82">
        <f t="shared" si="24"/>
        <v>9.1827282554066163E-5</v>
      </c>
      <c r="AZ5" s="82">
        <f t="shared" si="25"/>
        <v>5.4329617199434459E-5</v>
      </c>
      <c r="BA5" s="85">
        <v>201.37299999999999</v>
      </c>
      <c r="BB5" s="85">
        <v>3.7174700000000001E-3</v>
      </c>
      <c r="BC5" s="82">
        <f t="shared" si="26"/>
        <v>2.2657369654513744E-8</v>
      </c>
      <c r="BD5" s="82">
        <f t="shared" si="27"/>
        <v>1.3819414745229418E-5</v>
      </c>
      <c r="BE5" s="85">
        <v>57.296399999999998</v>
      </c>
      <c r="BF5" s="85">
        <v>-2.9613589999999998E-4</v>
      </c>
      <c r="BG5" s="82">
        <f t="shared" si="28"/>
        <v>8.6457611800295833E-36</v>
      </c>
      <c r="BH5" s="82">
        <f t="shared" si="29"/>
        <v>8.769647126880999E-8</v>
      </c>
      <c r="BI5" s="84">
        <v>352.94099999999997</v>
      </c>
      <c r="BJ5" s="84">
        <v>3.1948900000000001E-3</v>
      </c>
      <c r="BK5" s="82">
        <f t="shared" si="30"/>
        <v>2.7437248125146239E-14</v>
      </c>
      <c r="BL5" s="82">
        <f t="shared" si="31"/>
        <v>1.0207322111924682E-5</v>
      </c>
      <c r="BM5" s="84">
        <v>562</v>
      </c>
      <c r="BN5" s="84">
        <v>0</v>
      </c>
      <c r="BO5" s="82">
        <f t="shared" si="32"/>
        <v>7.6445196972154902E-4</v>
      </c>
      <c r="BP5" s="82">
        <f t="shared" si="33"/>
        <v>5.8438681401115605E-7</v>
      </c>
      <c r="BQ5" s="84">
        <v>647.05899999999997</v>
      </c>
      <c r="BR5" s="84">
        <v>6.3897800000000003E-3</v>
      </c>
      <c r="BS5" s="82">
        <f t="shared" si="34"/>
        <v>9.8005458940967705E-4</v>
      </c>
      <c r="BT5" s="82">
        <f t="shared" si="35"/>
        <v>2.9265129017986638E-5</v>
      </c>
      <c r="BU5" s="84">
        <v>2.2172900000000002</v>
      </c>
      <c r="BV5" s="86">
        <v>0</v>
      </c>
      <c r="BW5" s="82">
        <f t="shared" si="36"/>
        <v>1.4117326441500614E-3</v>
      </c>
      <c r="BX5" s="82">
        <f t="shared" si="37"/>
        <v>1.9929890585589237E-6</v>
      </c>
      <c r="BY5" s="84">
        <v>5.4323699999999997</v>
      </c>
      <c r="BZ5" s="86">
        <v>6.4288029999999996E-4</v>
      </c>
      <c r="CA5" s="82">
        <f t="shared" si="38"/>
        <v>1.4446911214733985E-3</v>
      </c>
      <c r="CB5" s="82">
        <f t="shared" si="39"/>
        <v>6.4290059343184625E-7</v>
      </c>
      <c r="CC5" s="84">
        <v>4.4642900000000001</v>
      </c>
      <c r="CD5" s="84">
        <v>1.52359E-2</v>
      </c>
      <c r="CE5" s="82">
        <f t="shared" si="40"/>
        <v>4.9073784137414764E-3</v>
      </c>
      <c r="CF5" s="82">
        <f t="shared" si="41"/>
        <v>1.0667835815780831E-4</v>
      </c>
      <c r="CG5" s="84">
        <v>90.401799999999994</v>
      </c>
      <c r="CH5" s="84">
        <v>2.3359000000000001E-2</v>
      </c>
      <c r="CI5" s="82">
        <f t="shared" si="42"/>
        <v>9.7065084979084497E-3</v>
      </c>
      <c r="CJ5" s="82">
        <f t="shared" si="43"/>
        <v>1.8639052421468203E-4</v>
      </c>
      <c r="CK5" s="84">
        <v>1.2195100000000001</v>
      </c>
      <c r="CL5" s="84">
        <v>3.1231399999999999E-3</v>
      </c>
      <c r="CM5" s="82">
        <f t="shared" si="44"/>
        <v>0</v>
      </c>
      <c r="CN5" s="82">
        <f t="shared" si="45"/>
        <v>9.7540034595999992E-6</v>
      </c>
      <c r="CO5" s="84">
        <v>31.374700000000001</v>
      </c>
      <c r="CP5" s="84">
        <v>1.41082E-2</v>
      </c>
      <c r="CQ5" s="82">
        <f t="shared" si="46"/>
        <v>2.6587468821491673E-17</v>
      </c>
      <c r="CR5" s="82">
        <f t="shared" si="47"/>
        <v>1.9904130723999926E-4</v>
      </c>
      <c r="CS5" s="84">
        <v>123.884</v>
      </c>
      <c r="CT5" s="84">
        <v>2.6007499999999999E-2</v>
      </c>
      <c r="CU5" s="82">
        <f t="shared" si="48"/>
        <v>1.8258380888945148E-2</v>
      </c>
      <c r="CV5" s="82">
        <f t="shared" si="49"/>
        <v>6.0048846997315531E-5</v>
      </c>
      <c r="CW5" s="84">
        <v>142.29900000000001</v>
      </c>
      <c r="CX5" s="84">
        <v>2.27242E-2</v>
      </c>
      <c r="CY5" s="82">
        <f t="shared" si="50"/>
        <v>4.744531126937541E-3</v>
      </c>
      <c r="CZ5" s="82">
        <f t="shared" si="51"/>
        <v>3.2326849278497112E-4</v>
      </c>
      <c r="DA5" s="84">
        <v>23.6554</v>
      </c>
      <c r="DB5" s="84">
        <v>0</v>
      </c>
      <c r="DC5" s="82">
        <f t="shared" si="52"/>
        <v>1.0576074782296004E-2</v>
      </c>
      <c r="DD5" s="82">
        <f t="shared" si="53"/>
        <v>1.1185335780071745E-4</v>
      </c>
      <c r="DE5" s="84">
        <v>51.0276</v>
      </c>
      <c r="DF5" s="84">
        <v>7.4999999999999997E-2</v>
      </c>
      <c r="DG5" s="82">
        <f t="shared" si="54"/>
        <v>1.4645220454618309E-2</v>
      </c>
      <c r="DH5" s="82">
        <f t="shared" si="55"/>
        <v>3.642699413971624E-3</v>
      </c>
      <c r="DI5" s="84">
        <v>87.683300000000003</v>
      </c>
      <c r="DJ5" s="84">
        <v>8.7499999999999994E-2</v>
      </c>
      <c r="DK5" s="82">
        <f t="shared" si="56"/>
        <v>8.5957244882641767E-2</v>
      </c>
      <c r="DL5" s="82">
        <f t="shared" si="57"/>
        <v>2.3800933521349971E-6</v>
      </c>
      <c r="DM5" s="84">
        <v>144.62899999999999</v>
      </c>
      <c r="DN5" s="84">
        <v>0.154167</v>
      </c>
      <c r="DO5" s="82">
        <f t="shared" si="58"/>
        <v>4.394013789584534E-2</v>
      </c>
      <c r="DP5" s="82">
        <f t="shared" si="59"/>
        <v>1.2149961129328328E-2</v>
      </c>
      <c r="DQ5" s="84">
        <v>56.152799999999999</v>
      </c>
      <c r="DR5" s="84">
        <v>2.0335499999999999E-2</v>
      </c>
      <c r="DS5" s="82">
        <f t="shared" si="60"/>
        <v>3.112614953717225E-2</v>
      </c>
      <c r="DT5" s="82">
        <f t="shared" si="61"/>
        <v>1.164381174340757E-4</v>
      </c>
      <c r="DU5" s="84">
        <v>4.9606300000000001</v>
      </c>
      <c r="DV5" s="84">
        <v>3.4605199999999999E-3</v>
      </c>
      <c r="DW5" s="82">
        <f t="shared" si="62"/>
        <v>8.1582706284555315E-14</v>
      </c>
      <c r="DX5" s="82">
        <f t="shared" si="63"/>
        <v>1.1975198669835362E-5</v>
      </c>
      <c r="DY5" s="84">
        <v>5.8480800000000004</v>
      </c>
      <c r="DZ5" s="84">
        <v>0</v>
      </c>
      <c r="EA5" s="82">
        <f t="shared" si="64"/>
        <v>1.0246551696650718E-4</v>
      </c>
      <c r="EB5" s="82">
        <f t="shared" si="65"/>
        <v>1.049918216721357E-8</v>
      </c>
      <c r="EC5" s="84">
        <v>6.7324999999999999</v>
      </c>
      <c r="ED5" s="84">
        <v>0</v>
      </c>
      <c r="EE5" s="82">
        <f t="shared" si="66"/>
        <v>3.3410576575486454E-53</v>
      </c>
      <c r="EF5" s="82">
        <f t="shared" si="67"/>
        <v>1.1162666271064441E-105</v>
      </c>
      <c r="EG5" s="84">
        <v>15.2134</v>
      </c>
      <c r="EH5" s="84">
        <v>0</v>
      </c>
      <c r="EI5" s="82">
        <f t="shared" si="68"/>
        <v>6.0393116967647298E-13</v>
      </c>
      <c r="EJ5" s="82">
        <f t="shared" si="69"/>
        <v>3.6473285770679282E-25</v>
      </c>
      <c r="EK5" s="84">
        <v>307.36799999999999</v>
      </c>
      <c r="EL5" s="84">
        <v>4.23077E-3</v>
      </c>
      <c r="EM5" s="82">
        <f t="shared" si="70"/>
        <v>1.9398359513787471E-16</v>
      </c>
      <c r="EN5" s="82">
        <f t="shared" si="71"/>
        <v>1.7899414792898355E-5</v>
      </c>
      <c r="EO5" s="84">
        <v>4.9372400000000001</v>
      </c>
      <c r="EP5" s="84">
        <v>2.5307400000000001E-2</v>
      </c>
      <c r="EQ5" s="82">
        <f t="shared" si="72"/>
        <v>2.1703480592469623E-3</v>
      </c>
      <c r="ER5" s="82">
        <f t="shared" si="73"/>
        <v>5.3532317250910388E-4</v>
      </c>
      <c r="ES5" s="115">
        <v>2</v>
      </c>
      <c r="ET5" s="115">
        <v>0</v>
      </c>
      <c r="EU5" s="82">
        <f t="shared" si="74"/>
        <v>1.0752368679679309E-6</v>
      </c>
      <c r="EV5" s="82">
        <f t="shared" si="75"/>
        <v>1.1561343222374857E-12</v>
      </c>
      <c r="EW5" s="84">
        <v>24</v>
      </c>
      <c r="EX5" s="84">
        <v>3.1917199999999999E-3</v>
      </c>
      <c r="EY5" s="82">
        <f t="shared" si="76"/>
        <v>7.1441720303063155E-3</v>
      </c>
      <c r="EZ5" s="82">
        <f t="shared" si="77"/>
        <v>1.5621877051872512E-5</v>
      </c>
      <c r="FA5" s="84">
        <v>25</v>
      </c>
      <c r="FB5" s="84">
        <v>0</v>
      </c>
      <c r="FC5" s="82">
        <f t="shared" si="78"/>
        <v>2.2840637370972935E-4</v>
      </c>
      <c r="FD5" s="82">
        <f t="shared" si="79"/>
        <v>5.2169471551228545E-8</v>
      </c>
      <c r="FE5" s="84">
        <v>305.88200000000001</v>
      </c>
      <c r="FF5" s="84">
        <v>0</v>
      </c>
      <c r="FG5" s="82">
        <f t="shared" si="80"/>
        <v>1.5523257438656817E-6</v>
      </c>
      <c r="FH5" s="82">
        <f t="shared" si="81"/>
        <v>2.4097152150681422E-12</v>
      </c>
      <c r="FI5" s="84">
        <v>27.194700000000001</v>
      </c>
      <c r="FJ5" s="84">
        <v>2.1531100000000001E-2</v>
      </c>
      <c r="FK5" s="82">
        <f t="shared" si="82"/>
        <v>7.6310098926950148E-2</v>
      </c>
      <c r="FL5" s="82">
        <f t="shared" si="83"/>
        <v>3.0007387234388056E-3</v>
      </c>
      <c r="FM5" s="84">
        <v>46.946599999999997</v>
      </c>
      <c r="FN5" s="84">
        <v>1.43541E-2</v>
      </c>
      <c r="FO5" s="82">
        <f t="shared" si="84"/>
        <v>4.0831056278171067E-2</v>
      </c>
      <c r="FP5" s="82">
        <f t="shared" si="85"/>
        <v>7.0102921375618217E-4</v>
      </c>
      <c r="FQ5" s="84">
        <v>69.847300000000004</v>
      </c>
      <c r="FR5" s="84">
        <v>1.9138800000000001E-2</v>
      </c>
      <c r="FS5" s="82">
        <f t="shared" si="86"/>
        <v>1.6593137757177391E-2</v>
      </c>
      <c r="FT5" s="82">
        <f t="shared" si="87"/>
        <v>6.4803962545326406E-6</v>
      </c>
      <c r="FU5" s="84">
        <v>82.156499999999994</v>
      </c>
      <c r="FV5" s="84">
        <v>1.6746400000000002E-2</v>
      </c>
      <c r="FW5" s="82">
        <f t="shared" si="88"/>
        <v>4.2871440358646411E-11</v>
      </c>
      <c r="FX5" s="82">
        <f t="shared" si="89"/>
        <v>2.804419115241155E-4</v>
      </c>
      <c r="FY5" s="84">
        <v>307.75900000000001</v>
      </c>
      <c r="FZ5" s="84">
        <v>1.9662900000000001E-2</v>
      </c>
      <c r="GA5" s="82">
        <f t="shared" si="90"/>
        <v>3.6268197400423997E-6</v>
      </c>
      <c r="GB5" s="82">
        <f t="shared" si="91"/>
        <v>3.8648702197608846E-4</v>
      </c>
      <c r="GC5" s="84">
        <v>176.90600000000001</v>
      </c>
      <c r="GD5" s="84">
        <v>1.7045500000000002E-2</v>
      </c>
      <c r="GE5" s="82">
        <f t="shared" si="92"/>
        <v>2.3850957080960752E-8</v>
      </c>
      <c r="GF5" s="82">
        <f t="shared" si="93"/>
        <v>2.905482571475911E-4</v>
      </c>
      <c r="GG5" s="84">
        <v>236.38300000000001</v>
      </c>
      <c r="GH5" s="84">
        <v>1.13636E-2</v>
      </c>
      <c r="GI5" s="82">
        <f t="shared" si="94"/>
        <v>2.4486296382054936E-3</v>
      </c>
      <c r="GJ5" s="82">
        <f t="shared" si="95"/>
        <v>7.9476696551674449E-5</v>
      </c>
      <c r="GK5" s="84">
        <v>276.03500000000003</v>
      </c>
      <c r="GL5" s="84">
        <v>1.42045E-2</v>
      </c>
      <c r="GM5" s="82">
        <f t="shared" si="96"/>
        <v>5.7260912180334178E-39</v>
      </c>
      <c r="GN5" s="82">
        <f t="shared" si="97"/>
        <v>2.0176782025E-4</v>
      </c>
      <c r="GO5" s="84">
        <v>356.863</v>
      </c>
      <c r="GP5" s="84">
        <v>5.6818199999999998E-3</v>
      </c>
      <c r="GQ5" s="82">
        <f t="shared" si="98"/>
        <v>8.9826591998566695E-4</v>
      </c>
      <c r="GR5" s="82">
        <f t="shared" si="99"/>
        <v>2.2882389636421769E-5</v>
      </c>
      <c r="GS5" s="84">
        <v>364.488</v>
      </c>
      <c r="GT5" s="84">
        <v>1.42045E-2</v>
      </c>
      <c r="GU5" s="82">
        <f t="shared" si="100"/>
        <v>1.0761685029961581E-4</v>
      </c>
      <c r="GV5" s="82">
        <f t="shared" si="101"/>
        <v>1.9872211453630665E-4</v>
      </c>
      <c r="GW5" s="84">
        <v>60.1997</v>
      </c>
      <c r="GX5" s="84">
        <v>1.42857E-2</v>
      </c>
      <c r="GY5" s="82">
        <f t="shared" si="102"/>
        <v>0</v>
      </c>
      <c r="GZ5" s="82">
        <f t="shared" si="103"/>
        <v>2.0408122448999999E-4</v>
      </c>
      <c r="HA5" s="84">
        <v>72.033799999999999</v>
      </c>
      <c r="HB5" s="84">
        <v>8.5714299999999997E-3</v>
      </c>
      <c r="HC5" s="82">
        <f t="shared" si="104"/>
        <v>1.5787331857681509E-149</v>
      </c>
      <c r="HD5" s="82">
        <f t="shared" si="105"/>
        <v>7.3469412244899998E-5</v>
      </c>
      <c r="HE5" s="84">
        <v>133.32400000000001</v>
      </c>
      <c r="HF5" s="84">
        <v>8.5714299999999997E-3</v>
      </c>
      <c r="HG5" s="82">
        <f t="shared" si="106"/>
        <v>2.1407551645751132E-28</v>
      </c>
      <c r="HH5" s="82">
        <f t="shared" si="107"/>
        <v>7.3469412244899998E-5</v>
      </c>
      <c r="HI5" s="84">
        <v>183.85599999999999</v>
      </c>
      <c r="HJ5" s="84">
        <v>1.42857E-2</v>
      </c>
      <c r="HK5" s="82">
        <f t="shared" si="108"/>
        <v>4.8438311648091566E-51</v>
      </c>
      <c r="HL5" s="82">
        <f t="shared" si="109"/>
        <v>2.0408122448999999E-4</v>
      </c>
      <c r="HM5" s="84">
        <v>0.24987166666666666</v>
      </c>
      <c r="HN5" s="84">
        <v>0.101072</v>
      </c>
      <c r="HO5" s="82">
        <f t="shared" si="110"/>
        <v>0.18162105667022457</v>
      </c>
      <c r="HP5" s="82">
        <f t="shared" si="111"/>
        <v>6.4881505304630509E-3</v>
      </c>
      <c r="HQ5" s="115">
        <v>0.03</v>
      </c>
      <c r="HS5" s="82">
        <f t="shared" si="112"/>
        <v>0.14982613357591518</v>
      </c>
      <c r="HT5" s="82">
        <f t="shared" si="113"/>
        <v>2.2447870302307976E-2</v>
      </c>
      <c r="HU5" s="115">
        <v>0.02</v>
      </c>
      <c r="HV5" s="115">
        <v>0.15</v>
      </c>
      <c r="HW5" s="82">
        <f t="shared" si="114"/>
        <v>0.10585386819587958</v>
      </c>
      <c r="HX5" s="82">
        <f t="shared" si="115"/>
        <v>1.948880953266772E-3</v>
      </c>
      <c r="HY5" s="115">
        <v>0.03</v>
      </c>
      <c r="HZ5" s="115">
        <v>0</v>
      </c>
      <c r="IA5" s="82">
        <f t="shared" si="116"/>
        <v>0.1957119950771691</v>
      </c>
      <c r="IB5" s="82">
        <f t="shared" si="117"/>
        <v>3.8303185017085864E-2</v>
      </c>
      <c r="IC5" s="84">
        <v>1.1470583333333333</v>
      </c>
      <c r="ID5" s="84">
        <v>3.0377100000000001E-2</v>
      </c>
      <c r="IE5" s="82">
        <f t="shared" si="118"/>
        <v>2.3089044997182616E-26</v>
      </c>
      <c r="IF5" s="82">
        <f t="shared" si="119"/>
        <v>9.2276820441000002E-4</v>
      </c>
      <c r="IG5" s="84">
        <v>0.38602999999999998</v>
      </c>
      <c r="IH5" s="84">
        <v>0.112689</v>
      </c>
      <c r="II5" s="82">
        <f t="shared" si="120"/>
        <v>9.6905080050872838E-2</v>
      </c>
      <c r="IJ5" s="82">
        <f t="shared" si="121"/>
        <v>2.4913212896045429E-4</v>
      </c>
      <c r="IK5" s="84">
        <v>0.40808833333333333</v>
      </c>
      <c r="IL5" s="84">
        <v>0.184476</v>
      </c>
      <c r="IM5" s="82">
        <f t="shared" si="122"/>
        <v>0.16759752859091281</v>
      </c>
      <c r="IN5" s="82">
        <f t="shared" si="123"/>
        <v>2.8488279710737362E-4</v>
      </c>
      <c r="IO5" s="84">
        <v>0.49632333333333334</v>
      </c>
      <c r="IP5" s="84">
        <v>1.26508E-2</v>
      </c>
      <c r="IQ5" s="82">
        <f t="shared" si="124"/>
        <v>3.0907805889443998E-3</v>
      </c>
      <c r="IR5" s="82">
        <f t="shared" si="125"/>
        <v>9.1393971139759874E-5</v>
      </c>
      <c r="IS5" s="93">
        <v>88.288300000000007</v>
      </c>
      <c r="IT5" s="94">
        <v>1.88235E-2</v>
      </c>
      <c r="IU5" s="82">
        <f t="shared" si="274"/>
        <v>0</v>
      </c>
      <c r="IV5" s="82">
        <f t="shared" si="275"/>
        <v>3.5432415224999998E-4</v>
      </c>
      <c r="IW5" s="93">
        <v>97.117099999999994</v>
      </c>
      <c r="IX5" s="94">
        <v>4.70588E-3</v>
      </c>
      <c r="IY5" s="82">
        <f t="shared" si="276"/>
        <v>0</v>
      </c>
      <c r="IZ5" s="82">
        <f t="shared" si="277"/>
        <v>2.21453065744E-5</v>
      </c>
      <c r="JA5" s="93">
        <v>126.126</v>
      </c>
      <c r="JB5" s="94">
        <v>1.4117599999999999E-2</v>
      </c>
      <c r="JC5" s="82">
        <f t="shared" si="278"/>
        <v>0</v>
      </c>
      <c r="JD5" s="82">
        <f t="shared" si="279"/>
        <v>1.9930662975999999E-4</v>
      </c>
      <c r="JE5" s="93">
        <v>133.69399999999999</v>
      </c>
      <c r="JF5" s="94">
        <v>2.1176500000000001E-2</v>
      </c>
      <c r="JG5" s="82">
        <f t="shared" si="280"/>
        <v>0</v>
      </c>
      <c r="JH5" s="82">
        <f t="shared" si="281"/>
        <v>4.4844415225000003E-4</v>
      </c>
      <c r="JI5" s="93">
        <v>194.23400000000001</v>
      </c>
      <c r="JJ5" s="94">
        <v>0</v>
      </c>
      <c r="JK5" s="82">
        <f t="shared" si="282"/>
        <v>4.5610395009331007E-151</v>
      </c>
      <c r="JL5" s="82">
        <f t="shared" si="283"/>
        <v>2.0803081329072068E-301</v>
      </c>
      <c r="JM5" s="97">
        <v>20.863800000000001</v>
      </c>
      <c r="JN5" s="98">
        <v>1.627E-2</v>
      </c>
      <c r="JO5" s="82">
        <f t="shared" si="284"/>
        <v>3.4270344138600257E-2</v>
      </c>
      <c r="JP5" s="82">
        <f t="shared" si="285"/>
        <v>3.2401238910804064E-4</v>
      </c>
      <c r="JQ5" s="84">
        <v>50</v>
      </c>
      <c r="JR5" s="84">
        <v>0</v>
      </c>
      <c r="JS5" s="82">
        <f t="shared" si="286"/>
        <v>1.5599705606922034E-12</v>
      </c>
      <c r="JT5" s="82">
        <f t="shared" si="287"/>
        <v>2.4335081502263476E-24</v>
      </c>
      <c r="JU5" s="84">
        <v>50</v>
      </c>
      <c r="JV5" s="115">
        <v>0</v>
      </c>
      <c r="JW5" s="82">
        <f t="shared" si="288"/>
        <v>1.0584372573580724E-187</v>
      </c>
      <c r="JX5" s="82">
        <f t="shared" si="289"/>
        <v>0</v>
      </c>
      <c r="JY5">
        <v>0.33263999999999999</v>
      </c>
      <c r="JZ5">
        <v>0.25083899999999998</v>
      </c>
      <c r="KA5" s="82">
        <f t="shared" si="128"/>
        <v>0.30484962828294171</v>
      </c>
      <c r="KB5" s="82">
        <f t="shared" si="129"/>
        <v>2.9171479675181053E-3</v>
      </c>
      <c r="KC5">
        <v>4.0249499999999996</v>
      </c>
      <c r="KD5">
        <v>0.23070499999999999</v>
      </c>
      <c r="KE5" s="82">
        <f t="shared" si="130"/>
        <v>0.16740927980484083</v>
      </c>
      <c r="KF5" s="82">
        <f t="shared" si="131"/>
        <v>4.0063481950238797E-3</v>
      </c>
      <c r="KG5">
        <v>5.9875299999999996</v>
      </c>
      <c r="KH5">
        <v>6.0402699999999997E-2</v>
      </c>
      <c r="KI5" s="82">
        <f t="shared" si="132"/>
        <v>0</v>
      </c>
      <c r="KJ5" s="82">
        <f t="shared" si="133"/>
        <v>3.6484861672899994E-3</v>
      </c>
      <c r="KK5">
        <v>0.115304</v>
      </c>
      <c r="KL5">
        <v>0.300676</v>
      </c>
      <c r="KM5" s="82">
        <f t="shared" si="134"/>
        <v>0.27491567750593759</v>
      </c>
      <c r="KN5" s="82">
        <f t="shared" si="135"/>
        <v>6.6359421499809744E-4</v>
      </c>
      <c r="KO5">
        <v>0.22012599999999999</v>
      </c>
      <c r="KP5">
        <v>0.300676</v>
      </c>
      <c r="KQ5" s="82">
        <f t="shared" si="136"/>
        <v>0.29805125087825984</v>
      </c>
      <c r="KR5" s="82">
        <f t="shared" si="137"/>
        <v>6.8893079520757166E-6</v>
      </c>
      <c r="KS5">
        <v>2.9979</v>
      </c>
      <c r="KT5">
        <v>0.16722999999999999</v>
      </c>
      <c r="KU5" s="82">
        <f t="shared" si="138"/>
        <v>0.15894391797736157</v>
      </c>
      <c r="KV5" s="82">
        <f t="shared" si="139"/>
        <v>6.8659155285891589E-5</v>
      </c>
      <c r="KW5">
        <v>6.0327900000000003</v>
      </c>
      <c r="KX5">
        <v>5.9366799999999997E-2</v>
      </c>
      <c r="KY5" s="82">
        <f t="shared" si="140"/>
        <v>4.5372894458877058E-2</v>
      </c>
      <c r="KZ5" s="82">
        <f t="shared" si="141"/>
        <v>1.9582939229387131E-4</v>
      </c>
      <c r="LA5">
        <v>6.0065600000000003</v>
      </c>
      <c r="LB5">
        <v>5.4089699999999998E-2</v>
      </c>
      <c r="LC5" s="82">
        <f t="shared" si="142"/>
        <v>5.32474443863565E-2</v>
      </c>
      <c r="LD5" s="82">
        <f t="shared" si="143"/>
        <v>7.0939451871398404E-7</v>
      </c>
      <c r="LE5">
        <v>6.0065600000000003</v>
      </c>
      <c r="LF5">
        <v>6.8601599999999999E-2</v>
      </c>
      <c r="LG5" s="82">
        <f t="shared" si="144"/>
        <v>6.8565556102945402E-2</v>
      </c>
      <c r="LH5" s="82">
        <f t="shared" si="145"/>
        <v>1.2991625148823692E-9</v>
      </c>
      <c r="LI5">
        <v>6.0065600000000003</v>
      </c>
      <c r="LJ5">
        <v>9.8944599999999994E-2</v>
      </c>
      <c r="LK5" s="82">
        <f t="shared" si="146"/>
        <v>8.4746334185525032E-2</v>
      </c>
      <c r="LL5" s="82">
        <f t="shared" si="147"/>
        <v>2.0159075213848835E-4</v>
      </c>
      <c r="LM5">
        <v>1.00326</v>
      </c>
      <c r="LN5">
        <v>4.93421E-2</v>
      </c>
      <c r="LO5" s="82">
        <f t="shared" si="148"/>
        <v>3.5545880066286534E-2</v>
      </c>
      <c r="LP5" s="82">
        <f t="shared" si="149"/>
        <v>1.9033568445939278E-4</v>
      </c>
      <c r="LQ5">
        <v>1.00326</v>
      </c>
      <c r="LR5">
        <v>7.2368399999999999E-2</v>
      </c>
      <c r="LS5" s="82">
        <f t="shared" si="150"/>
        <v>5.090579664563271E-2</v>
      </c>
      <c r="LT5" s="82">
        <f t="shared" si="151"/>
        <v>4.6064334274689803E-4</v>
      </c>
      <c r="LU5">
        <v>0.99510600000000005</v>
      </c>
      <c r="LV5">
        <v>7.8947400000000001E-2</v>
      </c>
      <c r="LW5" s="82">
        <f t="shared" si="152"/>
        <v>5.4154768363959868E-2</v>
      </c>
      <c r="LX5" s="82">
        <f t="shared" si="153"/>
        <v>6.1467458344037799E-4</v>
      </c>
      <c r="LY5">
        <v>1.00326</v>
      </c>
      <c r="LZ5">
        <v>9.0789499999999995E-2</v>
      </c>
      <c r="MA5" s="82">
        <f t="shared" si="154"/>
        <v>5.9555784681419102E-2</v>
      </c>
      <c r="MB5" s="82">
        <f t="shared" si="155"/>
        <v>9.7554497260215469E-4</v>
      </c>
      <c r="MC5">
        <v>2.0425499999999999</v>
      </c>
      <c r="MD5">
        <v>2.17678E-2</v>
      </c>
      <c r="ME5" s="82">
        <f t="shared" si="156"/>
        <v>2.836573189518261E-2</v>
      </c>
      <c r="MF5" s="82">
        <f t="shared" si="157"/>
        <v>4.3532705293467986E-5</v>
      </c>
      <c r="MG5">
        <v>4.0065499999999998</v>
      </c>
      <c r="MH5">
        <v>3.89182E-2</v>
      </c>
      <c r="MI5" s="82">
        <f t="shared" si="158"/>
        <v>4.6808867543364142E-2</v>
      </c>
      <c r="MJ5" s="82">
        <f t="shared" si="159"/>
        <v>6.2262634279900312E-5</v>
      </c>
      <c r="MK5">
        <v>4.0065499999999998</v>
      </c>
      <c r="ML5">
        <v>4.8153000000000001E-2</v>
      </c>
      <c r="MM5" s="82">
        <f t="shared" si="160"/>
        <v>3.8997062108432339E-2</v>
      </c>
      <c r="MN5" s="82">
        <f t="shared" si="161"/>
        <v>8.38311986742445E-5</v>
      </c>
      <c r="MO5">
        <v>5.9967300000000003</v>
      </c>
      <c r="MP5">
        <v>7.5197899999999998E-2</v>
      </c>
      <c r="MQ5" s="82">
        <f t="shared" si="162"/>
        <v>6.634855600902051E-2</v>
      </c>
      <c r="MR5" s="82">
        <f t="shared" si="163"/>
        <v>7.8310889070684777E-5</v>
      </c>
      <c r="MS5">
        <v>1.0082</v>
      </c>
      <c r="MT5">
        <v>7.9365099999999994E-2</v>
      </c>
      <c r="MU5" s="82">
        <f t="shared" si="164"/>
        <v>5.7094722597810246E-2</v>
      </c>
      <c r="MV5" s="82">
        <f t="shared" si="165"/>
        <v>4.9596970963596378E-4</v>
      </c>
      <c r="MW5">
        <v>1</v>
      </c>
      <c r="MX5">
        <v>7.53968E-2</v>
      </c>
      <c r="MY5" s="82">
        <f t="shared" si="166"/>
        <v>5.3715278698699589E-2</v>
      </c>
      <c r="MZ5" s="82">
        <f t="shared" si="167"/>
        <v>4.7008836593874346E-4</v>
      </c>
      <c r="NA5">
        <v>2</v>
      </c>
      <c r="NB5">
        <v>9.5238100000000006E-2</v>
      </c>
      <c r="NC5" s="82">
        <f t="shared" si="168"/>
        <v>8.5901763965549521E-2</v>
      </c>
      <c r="ND5" s="82">
        <f t="shared" si="169"/>
        <v>8.7167170548178608E-5</v>
      </c>
      <c r="NE5">
        <v>1.0082</v>
      </c>
      <c r="NF5">
        <v>7.2089899999999998E-2</v>
      </c>
      <c r="NG5" s="82">
        <f t="shared" si="170"/>
        <v>5.6341100158243701E-2</v>
      </c>
      <c r="NH5" s="82">
        <f t="shared" si="171"/>
        <v>2.4802469645570318E-4</v>
      </c>
      <c r="NI5" s="84">
        <v>6.0157600000000002</v>
      </c>
      <c r="NJ5" s="84">
        <v>5.9471499999999997E-2</v>
      </c>
      <c r="NK5" s="82">
        <f t="shared" si="172"/>
        <v>5.4971408095050932E-2</v>
      </c>
      <c r="NL5" s="82">
        <f t="shared" si="173"/>
        <v>2.0250827152988102E-5</v>
      </c>
      <c r="NM5" s="115">
        <v>1.5</v>
      </c>
      <c r="NN5" s="115">
        <v>0.02</v>
      </c>
      <c r="NO5" s="82">
        <f t="shared" si="174"/>
        <v>3.6879250053167579E-4</v>
      </c>
      <c r="NP5" s="82">
        <f t="shared" si="175"/>
        <v>3.8538430788718142E-4</v>
      </c>
      <c r="NQ5" s="115">
        <v>0.8</v>
      </c>
      <c r="NR5" s="115">
        <v>0.04</v>
      </c>
      <c r="NS5" s="82">
        <f t="shared" si="176"/>
        <v>3.3179769072869465E-2</v>
      </c>
      <c r="NT5" s="82">
        <f t="shared" si="177"/>
        <v>4.6515549899387843E-5</v>
      </c>
      <c r="NU5" s="84">
        <v>2.9918</v>
      </c>
      <c r="NV5" s="84">
        <v>0.16519800000000001</v>
      </c>
      <c r="NW5" s="82">
        <f t="shared" si="178"/>
        <v>0.16618209931132172</v>
      </c>
      <c r="NX5" s="82">
        <f t="shared" si="179"/>
        <v>9.6845145454385741E-7</v>
      </c>
      <c r="NY5" s="84">
        <v>1</v>
      </c>
      <c r="NZ5" s="84">
        <v>0.16740166666666667</v>
      </c>
      <c r="OA5" s="82">
        <f t="shared" si="180"/>
        <v>0.12654765325910802</v>
      </c>
      <c r="OB5" s="82">
        <f t="shared" si="181"/>
        <v>1.6690504115049818E-3</v>
      </c>
      <c r="OC5" s="115">
        <v>0.35</v>
      </c>
      <c r="OD5" s="115">
        <v>0.08</v>
      </c>
      <c r="OE5" s="82">
        <f t="shared" si="182"/>
        <v>7.5543918333636662E-2</v>
      </c>
      <c r="OF5" s="82">
        <f t="shared" si="183"/>
        <v>1.9856663817299483E-5</v>
      </c>
      <c r="OG5" s="84">
        <v>6.0098799999999999</v>
      </c>
      <c r="OH5" s="84">
        <v>6.0758899999999998E-2</v>
      </c>
      <c r="OI5" s="82">
        <f t="shared" si="184"/>
        <v>5.506966183175932E-2</v>
      </c>
      <c r="OJ5" s="82">
        <f t="shared" si="185"/>
        <v>3.2367430934966541E-5</v>
      </c>
      <c r="OK5" s="84">
        <v>5.98353</v>
      </c>
      <c r="OL5" s="84">
        <v>0.14696699999999999</v>
      </c>
      <c r="OM5" s="82">
        <f t="shared" si="186"/>
        <v>0.16153300261948414</v>
      </c>
      <c r="ON5" s="82">
        <f t="shared" si="187"/>
        <v>2.1216843231081921E-4</v>
      </c>
      <c r="OO5" s="84">
        <v>2.0296500000000002</v>
      </c>
      <c r="OP5" s="84">
        <v>0.236653</v>
      </c>
      <c r="OQ5" s="82">
        <f t="shared" si="188"/>
        <v>0.24458207427815004</v>
      </c>
      <c r="OR5" s="82">
        <f t="shared" si="189"/>
        <v>6.2870218908420565E-5</v>
      </c>
      <c r="OS5" s="84">
        <v>0.210873</v>
      </c>
      <c r="OT5" s="84">
        <v>0.20025699999999999</v>
      </c>
      <c r="OU5" s="82">
        <f t="shared" si="190"/>
        <v>0.23024971852443149</v>
      </c>
      <c r="OV5" s="82">
        <f t="shared" si="191"/>
        <v>8.9956316448577649E-4</v>
      </c>
      <c r="OW5" s="84">
        <v>3.0097900000000002</v>
      </c>
      <c r="OX5" s="84">
        <v>0.167763</v>
      </c>
      <c r="OY5" s="82">
        <f t="shared" si="192"/>
        <v>0.16292483618888268</v>
      </c>
      <c r="OZ5" s="82">
        <f t="shared" si="193"/>
        <v>2.3407829063205259E-5</v>
      </c>
      <c r="PA5" s="84">
        <v>0.19575899999999999</v>
      </c>
      <c r="PB5" s="84">
        <v>3.61842E-2</v>
      </c>
      <c r="PC5" s="82">
        <f t="shared" si="194"/>
        <v>4.910765495754215E-2</v>
      </c>
      <c r="PD5" s="82">
        <f t="shared" si="195"/>
        <v>1.6701568803962079E-4</v>
      </c>
      <c r="PE5" s="115">
        <v>0.1</v>
      </c>
      <c r="PF5" s="115">
        <v>0.08</v>
      </c>
      <c r="PG5" s="82">
        <f t="shared" si="196"/>
        <v>5.8645093906021163E-2</v>
      </c>
      <c r="PH5" s="82">
        <f t="shared" si="197"/>
        <v>4.5603201428265453E-4</v>
      </c>
      <c r="PI5" s="115">
        <v>0.14000000000000001</v>
      </c>
      <c r="PJ5" s="115">
        <v>0.1</v>
      </c>
      <c r="PK5" s="82">
        <f t="shared" si="198"/>
        <v>9.7225993862247576E-2</v>
      </c>
      <c r="PL5" s="82">
        <f t="shared" si="199"/>
        <v>7.6951100522881528E-6</v>
      </c>
      <c r="PM5">
        <v>1.2121200000000001</v>
      </c>
      <c r="PN5">
        <v>6.4885899999999998E-3</v>
      </c>
      <c r="PO5" s="82">
        <f t="shared" si="200"/>
        <v>5.321477357322657E-2</v>
      </c>
      <c r="PP5" s="82">
        <f t="shared" si="201"/>
        <v>2.1833362313188683E-3</v>
      </c>
      <c r="PQ5" s="101">
        <v>81.173599999999993</v>
      </c>
      <c r="PR5" s="101">
        <v>0.16739100000000001</v>
      </c>
      <c r="PS5" s="82">
        <f t="shared" si="202"/>
        <v>0.11096221607625492</v>
      </c>
      <c r="PT5" s="82">
        <f t="shared" si="203"/>
        <v>3.1842076551127124E-3</v>
      </c>
      <c r="PU5" s="101">
        <v>62.347200000000001</v>
      </c>
      <c r="PV5" s="101">
        <v>4.7826100000000003E-2</v>
      </c>
      <c r="PW5" s="82">
        <f t="shared" si="204"/>
        <v>1.8884843587983229E-10</v>
      </c>
      <c r="PX5" s="82">
        <f t="shared" si="205"/>
        <v>2.2873358231462319E-3</v>
      </c>
      <c r="PY5" s="101">
        <v>31.051300000000001</v>
      </c>
      <c r="PZ5" s="101">
        <v>0.48260900000000001</v>
      </c>
      <c r="QA5" s="82">
        <f t="shared" si="206"/>
        <v>0.62860496794920639</v>
      </c>
      <c r="QB5" s="82">
        <f t="shared" si="207"/>
        <v>2.1314822657425698E-2</v>
      </c>
      <c r="QC5">
        <v>11.81</v>
      </c>
      <c r="QD5">
        <v>4.3956000000000004E-3</v>
      </c>
      <c r="QE5" s="82">
        <f t="shared" si="208"/>
        <v>2.6642103327927107E-3</v>
      </c>
      <c r="QF5" s="82">
        <f t="shared" si="209"/>
        <v>2.9977101797121695E-6</v>
      </c>
      <c r="QG5">
        <v>11.1469</v>
      </c>
      <c r="QH5">
        <v>1.37363E-3</v>
      </c>
      <c r="QI5" s="82">
        <f t="shared" si="210"/>
        <v>5.7972129040779693E-4</v>
      </c>
      <c r="QJ5" s="82">
        <f t="shared" si="211"/>
        <v>6.3029103916635708E-7</v>
      </c>
      <c r="QK5">
        <v>32.029699999999998</v>
      </c>
      <c r="QL5" s="99">
        <v>2.7472530000000002E-4</v>
      </c>
      <c r="QM5" s="82">
        <f t="shared" si="212"/>
        <v>1.9238287691749554E-4</v>
      </c>
      <c r="QN5" s="82">
        <f t="shared" si="213"/>
        <v>6.7802746390981657E-9</v>
      </c>
      <c r="QO5">
        <v>23.0077</v>
      </c>
      <c r="QP5">
        <v>1.28767E-2</v>
      </c>
      <c r="QQ5" s="82">
        <f t="shared" si="214"/>
        <v>3.119756622231917E-3</v>
      </c>
      <c r="QR5" s="82">
        <f t="shared" si="215"/>
        <v>9.5197944076972444E-5</v>
      </c>
      <c r="QS5">
        <v>27.99</v>
      </c>
      <c r="QT5">
        <v>3.8356200000000001E-3</v>
      </c>
      <c r="QU5" s="82">
        <f t="shared" si="216"/>
        <v>2.2507386414048346E-3</v>
      </c>
      <c r="QV5" s="82">
        <f t="shared" si="217"/>
        <v>2.5118489208224574E-6</v>
      </c>
      <c r="QW5">
        <v>31.0229</v>
      </c>
      <c r="QX5">
        <v>6.8493199999999999E-3</v>
      </c>
      <c r="QY5" s="82">
        <f t="shared" si="218"/>
        <v>3.8281714614004951E-3</v>
      </c>
      <c r="QZ5" s="82">
        <f t="shared" si="219"/>
        <v>9.127338492281924E-6</v>
      </c>
      <c r="RA5">
        <v>33.9908</v>
      </c>
      <c r="RB5">
        <v>1.5507100000000001E-3</v>
      </c>
      <c r="RC5" s="82">
        <f t="shared" si="220"/>
        <v>6.7132059437761634E-4</v>
      </c>
      <c r="RD5" s="82">
        <f t="shared" si="221"/>
        <v>7.7332572672088932E-7</v>
      </c>
      <c r="RE5">
        <v>71.447900000000004</v>
      </c>
      <c r="RF5">
        <v>2.5439799999999999E-3</v>
      </c>
      <c r="RG5" s="82">
        <f t="shared" si="222"/>
        <v>3.539858849812989E-3</v>
      </c>
      <c r="RH5" s="82">
        <f t="shared" si="223"/>
        <v>9.9177468350484195E-7</v>
      </c>
      <c r="RI5">
        <v>23.9176</v>
      </c>
      <c r="RJ5">
        <v>5.9618700000000002E-3</v>
      </c>
      <c r="RK5" s="82">
        <f t="shared" si="224"/>
        <v>3.8277290397201842E-4</v>
      </c>
      <c r="RL5" s="82">
        <f t="shared" si="225"/>
        <v>3.1126324406907858E-5</v>
      </c>
      <c r="RM5">
        <v>10.9773</v>
      </c>
      <c r="RN5">
        <v>2.8248599999999998E-3</v>
      </c>
      <c r="RO5" s="82">
        <f t="shared" si="226"/>
        <v>6.2613015233713252E-4</v>
      </c>
      <c r="RP5" s="82">
        <f t="shared" si="227"/>
        <v>4.834412943003576E-6</v>
      </c>
      <c r="RQ5">
        <v>32.767200000000003</v>
      </c>
      <c r="RR5">
        <v>3.6723200000000002E-3</v>
      </c>
      <c r="RS5" s="82">
        <f t="shared" si="228"/>
        <v>3.7905576797353994E-3</v>
      </c>
      <c r="RT5" s="82">
        <f t="shared" si="229"/>
        <v>1.3980148909210841E-8</v>
      </c>
      <c r="RU5">
        <v>23.142399999999999</v>
      </c>
      <c r="RV5">
        <v>1.1267600000000001E-3</v>
      </c>
      <c r="RW5" s="82">
        <f t="shared" si="230"/>
        <v>1.4938306507412036E-4</v>
      </c>
      <c r="RX5" s="82">
        <f t="shared" si="231"/>
        <v>9.5526567292510712E-7</v>
      </c>
      <c r="RY5">
        <v>22.968699999999998</v>
      </c>
      <c r="RZ5">
        <v>2.2535200000000002E-3</v>
      </c>
      <c r="SA5" s="82">
        <f t="shared" si="232"/>
        <v>3.7957461974368978E-4</v>
      </c>
      <c r="SB5" s="82">
        <f t="shared" si="233"/>
        <v>3.5116712881839682E-6</v>
      </c>
      <c r="SC5">
        <v>45.2027</v>
      </c>
      <c r="SD5" s="99">
        <v>8.4033610000000005E-4</v>
      </c>
      <c r="SE5" s="82">
        <f t="shared" si="234"/>
        <v>3.6484432500841201E-8</v>
      </c>
      <c r="SF5" s="82">
        <f t="shared" si="235"/>
        <v>7.0610344392288686E-7</v>
      </c>
      <c r="SG5">
        <v>25.945900000000002</v>
      </c>
      <c r="SH5">
        <v>4.7619000000000003E-3</v>
      </c>
      <c r="SI5" s="82">
        <f t="shared" si="236"/>
        <v>2.5399830592970013E-3</v>
      </c>
      <c r="SJ5" s="82">
        <f t="shared" si="237"/>
        <v>4.9369148913829741E-6</v>
      </c>
      <c r="SK5">
        <v>8.2622999999999998</v>
      </c>
      <c r="SL5">
        <v>3.9988699999999999E-3</v>
      </c>
      <c r="SM5" s="82">
        <f t="shared" si="238"/>
        <v>5.5729437760138343E-3</v>
      </c>
      <c r="SN5" s="82">
        <f t="shared" si="239"/>
        <v>2.4777082523344508E-6</v>
      </c>
      <c r="SO5">
        <v>16.917999999999999</v>
      </c>
      <c r="SP5">
        <v>2.1041599999999999E-3</v>
      </c>
      <c r="SQ5" s="82">
        <f t="shared" si="240"/>
        <v>4.3194108199209524E-3</v>
      </c>
      <c r="SR5" s="82">
        <f t="shared" si="241"/>
        <v>4.9073361951604523E-6</v>
      </c>
      <c r="SS5">
        <v>22.770499999999998</v>
      </c>
      <c r="ST5">
        <v>2.3977899999999999E-3</v>
      </c>
      <c r="SU5" s="82">
        <f t="shared" si="242"/>
        <v>6.3359138640531939E-3</v>
      </c>
      <c r="SV5" s="82">
        <f t="shared" si="243"/>
        <v>1.5508819568625257E-5</v>
      </c>
      <c r="SW5">
        <v>5.7933899999999996</v>
      </c>
      <c r="SX5">
        <v>2.9411799999999998E-3</v>
      </c>
      <c r="SY5" s="82">
        <f t="shared" si="244"/>
        <v>3.8839025581685707E-3</v>
      </c>
      <c r="SZ5" s="82">
        <f t="shared" si="245"/>
        <v>8.8872582167989442E-7</v>
      </c>
      <c r="TA5">
        <v>22.258800000000001</v>
      </c>
      <c r="TB5">
        <v>6.1274500000000004E-3</v>
      </c>
      <c r="TC5" s="82">
        <f t="shared" si="246"/>
        <v>7.4049571448238424E-3</v>
      </c>
      <c r="TD5" s="82">
        <f t="shared" si="247"/>
        <v>1.6320245050759647E-6</v>
      </c>
      <c r="TE5">
        <v>22.258800000000001</v>
      </c>
      <c r="TF5">
        <v>6.1274500000000004E-3</v>
      </c>
      <c r="TG5" s="82">
        <f t="shared" si="248"/>
        <v>7.4049571448238424E-3</v>
      </c>
      <c r="TH5" s="82">
        <f t="shared" si="249"/>
        <v>1.6320245050759647E-6</v>
      </c>
      <c r="TI5">
        <v>82.9542</v>
      </c>
      <c r="TJ5">
        <v>1.5743199999999999E-3</v>
      </c>
      <c r="TK5" s="82">
        <f t="shared" si="250"/>
        <v>1.3234521342828144E-3</v>
      </c>
      <c r="TL5" s="82">
        <f t="shared" si="251"/>
        <v>6.2934686049495841E-8</v>
      </c>
      <c r="TM5">
        <v>72.020399999999995</v>
      </c>
      <c r="TN5">
        <v>3.80481E-3</v>
      </c>
      <c r="TO5" s="82">
        <f t="shared" si="252"/>
        <v>1.6494769349243369E-3</v>
      </c>
      <c r="TP5" s="82">
        <f t="shared" si="253"/>
        <v>4.6454606214084537E-6</v>
      </c>
      <c r="TQ5">
        <v>39.694400000000002</v>
      </c>
      <c r="TR5">
        <v>5.3357400000000003E-3</v>
      </c>
      <c r="TS5" s="82">
        <f t="shared" si="254"/>
        <v>6.0701010115563553E-3</v>
      </c>
      <c r="TT5" s="82">
        <f t="shared" si="255"/>
        <v>5.3928609529407303E-7</v>
      </c>
      <c r="TU5">
        <v>24.080400000000001</v>
      </c>
      <c r="TV5">
        <v>1.1649899999999999E-2</v>
      </c>
      <c r="TW5" s="82">
        <f t="shared" si="256"/>
        <v>1.5203518187934269E-62</v>
      </c>
      <c r="TX5" s="82">
        <f t="shared" si="257"/>
        <v>1.3572017000999998E-4</v>
      </c>
      <c r="TY5" s="115">
        <v>0.35</v>
      </c>
      <c r="TZ5" s="115">
        <v>0.25</v>
      </c>
      <c r="UA5" s="82">
        <f t="shared" si="258"/>
        <v>0.36787944117144233</v>
      </c>
      <c r="UB5" s="82">
        <f t="shared" si="259"/>
        <v>1.3895562650891534E-2</v>
      </c>
      <c r="UC5" s="84">
        <v>30.270666666666667</v>
      </c>
      <c r="UD5" s="84">
        <v>0.19527900000000004</v>
      </c>
      <c r="UE5" s="82">
        <f t="shared" si="260"/>
        <v>0.20938087895833823</v>
      </c>
      <c r="UF5" s="82">
        <f t="shared" si="261"/>
        <v>1.9886299015562165E-4</v>
      </c>
      <c r="UG5" s="84">
        <v>39.529999999999994</v>
      </c>
      <c r="UH5" s="84">
        <v>0.19527900000000004</v>
      </c>
      <c r="UI5" s="82">
        <f t="shared" si="262"/>
        <v>0.22712608162518705</v>
      </c>
      <c r="UJ5" s="82">
        <f t="shared" si="263"/>
        <v>1.0142366080413243E-3</v>
      </c>
      <c r="UK5" s="84">
        <v>0.35519000000000001</v>
      </c>
      <c r="UL5" s="84">
        <v>0.9913793099999999</v>
      </c>
      <c r="UM5" s="82">
        <f t="shared" si="264"/>
        <v>0.92604012857558415</v>
      </c>
      <c r="UN5" s="82">
        <f t="shared" si="265"/>
        <v>4.2692086292127158E-3</v>
      </c>
      <c r="UO5" s="84">
        <v>35.159925925925918</v>
      </c>
      <c r="UP5" s="84">
        <v>0.13577600000000004</v>
      </c>
      <c r="UQ5" s="82">
        <f t="shared" si="266"/>
        <v>0.15997018185666886</v>
      </c>
      <c r="UR5" s="82">
        <f t="shared" si="267"/>
        <v>5.8535843571356312E-4</v>
      </c>
      <c r="US5" s="84">
        <v>2.136751851851852</v>
      </c>
      <c r="UT5" s="84">
        <v>0.111828</v>
      </c>
      <c r="UU5" s="82">
        <f t="shared" si="268"/>
        <v>0.12459673206746975</v>
      </c>
      <c r="UV5" s="82">
        <f t="shared" si="269"/>
        <v>1.6304051861083048E-4</v>
      </c>
      <c r="UW5" s="84">
        <v>34.188037037037034</v>
      </c>
      <c r="UX5" s="84">
        <v>0.14193500000000001</v>
      </c>
      <c r="UY5" s="82">
        <f t="shared" si="270"/>
        <v>0.19349438054529688</v>
      </c>
      <c r="UZ5" s="82">
        <f t="shared" si="271"/>
        <v>2.6583697222147384E-3</v>
      </c>
      <c r="VA5" s="115">
        <v>40</v>
      </c>
      <c r="VB5" s="115">
        <v>0.04</v>
      </c>
      <c r="VC5" s="82">
        <f t="shared" si="272"/>
        <v>6.7684007372435281E-2</v>
      </c>
      <c r="VD5" s="82">
        <f t="shared" si="273"/>
        <v>7.66404264197051E-4</v>
      </c>
    </row>
    <row r="6" spans="1:576" x14ac:dyDescent="0.25">
      <c r="A6" s="85">
        <v>13.8813</v>
      </c>
      <c r="B6" s="85">
        <v>4.88397E-2</v>
      </c>
      <c r="C6" s="82">
        <f t="shared" si="0"/>
        <v>4.8963560119299213E-2</v>
      </c>
      <c r="D6" s="82">
        <f t="shared" si="2"/>
        <v>1.534132915281523E-8</v>
      </c>
      <c r="E6" s="85">
        <v>70.684899999999999</v>
      </c>
      <c r="F6" s="85">
        <v>1.59141E-2</v>
      </c>
      <c r="G6" s="82">
        <f t="shared" si="1"/>
        <v>1.157050190847677E-3</v>
      </c>
      <c r="H6" s="82">
        <f t="shared" si="3"/>
        <v>2.177705190698026E-4</v>
      </c>
      <c r="I6" s="85">
        <v>37.260300000000001</v>
      </c>
      <c r="J6" s="85">
        <v>3.7313400000000001E-3</v>
      </c>
      <c r="K6" s="82">
        <f t="shared" si="4"/>
        <v>1.184429248108799E-54</v>
      </c>
      <c r="L6" s="82">
        <f t="shared" si="5"/>
        <v>1.39228981956E-5</v>
      </c>
      <c r="M6" s="85">
        <v>316.70499999999998</v>
      </c>
      <c r="N6" s="85">
        <v>3.7174700000000001E-3</v>
      </c>
      <c r="O6" s="82">
        <f t="shared" si="6"/>
        <v>2.5988837987224695E-41</v>
      </c>
      <c r="P6" s="82">
        <f t="shared" si="7"/>
        <v>1.38195832009E-5</v>
      </c>
      <c r="Q6" s="85">
        <v>143.01</v>
      </c>
      <c r="R6" s="85">
        <v>-7.5303119999999999E-4</v>
      </c>
      <c r="S6" s="82">
        <f t="shared" si="8"/>
        <v>9.0840546573302617E-6</v>
      </c>
      <c r="T6" s="82">
        <f t="shared" si="9"/>
        <v>5.8081966138140726E-7</v>
      </c>
      <c r="U6" s="85">
        <v>21.9178</v>
      </c>
      <c r="V6" s="85">
        <v>7.9823499999999992E-3</v>
      </c>
      <c r="W6" s="82">
        <f t="shared" si="10"/>
        <v>2.9462423964211205E-2</v>
      </c>
      <c r="X6" s="82">
        <f t="shared" si="11"/>
        <v>4.6139357750798413E-4</v>
      </c>
      <c r="Y6" s="85">
        <v>39.452100000000002</v>
      </c>
      <c r="Z6" s="85">
        <v>1.9135800000000001E-2</v>
      </c>
      <c r="AA6" s="82">
        <f t="shared" si="12"/>
        <v>2.7387788001404973E-2</v>
      </c>
      <c r="AB6" s="82">
        <f t="shared" si="13"/>
        <v>6.8095305975331624E-5</v>
      </c>
      <c r="AC6" s="85">
        <v>62.100499999999997</v>
      </c>
      <c r="AD6" s="85">
        <v>3.7313400000000001E-3</v>
      </c>
      <c r="AE6" s="82">
        <f t="shared" si="14"/>
        <v>3.2131527511049643E-7</v>
      </c>
      <c r="AF6" s="82">
        <f t="shared" si="15"/>
        <v>1.3920500425766246E-5</v>
      </c>
      <c r="AG6" s="85">
        <v>89.702500000000001</v>
      </c>
      <c r="AH6" s="85">
        <v>3.7174700000000001E-3</v>
      </c>
      <c r="AI6" s="82">
        <f t="shared" si="16"/>
        <v>0</v>
      </c>
      <c r="AJ6" s="82">
        <f t="shared" si="17"/>
        <v>1.38195832009E-5</v>
      </c>
      <c r="AK6" s="85">
        <v>209.76499999999999</v>
      </c>
      <c r="AL6" s="85">
        <v>5.4861300000000002E-2</v>
      </c>
      <c r="AM6" s="82">
        <f t="shared" si="18"/>
        <v>2.196726442707337E-2</v>
      </c>
      <c r="AN6" s="82">
        <f t="shared" si="19"/>
        <v>1.0820175762729627E-3</v>
      </c>
      <c r="AO6" s="85">
        <v>50.776299999999999</v>
      </c>
      <c r="AP6" s="85">
        <v>1.23867E-2</v>
      </c>
      <c r="AQ6" s="82">
        <f t="shared" si="20"/>
        <v>2.6607489866232801E-3</v>
      </c>
      <c r="AR6" s="82">
        <f t="shared" si="21"/>
        <v>9.4594123114603645E-5</v>
      </c>
      <c r="AS6" s="85">
        <v>18.630099999999999</v>
      </c>
      <c r="AT6" s="85">
        <v>2.99256E-2</v>
      </c>
      <c r="AU6" s="82">
        <f t="shared" si="22"/>
        <v>1.8403257255402313E-2</v>
      </c>
      <c r="AV6" s="82">
        <f t="shared" si="23"/>
        <v>1.3276438232398297E-4</v>
      </c>
      <c r="AW6" s="85">
        <v>59.908700000000003</v>
      </c>
      <c r="AX6" s="85">
        <v>2.2388100000000001E-2</v>
      </c>
      <c r="AY6" s="82">
        <f t="shared" si="24"/>
        <v>3.2467506547762593E-3</v>
      </c>
      <c r="AZ6" s="82">
        <f t="shared" si="25"/>
        <v>3.663912547558973E-4</v>
      </c>
      <c r="BA6" s="85">
        <v>241.648</v>
      </c>
      <c r="BB6" s="85">
        <v>7.4349400000000001E-3</v>
      </c>
      <c r="BC6" s="82">
        <f t="shared" ref="BC6:BC42" si="290">EXP(-1*EXP(BB$67*(BA$67-BA6)))</f>
        <v>1.1041806028889252E-3</v>
      </c>
      <c r="BD6" s="82">
        <f t="shared" ref="BD6:BD28" si="291">(BB6-BC6)^2</f>
        <v>4.0078514544110178E-5</v>
      </c>
      <c r="BE6" s="85">
        <v>1.7412799999999999</v>
      </c>
      <c r="BF6" s="85">
        <v>0</v>
      </c>
      <c r="BG6" s="82">
        <f t="shared" si="28"/>
        <v>5.6742826510918346E-124</v>
      </c>
      <c r="BH6" s="82">
        <f t="shared" si="29"/>
        <v>3.2197483604481777E-247</v>
      </c>
      <c r="BI6" s="84">
        <v>389.70600000000002</v>
      </c>
      <c r="BJ6" s="84">
        <v>3.1948900000000001E-3</v>
      </c>
      <c r="BK6" s="82">
        <f t="shared" si="30"/>
        <v>2.981370356638028E-6</v>
      </c>
      <c r="BL6" s="82">
        <f t="shared" si="31"/>
        <v>1.0188280699991765E-5</v>
      </c>
      <c r="BM6" s="84">
        <v>613.971</v>
      </c>
      <c r="BN6" s="84">
        <v>6.3897800000000003E-3</v>
      </c>
      <c r="BO6" s="82">
        <f t="shared" si="32"/>
        <v>3.8078116656075976E-3</v>
      </c>
      <c r="BP6" s="82">
        <f t="shared" si="33"/>
        <v>6.6665604798050779E-6</v>
      </c>
      <c r="BQ6" s="84">
        <v>731.61800000000005</v>
      </c>
      <c r="BR6" s="84">
        <v>2.2364200000000001E-2</v>
      </c>
      <c r="BS6" s="82">
        <f t="shared" si="34"/>
        <v>1.1266468596862434E-2</v>
      </c>
      <c r="BT6" s="82">
        <f t="shared" si="35"/>
        <v>1.2315964229618568E-4</v>
      </c>
      <c r="BU6" s="84">
        <v>2.8824800000000002</v>
      </c>
      <c r="BV6" s="86">
        <v>0</v>
      </c>
      <c r="BW6" s="82">
        <f t="shared" si="36"/>
        <v>2.1666498799234025E-3</v>
      </c>
      <c r="BX6" s="82">
        <f t="shared" si="37"/>
        <v>4.6943717021720946E-6</v>
      </c>
      <c r="BY6" s="84">
        <v>6.6518800000000002</v>
      </c>
      <c r="BZ6" s="86">
        <v>9.5519439999999995E-4</v>
      </c>
      <c r="CA6" s="82">
        <f t="shared" si="38"/>
        <v>3.1874297808332755E-3</v>
      </c>
      <c r="CB6" s="82">
        <f t="shared" si="39"/>
        <v>4.9828747954438786E-6</v>
      </c>
      <c r="CC6" s="84">
        <v>5.5803599999999998</v>
      </c>
      <c r="CD6" s="84">
        <v>2.4396600000000001E-2</v>
      </c>
      <c r="CE6" s="82">
        <f t="shared" si="40"/>
        <v>1.3850556942119984E-2</v>
      </c>
      <c r="CF6" s="82">
        <f t="shared" si="41"/>
        <v>1.1121902417865929E-4</v>
      </c>
      <c r="CG6" s="84">
        <v>94.308000000000007</v>
      </c>
      <c r="CH6" s="84">
        <v>4.7775999999999999E-2</v>
      </c>
      <c r="CI6" s="82">
        <f t="shared" si="42"/>
        <v>2.4862198337435446E-2</v>
      </c>
      <c r="CJ6" s="82">
        <f t="shared" si="43"/>
        <v>5.2504230663134605E-4</v>
      </c>
      <c r="CK6" s="84">
        <v>20.2882</v>
      </c>
      <c r="CL6" s="84">
        <v>7.3346499999999999E-3</v>
      </c>
      <c r="CM6" s="82">
        <f t="shared" si="44"/>
        <v>1.3745528892656525E-24</v>
      </c>
      <c r="CN6" s="82">
        <f t="shared" si="45"/>
        <v>5.3797090622499996E-5</v>
      </c>
      <c r="CO6" s="84">
        <v>33.259399999999999</v>
      </c>
      <c r="CP6" s="84">
        <v>1.4223100000000001E-2</v>
      </c>
      <c r="CQ6" s="82">
        <f t="shared" si="46"/>
        <v>1.1392700097773856E-9</v>
      </c>
      <c r="CR6" s="82">
        <f t="shared" si="47"/>
        <v>2.0229654120209876E-4</v>
      </c>
      <c r="CS6" s="84">
        <v>131.13800000000001</v>
      </c>
      <c r="CT6" s="84">
        <v>4.4267399999999998E-2</v>
      </c>
      <c r="CU6" s="82">
        <f t="shared" si="48"/>
        <v>3.2722378925712191E-2</v>
      </c>
      <c r="CV6" s="82">
        <f t="shared" si="49"/>
        <v>1.332875116057496E-4</v>
      </c>
      <c r="CW6" s="84">
        <v>150.11199999999999</v>
      </c>
      <c r="CX6" s="84">
        <v>4.4035299999999999E-2</v>
      </c>
      <c r="CY6" s="82">
        <f t="shared" si="50"/>
        <v>1.5122271885872509E-2</v>
      </c>
      <c r="CZ6" s="82">
        <f t="shared" si="51"/>
        <v>8.3596319472832678E-4</v>
      </c>
      <c r="DA6" s="84">
        <v>27.666599999999999</v>
      </c>
      <c r="DB6" s="84">
        <v>3.6142399999999998E-2</v>
      </c>
      <c r="DC6" s="82">
        <f t="shared" si="52"/>
        <v>2.1719522422365332E-2</v>
      </c>
      <c r="DD6" s="82">
        <f t="shared" si="53"/>
        <v>2.0801939761943682E-4</v>
      </c>
      <c r="DE6" s="84">
        <v>74.412099999999995</v>
      </c>
      <c r="DF6" s="84">
        <v>0.191667</v>
      </c>
      <c r="DG6" s="82">
        <f t="shared" si="54"/>
        <v>9.794587759281527E-2</v>
      </c>
      <c r="DH6" s="82">
        <f t="shared" si="55"/>
        <v>8.7836487852625041E-3</v>
      </c>
      <c r="DI6" s="84">
        <v>101.408</v>
      </c>
      <c r="DJ6" s="84">
        <v>0.16666700000000001</v>
      </c>
      <c r="DK6" s="82">
        <f t="shared" si="56"/>
        <v>0.16138142904291328</v>
      </c>
      <c r="DL6" s="82">
        <f t="shared" si="57"/>
        <v>2.7937260342398759E-5</v>
      </c>
      <c r="DM6" s="84">
        <v>192.411</v>
      </c>
      <c r="DN6" s="84">
        <v>0.16666700000000001</v>
      </c>
      <c r="DO6" s="82">
        <f t="shared" si="58"/>
        <v>0.10500899010910454</v>
      </c>
      <c r="DP6" s="82">
        <f t="shared" si="59"/>
        <v>3.8017101837057635E-3</v>
      </c>
      <c r="DQ6" s="84">
        <v>74.493399999999994</v>
      </c>
      <c r="DR6" s="84">
        <v>4.5169300000000003E-2</v>
      </c>
      <c r="DS6" s="82">
        <f t="shared" si="60"/>
        <v>5.5967784735880051E-2</v>
      </c>
      <c r="DT6" s="82">
        <f t="shared" si="61"/>
        <v>1.166072725910344E-4</v>
      </c>
      <c r="DU6" s="84">
        <v>6.9094499999999996</v>
      </c>
      <c r="DV6" s="84">
        <v>1.2412299999999999E-2</v>
      </c>
      <c r="DW6" s="82">
        <f t="shared" si="62"/>
        <v>2.5250197180816528E-6</v>
      </c>
      <c r="DX6" s="82">
        <f t="shared" si="63"/>
        <v>1.5400251506123109E-4</v>
      </c>
      <c r="DY6" s="84">
        <v>7.8716900000000001</v>
      </c>
      <c r="DZ6" s="84">
        <v>0</v>
      </c>
      <c r="EA6" s="82">
        <f t="shared" si="64"/>
        <v>8.4752855489914601E-4</v>
      </c>
      <c r="EB6" s="82">
        <f t="shared" si="65"/>
        <v>7.183046513694348E-7</v>
      </c>
      <c r="EC6" s="84">
        <v>9.4254899999999999</v>
      </c>
      <c r="ED6" s="84">
        <v>0</v>
      </c>
      <c r="EE6" s="82">
        <f t="shared" si="66"/>
        <v>9.8089171948648286E-47</v>
      </c>
      <c r="EF6" s="82">
        <f t="shared" si="67"/>
        <v>9.6214856535714892E-93</v>
      </c>
      <c r="EG6" s="84">
        <v>19.666</v>
      </c>
      <c r="EH6" s="84">
        <v>0</v>
      </c>
      <c r="EI6" s="82">
        <f t="shared" si="68"/>
        <v>5.427731658007174E-11</v>
      </c>
      <c r="EJ6" s="82">
        <f t="shared" si="69"/>
        <v>2.9460270951333304E-21</v>
      </c>
      <c r="EK6" s="84">
        <v>395.78899999999999</v>
      </c>
      <c r="EL6" s="84">
        <v>4.23077E-3</v>
      </c>
      <c r="EM6" s="82">
        <f t="shared" si="70"/>
        <v>8.0850187511442537E-11</v>
      </c>
      <c r="EN6" s="82">
        <f t="shared" si="71"/>
        <v>1.7899414108782908E-5</v>
      </c>
      <c r="EO6" s="84">
        <v>5.5230100000000002</v>
      </c>
      <c r="EP6" s="84">
        <v>3.8781299999999998E-2</v>
      </c>
      <c r="EQ6" s="82">
        <f t="shared" si="72"/>
        <v>9.6100950995850996E-3</v>
      </c>
      <c r="ER6" s="82">
        <f t="shared" si="73"/>
        <v>8.5095919534199018E-4</v>
      </c>
      <c r="ES6" s="115">
        <v>3</v>
      </c>
      <c r="ET6" s="115">
        <v>0</v>
      </c>
      <c r="EU6" s="82">
        <f t="shared" si="74"/>
        <v>7.4750874407794922E-6</v>
      </c>
      <c r="EV6" s="82">
        <f t="shared" si="75"/>
        <v>5.5876932247299297E-11</v>
      </c>
      <c r="EW6" s="84">
        <v>25</v>
      </c>
      <c r="EX6" s="84">
        <v>3.3202399999999999E-3</v>
      </c>
      <c r="EY6" s="82">
        <f t="shared" si="76"/>
        <v>9.8845925959153199E-3</v>
      </c>
      <c r="EZ6" s="82">
        <f t="shared" si="77"/>
        <v>4.3090725003500197E-5</v>
      </c>
      <c r="FA6" s="84">
        <v>35.201099999999997</v>
      </c>
      <c r="FB6" s="84">
        <v>0</v>
      </c>
      <c r="FC6" s="82">
        <f t="shared" si="78"/>
        <v>3.0545200722420212E-3</v>
      </c>
      <c r="FD6" s="82">
        <f t="shared" si="79"/>
        <v>9.3300928717294028E-6</v>
      </c>
      <c r="FE6" s="84">
        <v>406.72300000000001</v>
      </c>
      <c r="FF6" s="84">
        <v>0</v>
      </c>
      <c r="FG6" s="82">
        <f t="shared" si="80"/>
        <v>1.6400530813539296E-4</v>
      </c>
      <c r="FH6" s="82">
        <f t="shared" si="81"/>
        <v>2.6897741096585192E-8</v>
      </c>
      <c r="FI6" s="84">
        <v>28.912199999999999</v>
      </c>
      <c r="FJ6" s="84">
        <v>3.8277499999999999E-2</v>
      </c>
      <c r="FK6" s="82">
        <f t="shared" si="82"/>
        <v>0.10173623032306804</v>
      </c>
      <c r="FL6" s="82">
        <f t="shared" si="83"/>
        <v>4.0270104542158743E-3</v>
      </c>
      <c r="FM6" s="84">
        <v>49.236600000000003</v>
      </c>
      <c r="FN6" s="84">
        <v>1.6746400000000002E-2</v>
      </c>
      <c r="FO6" s="82">
        <f t="shared" si="84"/>
        <v>6.5516307110940905E-2</v>
      </c>
      <c r="FP6" s="82">
        <f t="shared" si="85"/>
        <v>2.3785038396098041E-3</v>
      </c>
      <c r="FQ6" s="84">
        <v>71.564899999999994</v>
      </c>
      <c r="FR6" s="84">
        <v>2.1531100000000001E-2</v>
      </c>
      <c r="FS6" s="82">
        <f t="shared" si="86"/>
        <v>2.9252832711000404E-2</v>
      </c>
      <c r="FT6" s="82">
        <f t="shared" si="87"/>
        <v>5.9625156060133633E-5</v>
      </c>
      <c r="FU6" s="84">
        <v>86.164100000000005</v>
      </c>
      <c r="FV6" s="84">
        <v>2.1531100000000001E-2</v>
      </c>
      <c r="FW6" s="82">
        <f t="shared" si="88"/>
        <v>3.9334530703056167E-7</v>
      </c>
      <c r="FX6" s="82">
        <f t="shared" si="89"/>
        <v>4.6357132905044013E-4</v>
      </c>
      <c r="FY6" s="84">
        <v>342.45699999999999</v>
      </c>
      <c r="FZ6" s="84">
        <v>2.8089900000000001E-2</v>
      </c>
      <c r="GA6" s="82">
        <f t="shared" si="90"/>
        <v>2.4394009489661795E-3</v>
      </c>
      <c r="GB6" s="82">
        <f t="shared" si="91"/>
        <v>6.5794810156708709E-4</v>
      </c>
      <c r="GC6" s="84">
        <v>183.00700000000001</v>
      </c>
      <c r="GD6" s="84">
        <v>2.84091E-2</v>
      </c>
      <c r="GE6" s="82">
        <f t="shared" si="92"/>
        <v>1.4954103085319843E-5</v>
      </c>
      <c r="GF6" s="82">
        <f t="shared" si="93"/>
        <v>8.0622752121527674E-4</v>
      </c>
      <c r="GG6" s="84">
        <v>244.00899999999999</v>
      </c>
      <c r="GH6" s="84">
        <v>2.2727299999999999E-2</v>
      </c>
      <c r="GI6" s="82">
        <f t="shared" si="94"/>
        <v>1.8932958993934927E-2</v>
      </c>
      <c r="GJ6" s="82">
        <f t="shared" si="95"/>
        <v>1.4397023670306901E-5</v>
      </c>
      <c r="GK6" s="84">
        <v>323.31200000000001</v>
      </c>
      <c r="GL6" s="84">
        <v>2.2727299999999999E-2</v>
      </c>
      <c r="GM6" s="82">
        <f t="shared" si="96"/>
        <v>3.0181633759138869E-5</v>
      </c>
      <c r="GN6" s="82">
        <f t="shared" si="97"/>
        <v>5.1515918213114811E-4</v>
      </c>
      <c r="GO6" s="84">
        <v>367.53800000000001</v>
      </c>
      <c r="GP6" s="84">
        <v>2.2727299999999999E-2</v>
      </c>
      <c r="GQ6" s="82">
        <f t="shared" si="98"/>
        <v>4.1481720859259663E-3</v>
      </c>
      <c r="GR6" s="82">
        <f t="shared" si="99"/>
        <v>3.451839940475249E-4</v>
      </c>
      <c r="GS6" s="84">
        <v>376.68799999999999</v>
      </c>
      <c r="GT6" s="84">
        <v>2.5568199999999999E-2</v>
      </c>
      <c r="GU6" s="82">
        <f t="shared" si="100"/>
        <v>9.6333227931171071E-4</v>
      </c>
      <c r="GV6" s="82">
        <f t="shared" si="101"/>
        <v>6.0539951555256858E-4</v>
      </c>
      <c r="GW6" s="84">
        <v>69.864800000000002</v>
      </c>
      <c r="GX6" s="84">
        <v>2.5714299999999999E-2</v>
      </c>
      <c r="GY6" s="82">
        <f t="shared" si="102"/>
        <v>0</v>
      </c>
      <c r="GZ6" s="82">
        <f t="shared" si="103"/>
        <v>6.6122522448999993E-4</v>
      </c>
      <c r="HA6" s="84">
        <v>82.768000000000001</v>
      </c>
      <c r="HB6" s="84">
        <v>2.5714299999999999E-2</v>
      </c>
      <c r="HC6" s="82">
        <f t="shared" si="104"/>
        <v>1.8166688233780761E-29</v>
      </c>
      <c r="HD6" s="82">
        <f t="shared" si="105"/>
        <v>6.6122522448999993E-4</v>
      </c>
      <c r="HE6" s="84">
        <v>146.21799999999999</v>
      </c>
      <c r="HF6" s="84">
        <v>1.7142899999999999E-2</v>
      </c>
      <c r="HG6" s="82">
        <f t="shared" si="106"/>
        <v>2.0626715215853804E-10</v>
      </c>
      <c r="HH6" s="82">
        <f t="shared" si="107"/>
        <v>2.9387901333796564E-4</v>
      </c>
      <c r="HI6" s="84">
        <v>198.89400000000001</v>
      </c>
      <c r="HJ6" s="84">
        <v>2.85714E-2</v>
      </c>
      <c r="HK6" s="82">
        <f t="shared" si="108"/>
        <v>5.5330346923177691E-12</v>
      </c>
      <c r="HL6" s="82">
        <f t="shared" si="109"/>
        <v>8.1632489764382689E-4</v>
      </c>
      <c r="HM6" s="84">
        <v>0.33295166666666665</v>
      </c>
      <c r="HN6" s="84">
        <v>0.159862</v>
      </c>
      <c r="HO6" s="82">
        <f t="shared" si="110"/>
        <v>0.20851534599912536</v>
      </c>
      <c r="HP6" s="82">
        <f t="shared" si="111"/>
        <v>2.3671480769106071E-3</v>
      </c>
      <c r="HQ6" s="84">
        <v>4.1877000000000004E-2</v>
      </c>
      <c r="HR6" s="84">
        <v>0.36560900000000002</v>
      </c>
      <c r="HS6" s="82">
        <f t="shared" si="112"/>
        <v>0.21123568031899631</v>
      </c>
      <c r="HT6" s="82">
        <f t="shared" si="113"/>
        <v>2.3831121829333366E-2</v>
      </c>
      <c r="HU6" s="84">
        <v>2.9761833333333331E-2</v>
      </c>
      <c r="HV6" s="84">
        <v>0.25780700000000001</v>
      </c>
      <c r="HW6" s="82">
        <f t="shared" si="114"/>
        <v>0.14868973884125483</v>
      </c>
      <c r="HX6" s="82">
        <f t="shared" si="115"/>
        <v>1.1906576682785799E-2</v>
      </c>
      <c r="HY6" s="84">
        <v>8.1053666666666663E-2</v>
      </c>
      <c r="HZ6" s="84">
        <v>0.27730900000000003</v>
      </c>
      <c r="IA6" s="82">
        <f t="shared" si="116"/>
        <v>0.24945718221575705</v>
      </c>
      <c r="IB6" s="82">
        <f t="shared" si="117"/>
        <v>7.7572375388667333E-4</v>
      </c>
      <c r="IC6" s="84">
        <v>1.5882350000000001</v>
      </c>
      <c r="ID6" s="84">
        <v>5.0739100000000002E-2</v>
      </c>
      <c r="IE6" s="82">
        <f t="shared" si="118"/>
        <v>2.5860906145511582E-12</v>
      </c>
      <c r="IF6" s="82">
        <f t="shared" si="119"/>
        <v>2.5744562685475684E-3</v>
      </c>
      <c r="IG6" s="84">
        <v>0.49632333333333334</v>
      </c>
      <c r="IH6" s="84">
        <v>0.15624099999999999</v>
      </c>
      <c r="II6" s="82">
        <f t="shared" si="120"/>
        <v>0.14543245755410419</v>
      </c>
      <c r="IJ6" s="82">
        <f t="shared" si="121"/>
        <v>1.1682458980473109E-4</v>
      </c>
      <c r="IK6" s="84">
        <v>0.52941166666666672</v>
      </c>
      <c r="IL6" s="84">
        <v>0.25110100000000002</v>
      </c>
      <c r="IM6" s="82">
        <f t="shared" si="122"/>
        <v>0.23105955454579505</v>
      </c>
      <c r="IN6" s="82">
        <f t="shared" si="123"/>
        <v>4.0165953589387307E-4</v>
      </c>
      <c r="IO6" s="84">
        <v>0.62867666666666666</v>
      </c>
      <c r="IP6" s="84">
        <v>2.79902E-2</v>
      </c>
      <c r="IQ6" s="82">
        <f t="shared" si="124"/>
        <v>8.2606788728485508E-3</v>
      </c>
      <c r="IR6" s="82">
        <f t="shared" si="125"/>
        <v>3.892540039067154E-4</v>
      </c>
      <c r="IS6" s="93">
        <v>131.17099999999999</v>
      </c>
      <c r="IT6" s="94">
        <v>1.88235E-2</v>
      </c>
      <c r="IU6" s="82">
        <f t="shared" si="274"/>
        <v>1.9206579558602733E-38</v>
      </c>
      <c r="IV6" s="82">
        <f t="shared" si="275"/>
        <v>3.5432415224999998E-4</v>
      </c>
      <c r="IW6" s="93">
        <v>121.081</v>
      </c>
      <c r="IX6" s="94">
        <v>1.1764699999999999E-2</v>
      </c>
      <c r="IY6" s="82">
        <f t="shared" si="276"/>
        <v>0</v>
      </c>
      <c r="IZ6" s="82">
        <f t="shared" si="277"/>
        <v>1.3840816608999998E-4</v>
      </c>
      <c r="JA6" s="93">
        <v>177.83799999999999</v>
      </c>
      <c r="JB6" s="94">
        <v>1.4117599999999999E-2</v>
      </c>
      <c r="JC6" s="82">
        <f t="shared" si="278"/>
        <v>0</v>
      </c>
      <c r="JD6" s="82">
        <f t="shared" si="279"/>
        <v>1.9930662975999999E-4</v>
      </c>
      <c r="JE6" s="93">
        <v>100.901</v>
      </c>
      <c r="JF6" s="94">
        <v>2.1176500000000001E-2</v>
      </c>
      <c r="JG6" s="82">
        <f t="shared" si="280"/>
        <v>0</v>
      </c>
      <c r="JH6" s="82">
        <f t="shared" si="281"/>
        <v>4.4844415225000003E-4</v>
      </c>
      <c r="JI6" s="93">
        <v>18.918900000000001</v>
      </c>
      <c r="JJ6" s="94">
        <v>0</v>
      </c>
      <c r="JK6" s="82">
        <f t="shared" si="282"/>
        <v>0</v>
      </c>
      <c r="JL6" s="82">
        <f t="shared" si="283"/>
        <v>0</v>
      </c>
      <c r="JM6" s="97">
        <v>23.122800000000002</v>
      </c>
      <c r="JN6" s="98">
        <v>3.7425199999999999E-2</v>
      </c>
      <c r="JO6" s="82">
        <f t="shared" si="284"/>
        <v>6.7461230217726667E-2</v>
      </c>
      <c r="JP6" s="82">
        <f t="shared" si="285"/>
        <v>9.0216311124018957E-4</v>
      </c>
      <c r="JQ6" s="84">
        <v>60</v>
      </c>
      <c r="JR6" s="84">
        <v>0</v>
      </c>
      <c r="JS6" s="82">
        <f t="shared" si="286"/>
        <v>1.698163207160799E-5</v>
      </c>
      <c r="JT6" s="82">
        <f t="shared" si="287"/>
        <v>2.8837582781546509E-10</v>
      </c>
      <c r="JU6" s="84">
        <v>90</v>
      </c>
      <c r="JV6" s="115">
        <v>0</v>
      </c>
      <c r="JW6" s="82">
        <f t="shared" si="288"/>
        <v>9.1632230877734227E-11</v>
      </c>
      <c r="JX6" s="82">
        <f t="shared" si="289"/>
        <v>8.3964657356303896E-21</v>
      </c>
      <c r="JY6">
        <v>0.33263999999999999</v>
      </c>
      <c r="JZ6">
        <v>0.32466400000000001</v>
      </c>
      <c r="KA6" s="82">
        <f t="shared" si="128"/>
        <v>0.30484962828294171</v>
      </c>
      <c r="KB6" s="82">
        <f t="shared" si="129"/>
        <v>3.9260932654175987E-4</v>
      </c>
      <c r="KC6">
        <v>4.4241200000000003</v>
      </c>
      <c r="KD6">
        <v>0.327181</v>
      </c>
      <c r="KE6" s="82">
        <f t="shared" si="130"/>
        <v>0.39183984749349876</v>
      </c>
      <c r="KF6" s="82">
        <f t="shared" si="131"/>
        <v>4.1807665591875312E-3</v>
      </c>
      <c r="KG6">
        <v>8.0498999999999992</v>
      </c>
      <c r="KH6">
        <v>8.7248300000000001E-2</v>
      </c>
      <c r="KI6" s="82">
        <f t="shared" si="132"/>
        <v>0</v>
      </c>
      <c r="KJ6" s="82">
        <f t="shared" si="133"/>
        <v>7.6122658528899999E-3</v>
      </c>
      <c r="KK6"/>
      <c r="KL6"/>
      <c r="KM6" s="82"/>
      <c r="KN6" s="82"/>
      <c r="KO6"/>
      <c r="KP6"/>
      <c r="KQ6" s="82"/>
      <c r="KR6" s="82"/>
      <c r="KS6">
        <v>4.0041900000000004</v>
      </c>
      <c r="KT6">
        <v>0.238176</v>
      </c>
      <c r="KU6" s="82">
        <f t="shared" si="138"/>
        <v>0.24152120006550068</v>
      </c>
      <c r="KV6" s="82">
        <f t="shared" si="139"/>
        <v>1.119036347822576E-5</v>
      </c>
      <c r="KW6">
        <v>8.02623</v>
      </c>
      <c r="KX6">
        <v>8.7071200000000001E-2</v>
      </c>
      <c r="KY6" s="82">
        <f t="shared" si="140"/>
        <v>6.5362888452968948E-2</v>
      </c>
      <c r="KZ6" s="82">
        <f t="shared" si="141"/>
        <v>4.7125079022296176E-4</v>
      </c>
      <c r="LA6">
        <v>8</v>
      </c>
      <c r="LB6">
        <v>8.0474900000000002E-2</v>
      </c>
      <c r="LC6" s="82">
        <f t="shared" si="142"/>
        <v>7.8377173362119579E-2</v>
      </c>
      <c r="LD6" s="82">
        <f t="shared" si="143"/>
        <v>4.4004570472731039E-6</v>
      </c>
      <c r="LE6">
        <v>8</v>
      </c>
      <c r="LF6">
        <v>0.108179</v>
      </c>
      <c r="LG6" s="82">
        <f t="shared" si="144"/>
        <v>9.3717091173810885E-2</v>
      </c>
      <c r="LH6" s="82">
        <f t="shared" si="145"/>
        <v>2.0914680689700655E-4</v>
      </c>
      <c r="LI6">
        <v>8</v>
      </c>
      <c r="LJ6">
        <v>0.12928799999999999</v>
      </c>
      <c r="LK6" s="82">
        <f t="shared" si="146"/>
        <v>0.11199487569594908</v>
      </c>
      <c r="LL6" s="82">
        <f t="shared" si="147"/>
        <v>2.9905214819535601E-4</v>
      </c>
      <c r="LM6">
        <v>1.99837</v>
      </c>
      <c r="LN6">
        <v>9.6052600000000002E-2</v>
      </c>
      <c r="LO6" s="82">
        <f t="shared" si="148"/>
        <v>8.1489762980316904E-2</v>
      </c>
      <c r="LP6" s="82">
        <f t="shared" si="149"/>
        <v>2.1207622206185247E-4</v>
      </c>
      <c r="LQ6">
        <v>1.99837</v>
      </c>
      <c r="LR6">
        <v>0.156579</v>
      </c>
      <c r="LS6" s="82">
        <f t="shared" si="150"/>
        <v>0.13819626150432843</v>
      </c>
      <c r="LT6" s="82">
        <f t="shared" si="151"/>
        <v>3.379250746002454E-4</v>
      </c>
      <c r="LU6">
        <v>1.99837</v>
      </c>
      <c r="LV6">
        <v>0.167763</v>
      </c>
      <c r="LW6" s="82">
        <f t="shared" si="152"/>
        <v>0.14904984147561964</v>
      </c>
      <c r="LX6" s="82">
        <f t="shared" si="153"/>
        <v>3.5018230195858904E-4</v>
      </c>
      <c r="LY6">
        <v>1.99837</v>
      </c>
      <c r="LZ6">
        <v>0.18618399999999999</v>
      </c>
      <c r="MA6" s="82">
        <f t="shared" si="154"/>
        <v>0.18899779358889759</v>
      </c>
      <c r="MB6" s="82">
        <f t="shared" si="155"/>
        <v>7.9174343609212702E-6</v>
      </c>
      <c r="MC6">
        <v>4.0065499999999998</v>
      </c>
      <c r="MD6">
        <v>6.5963099999999997E-2</v>
      </c>
      <c r="ME6" s="82">
        <f t="shared" si="156"/>
        <v>5.1865325104538479E-2</v>
      </c>
      <c r="MF6" s="82">
        <f t="shared" si="157"/>
        <v>1.9874725700310501E-4</v>
      </c>
      <c r="MG6">
        <v>6.0229100000000004</v>
      </c>
      <c r="MH6">
        <v>7.9155699999999996E-2</v>
      </c>
      <c r="MI6" s="82">
        <f t="shared" si="158"/>
        <v>6.4106599898593714E-2</v>
      </c>
      <c r="MJ6" s="82">
        <f t="shared" si="159"/>
        <v>2.2647541386214656E-4</v>
      </c>
      <c r="MK6">
        <v>5.9967300000000003</v>
      </c>
      <c r="ML6">
        <v>6.0026400000000001E-2</v>
      </c>
      <c r="MM6" s="82">
        <f t="shared" si="160"/>
        <v>5.2954707244507113E-2</v>
      </c>
      <c r="MN6" s="82">
        <f t="shared" si="161"/>
        <v>5.0008838428090592E-5</v>
      </c>
      <c r="MO6">
        <v>8.01309</v>
      </c>
      <c r="MP6">
        <v>0.116095</v>
      </c>
      <c r="MQ6" s="82">
        <f t="shared" si="162"/>
        <v>9.489486669272662E-2</v>
      </c>
      <c r="MR6" s="82">
        <f t="shared" si="163"/>
        <v>4.4944565224616228E-4</v>
      </c>
      <c r="MS6">
        <v>2</v>
      </c>
      <c r="MT6">
        <v>0.15542300000000001</v>
      </c>
      <c r="MU6" s="82">
        <f t="shared" si="164"/>
        <v>0.14313286163943673</v>
      </c>
      <c r="MV6" s="82">
        <f t="shared" si="165"/>
        <v>1.5104750092178907E-4</v>
      </c>
      <c r="MW6">
        <v>2</v>
      </c>
      <c r="MX6">
        <v>0.15013199999999999</v>
      </c>
      <c r="MY6" s="82">
        <f t="shared" si="166"/>
        <v>0.13617960485019512</v>
      </c>
      <c r="MZ6" s="82">
        <f t="shared" si="167"/>
        <v>1.9466933041629845E-4</v>
      </c>
      <c r="NA6">
        <v>3.0082</v>
      </c>
      <c r="NB6">
        <v>0.167328</v>
      </c>
      <c r="NC6" s="82">
        <f t="shared" si="168"/>
        <v>0.17563582073078976</v>
      </c>
      <c r="ND6" s="82">
        <f t="shared" si="169"/>
        <v>6.9019885294940029E-5</v>
      </c>
      <c r="NE6">
        <v>2.0082</v>
      </c>
      <c r="NF6">
        <v>0.13822799999999999</v>
      </c>
      <c r="NG6" s="82">
        <f t="shared" si="170"/>
        <v>0.11057540527711718</v>
      </c>
      <c r="NH6" s="82">
        <f t="shared" si="171"/>
        <v>7.6466599490800633E-4</v>
      </c>
      <c r="NI6" s="84">
        <v>8.0122599999999995</v>
      </c>
      <c r="NJ6" s="84">
        <v>8.5902999999999993E-2</v>
      </c>
      <c r="NK6" s="82">
        <f t="shared" si="172"/>
        <v>7.4567116868536898E-2</v>
      </c>
      <c r="NL6" s="82">
        <f t="shared" si="173"/>
        <v>1.2850224637018956E-4</v>
      </c>
      <c r="NM6" s="84">
        <v>1.9964999999999999</v>
      </c>
      <c r="NN6" s="84">
        <v>4.8458166666666663E-2</v>
      </c>
      <c r="NO6" s="82">
        <f t="shared" si="174"/>
        <v>2.6535212480894915E-3</v>
      </c>
      <c r="NP6" s="82">
        <f t="shared" si="175"/>
        <v>2.0980655419215828E-3</v>
      </c>
      <c r="NQ6" s="115">
        <v>1.3</v>
      </c>
      <c r="NR6" s="115">
        <v>0.08</v>
      </c>
      <c r="NS6" s="82">
        <f t="shared" si="176"/>
        <v>7.0372476550108046E-2</v>
      </c>
      <c r="NT6" s="82">
        <f t="shared" si="177"/>
        <v>9.2689207778219509E-5</v>
      </c>
      <c r="NU6" s="84">
        <v>4.0082000000000004</v>
      </c>
      <c r="NV6" s="84">
        <v>0.2378855</v>
      </c>
      <c r="NW6" s="82">
        <f t="shared" si="178"/>
        <v>0.29053994882503748</v>
      </c>
      <c r="NX6" s="82">
        <f t="shared" si="179"/>
        <v>2.7724909810684902E-3</v>
      </c>
      <c r="NY6" s="84">
        <v>2</v>
      </c>
      <c r="NZ6" s="84">
        <v>0.295155</v>
      </c>
      <c r="OA6" s="82">
        <f t="shared" si="180"/>
        <v>0.25985936030132883</v>
      </c>
      <c r="OB6" s="82">
        <f t="shared" si="181"/>
        <v>1.245782181738412E-3</v>
      </c>
      <c r="OC6" s="84">
        <v>0.50819700000000001</v>
      </c>
      <c r="OD6" s="84">
        <v>0.135242</v>
      </c>
      <c r="OE6" s="82">
        <f t="shared" si="182"/>
        <v>0.14520065443850549</v>
      </c>
      <c r="OF6" s="82">
        <f t="shared" si="183"/>
        <v>9.9174798225565164E-5</v>
      </c>
      <c r="OG6" s="84">
        <v>8.0131800000000002</v>
      </c>
      <c r="OH6" s="84">
        <v>8.7201000000000001E-2</v>
      </c>
      <c r="OI6" s="82">
        <f t="shared" si="184"/>
        <v>7.3850451549396484E-2</v>
      </c>
      <c r="OJ6" s="82">
        <f t="shared" si="185"/>
        <v>1.7823714393191197E-4</v>
      </c>
      <c r="OK6" s="84">
        <v>8.1713299999999993</v>
      </c>
      <c r="OL6" s="84">
        <v>0.299396</v>
      </c>
      <c r="OM6" s="82">
        <f t="shared" si="186"/>
        <v>0.29227517970123429</v>
      </c>
      <c r="ON6" s="82">
        <f t="shared" si="187"/>
        <v>5.0706081727313724E-5</v>
      </c>
      <c r="OO6" s="84">
        <v>2.29325</v>
      </c>
      <c r="OP6" s="84">
        <v>0.30030299999999999</v>
      </c>
      <c r="OQ6" s="82">
        <f t="shared" si="188"/>
        <v>0.29743927855720481</v>
      </c>
      <c r="OR6" s="82">
        <f t="shared" si="189"/>
        <v>8.2009005019248801E-6</v>
      </c>
      <c r="OS6" s="84">
        <v>0.237232</v>
      </c>
      <c r="OT6" s="84">
        <v>0.30105100000000001</v>
      </c>
      <c r="OU6" s="82">
        <f t="shared" si="190"/>
        <v>0.28150957654091036</v>
      </c>
      <c r="OV6" s="82">
        <f t="shared" si="191"/>
        <v>3.8186723080745961E-4</v>
      </c>
      <c r="OW6" s="84">
        <v>3.99674</v>
      </c>
      <c r="OX6" s="84">
        <v>0.23749999999999999</v>
      </c>
      <c r="OY6" s="82">
        <f t="shared" si="192"/>
        <v>0.25059395248531408</v>
      </c>
      <c r="OZ6" s="82">
        <f t="shared" si="193"/>
        <v>1.7145159168766293E-4</v>
      </c>
      <c r="PA6" s="84">
        <v>0.391517</v>
      </c>
      <c r="PB6" s="84">
        <v>0.14671100000000001</v>
      </c>
      <c r="PC6" s="82">
        <f t="shared" si="194"/>
        <v>0.10011686631665546</v>
      </c>
      <c r="PD6" s="82">
        <f t="shared" si="195"/>
        <v>2.1710132937013825E-3</v>
      </c>
      <c r="PE6" s="115">
        <v>0.14000000000000001</v>
      </c>
      <c r="PF6" s="115">
        <v>0.1</v>
      </c>
      <c r="PG6" s="82">
        <f t="shared" si="196"/>
        <v>8.4948684886298614E-2</v>
      </c>
      <c r="PH6" s="82">
        <f t="shared" si="197"/>
        <v>2.2654208665193591E-4</v>
      </c>
      <c r="PI6" s="84">
        <v>0.19575899999999999</v>
      </c>
      <c r="PJ6" s="84">
        <v>0.18618399999999999</v>
      </c>
      <c r="PK6" s="82">
        <f t="shared" si="198"/>
        <v>0.2159467740023723</v>
      </c>
      <c r="PL6" s="82">
        <f t="shared" si="199"/>
        <v>8.8582271631628946E-4</v>
      </c>
      <c r="PM6">
        <v>4.8484800000000003</v>
      </c>
      <c r="PN6">
        <v>1.6214099999999999E-2</v>
      </c>
      <c r="PO6" s="82">
        <f t="shared" si="200"/>
        <v>7.2074238196937312E-2</v>
      </c>
      <c r="PP6" s="82">
        <f t="shared" si="201"/>
        <v>3.1203550393809356E-3</v>
      </c>
      <c r="PQ6" s="101">
        <v>87.530600000000007</v>
      </c>
      <c r="PR6" s="101">
        <v>0.25652200000000003</v>
      </c>
      <c r="PS6" s="82">
        <f t="shared" si="202"/>
        <v>0.26033024048824954</v>
      </c>
      <c r="PT6" s="82">
        <f t="shared" si="203"/>
        <v>1.4502695616342901E-5</v>
      </c>
      <c r="PU6" s="101">
        <v>67.237200000000001</v>
      </c>
      <c r="PV6" s="101">
        <v>7.8260899999999994E-2</v>
      </c>
      <c r="PW6" s="82">
        <f t="shared" si="204"/>
        <v>1.6344344262174697E-5</v>
      </c>
      <c r="PX6" s="82">
        <f t="shared" si="205"/>
        <v>6.1222104897638531E-3</v>
      </c>
      <c r="PY6" s="101">
        <v>33.251800000000003</v>
      </c>
      <c r="PZ6" s="101">
        <v>0.7</v>
      </c>
      <c r="QA6" s="82">
        <f t="shared" si="206"/>
        <v>0.73920982162694449</v>
      </c>
      <c r="QB6" s="82">
        <f t="shared" si="207"/>
        <v>1.537410112016807E-3</v>
      </c>
      <c r="QC6">
        <v>12.553900000000001</v>
      </c>
      <c r="QD6">
        <v>1.01648E-2</v>
      </c>
      <c r="QE6" s="82">
        <f t="shared" si="208"/>
        <v>4.8014552948928615E-3</v>
      </c>
      <c r="QF6" s="82">
        <f t="shared" si="209"/>
        <v>2.8765466425800777E-5</v>
      </c>
      <c r="QG6">
        <v>11.561299999999999</v>
      </c>
      <c r="QH6">
        <v>3.2967000000000001E-3</v>
      </c>
      <c r="QI6" s="82">
        <f t="shared" si="210"/>
        <v>8.9497924454550414E-4</v>
      </c>
      <c r="QJ6" s="82">
        <f t="shared" si="211"/>
        <v>5.7682625871809138E-6</v>
      </c>
      <c r="QK6">
        <v>33.194000000000003</v>
      </c>
      <c r="QL6" s="99">
        <v>8.2417579999999996E-4</v>
      </c>
      <c r="QM6" s="82">
        <f t="shared" si="212"/>
        <v>6.0029248513582582E-4</v>
      </c>
      <c r="QN6" s="82">
        <f t="shared" si="213"/>
        <v>5.012373867457094E-8</v>
      </c>
      <c r="QO6">
        <v>24.520800000000001</v>
      </c>
      <c r="QP6">
        <v>1.83562E-2</v>
      </c>
      <c r="QQ6" s="82">
        <f t="shared" si="214"/>
        <v>5.8961570831767215E-3</v>
      </c>
      <c r="QR6" s="82">
        <f t="shared" si="215"/>
        <v>1.5525266948907796E-4</v>
      </c>
      <c r="QS6">
        <v>28.9986</v>
      </c>
      <c r="QT6">
        <v>7.6712300000000002E-3</v>
      </c>
      <c r="QU6" s="82">
        <f t="shared" si="216"/>
        <v>3.3304891239590009E-3</v>
      </c>
      <c r="QV6" s="82">
        <f t="shared" si="217"/>
        <v>1.8842031352933183E-5</v>
      </c>
      <c r="QW6">
        <v>32.451000000000001</v>
      </c>
      <c r="QX6">
        <v>1.31507E-2</v>
      </c>
      <c r="QY6" s="82">
        <f t="shared" si="218"/>
        <v>8.9909415482232781E-3</v>
      </c>
      <c r="QZ6" s="82">
        <f t="shared" si="219"/>
        <v>1.7303590377127868E-5</v>
      </c>
      <c r="RA6">
        <v>35.144599999999997</v>
      </c>
      <c r="RB6">
        <v>2.3694699999999998E-3</v>
      </c>
      <c r="RC6" s="82">
        <f t="shared" si="220"/>
        <v>1.3295125016398216E-3</v>
      </c>
      <c r="RD6" s="82">
        <f t="shared" si="221"/>
        <v>1.08151159839556E-6</v>
      </c>
      <c r="RE6">
        <v>72.103899999999996</v>
      </c>
      <c r="RF6">
        <v>5.0079299999999998E-3</v>
      </c>
      <c r="RG6" s="82">
        <f t="shared" si="222"/>
        <v>5.2193284542216729E-3</v>
      </c>
      <c r="RH6" s="82">
        <f t="shared" si="223"/>
        <v>4.4689306447312814E-8</v>
      </c>
      <c r="RI6">
        <v>24.739000000000001</v>
      </c>
      <c r="RJ6">
        <v>8.1513999999999996E-3</v>
      </c>
      <c r="RK6" s="82">
        <f t="shared" si="224"/>
        <v>5.0623622808629327E-3</v>
      </c>
      <c r="RL6" s="82">
        <f t="shared" si="225"/>
        <v>9.5421540302515334E-6</v>
      </c>
      <c r="RM6">
        <v>12.0732</v>
      </c>
      <c r="RN6">
        <v>5.3672299999999997E-3</v>
      </c>
      <c r="RO6" s="82">
        <f t="shared" si="226"/>
        <v>1.4071122443568645E-3</v>
      </c>
      <c r="RP6" s="82">
        <f t="shared" si="227"/>
        <v>1.5682532638560028E-5</v>
      </c>
      <c r="RQ6">
        <v>33.44</v>
      </c>
      <c r="RR6">
        <v>7.0621499999999997E-3</v>
      </c>
      <c r="RS6" s="82">
        <f t="shared" si="228"/>
        <v>5.4691623256474644E-3</v>
      </c>
      <c r="RT6" s="82">
        <f t="shared" si="229"/>
        <v>2.5376097306390991E-6</v>
      </c>
      <c r="RU6">
        <v>25.8184</v>
      </c>
      <c r="RV6">
        <v>2.2535200000000002E-3</v>
      </c>
      <c r="RW6" s="82">
        <f t="shared" si="230"/>
        <v>1.077648589714647E-3</v>
      </c>
      <c r="RX6" s="82">
        <f t="shared" si="231"/>
        <v>1.3826735735264654E-6</v>
      </c>
      <c r="RY6">
        <v>24.435300000000002</v>
      </c>
      <c r="RZ6">
        <v>3.9436599999999999E-3</v>
      </c>
      <c r="SA6" s="82">
        <f t="shared" si="232"/>
        <v>8.0378950263874092E-4</v>
      </c>
      <c r="SB6" s="82">
        <f t="shared" si="233"/>
        <v>9.858786740199639E-6</v>
      </c>
      <c r="SC6">
        <v>50.067599999999999</v>
      </c>
      <c r="SD6">
        <v>2.2409000000000001E-3</v>
      </c>
      <c r="SE6" s="82">
        <f t="shared" si="234"/>
        <v>6.8820302085854644E-5</v>
      </c>
      <c r="SF6" s="82">
        <f t="shared" si="235"/>
        <v>4.7179302140908044E-6</v>
      </c>
      <c r="SG6">
        <v>26.959499999999998</v>
      </c>
      <c r="SH6">
        <v>7.2829100000000001E-3</v>
      </c>
      <c r="SI6" s="82">
        <f t="shared" si="236"/>
        <v>1.1479848765523585E-2</v>
      </c>
      <c r="SJ6" s="82">
        <f t="shared" si="237"/>
        <v>1.7614295001554629E-5</v>
      </c>
      <c r="SK6">
        <v>8.8524600000000007</v>
      </c>
      <c r="SL6">
        <v>1.0146199999999999E-2</v>
      </c>
      <c r="SM6" s="82">
        <f t="shared" si="238"/>
        <v>1.0832231590424521E-2</v>
      </c>
      <c r="SN6" s="82">
        <f t="shared" si="239"/>
        <v>4.7063934306039899E-7</v>
      </c>
      <c r="SO6">
        <v>17.6557</v>
      </c>
      <c r="SP6">
        <v>4.8129100000000001E-3</v>
      </c>
      <c r="SQ6" s="82">
        <f t="shared" si="240"/>
        <v>7.1032016661650129E-3</v>
      </c>
      <c r="SR6" s="82">
        <f t="shared" si="241"/>
        <v>5.2454359161049102E-6</v>
      </c>
      <c r="SS6">
        <v>23.213100000000001</v>
      </c>
      <c r="ST6">
        <v>5.1041200000000002E-3</v>
      </c>
      <c r="SU6" s="82">
        <f t="shared" si="242"/>
        <v>8.8800977970498879E-3</v>
      </c>
      <c r="SV6" s="82">
        <f t="shared" si="243"/>
        <v>1.4258008323813723E-5</v>
      </c>
      <c r="SW6">
        <v>6.2507200000000003</v>
      </c>
      <c r="SX6">
        <v>5.8823499999999997E-3</v>
      </c>
      <c r="SY6" s="82">
        <f t="shared" si="244"/>
        <v>6.2631480554456798E-3</v>
      </c>
      <c r="SZ6" s="82">
        <f t="shared" si="245"/>
        <v>1.4500715903121122E-7</v>
      </c>
      <c r="TA6">
        <v>23.1737</v>
      </c>
      <c r="TB6">
        <v>1.15196E-2</v>
      </c>
      <c r="TC6" s="82">
        <f t="shared" si="246"/>
        <v>1.2408636394087808E-2</v>
      </c>
      <c r="TD6" s="82">
        <f t="shared" si="247"/>
        <v>7.9038571001265322E-7</v>
      </c>
      <c r="TE6">
        <v>23.1737</v>
      </c>
      <c r="TF6">
        <v>1.15196E-2</v>
      </c>
      <c r="TG6" s="82">
        <f t="shared" si="248"/>
        <v>1.2408636394087808E-2</v>
      </c>
      <c r="TH6" s="82">
        <f t="shared" si="249"/>
        <v>7.9038571001265322E-7</v>
      </c>
      <c r="TI6">
        <v>89.134100000000004</v>
      </c>
      <c r="TJ6">
        <v>4.0204699999999999E-3</v>
      </c>
      <c r="TK6" s="82">
        <f t="shared" si="250"/>
        <v>3.2755631782480678E-3</v>
      </c>
      <c r="TL6" s="82">
        <f t="shared" si="251"/>
        <v>5.5488617309256482E-7</v>
      </c>
      <c r="TM6">
        <v>76.061099999999996</v>
      </c>
      <c r="TN6">
        <v>6.2547200000000001E-3</v>
      </c>
      <c r="TO6" s="82">
        <f t="shared" si="252"/>
        <v>3.8055072218304248E-3</v>
      </c>
      <c r="TP6" s="82">
        <f t="shared" si="253"/>
        <v>5.9986432327491292E-6</v>
      </c>
      <c r="TQ6">
        <v>42.071300000000001</v>
      </c>
      <c r="TR6">
        <v>9.7541699999999995E-3</v>
      </c>
      <c r="TS6" s="82">
        <f t="shared" si="254"/>
        <v>1.0073745147705725E-2</v>
      </c>
      <c r="TT6" s="82">
        <f t="shared" si="255"/>
        <v>1.0212827503113605E-7</v>
      </c>
      <c r="TU6">
        <v>28.3156</v>
      </c>
      <c r="TV6">
        <v>1.1572799999999999E-2</v>
      </c>
      <c r="TW6" s="82">
        <f t="shared" si="256"/>
        <v>4.7538120823999465E-52</v>
      </c>
      <c r="TX6" s="82">
        <f t="shared" si="257"/>
        <v>1.3392969984E-4</v>
      </c>
      <c r="TY6" s="84">
        <v>0.7122518518518518</v>
      </c>
      <c r="TZ6" s="84">
        <v>0.50858400000000004</v>
      </c>
      <c r="UA6" s="82">
        <f t="shared" si="258"/>
        <v>0.36787944117144233</v>
      </c>
      <c r="UB6" s="82">
        <f t="shared" si="259"/>
        <v>1.9797772875139057E-2</v>
      </c>
      <c r="UC6" s="84">
        <v>33.119666666666667</v>
      </c>
      <c r="UD6" s="84">
        <v>0.28755399999999992</v>
      </c>
      <c r="UE6" s="82">
        <f t="shared" si="260"/>
        <v>0.27116794282152989</v>
      </c>
      <c r="UF6" s="82">
        <f t="shared" si="261"/>
        <v>2.6850286985608907E-4</v>
      </c>
      <c r="UG6" s="84">
        <v>40.598148148148141</v>
      </c>
      <c r="UH6" s="84">
        <v>0.23819699999999996</v>
      </c>
      <c r="UI6" s="82">
        <f t="shared" si="262"/>
        <v>0.24698684854339861</v>
      </c>
      <c r="UJ6" s="82">
        <f t="shared" si="263"/>
        <v>7.7261437415887343E-5</v>
      </c>
      <c r="UK6" s="84">
        <v>1.7913925925925924</v>
      </c>
      <c r="UL6" s="84">
        <v>1</v>
      </c>
      <c r="UM6" s="82">
        <f t="shared" si="264"/>
        <v>0.999999961505599</v>
      </c>
      <c r="UN6" s="82">
        <f t="shared" si="265"/>
        <v>1.4818189083581956E-15</v>
      </c>
      <c r="UO6" s="84">
        <v>37.335185185185182</v>
      </c>
      <c r="UP6" s="84">
        <v>0.20689700000000003</v>
      </c>
      <c r="UQ6" s="82">
        <f t="shared" si="266"/>
        <v>0.20119279923854808</v>
      </c>
      <c r="UR6" s="82">
        <f t="shared" si="267"/>
        <v>3.2537906326949001E-5</v>
      </c>
      <c r="US6" s="84">
        <v>2.8490037037037035</v>
      </c>
      <c r="UT6" s="84">
        <v>0.13763400000000003</v>
      </c>
      <c r="UU6" s="82">
        <f t="shared" si="268"/>
        <v>0.13709787352693129</v>
      </c>
      <c r="UV6" s="82">
        <f t="shared" si="269"/>
        <v>2.8743159512513577E-7</v>
      </c>
      <c r="UW6" s="84">
        <v>35.256407407407409</v>
      </c>
      <c r="UX6" s="84">
        <v>0.19139799999999993</v>
      </c>
      <c r="UY6" s="82">
        <f t="shared" si="270"/>
        <v>0.20415093036868576</v>
      </c>
      <c r="UZ6" s="82">
        <f t="shared" si="271"/>
        <v>1.6263723298854922E-4</v>
      </c>
      <c r="VA6" s="115">
        <v>50</v>
      </c>
      <c r="VB6" s="115">
        <v>0.05</v>
      </c>
      <c r="VC6" s="82">
        <f t="shared" si="272"/>
        <v>8.4752629932542511E-2</v>
      </c>
      <c r="VD6" s="82">
        <f t="shared" si="273"/>
        <v>1.2077452872282495E-3</v>
      </c>
    </row>
    <row r="7" spans="1:576" x14ac:dyDescent="0.25">
      <c r="A7" s="85">
        <v>17.534199999999998</v>
      </c>
      <c r="B7" s="85">
        <v>0.157134</v>
      </c>
      <c r="C7" s="82">
        <f t="shared" si="0"/>
        <v>0.1216239649352937</v>
      </c>
      <c r="D7" s="82">
        <f t="shared" si="2"/>
        <v>1.2609625902966703E-3</v>
      </c>
      <c r="E7" s="85">
        <v>75.616399999999999</v>
      </c>
      <c r="F7" s="85">
        <v>3.0804999999999999E-2</v>
      </c>
      <c r="G7" s="82">
        <f t="shared" si="1"/>
        <v>3.4842374047829409E-3</v>
      </c>
      <c r="H7" s="82">
        <f t="shared" si="3"/>
        <v>7.4642406878421149E-4</v>
      </c>
      <c r="I7" s="85">
        <v>91.324200000000005</v>
      </c>
      <c r="J7" s="85">
        <v>1.1194000000000001E-2</v>
      </c>
      <c r="K7" s="82">
        <f t="shared" si="4"/>
        <v>4.5715223516660887E-5</v>
      </c>
      <c r="L7" s="82">
        <f t="shared" si="5"/>
        <v>1.242842534575702E-4</v>
      </c>
      <c r="M7" s="85">
        <v>384.43900000000002</v>
      </c>
      <c r="N7" s="85">
        <v>3.7174700000000001E-3</v>
      </c>
      <c r="O7" s="82">
        <f t="shared" si="6"/>
        <v>3.9467943437619239E-8</v>
      </c>
      <c r="P7" s="82">
        <f t="shared" si="7"/>
        <v>1.3819289760666336E-5</v>
      </c>
      <c r="Q7" s="85">
        <v>149.37100000000001</v>
      </c>
      <c r="R7" s="85">
        <v>6.6757500000000003E-3</v>
      </c>
      <c r="S7" s="82">
        <f t="shared" si="8"/>
        <v>4.3065295078746256E-5</v>
      </c>
      <c r="T7" s="82">
        <f t="shared" si="9"/>
        <v>4.3992506394896341E-5</v>
      </c>
      <c r="U7" s="85">
        <v>24.1096</v>
      </c>
      <c r="V7" s="85">
        <v>2.6690200000000001E-2</v>
      </c>
      <c r="W7" s="82">
        <f t="shared" si="10"/>
        <v>4.9350528733884638E-2</v>
      </c>
      <c r="X7" s="82">
        <f t="shared" si="11"/>
        <v>5.1349049832771776E-4</v>
      </c>
      <c r="Y7" s="85">
        <v>41.643799999999999</v>
      </c>
      <c r="Z7" s="85">
        <v>3.3984399999999998E-2</v>
      </c>
      <c r="AA7" s="82">
        <f t="shared" si="12"/>
        <v>3.863995467374691E-2</v>
      </c>
      <c r="AB7" s="82">
        <f t="shared" si="13"/>
        <v>2.1674189320246715E-5</v>
      </c>
      <c r="AC7" s="85">
        <v>71.598200000000006</v>
      </c>
      <c r="AD7" s="85">
        <v>1.1194000000000001E-2</v>
      </c>
      <c r="AE7" s="82">
        <f t="shared" si="14"/>
        <v>1.8609083825366036E-4</v>
      </c>
      <c r="AF7" s="82">
        <f t="shared" si="15"/>
        <v>1.2117406411325902E-4</v>
      </c>
      <c r="AG7" s="85">
        <v>388.101</v>
      </c>
      <c r="AH7" s="85">
        <v>7.4349400000000001E-3</v>
      </c>
      <c r="AI7" s="82">
        <f t="shared" si="16"/>
        <v>5.9603251729029331E-4</v>
      </c>
      <c r="AJ7" s="82">
        <f t="shared" si="17"/>
        <v>4.6770655557062825E-5</v>
      </c>
      <c r="AK7" s="85">
        <v>222.52199999999999</v>
      </c>
      <c r="AL7" s="85">
        <v>9.21067E-2</v>
      </c>
      <c r="AM7" s="82">
        <f t="shared" si="18"/>
        <v>4.4616104444725663E-2</v>
      </c>
      <c r="AN7" s="82">
        <f t="shared" si="19"/>
        <v>2.2553566661946424E-3</v>
      </c>
      <c r="AO7" s="85">
        <v>53.698599999999999</v>
      </c>
      <c r="AP7" s="85">
        <v>1.9917500000000001E-2</v>
      </c>
      <c r="AQ7" s="82">
        <f t="shared" si="20"/>
        <v>8.1951277742323084E-3</v>
      </c>
      <c r="AR7" s="82">
        <f t="shared" si="21"/>
        <v>1.3741401059944982E-4</v>
      </c>
      <c r="AS7" s="85">
        <v>21.9178</v>
      </c>
      <c r="AT7" s="85">
        <v>4.47911E-2</v>
      </c>
      <c r="AU7" s="82">
        <f t="shared" si="22"/>
        <v>3.8391509736451238E-2</v>
      </c>
      <c r="AV7" s="82">
        <f t="shared" si="23"/>
        <v>4.0954755541308121E-5</v>
      </c>
      <c r="AW7" s="85">
        <v>66.483999999999995</v>
      </c>
      <c r="AX7" s="85">
        <v>5.5970100000000002E-2</v>
      </c>
      <c r="AY7" s="82">
        <f t="shared" si="24"/>
        <v>2.454293096900376E-2</v>
      </c>
      <c r="AZ7" s="82">
        <f t="shared" si="25"/>
        <v>9.8766695330280898E-4</v>
      </c>
      <c r="BA7" s="85">
        <v>254.46199999999999</v>
      </c>
      <c r="BB7" s="85">
        <v>1.48699E-2</v>
      </c>
      <c r="BC7" s="82">
        <f t="shared" si="290"/>
        <v>6.5203045269042852E-3</v>
      </c>
      <c r="BD7" s="82">
        <f t="shared" si="291"/>
        <v>6.9715744564340459E-5</v>
      </c>
      <c r="BE7" s="85">
        <v>149.37100000000001</v>
      </c>
      <c r="BF7" s="85">
        <v>6.6757500000000003E-3</v>
      </c>
      <c r="BG7" s="82">
        <f t="shared" si="28"/>
        <v>4.3071213035920212E-5</v>
      </c>
      <c r="BH7" s="82">
        <f t="shared" si="29"/>
        <v>4.3992427891043305E-5</v>
      </c>
      <c r="BI7" s="84">
        <v>400.73500000000001</v>
      </c>
      <c r="BJ7" s="84">
        <v>6.3897800000000003E-3</v>
      </c>
      <c r="BK7" s="82">
        <f t="shared" si="30"/>
        <v>6.013385822245407E-5</v>
      </c>
      <c r="BL7" s="82">
        <f t="shared" si="31"/>
        <v>4.0064420280119369E-5</v>
      </c>
      <c r="BM7" s="84">
        <v>650.73500000000001</v>
      </c>
      <c r="BN7" s="84">
        <v>9.5846600000000001E-3</v>
      </c>
      <c r="BO7" s="82">
        <f t="shared" si="32"/>
        <v>9.4954625410361305E-3</v>
      </c>
      <c r="BP7" s="82">
        <f t="shared" si="33"/>
        <v>7.9561866856111967E-9</v>
      </c>
      <c r="BQ7" s="84">
        <v>790.44100000000003</v>
      </c>
      <c r="BR7" s="84">
        <v>5.1118200000000003E-2</v>
      </c>
      <c r="BS7" s="82">
        <f t="shared" si="34"/>
        <v>3.6315843426478769E-2</v>
      </c>
      <c r="BT7" s="82">
        <f t="shared" si="35"/>
        <v>2.1910976012966726E-4</v>
      </c>
      <c r="BU7" s="84">
        <v>3.1042100000000001</v>
      </c>
      <c r="BV7" s="86">
        <v>0</v>
      </c>
      <c r="BW7" s="82">
        <f t="shared" si="36"/>
        <v>2.4834889221338956E-3</v>
      </c>
      <c r="BX7" s="82">
        <f t="shared" si="37"/>
        <v>6.1677172263617786E-6</v>
      </c>
      <c r="BY7" s="84">
        <v>7.6496700000000004</v>
      </c>
      <c r="BZ7" s="84">
        <v>1.8759099999999999E-3</v>
      </c>
      <c r="CA7" s="82">
        <f t="shared" si="38"/>
        <v>5.6683753936827182E-3</v>
      </c>
      <c r="CB7" s="82">
        <f t="shared" si="39"/>
        <v>1.4382793762281017E-5</v>
      </c>
      <c r="CC7" s="84">
        <v>6.6964300000000003</v>
      </c>
      <c r="CD7" s="84">
        <v>4.2731499999999999E-2</v>
      </c>
      <c r="CE7" s="82">
        <f t="shared" si="40"/>
        <v>3.1926361372641411E-2</v>
      </c>
      <c r="CF7" s="82">
        <f t="shared" si="41"/>
        <v>1.1675102075643662E-4</v>
      </c>
      <c r="CG7" s="84">
        <v>99.888400000000004</v>
      </c>
      <c r="CH7" s="84">
        <v>8.7463100000000002E-2</v>
      </c>
      <c r="CI7" s="82">
        <f t="shared" si="42"/>
        <v>6.9118347881738207E-2</v>
      </c>
      <c r="CJ7" s="82">
        <f t="shared" si="43"/>
        <v>3.3652993028047062E-4</v>
      </c>
      <c r="CK7" s="84">
        <v>23.059899999999999</v>
      </c>
      <c r="CL7" s="84">
        <v>7.5036499999999997E-3</v>
      </c>
      <c r="CM7" s="82">
        <f t="shared" si="44"/>
        <v>1.4512532899131918E-12</v>
      </c>
      <c r="CN7" s="82">
        <f t="shared" si="45"/>
        <v>5.6304763300720605E-5</v>
      </c>
      <c r="CO7" s="84">
        <v>35.144100000000002</v>
      </c>
      <c r="CP7" s="84">
        <v>1.4338099999999999E-2</v>
      </c>
      <c r="CQ7" s="82">
        <f t="shared" si="46"/>
        <v>1.4945751980741139E-5</v>
      </c>
      <c r="CR7" s="82">
        <f t="shared" si="47"/>
        <v>2.0515274761255214E-4</v>
      </c>
      <c r="CS7" s="84">
        <v>136.71899999999999</v>
      </c>
      <c r="CT7" s="84">
        <v>6.2547800000000001E-2</v>
      </c>
      <c r="CU7" s="82">
        <f t="shared" si="48"/>
        <v>4.8345779869213304E-2</v>
      </c>
      <c r="CV7" s="82">
        <f t="shared" si="49"/>
        <v>2.0169737579527058E-4</v>
      </c>
      <c r="CW7" s="84">
        <v>154.018</v>
      </c>
      <c r="CX7" s="84">
        <v>5.92781E-2</v>
      </c>
      <c r="CY7" s="82">
        <f t="shared" si="50"/>
        <v>2.4479048303138361E-2</v>
      </c>
      <c r="CZ7" s="82">
        <f t="shared" si="51"/>
        <v>1.2109739990008486E-3</v>
      </c>
      <c r="DA7" s="84">
        <v>31.272600000000001</v>
      </c>
      <c r="DB7" s="84">
        <v>6.1059000000000002E-2</v>
      </c>
      <c r="DC7" s="82">
        <f t="shared" si="52"/>
        <v>3.7615917355577441E-2</v>
      </c>
      <c r="DD7" s="82">
        <f t="shared" si="53"/>
        <v>5.4957812387322624E-4</v>
      </c>
      <c r="DE7" s="84">
        <v>102.114</v>
      </c>
      <c r="DF7" s="84">
        <v>0.345833</v>
      </c>
      <c r="DG7" s="82">
        <f t="shared" si="54"/>
        <v>0.31838432225425112</v>
      </c>
      <c r="DH7" s="82">
        <f t="shared" si="55"/>
        <v>7.5342990998997E-4</v>
      </c>
      <c r="DI7" s="84">
        <v>120.46899999999999</v>
      </c>
      <c r="DJ7" s="84">
        <v>0.31666699999999998</v>
      </c>
      <c r="DK7" s="82">
        <f t="shared" si="56"/>
        <v>0.29877379096962048</v>
      </c>
      <c r="DL7" s="82">
        <f t="shared" si="57"/>
        <v>3.2016692940485438E-4</v>
      </c>
      <c r="DM7" s="84">
        <v>241.72399999999999</v>
      </c>
      <c r="DN7" s="84">
        <v>0.25</v>
      </c>
      <c r="DO7" s="82">
        <f t="shared" si="58"/>
        <v>0.20019743309515334</v>
      </c>
      <c r="DP7" s="82">
        <f t="shared" si="59"/>
        <v>2.480295670311728E-3</v>
      </c>
      <c r="DQ7" s="84">
        <v>91.761200000000002</v>
      </c>
      <c r="DR7" s="84">
        <v>7.4179599999999998E-2</v>
      </c>
      <c r="DS7" s="82">
        <f t="shared" si="60"/>
        <v>8.8782619906622173E-2</v>
      </c>
      <c r="DT7" s="82">
        <f t="shared" si="61"/>
        <v>2.1324819039320351E-4</v>
      </c>
      <c r="DU7" s="84">
        <v>8.3858300000000003</v>
      </c>
      <c r="DV7" s="84">
        <v>1.6810800000000001E-2</v>
      </c>
      <c r="DW7" s="82">
        <f t="shared" si="62"/>
        <v>1.1443186174387254E-3</v>
      </c>
      <c r="DX7" s="82">
        <f t="shared" si="63"/>
        <v>2.4543863891013899E-4</v>
      </c>
      <c r="DY7" s="84">
        <v>9.8940400000000004</v>
      </c>
      <c r="DZ7" s="84">
        <v>4.1121500000000002E-3</v>
      </c>
      <c r="EA7" s="82">
        <f t="shared" si="64"/>
        <v>4.3082528034016033E-3</v>
      </c>
      <c r="EB7" s="82">
        <f t="shared" si="65"/>
        <v>3.8456309501967811E-8</v>
      </c>
      <c r="EC7" s="84">
        <v>12.118499999999999</v>
      </c>
      <c r="ED7" s="84">
        <v>0</v>
      </c>
      <c r="EE7" s="82">
        <f t="shared" si="66"/>
        <v>4.5945406304393823E-41</v>
      </c>
      <c r="EF7" s="82">
        <f t="shared" si="67"/>
        <v>2.1109803604758317E-81</v>
      </c>
      <c r="EG7" s="84">
        <v>24.489799999999999</v>
      </c>
      <c r="EH7" s="84">
        <v>0</v>
      </c>
      <c r="EI7" s="82">
        <f t="shared" si="68"/>
        <v>3.1640553644169281E-9</v>
      </c>
      <c r="EJ7" s="82">
        <f t="shared" si="69"/>
        <v>1.0011246349095539E-17</v>
      </c>
      <c r="EK7" s="84">
        <v>492.63200000000001</v>
      </c>
      <c r="EL7" s="84">
        <v>4.23077E-3</v>
      </c>
      <c r="EM7" s="82">
        <f t="shared" si="70"/>
        <v>6.0970707018632256E-7</v>
      </c>
      <c r="EN7" s="82">
        <f t="shared" si="71"/>
        <v>1.7894256103880045E-5</v>
      </c>
      <c r="EO7" s="84">
        <v>5.9414199999999999</v>
      </c>
      <c r="EP7" s="84">
        <v>5.6586699999999997E-2</v>
      </c>
      <c r="EQ7" s="82">
        <f t="shared" si="72"/>
        <v>2.2176903323181899E-2</v>
      </c>
      <c r="ER7" s="82">
        <f t="shared" si="73"/>
        <v>1.1840341073399616E-3</v>
      </c>
      <c r="ES7" s="115">
        <v>4</v>
      </c>
      <c r="ET7" s="115">
        <v>0.03</v>
      </c>
      <c r="EU7" s="82">
        <f t="shared" si="74"/>
        <v>3.9528688123194553E-5</v>
      </c>
      <c r="EV7" s="82">
        <f t="shared" si="75"/>
        <v>8.9762984122979301E-4</v>
      </c>
      <c r="EW7" s="84">
        <v>27.180299999999999</v>
      </c>
      <c r="EX7" s="84">
        <v>6.9975000000000002E-3</v>
      </c>
      <c r="EY7" s="82">
        <f t="shared" si="76"/>
        <v>1.8668200506216901E-2</v>
      </c>
      <c r="EZ7" s="82">
        <f t="shared" si="77"/>
        <v>1.3620525030581143E-4</v>
      </c>
      <c r="FA7" s="84">
        <v>36</v>
      </c>
      <c r="FB7" s="84">
        <v>0</v>
      </c>
      <c r="FC7" s="82">
        <f t="shared" si="78"/>
        <v>3.6039870434913979E-3</v>
      </c>
      <c r="FD7" s="82">
        <f t="shared" si="79"/>
        <v>1.2988722609653866E-5</v>
      </c>
      <c r="FE7" s="84">
        <v>504.202</v>
      </c>
      <c r="FF7" s="84">
        <v>9.2498499999999997E-2</v>
      </c>
      <c r="FG7" s="82">
        <f t="shared" si="80"/>
        <v>3.148739613713807E-3</v>
      </c>
      <c r="FH7" s="82">
        <f t="shared" si="81"/>
        <v>7.9833796810867552E-3</v>
      </c>
      <c r="FI7" s="84">
        <v>31.202300000000001</v>
      </c>
      <c r="FJ7" s="84">
        <v>8.6124400000000004E-2</v>
      </c>
      <c r="FK7" s="82">
        <f t="shared" si="82"/>
        <v>0.1420910372076272</v>
      </c>
      <c r="FL7" s="82">
        <f t="shared" si="83"/>
        <v>3.1322644803301607E-3</v>
      </c>
      <c r="FM7" s="84">
        <v>50.9542</v>
      </c>
      <c r="FN7" s="84">
        <v>2.87081E-2</v>
      </c>
      <c r="FO7" s="82">
        <f t="shared" si="84"/>
        <v>8.916482156773986E-2</v>
      </c>
      <c r="FP7" s="82">
        <f t="shared" si="85"/>
        <v>3.6550151827192219E-3</v>
      </c>
      <c r="FQ7" s="84">
        <v>73.282399999999996</v>
      </c>
      <c r="FR7" s="84">
        <v>3.3492800000000003E-2</v>
      </c>
      <c r="FS7" s="82">
        <f t="shared" si="86"/>
        <v>4.7679675302002573E-2</v>
      </c>
      <c r="FT7" s="82">
        <f t="shared" si="87"/>
        <v>2.0126743083457053E-4</v>
      </c>
      <c r="FU7" s="84">
        <v>89.885499999999993</v>
      </c>
      <c r="FV7" s="84">
        <v>3.11005E-2</v>
      </c>
      <c r="FW7" s="82">
        <f t="shared" si="88"/>
        <v>8.0241695835215233E-5</v>
      </c>
      <c r="FX7" s="82">
        <f t="shared" si="89"/>
        <v>9.6225642525710436E-4</v>
      </c>
      <c r="FY7" s="84">
        <v>369.61200000000002</v>
      </c>
      <c r="FZ7" s="84">
        <v>6.4606700000000003E-2</v>
      </c>
      <c r="GA7" s="82">
        <f t="shared" si="90"/>
        <v>3.3758087146488147E-2</v>
      </c>
      <c r="GB7" s="82">
        <f t="shared" si="91"/>
        <v>9.5163691498585689E-4</v>
      </c>
      <c r="GC7" s="84">
        <v>192.15700000000001</v>
      </c>
      <c r="GD7" s="84">
        <v>5.1136399999999999E-2</v>
      </c>
      <c r="GE7" s="82">
        <f t="shared" si="92"/>
        <v>3.7108496938795506E-3</v>
      </c>
      <c r="GF7" s="82">
        <f t="shared" si="93"/>
        <v>2.249182821838361E-3</v>
      </c>
      <c r="GG7" s="84">
        <v>248.584</v>
      </c>
      <c r="GH7" s="84">
        <v>4.2613600000000001E-2</v>
      </c>
      <c r="GI7" s="82">
        <f t="shared" si="94"/>
        <v>4.545407590665497E-2</v>
      </c>
      <c r="GJ7" s="82">
        <f t="shared" si="95"/>
        <v>8.0683033762873651E-6</v>
      </c>
      <c r="GK7" s="84">
        <v>333.98700000000002</v>
      </c>
      <c r="GL7" s="84">
        <v>3.6931800000000001E-2</v>
      </c>
      <c r="GM7" s="82">
        <f t="shared" si="96"/>
        <v>1.6179842527251657E-3</v>
      </c>
      <c r="GN7" s="82">
        <f t="shared" si="97"/>
        <v>1.2470655826324762E-3</v>
      </c>
      <c r="GO7" s="84">
        <v>376.68799999999999</v>
      </c>
      <c r="GP7" s="84">
        <v>4.2613600000000001E-2</v>
      </c>
      <c r="GQ7" s="82">
        <f t="shared" si="98"/>
        <v>1.1769723945615391E-2</v>
      </c>
      <c r="GR7" s="82">
        <f t="shared" si="99"/>
        <v>9.5134469005824038E-4</v>
      </c>
      <c r="GS7" s="84">
        <v>390.41399999999999</v>
      </c>
      <c r="GT7" s="84">
        <v>3.6931800000000001E-2</v>
      </c>
      <c r="GU7" s="82">
        <f t="shared" si="100"/>
        <v>6.0904500324069659E-3</v>
      </c>
      <c r="GV7" s="82">
        <f t="shared" si="101"/>
        <v>9.5118886782355081E-4</v>
      </c>
      <c r="GW7" s="84">
        <v>79.508399999999995</v>
      </c>
      <c r="GX7" s="84">
        <v>5.7142900000000003E-2</v>
      </c>
      <c r="GY7" s="82">
        <f t="shared" si="102"/>
        <v>1.0011398882257335E-273</v>
      </c>
      <c r="GZ7" s="82">
        <f t="shared" si="103"/>
        <v>3.2653110204100004E-3</v>
      </c>
      <c r="HA7" s="84">
        <v>91.348699999999994</v>
      </c>
      <c r="HB7" s="84">
        <v>4.5714299999999999E-2</v>
      </c>
      <c r="HC7" s="82">
        <f t="shared" si="104"/>
        <v>1.9027058241487847E-8</v>
      </c>
      <c r="HD7" s="82">
        <f t="shared" si="105"/>
        <v>2.0897954848730646E-3</v>
      </c>
      <c r="HE7" s="84">
        <v>155.87700000000001</v>
      </c>
      <c r="HF7" s="84">
        <v>3.4285700000000002E-2</v>
      </c>
      <c r="HG7" s="82">
        <f t="shared" si="106"/>
        <v>3.8734862637949949E-5</v>
      </c>
      <c r="HH7" s="82">
        <f t="shared" si="107"/>
        <v>1.1728546211196916E-3</v>
      </c>
      <c r="HI7" s="84">
        <v>210.69399999999999</v>
      </c>
      <c r="HJ7" s="84">
        <v>5.4285699999999999E-2</v>
      </c>
      <c r="HK7" s="82">
        <f t="shared" si="108"/>
        <v>3.336421662882483E-4</v>
      </c>
      <c r="HL7" s="82">
        <f t="shared" si="109"/>
        <v>2.9108245444921773E-3</v>
      </c>
      <c r="HM7" s="84">
        <v>0.41597500000000004</v>
      </c>
      <c r="HN7" s="84">
        <v>0.22571099999999999</v>
      </c>
      <c r="HO7" s="82">
        <f t="shared" si="110"/>
        <v>0.23671130013040662</v>
      </c>
      <c r="HP7" s="82">
        <f t="shared" si="111"/>
        <v>1.2100660295902391E-4</v>
      </c>
      <c r="HQ7" s="84">
        <v>8.0420500000000006E-2</v>
      </c>
      <c r="HR7" s="84">
        <v>0.57555100000000003</v>
      </c>
      <c r="HS7" s="82">
        <f t="shared" si="112"/>
        <v>0.44332045638692757</v>
      </c>
      <c r="HT7" s="82">
        <f t="shared" si="113"/>
        <v>1.7484916664208656E-2</v>
      </c>
      <c r="HU7" s="84">
        <v>8.2672000000000009E-2</v>
      </c>
      <c r="HV7" s="84">
        <v>0.65563199999999999</v>
      </c>
      <c r="HW7" s="82">
        <f t="shared" si="114"/>
        <v>0.45691595584199296</v>
      </c>
      <c r="HX7" s="82">
        <f t="shared" si="115"/>
        <v>3.9488066205806999E-2</v>
      </c>
      <c r="HY7" s="84">
        <v>0.11651466666666667</v>
      </c>
      <c r="HZ7" s="84">
        <v>0.37685999999999997</v>
      </c>
      <c r="IA7" s="82">
        <f t="shared" si="116"/>
        <v>0.28894658807864476</v>
      </c>
      <c r="IB7" s="82">
        <f t="shared" si="117"/>
        <v>7.7287679956538806E-3</v>
      </c>
      <c r="IC7" s="84">
        <v>1.9080833333333334</v>
      </c>
      <c r="ID7" s="84">
        <v>5.8321999999999999E-2</v>
      </c>
      <c r="IE7" s="82">
        <f t="shared" si="118"/>
        <v>3.0508528480692708E-7</v>
      </c>
      <c r="IF7" s="82">
        <f t="shared" si="119"/>
        <v>3.4014200977251158E-3</v>
      </c>
      <c r="IG7" s="84">
        <v>0.60661833333333337</v>
      </c>
      <c r="IH7" s="84">
        <v>0.212613</v>
      </c>
      <c r="II7" s="82">
        <f t="shared" si="120"/>
        <v>0.20338080275406212</v>
      </c>
      <c r="IJ7" s="82">
        <f t="shared" si="121"/>
        <v>8.5233465987902957E-5</v>
      </c>
      <c r="IK7" s="84">
        <v>0.68382333333333334</v>
      </c>
      <c r="IL7" s="84">
        <v>0.325407</v>
      </c>
      <c r="IM7" s="82">
        <f t="shared" si="122"/>
        <v>0.32030821118853681</v>
      </c>
      <c r="IN7" s="82">
        <f t="shared" si="123"/>
        <v>2.5997647343902263E-5</v>
      </c>
      <c r="IO7" s="84">
        <v>0.7720583333333334</v>
      </c>
      <c r="IP7" s="84">
        <v>4.0761699999999998E-2</v>
      </c>
      <c r="IQ7" s="82">
        <f t="shared" si="124"/>
        <v>1.9860379109008709E-2</v>
      </c>
      <c r="IR7" s="82">
        <f t="shared" si="125"/>
        <v>4.3686521498818886E-4</v>
      </c>
      <c r="IS7" s="93">
        <v>151.351</v>
      </c>
      <c r="IT7" s="94">
        <v>2.1176500000000001E-2</v>
      </c>
      <c r="IU7" s="82">
        <f t="shared" si="274"/>
        <v>1.2794703157706617E-10</v>
      </c>
      <c r="IV7" s="82">
        <f t="shared" si="275"/>
        <v>4.4844414683105945E-4</v>
      </c>
      <c r="IW7" s="93">
        <v>158.91900000000001</v>
      </c>
      <c r="IX7" s="94">
        <v>2.1176500000000001E-2</v>
      </c>
      <c r="IY7" s="82">
        <f t="shared" si="276"/>
        <v>1.2081584599434754E-81</v>
      </c>
      <c r="IZ7" s="82">
        <f t="shared" si="277"/>
        <v>4.4844415225000003E-4</v>
      </c>
      <c r="JA7" s="93">
        <v>216.93700000000001</v>
      </c>
      <c r="JB7" s="94">
        <v>1.4117599999999999E-2</v>
      </c>
      <c r="JC7" s="82">
        <f t="shared" si="278"/>
        <v>1.8940752077795495E-241</v>
      </c>
      <c r="JD7" s="82">
        <f t="shared" si="279"/>
        <v>1.9930662975999999E-4</v>
      </c>
      <c r="JE7" s="93">
        <v>181.62200000000001</v>
      </c>
      <c r="JF7" s="94">
        <v>2.1176500000000001E-2</v>
      </c>
      <c r="JG7" s="82">
        <f t="shared" si="280"/>
        <v>5.4707990519072489E-116</v>
      </c>
      <c r="JH7" s="82">
        <f t="shared" si="281"/>
        <v>4.4844415225000003E-4</v>
      </c>
      <c r="JI7" s="93">
        <v>359.459</v>
      </c>
      <c r="JJ7" s="94">
        <v>0</v>
      </c>
      <c r="JK7" s="82">
        <f t="shared" si="282"/>
        <v>2.2308819136011154E-5</v>
      </c>
      <c r="JL7" s="82">
        <f t="shared" si="283"/>
        <v>4.976834112432575E-10</v>
      </c>
      <c r="JM7" s="97">
        <v>24.922699999999999</v>
      </c>
      <c r="JN7" s="98">
        <v>7.0349400000000006E-2</v>
      </c>
      <c r="JO7" s="82">
        <f t="shared" si="284"/>
        <v>0.10484065418461415</v>
      </c>
      <c r="JP7" s="82">
        <f t="shared" si="285"/>
        <v>1.1896466152276626E-3</v>
      </c>
      <c r="JQ7" s="115">
        <v>70</v>
      </c>
      <c r="JR7" s="84">
        <v>5.0000000000000001E-3</v>
      </c>
      <c r="JS7" s="82">
        <f t="shared" si="286"/>
        <v>1.1827574443712307E-2</v>
      </c>
      <c r="JT7" s="82">
        <f t="shared" si="287"/>
        <v>4.6615772784433416E-5</v>
      </c>
      <c r="JU7" s="97">
        <v>104.349</v>
      </c>
      <c r="JV7" s="98">
        <v>1.54842E-2</v>
      </c>
      <c r="JW7" s="82">
        <f t="shared" si="288"/>
        <v>3.0498530896715473E-4</v>
      </c>
      <c r="JX7" s="82">
        <f t="shared" si="289"/>
        <v>2.3040855863646736E-4</v>
      </c>
      <c r="JY7">
        <v>0.5</v>
      </c>
      <c r="JZ7">
        <v>1</v>
      </c>
      <c r="KA7" s="82">
        <f t="shared" si="128"/>
        <v>0.95321531219636668</v>
      </c>
      <c r="KB7" s="82">
        <f t="shared" si="129"/>
        <v>2.1888070128834362E-3</v>
      </c>
      <c r="KC7">
        <v>6</v>
      </c>
      <c r="KD7">
        <v>1</v>
      </c>
      <c r="KE7" s="82">
        <f t="shared" si="130"/>
        <v>0.92945040635472975</v>
      </c>
      <c r="KF7" s="82">
        <f t="shared" si="131"/>
        <v>4.9772451635127562E-3</v>
      </c>
      <c r="KG7">
        <v>10.012499999999999</v>
      </c>
      <c r="KH7">
        <v>9.5637600000000003E-2</v>
      </c>
      <c r="KI7" s="82">
        <f t="shared" si="132"/>
        <v>0</v>
      </c>
      <c r="KJ7" s="82">
        <f t="shared" si="133"/>
        <v>9.1465505337600013E-3</v>
      </c>
      <c r="KS7">
        <v>4.68553</v>
      </c>
      <c r="KT7">
        <v>0.300676</v>
      </c>
      <c r="KU7" s="82">
        <f t="shared" si="138"/>
        <v>0.30331598404012833</v>
      </c>
      <c r="KV7" s="82">
        <f t="shared" si="139"/>
        <v>6.9695157321322954E-6</v>
      </c>
      <c r="KW7">
        <v>9.9934399999999997</v>
      </c>
      <c r="KX7">
        <v>9.5646400000000006E-2</v>
      </c>
      <c r="KY7" s="82">
        <f t="shared" si="140"/>
        <v>8.9831038996439946E-2</v>
      </c>
      <c r="KZ7" s="82">
        <f t="shared" si="141"/>
        <v>3.3818423601727067E-5</v>
      </c>
      <c r="LA7">
        <v>9.9672099999999997</v>
      </c>
      <c r="LB7">
        <v>0.11015800000000001</v>
      </c>
      <c r="LC7" s="82">
        <f t="shared" si="142"/>
        <v>0.1091849870049893</v>
      </c>
      <c r="LD7" s="82">
        <f t="shared" si="143"/>
        <v>9.4675428845970815E-7</v>
      </c>
      <c r="LE7">
        <v>9.9934399999999997</v>
      </c>
      <c r="LF7">
        <v>0.13786300000000001</v>
      </c>
      <c r="LG7" s="82">
        <f t="shared" si="144"/>
        <v>0.12351143405805662</v>
      </c>
      <c r="LH7" s="82">
        <f t="shared" si="145"/>
        <v>2.0596744498594961E-4</v>
      </c>
      <c r="LI7">
        <v>10.0197</v>
      </c>
      <c r="LJ7">
        <v>0.14973600000000001</v>
      </c>
      <c r="LK7" s="82">
        <f t="shared" si="146"/>
        <v>0.14385647430739879</v>
      </c>
      <c r="LL7" s="82">
        <f t="shared" si="147"/>
        <v>3.4568822369957889E-5</v>
      </c>
      <c r="LM7">
        <v>3.00163</v>
      </c>
      <c r="LN7">
        <v>0.167105</v>
      </c>
      <c r="LO7" s="82">
        <f t="shared" si="148"/>
        <v>0.15266732807752564</v>
      </c>
      <c r="LP7" s="82">
        <f t="shared" si="149"/>
        <v>2.0844637054100447E-4</v>
      </c>
      <c r="LQ7">
        <v>2.9934699999999999</v>
      </c>
      <c r="LR7">
        <v>0.263158</v>
      </c>
      <c r="LS7" s="82">
        <f t="shared" si="150"/>
        <v>0.26838447771240231</v>
      </c>
      <c r="LT7" s="82">
        <f t="shared" si="151"/>
        <v>2.7316069278238095E-5</v>
      </c>
      <c r="LU7">
        <v>2.9934699999999999</v>
      </c>
      <c r="LV7">
        <v>0.283553</v>
      </c>
      <c r="LW7" s="82">
        <f t="shared" si="152"/>
        <v>0.28739782122299229</v>
      </c>
      <c r="LX7" s="82">
        <f t="shared" si="153"/>
        <v>1.4782650236771926E-5</v>
      </c>
      <c r="LY7">
        <v>2.7650899999999998</v>
      </c>
      <c r="LZ7">
        <v>0.3</v>
      </c>
      <c r="MA7" s="82">
        <f t="shared" si="154"/>
        <v>0.32943446619699229</v>
      </c>
      <c r="MB7" s="82">
        <f t="shared" si="155"/>
        <v>8.6638780030188253E-4</v>
      </c>
      <c r="MC7">
        <v>5.9967300000000003</v>
      </c>
      <c r="MD7">
        <v>0.105541</v>
      </c>
      <c r="ME7" s="82">
        <f t="shared" si="156"/>
        <v>8.6139668075102246E-2</v>
      </c>
      <c r="MF7" s="82">
        <f t="shared" si="157"/>
        <v>3.7641168046005663E-4</v>
      </c>
      <c r="MG7">
        <v>8.01309</v>
      </c>
      <c r="MH7">
        <v>0.108179</v>
      </c>
      <c r="MI7" s="82">
        <f t="shared" si="158"/>
        <v>8.4711397628281768E-2</v>
      </c>
      <c r="MJ7" s="82">
        <f t="shared" si="159"/>
        <v>5.5072836107707504E-4</v>
      </c>
      <c r="MK7">
        <v>8.01309</v>
      </c>
      <c r="ML7">
        <v>8.7071200000000001E-2</v>
      </c>
      <c r="MM7" s="82">
        <f t="shared" si="160"/>
        <v>7.0105430697663396E-2</v>
      </c>
      <c r="MN7" s="82">
        <f t="shared" si="161"/>
        <v>2.878373280201071E-4</v>
      </c>
      <c r="MO7">
        <v>10.0556</v>
      </c>
      <c r="MP7">
        <v>0.141821</v>
      </c>
      <c r="MQ7" s="82">
        <f t="shared" si="162"/>
        <v>0.1299514460554613</v>
      </c>
      <c r="MR7" s="82">
        <f t="shared" si="163"/>
        <v>1.4088631084231427E-4</v>
      </c>
      <c r="MS7">
        <v>3</v>
      </c>
      <c r="MT7">
        <v>0.26058199999999998</v>
      </c>
      <c r="MU7" s="82">
        <f t="shared" si="164"/>
        <v>0.26827871787831065</v>
      </c>
      <c r="MV7" s="82">
        <f t="shared" si="165"/>
        <v>5.9239466098307038E-5</v>
      </c>
      <c r="MW7">
        <v>3</v>
      </c>
      <c r="MX7">
        <v>0.24867700000000001</v>
      </c>
      <c r="MY7" s="82">
        <f t="shared" si="166"/>
        <v>0.25679751175309529</v>
      </c>
      <c r="MZ7" s="82">
        <f t="shared" si="167"/>
        <v>6.5942711132158531E-5</v>
      </c>
      <c r="NA7">
        <v>3.7623000000000002</v>
      </c>
      <c r="NB7">
        <v>0.24867700000000001</v>
      </c>
      <c r="NC7" s="82">
        <f t="shared" si="168"/>
        <v>0.26071979053175331</v>
      </c>
      <c r="ND7" s="82">
        <f t="shared" si="169"/>
        <v>1.4502880379168708E-4</v>
      </c>
      <c r="NE7">
        <v>3.0082</v>
      </c>
      <c r="NF7">
        <v>0.19378300000000001</v>
      </c>
      <c r="NG7" s="82">
        <f t="shared" si="170"/>
        <v>0.18528719124698265</v>
      </c>
      <c r="NH7" s="82">
        <f t="shared" si="171"/>
        <v>7.2178766367846461E-5</v>
      </c>
      <c r="NI7" s="84">
        <v>9.9824900000000003</v>
      </c>
      <c r="NJ7" s="84">
        <v>9.5814999999999997E-2</v>
      </c>
      <c r="NK7" s="82">
        <f t="shared" si="172"/>
        <v>9.7626192787982111E-2</v>
      </c>
      <c r="NL7" s="82">
        <f t="shared" si="173"/>
        <v>3.2804193152384201E-6</v>
      </c>
      <c r="NM7" s="84">
        <v>4.0192600000000001</v>
      </c>
      <c r="NN7" s="84">
        <v>0.16629950000000002</v>
      </c>
      <c r="NO7" s="82">
        <f t="shared" si="174"/>
        <v>0.15865814591040442</v>
      </c>
      <c r="NP7" s="82">
        <f t="shared" si="175"/>
        <v>5.8390292322579366E-5</v>
      </c>
      <c r="NQ7" s="84">
        <v>2.02277</v>
      </c>
      <c r="NR7" s="84">
        <v>0.16123333333333334</v>
      </c>
      <c r="NS7" s="82">
        <f t="shared" si="176"/>
        <v>0.15715055821596108</v>
      </c>
      <c r="NT7" s="82">
        <f t="shared" si="177"/>
        <v>1.6669052659034084E-5</v>
      </c>
      <c r="NU7" s="84">
        <v>4.9917999999999996</v>
      </c>
      <c r="NV7" s="84">
        <v>0.45925100000000002</v>
      </c>
      <c r="NW7" s="82">
        <f t="shared" si="178"/>
        <v>0.42249983595960006</v>
      </c>
      <c r="NX7" s="82">
        <f t="shared" si="179"/>
        <v>1.3506480583243875E-3</v>
      </c>
      <c r="NY7" s="84">
        <v>3.0082</v>
      </c>
      <c r="NZ7" s="84">
        <v>0.38436166666666666</v>
      </c>
      <c r="OA7" s="82">
        <f t="shared" si="180"/>
        <v>0.41666822989279145</v>
      </c>
      <c r="OB7" s="82">
        <f t="shared" si="181"/>
        <v>1.043714027483599E-3</v>
      </c>
      <c r="OC7" s="84">
        <v>0.59836100000000003</v>
      </c>
      <c r="OD7" s="84">
        <v>0.19955933333333334</v>
      </c>
      <c r="OE7" s="82">
        <f t="shared" si="182"/>
        <v>0.1951202221818828</v>
      </c>
      <c r="OF7" s="82">
        <f t="shared" si="183"/>
        <v>1.9705707814932559E-5</v>
      </c>
      <c r="OG7" s="84">
        <v>10.0428</v>
      </c>
      <c r="OH7" s="84">
        <v>9.7063899999999995E-2</v>
      </c>
      <c r="OI7" s="82">
        <f t="shared" si="184"/>
        <v>9.6453897409168543E-2</v>
      </c>
      <c r="OJ7" s="82">
        <f t="shared" si="185"/>
        <v>3.7210316082108333E-7</v>
      </c>
      <c r="OW7" s="84">
        <v>4.7716200000000004</v>
      </c>
      <c r="OX7" s="84">
        <v>0.332895</v>
      </c>
      <c r="OY7" s="82">
        <f t="shared" si="192"/>
        <v>0.32667264683001762</v>
      </c>
      <c r="OZ7" s="82">
        <f t="shared" si="193"/>
        <v>3.8717678971989718E-5</v>
      </c>
      <c r="PA7" s="84">
        <v>0.807504</v>
      </c>
      <c r="PB7" s="84">
        <v>0.26644699999999999</v>
      </c>
      <c r="PC7" s="82">
        <f t="shared" si="194"/>
        <v>0.27319159183012348</v>
      </c>
      <c r="PD7" s="82">
        <f t="shared" si="195"/>
        <v>4.5489518954968555E-5</v>
      </c>
      <c r="PE7" s="84">
        <v>0.19575899999999999</v>
      </c>
      <c r="PF7" s="84">
        <v>0.10986799999999999</v>
      </c>
      <c r="PG7" s="82">
        <f t="shared" si="196"/>
        <v>0.1315273691166044</v>
      </c>
      <c r="PH7" s="82">
        <f t="shared" si="197"/>
        <v>4.6912827052931664E-4</v>
      </c>
      <c r="PI7" s="84">
        <v>0.22022800000000001</v>
      </c>
      <c r="PJ7" s="84">
        <v>0.30131599999999997</v>
      </c>
      <c r="PK7" s="82">
        <f t="shared" si="198"/>
        <v>0.27937002969128399</v>
      </c>
      <c r="PL7" s="82">
        <f t="shared" si="199"/>
        <v>4.8162561279104329E-4</v>
      </c>
      <c r="PM7">
        <v>7.2727300000000001</v>
      </c>
      <c r="PN7">
        <v>3.2438000000000002E-2</v>
      </c>
      <c r="PO7" s="82">
        <f t="shared" si="200"/>
        <v>8.66867738583946E-2</v>
      </c>
      <c r="PP7" s="82">
        <f t="shared" si="201"/>
        <v>2.942929465139237E-3</v>
      </c>
      <c r="PQ7" s="101">
        <v>93.643000000000001</v>
      </c>
      <c r="PR7" s="101">
        <v>0.33912999999999999</v>
      </c>
      <c r="PS7" s="82">
        <f t="shared" si="202"/>
        <v>0.43192190295923932</v>
      </c>
      <c r="PT7" s="82">
        <f t="shared" si="203"/>
        <v>8.6103372547968893E-3</v>
      </c>
      <c r="PU7" s="101">
        <v>73.594099999999997</v>
      </c>
      <c r="PV7" s="101">
        <v>0.16087000000000001</v>
      </c>
      <c r="PW7" s="82">
        <f t="shared" si="204"/>
        <v>1.2446571729981303E-2</v>
      </c>
      <c r="PX7" s="82">
        <f t="shared" si="205"/>
        <v>2.2029514059425385E-2</v>
      </c>
      <c r="PY7" s="101"/>
      <c r="PZ7" s="101"/>
      <c r="QA7" s="82"/>
      <c r="QB7" s="82"/>
      <c r="QC7">
        <v>13.5456</v>
      </c>
      <c r="QD7">
        <v>1.8131899999999999E-2</v>
      </c>
      <c r="QE7" s="82">
        <f t="shared" si="208"/>
        <v>9.6228478008329611E-3</v>
      </c>
      <c r="QF7" s="82">
        <f t="shared" si="209"/>
        <v>7.2403969328149409E-5</v>
      </c>
      <c r="QG7">
        <v>12.4726</v>
      </c>
      <c r="QH7">
        <v>7.9670299999999999E-3</v>
      </c>
      <c r="QI7" s="82">
        <f t="shared" si="210"/>
        <v>2.1320194360391442E-3</v>
      </c>
      <c r="QJ7" s="82">
        <f t="shared" si="211"/>
        <v>3.4047348281534778E-5</v>
      </c>
      <c r="QK7">
        <v>33.941600000000001</v>
      </c>
      <c r="QL7">
        <v>2.1978000000000002E-3</v>
      </c>
      <c r="QM7" s="82">
        <f t="shared" si="212"/>
        <v>1.1493711182749659E-3</v>
      </c>
      <c r="QN7" s="82">
        <f t="shared" si="213"/>
        <v>1.099203120035206E-6</v>
      </c>
      <c r="QO7">
        <v>25.948899999999998</v>
      </c>
      <c r="QP7">
        <v>2.4657499999999999E-2</v>
      </c>
      <c r="QQ7" s="82">
        <f t="shared" si="214"/>
        <v>1.0079802759944027E-2</v>
      </c>
      <c r="QR7" s="82">
        <f t="shared" si="215"/>
        <v>2.1250925682273552E-4</v>
      </c>
      <c r="QS7">
        <v>31.017099999999999</v>
      </c>
      <c r="QT7">
        <v>1.36986E-2</v>
      </c>
      <c r="QU7" s="82">
        <f t="shared" si="216"/>
        <v>6.7755809653466696E-3</v>
      </c>
      <c r="QV7" s="82">
        <f t="shared" si="217"/>
        <v>4.7928192554172333E-5</v>
      </c>
      <c r="QW7">
        <v>33.5413</v>
      </c>
      <c r="QX7">
        <v>0.02</v>
      </c>
      <c r="QY7" s="82">
        <f t="shared" si="218"/>
        <v>1.5780625281846448E-2</v>
      </c>
      <c r="QZ7" s="82">
        <f t="shared" si="219"/>
        <v>1.7803123012193367E-5</v>
      </c>
      <c r="RA7">
        <v>36.131500000000003</v>
      </c>
      <c r="RB7">
        <v>4.2845699999999997E-3</v>
      </c>
      <c r="RC7" s="82">
        <f t="shared" si="220"/>
        <v>2.2667435898451656E-3</v>
      </c>
      <c r="RD7" s="82">
        <f t="shared" si="221"/>
        <v>4.0716234215183446E-6</v>
      </c>
      <c r="RE7">
        <v>73.413200000000003</v>
      </c>
      <c r="RF7">
        <v>1.15797E-2</v>
      </c>
      <c r="RG7" s="82">
        <f t="shared" si="222"/>
        <v>1.0478152507647344E-2</v>
      </c>
      <c r="RH7" s="82">
        <f t="shared" si="223"/>
        <v>1.2134068779084259E-6</v>
      </c>
      <c r="RI7">
        <v>25.231400000000001</v>
      </c>
      <c r="RJ7">
        <v>9.7938899999999995E-3</v>
      </c>
      <c r="RK7" s="82">
        <f t="shared" si="224"/>
        <v>1.5537185059398294E-2</v>
      </c>
      <c r="RL7" s="82">
        <f t="shared" si="225"/>
        <v>3.2985438139308854E-5</v>
      </c>
      <c r="RM7">
        <v>13.0001</v>
      </c>
      <c r="RN7">
        <v>7.9095999999999993E-3</v>
      </c>
      <c r="RO7" s="82">
        <f t="shared" si="226"/>
        <v>2.6028663434770833E-3</v>
      </c>
      <c r="RP7" s="82">
        <f t="shared" si="227"/>
        <v>2.816142210127308E-5</v>
      </c>
      <c r="RQ7">
        <v>35.456499999999998</v>
      </c>
      <c r="RR7">
        <v>1.9491499999999998E-2</v>
      </c>
      <c r="RS7" s="82">
        <f t="shared" si="228"/>
        <v>1.4292555334742666E-2</v>
      </c>
      <c r="RT7" s="82">
        <f t="shared" si="229"/>
        <v>2.7029025632407677E-5</v>
      </c>
      <c r="RU7">
        <v>27.1126</v>
      </c>
      <c r="RV7">
        <v>3.6619700000000001E-3</v>
      </c>
      <c r="RW7" s="82">
        <f t="shared" si="230"/>
        <v>2.3742778347475295E-3</v>
      </c>
      <c r="RX7" s="82">
        <f t="shared" si="231"/>
        <v>1.6581511124525959E-6</v>
      </c>
      <c r="RY7">
        <v>25.9009</v>
      </c>
      <c r="RZ7">
        <v>6.7605599999999997E-3</v>
      </c>
      <c r="SA7" s="82">
        <f t="shared" si="232"/>
        <v>1.5840081224049419E-3</v>
      </c>
      <c r="SB7" s="82">
        <f t="shared" si="233"/>
        <v>2.679668934143292E-5</v>
      </c>
      <c r="SC7">
        <v>52.9054</v>
      </c>
      <c r="SD7">
        <v>4.7619000000000003E-3</v>
      </c>
      <c r="SE7" s="82">
        <f t="shared" si="234"/>
        <v>1.0798270277360756E-3</v>
      </c>
      <c r="SF7" s="82">
        <f t="shared" si="235"/>
        <v>1.3557661373076492E-5</v>
      </c>
      <c r="SG7">
        <v>27.162199999999999</v>
      </c>
      <c r="SH7">
        <v>1.56863E-2</v>
      </c>
      <c r="SI7" s="82">
        <f t="shared" si="236"/>
        <v>1.4777097854812342E-2</v>
      </c>
      <c r="SJ7" s="82">
        <f t="shared" si="237"/>
        <v>8.266485408138398E-7</v>
      </c>
      <c r="SK7">
        <v>9.5409799999999994</v>
      </c>
      <c r="SL7">
        <v>2.14541E-2</v>
      </c>
      <c r="SM7" s="82">
        <f t="shared" si="238"/>
        <v>2.113890995732105E-2</v>
      </c>
      <c r="SN7" s="82">
        <f t="shared" si="239"/>
        <v>9.9344763003958682E-8</v>
      </c>
      <c r="SO7">
        <v>18.245899999999999</v>
      </c>
      <c r="SP7">
        <v>8.7489400000000002E-3</v>
      </c>
      <c r="SQ7" s="82">
        <f t="shared" si="240"/>
        <v>1.0232665466521344E-2</v>
      </c>
      <c r="SR7" s="82">
        <f t="shared" si="241"/>
        <v>2.2014412600039802E-6</v>
      </c>
      <c r="SS7">
        <v>23.6557</v>
      </c>
      <c r="ST7">
        <v>9.0389500000000005E-3</v>
      </c>
      <c r="SU7" s="82">
        <f t="shared" si="242"/>
        <v>1.2168811672689565E-2</v>
      </c>
      <c r="SV7" s="82">
        <f t="shared" si="243"/>
        <v>9.7960340901711215E-6</v>
      </c>
      <c r="SW7">
        <v>6.7644399999999996</v>
      </c>
      <c r="SX7">
        <v>1.05392E-2</v>
      </c>
      <c r="SY7" s="82">
        <f t="shared" si="244"/>
        <v>1.0201824468034568E-2</v>
      </c>
      <c r="SZ7" s="82">
        <f t="shared" si="245"/>
        <v>1.1382224956895866E-7</v>
      </c>
      <c r="TA7">
        <v>23.972799999999999</v>
      </c>
      <c r="TB7">
        <v>1.88725E-2</v>
      </c>
      <c r="TC7" s="82">
        <f t="shared" si="246"/>
        <v>1.8627574138780963E-2</v>
      </c>
      <c r="TD7" s="82">
        <f t="shared" si="247"/>
        <v>5.9988677493887006E-8</v>
      </c>
      <c r="TE7">
        <v>23.972799999999999</v>
      </c>
      <c r="TF7">
        <v>1.88725E-2</v>
      </c>
      <c r="TG7" s="82">
        <f t="shared" si="248"/>
        <v>1.8627574138780963E-2</v>
      </c>
      <c r="TH7" s="82">
        <f t="shared" si="249"/>
        <v>5.9988677493887006E-8</v>
      </c>
      <c r="TI7">
        <v>96.502499999999998</v>
      </c>
      <c r="TJ7">
        <v>7.9387499999999996E-3</v>
      </c>
      <c r="TK7" s="82">
        <f t="shared" si="250"/>
        <v>8.2196192880198988E-3</v>
      </c>
      <c r="TL7" s="82">
        <f t="shared" si="251"/>
        <v>7.8887556952805064E-8</v>
      </c>
      <c r="TM7">
        <v>79.1511</v>
      </c>
      <c r="TN7">
        <v>9.4433999999999994E-3</v>
      </c>
      <c r="TO7" s="82">
        <f t="shared" si="252"/>
        <v>6.6950100186847052E-3</v>
      </c>
      <c r="TP7" s="82">
        <f t="shared" si="253"/>
        <v>7.5536474893942834E-6</v>
      </c>
      <c r="TQ7">
        <v>44.210500000000003</v>
      </c>
      <c r="TR7">
        <v>1.6629999999999999E-2</v>
      </c>
      <c r="TS7" s="82">
        <f t="shared" si="254"/>
        <v>1.5221435679736509E-2</v>
      </c>
      <c r="TT7" s="82">
        <f t="shared" si="255"/>
        <v>1.9840534443193487E-6</v>
      </c>
      <c r="TU7">
        <v>32.3292</v>
      </c>
      <c r="TV7">
        <v>1.4799100000000001E-2</v>
      </c>
      <c r="TW7" s="82">
        <f t="shared" si="256"/>
        <v>9.4082378049088072E-44</v>
      </c>
      <c r="TX7" s="82">
        <f t="shared" si="257"/>
        <v>2.1901336081000001E-4</v>
      </c>
      <c r="TY7" s="84">
        <v>1.7806259259259258</v>
      </c>
      <c r="TZ7" s="84">
        <v>0.66094400000000009</v>
      </c>
      <c r="UA7" s="82">
        <f t="shared" si="258"/>
        <v>0.36787944117144233</v>
      </c>
      <c r="UB7" s="82">
        <f t="shared" si="259"/>
        <v>8.5886835641377182E-2</v>
      </c>
      <c r="UC7" s="84">
        <v>34.188037037037034</v>
      </c>
      <c r="UD7" s="84">
        <v>0.31974199999999997</v>
      </c>
      <c r="UE7" s="82">
        <f t="shared" si="260"/>
        <v>0.29538331681141672</v>
      </c>
      <c r="UF7" s="82">
        <f t="shared" si="261"/>
        <v>5.933454466817684E-4</v>
      </c>
      <c r="UG7" s="84">
        <v>42.378888888888888</v>
      </c>
      <c r="UH7" s="84">
        <v>0.29184500000000002</v>
      </c>
      <c r="UI7" s="82">
        <f t="shared" si="262"/>
        <v>0.28109225973731183</v>
      </c>
      <c r="UJ7" s="82">
        <f t="shared" si="263"/>
        <v>1.1562142315683563E-4</v>
      </c>
      <c r="UO7" s="84">
        <v>39.50703703703703</v>
      </c>
      <c r="UP7" s="84">
        <v>0.269397</v>
      </c>
      <c r="UQ7" s="82">
        <f t="shared" si="266"/>
        <v>0.24581127558858487</v>
      </c>
      <c r="UR7" s="82">
        <f t="shared" si="267"/>
        <v>5.562863960112234E-4</v>
      </c>
      <c r="US7" s="84">
        <v>3.9173703703703704</v>
      </c>
      <c r="UT7" s="84">
        <v>0.16129000000000004</v>
      </c>
      <c r="UU7" s="82">
        <f t="shared" si="268"/>
        <v>0.15695291971193751</v>
      </c>
      <c r="UV7" s="82">
        <f t="shared" si="269"/>
        <v>1.8810265425100638E-5</v>
      </c>
      <c r="UW7" s="84">
        <v>36.324777777777776</v>
      </c>
      <c r="UX7" s="84">
        <v>0.23225800000000008</v>
      </c>
      <c r="UY7" s="82">
        <f t="shared" si="270"/>
        <v>0.21501780165108061</v>
      </c>
      <c r="UZ7" s="82">
        <f t="shared" si="271"/>
        <v>2.9722443911008533E-4</v>
      </c>
      <c r="VA7" s="115">
        <v>70</v>
      </c>
      <c r="VB7" s="115">
        <v>0.06</v>
      </c>
      <c r="VC7" s="82">
        <f t="shared" si="272"/>
        <v>0.12580553894445085</v>
      </c>
      <c r="VD7" s="82">
        <f t="shared" si="273"/>
        <v>4.3303689557696373E-3</v>
      </c>
    </row>
    <row r="8" spans="1:576" x14ac:dyDescent="0.25">
      <c r="A8" s="85">
        <v>20.0913</v>
      </c>
      <c r="B8" s="85">
        <v>0.28405900000000001</v>
      </c>
      <c r="C8" s="82">
        <f t="shared" si="0"/>
        <v>0.1942365807173056</v>
      </c>
      <c r="D8" s="82">
        <f t="shared" si="2"/>
        <v>8.0680670057961534E-3</v>
      </c>
      <c r="E8" s="85">
        <v>80</v>
      </c>
      <c r="F8" s="85">
        <v>4.5687499999999999E-2</v>
      </c>
      <c r="G8" s="82">
        <f t="shared" si="1"/>
        <v>7.9750386020433061E-3</v>
      </c>
      <c r="H8" s="82">
        <f t="shared" si="3"/>
        <v>1.4222297446923736E-3</v>
      </c>
      <c r="I8" s="85">
        <v>103.014</v>
      </c>
      <c r="J8" s="85">
        <v>3.3582099999999997E-2</v>
      </c>
      <c r="K8" s="82">
        <f t="shared" si="4"/>
        <v>3.0415027567250968E-3</v>
      </c>
      <c r="L8" s="82">
        <f t="shared" si="5"/>
        <v>9.3272807997593036E-4</v>
      </c>
      <c r="M8" s="85">
        <v>411.899</v>
      </c>
      <c r="N8" s="85">
        <v>1.48699E-2</v>
      </c>
      <c r="O8" s="82">
        <f t="shared" si="6"/>
        <v>1.9301895346906619E-4</v>
      </c>
      <c r="P8" s="82">
        <f t="shared" si="7"/>
        <v>2.1541083725401899E-4</v>
      </c>
      <c r="Q8" s="85">
        <v>162.09899999999999</v>
      </c>
      <c r="R8" s="85">
        <v>2.5264600000000002E-2</v>
      </c>
      <c r="S8" s="82">
        <f t="shared" si="8"/>
        <v>5.3286574211319152E-4</v>
      </c>
      <c r="T8" s="82">
        <f t="shared" si="9"/>
        <v>6.1165867940273205E-4</v>
      </c>
      <c r="U8" s="85">
        <v>25.570799999999998</v>
      </c>
      <c r="V8" s="85">
        <v>5.6575E-2</v>
      </c>
      <c r="W8" s="82">
        <f t="shared" si="10"/>
        <v>6.6698272176869147E-2</v>
      </c>
      <c r="X8" s="82">
        <f t="shared" si="11"/>
        <v>1.02480639566973E-4</v>
      </c>
      <c r="Y8" s="85">
        <v>43.287700000000001</v>
      </c>
      <c r="Z8" s="85">
        <v>4.5120899999999999E-2</v>
      </c>
      <c r="AA8" s="82">
        <f t="shared" si="12"/>
        <v>4.8943137879465075E-2</v>
      </c>
      <c r="AB8" s="82">
        <f t="shared" si="13"/>
        <v>1.4609502407217683E-5</v>
      </c>
      <c r="AC8" s="85">
        <v>76.712299999999999</v>
      </c>
      <c r="AD8" s="85">
        <v>2.2388100000000001E-2</v>
      </c>
      <c r="AE8" s="82">
        <f t="shared" si="14"/>
        <v>1.7070010047882788E-3</v>
      </c>
      <c r="AF8" s="82">
        <f t="shared" si="15"/>
        <v>4.2770785564974723E-4</v>
      </c>
      <c r="AG8" s="85">
        <v>411.899</v>
      </c>
      <c r="AH8" s="85">
        <v>1.11524E-2</v>
      </c>
      <c r="AI8" s="82">
        <f t="shared" si="16"/>
        <v>1.0125936402524625E-2</v>
      </c>
      <c r="AJ8" s="82">
        <f t="shared" si="17"/>
        <v>1.0536275169420881E-6</v>
      </c>
      <c r="AK8" s="85">
        <v>232.09399999999999</v>
      </c>
      <c r="AL8" s="85">
        <v>0.121906</v>
      </c>
      <c r="AM8" s="82">
        <f t="shared" si="18"/>
        <v>6.9545295255154529E-2</v>
      </c>
      <c r="AN8" s="82">
        <f t="shared" si="19"/>
        <v>2.7416434013768829E-3</v>
      </c>
      <c r="AO8" s="85">
        <v>58.0822</v>
      </c>
      <c r="AP8" s="85">
        <v>4.2407800000000002E-2</v>
      </c>
      <c r="AQ8" s="82">
        <f t="shared" si="20"/>
        <v>3.007707489736821E-2</v>
      </c>
      <c r="AR8" s="82">
        <f t="shared" si="21"/>
        <v>1.5204678155667384E-4</v>
      </c>
      <c r="AS8" s="85">
        <v>25.205500000000001</v>
      </c>
      <c r="AT8" s="85">
        <v>6.7064100000000001E-2</v>
      </c>
      <c r="AU8" s="82">
        <f t="shared" si="22"/>
        <v>6.9952317072194611E-2</v>
      </c>
      <c r="AV8" s="82">
        <f t="shared" si="23"/>
        <v>8.3417978561164037E-6</v>
      </c>
      <c r="AW8" s="85">
        <v>72.328800000000001</v>
      </c>
      <c r="AX8" s="85">
        <v>9.3283599999999994E-2</v>
      </c>
      <c r="AY8" s="82">
        <f t="shared" si="24"/>
        <v>8.0661126882654186E-2</v>
      </c>
      <c r="AZ8" s="82">
        <f t="shared" si="25"/>
        <v>1.5932682759811761E-4</v>
      </c>
      <c r="BA8" s="85">
        <v>265.44600000000003</v>
      </c>
      <c r="BB8" s="85">
        <v>3.3457199999999999E-2</v>
      </c>
      <c r="BC8" s="82">
        <f t="shared" si="290"/>
        <v>2.0563083049250558E-2</v>
      </c>
      <c r="BD8" s="82">
        <f t="shared" si="291"/>
        <v>1.6625825193960407E-4</v>
      </c>
      <c r="BE8" s="85">
        <v>162.09899999999999</v>
      </c>
      <c r="BF8" s="85">
        <v>2.5264600000000002E-2</v>
      </c>
      <c r="BG8" s="82">
        <f t="shared" si="28"/>
        <v>5.3291576143547068E-4</v>
      </c>
      <c r="BH8" s="82">
        <f t="shared" si="29"/>
        <v>6.1165620527606115E-4</v>
      </c>
      <c r="BI8" s="84">
        <v>411.76499999999999</v>
      </c>
      <c r="BJ8" s="84">
        <v>1.27796E-2</v>
      </c>
      <c r="BK8" s="82">
        <f t="shared" si="30"/>
        <v>5.9680701289409538E-4</v>
      </c>
      <c r="BL8" s="82">
        <f t="shared" si="31"/>
        <v>1.4842044496667683E-4</v>
      </c>
      <c r="BM8" s="84">
        <v>691.17600000000004</v>
      </c>
      <c r="BN8" s="84">
        <v>2.5559100000000001E-2</v>
      </c>
      <c r="BO8" s="82">
        <f t="shared" si="32"/>
        <v>2.1841873787291136E-2</v>
      </c>
      <c r="BP8" s="82">
        <f t="shared" si="33"/>
        <v>1.3817770716449892E-5</v>
      </c>
      <c r="BQ8" s="84">
        <v>852.94100000000003</v>
      </c>
      <c r="BR8" s="84">
        <v>0.111821</v>
      </c>
      <c r="BS8" s="82">
        <f t="shared" si="34"/>
        <v>9.0303655712520955E-2</v>
      </c>
      <c r="BT8" s="82">
        <f t="shared" si="35"/>
        <v>4.6299610518590721E-4</v>
      </c>
      <c r="BU8" s="84">
        <v>3.7694000000000001</v>
      </c>
      <c r="BV8" s="84">
        <v>1.54737E-3</v>
      </c>
      <c r="BW8" s="82">
        <f t="shared" si="36"/>
        <v>3.6735595532983081E-3</v>
      </c>
      <c r="BX8" s="82">
        <f t="shared" si="37"/>
        <v>4.520682016554858E-6</v>
      </c>
      <c r="BY8" s="84">
        <v>8.9800400000000007</v>
      </c>
      <c r="BZ8" s="84">
        <v>4.3230500000000002E-3</v>
      </c>
      <c r="CA8" s="82">
        <f t="shared" si="38"/>
        <v>1.1176485370962139E-2</v>
      </c>
      <c r="CB8" s="82">
        <f t="shared" si="39"/>
        <v>4.6969576383954952E-5</v>
      </c>
      <c r="CC8" s="84">
        <v>7.2544599999999999</v>
      </c>
      <c r="CD8" s="84">
        <v>5.8015200000000003E-2</v>
      </c>
      <c r="CE8" s="82">
        <f t="shared" si="40"/>
        <v>4.5500387495643835E-2</v>
      </c>
      <c r="CF8" s="82">
        <f t="shared" si="41"/>
        <v>1.566205320191895E-4</v>
      </c>
      <c r="CG8" s="84">
        <v>104.911</v>
      </c>
      <c r="CH8" s="84">
        <v>0.148564</v>
      </c>
      <c r="CI8" s="82">
        <f t="shared" si="42"/>
        <v>0.13586997904049322</v>
      </c>
      <c r="CJ8" s="82">
        <f t="shared" si="43"/>
        <v>1.6113816812039742E-4</v>
      </c>
      <c r="CK8" s="84">
        <v>25.498899999999999</v>
      </c>
      <c r="CL8" s="84">
        <v>1.0701199999999999E-2</v>
      </c>
      <c r="CM8" s="82">
        <f t="shared" si="44"/>
        <v>4.0860714060806087E-7</v>
      </c>
      <c r="CN8" s="82">
        <f t="shared" si="45"/>
        <v>1.1450693643349365E-4</v>
      </c>
      <c r="CO8" s="84">
        <v>36.363599999999998</v>
      </c>
      <c r="CP8" s="84">
        <v>1.74612E-2</v>
      </c>
      <c r="CQ8" s="82">
        <f t="shared" si="46"/>
        <v>5.7929548163029724E-4</v>
      </c>
      <c r="CR8" s="82">
        <f t="shared" si="47"/>
        <v>2.849987001673513E-4</v>
      </c>
      <c r="CS8" s="84">
        <v>142.29900000000001</v>
      </c>
      <c r="CT8" s="84">
        <v>7.4711899999999998E-2</v>
      </c>
      <c r="CU8" s="82">
        <f t="shared" si="48"/>
        <v>6.8312296485523075E-2</v>
      </c>
      <c r="CV8" s="82">
        <f t="shared" si="49"/>
        <v>4.0954925142505384E-5</v>
      </c>
      <c r="CW8" s="84">
        <v>159.59800000000001</v>
      </c>
      <c r="CX8" s="84">
        <v>7.75584E-2</v>
      </c>
      <c r="CY8" s="82">
        <f t="shared" si="50"/>
        <v>4.4322071745247472E-2</v>
      </c>
      <c r="CZ8" s="82">
        <f t="shared" si="51"/>
        <v>1.1046535158576612E-3</v>
      </c>
      <c r="DA8" s="84">
        <v>36.480800000000002</v>
      </c>
      <c r="DB8" s="84">
        <v>9.8438399999999995E-2</v>
      </c>
      <c r="DC8" s="82">
        <f t="shared" si="52"/>
        <v>7.2576885343461586E-2</v>
      </c>
      <c r="DD8" s="82">
        <f t="shared" si="53"/>
        <v>6.6881794033035096E-4</v>
      </c>
      <c r="DE8" s="84">
        <v>133.499</v>
      </c>
      <c r="DF8" s="84">
        <v>0.50416700000000003</v>
      </c>
      <c r="DG8" s="82">
        <f t="shared" si="54"/>
        <v>0.59861543363713998</v>
      </c>
      <c r="DH8" s="82">
        <f t="shared" si="55"/>
        <v>8.920506616509229E-3</v>
      </c>
      <c r="DI8" s="84">
        <v>131.14400000000001</v>
      </c>
      <c r="DJ8" s="84">
        <v>0.39583299999999999</v>
      </c>
      <c r="DK8" s="82">
        <f t="shared" si="56"/>
        <v>0.38322136941711366</v>
      </c>
      <c r="DL8" s="82">
        <f t="shared" si="57"/>
        <v>1.5905322595919391E-4</v>
      </c>
      <c r="DM8" s="84">
        <v>289.45100000000002</v>
      </c>
      <c r="DN8" s="84">
        <v>0.29583300000000001</v>
      </c>
      <c r="DO8" s="82">
        <f t="shared" si="58"/>
        <v>0.3133427477761187</v>
      </c>
      <c r="DP8" s="82">
        <f t="shared" si="59"/>
        <v>3.0659126718329339E-4</v>
      </c>
      <c r="DQ8" s="84">
        <v>111.23699999999999</v>
      </c>
      <c r="DR8" s="84">
        <v>0.15317</v>
      </c>
      <c r="DS8" s="82">
        <f t="shared" si="60"/>
        <v>0.13681317388834213</v>
      </c>
      <c r="DT8" s="82">
        <f t="shared" si="61"/>
        <v>2.6754576044701265E-4</v>
      </c>
      <c r="DU8" s="84">
        <v>8.7992100000000004</v>
      </c>
      <c r="DV8" s="84">
        <v>1.6747100000000001E-2</v>
      </c>
      <c r="DW8" s="82">
        <f t="shared" si="62"/>
        <v>3.4954141579377459E-3</v>
      </c>
      <c r="DX8" s="82">
        <f t="shared" si="63"/>
        <v>1.7560717765671325E-4</v>
      </c>
      <c r="DY8" s="84">
        <v>11.915100000000001</v>
      </c>
      <c r="DZ8" s="84">
        <v>1.6448600000000001E-2</v>
      </c>
      <c r="EA8" s="82">
        <f t="shared" si="64"/>
        <v>1.5059740330074664E-2</v>
      </c>
      <c r="EB8" s="82">
        <f t="shared" si="65"/>
        <v>1.9289311827451151E-6</v>
      </c>
      <c r="EC8" s="84">
        <v>14.811500000000001</v>
      </c>
      <c r="ED8" s="84">
        <v>0</v>
      </c>
      <c r="EE8" s="82">
        <f t="shared" si="66"/>
        <v>4.3045813791524747E-36</v>
      </c>
      <c r="EF8" s="82">
        <f t="shared" si="67"/>
        <v>1.8529420849746222E-71</v>
      </c>
      <c r="EG8" s="84">
        <v>29.6846</v>
      </c>
      <c r="EH8" s="84">
        <v>0</v>
      </c>
      <c r="EI8" s="82">
        <f t="shared" si="68"/>
        <v>1.1577341583759057E-7</v>
      </c>
      <c r="EJ8" s="82">
        <f t="shared" si="69"/>
        <v>1.3403483814703666E-14</v>
      </c>
      <c r="EK8" s="84">
        <v>589.47400000000005</v>
      </c>
      <c r="EL8" s="84">
        <v>4.23077E-3</v>
      </c>
      <c r="EM8" s="82">
        <f t="shared" si="70"/>
        <v>1.4888151896073209E-4</v>
      </c>
      <c r="EN8" s="82">
        <f t="shared" si="71"/>
        <v>1.6661813571641061E-5</v>
      </c>
      <c r="EO8" s="84">
        <v>6.4016700000000002</v>
      </c>
      <c r="EP8" s="84">
        <v>7.4410599999999993E-2</v>
      </c>
      <c r="EQ8" s="82">
        <f t="shared" si="72"/>
        <v>4.6810865112107081E-2</v>
      </c>
      <c r="ER8" s="82">
        <f t="shared" si="73"/>
        <v>7.6174536588197324E-4</v>
      </c>
      <c r="ES8" s="84">
        <v>6.1421799999999998</v>
      </c>
      <c r="ET8" s="84">
        <v>9.1911800000000002E-2</v>
      </c>
      <c r="EU8" s="82">
        <f t="shared" si="74"/>
        <v>6.6257710447561026E-4</v>
      </c>
      <c r="EV8" s="82">
        <f t="shared" si="75"/>
        <v>8.3264206790370932E-3</v>
      </c>
      <c r="EW8" s="84">
        <v>30.0029</v>
      </c>
      <c r="EX8" s="84">
        <v>1.09318E-2</v>
      </c>
      <c r="EY8" s="82">
        <f t="shared" si="76"/>
        <v>3.740171488766441E-2</v>
      </c>
      <c r="EZ8" s="82">
        <f t="shared" si="77"/>
        <v>7.006563941601981E-4</v>
      </c>
      <c r="FA8" s="84">
        <v>37</v>
      </c>
      <c r="FB8" s="84">
        <v>0</v>
      </c>
      <c r="FC8" s="82">
        <f t="shared" si="78"/>
        <v>4.4037459275028459E-3</v>
      </c>
      <c r="FD8" s="82">
        <f t="shared" si="79"/>
        <v>1.9392978193997899E-5</v>
      </c>
      <c r="FE8" s="84">
        <v>588.23500000000001</v>
      </c>
      <c r="FF8" s="84">
        <v>9.2652399999999996E-2</v>
      </c>
      <c r="FG8" s="82">
        <f t="shared" si="80"/>
        <v>1.7748069621781201E-2</v>
      </c>
      <c r="FH8" s="82">
        <f t="shared" si="81"/>
        <v>5.6106587094093508E-3</v>
      </c>
      <c r="FI8" s="84">
        <v>33.778599999999997</v>
      </c>
      <c r="FJ8" s="84">
        <v>0.15311</v>
      </c>
      <c r="FK8" s="82">
        <f t="shared" si="82"/>
        <v>0.19525319931441751</v>
      </c>
      <c r="FL8" s="82">
        <f t="shared" si="83"/>
        <v>1.7760492484547206E-3</v>
      </c>
      <c r="FM8" s="84">
        <v>54.103099999999998</v>
      </c>
      <c r="FN8" s="84">
        <v>9.8086099999999996E-2</v>
      </c>
      <c r="FO8" s="82">
        <f t="shared" si="84"/>
        <v>0.1437159140618193</v>
      </c>
      <c r="FP8" s="82">
        <f t="shared" si="85"/>
        <v>2.0820799313162027E-3</v>
      </c>
      <c r="FQ8" s="84">
        <v>74.713700000000003</v>
      </c>
      <c r="FR8" s="84">
        <v>4.5454500000000002E-2</v>
      </c>
      <c r="FS8" s="82">
        <f t="shared" si="86"/>
        <v>6.8005636463256219E-2</v>
      </c>
      <c r="FT8" s="82">
        <f t="shared" si="87"/>
        <v>5.0855375578440416E-4</v>
      </c>
      <c r="FU8" s="84">
        <v>92.175600000000003</v>
      </c>
      <c r="FV8" s="84">
        <v>3.8277499999999999E-2</v>
      </c>
      <c r="FW8" s="82">
        <f t="shared" si="88"/>
        <v>7.7575294890663328E-4</v>
      </c>
      <c r="FX8" s="82">
        <f t="shared" si="89"/>
        <v>1.4063810318841901E-3</v>
      </c>
      <c r="FY8" s="84">
        <v>393.75</v>
      </c>
      <c r="FZ8" s="84">
        <v>0.12921299999999999</v>
      </c>
      <c r="GA8" s="82">
        <f t="shared" si="90"/>
        <v>0.13077290295462687</v>
      </c>
      <c r="GB8" s="82">
        <f t="shared" si="91"/>
        <v>2.4332972278536685E-6</v>
      </c>
      <c r="GC8" s="84">
        <v>196.732</v>
      </c>
      <c r="GD8" s="84">
        <v>8.2386399999999999E-2</v>
      </c>
      <c r="GE8" s="82">
        <f t="shared" si="92"/>
        <v>1.8836140339284369E-2</v>
      </c>
      <c r="GF8" s="82">
        <f t="shared" si="93"/>
        <v>4.0386355029443802E-3</v>
      </c>
      <c r="GG8" s="84">
        <v>251.63399999999999</v>
      </c>
      <c r="GH8" s="84">
        <v>7.6704499999999995E-2</v>
      </c>
      <c r="GI8" s="82">
        <f t="shared" si="94"/>
        <v>7.2987992748824684E-2</v>
      </c>
      <c r="GJ8" s="82">
        <f t="shared" si="95"/>
        <v>1.3812426148038663E-5</v>
      </c>
      <c r="GK8" s="84">
        <v>341.61200000000002</v>
      </c>
      <c r="GL8" s="84">
        <v>5.1136399999999999E-2</v>
      </c>
      <c r="GM8" s="82">
        <f t="shared" si="96"/>
        <v>1.0523302796664203E-2</v>
      </c>
      <c r="GN8" s="82">
        <f t="shared" si="97"/>
        <v>1.6494236644476017E-3</v>
      </c>
      <c r="GO8" s="84">
        <v>388.88900000000001</v>
      </c>
      <c r="GP8" s="84">
        <v>7.3863600000000001E-2</v>
      </c>
      <c r="GQ8" s="82">
        <f t="shared" si="98"/>
        <v>3.4966764987710154E-2</v>
      </c>
      <c r="GR8" s="82">
        <f t="shared" si="99"/>
        <v>1.5129637739732973E-3</v>
      </c>
      <c r="GS8" s="84">
        <v>402.61399999999998</v>
      </c>
      <c r="GT8" s="84">
        <v>4.8295499999999998E-2</v>
      </c>
      <c r="GU8" s="82">
        <f t="shared" si="100"/>
        <v>2.0705259847016995E-2</v>
      </c>
      <c r="GV8" s="82">
        <f t="shared" si="101"/>
        <v>7.6122135169927557E-4</v>
      </c>
      <c r="GW8" s="84">
        <v>84.835599999999999</v>
      </c>
      <c r="GX8" s="84">
        <v>0.102857</v>
      </c>
      <c r="GY8" s="82">
        <f t="shared" ref="GY8:GY21" si="292">EXP(-1*EXP(GX$67*(GW$67-GW8)))</f>
        <v>4.6455493372836795E-5</v>
      </c>
      <c r="GZ8" s="82">
        <f t="shared" ref="GZ8:GZ13" si="293">(GX8-GY8)^2</f>
        <v>1.0570008061749164E-2</v>
      </c>
      <c r="HA8" s="84">
        <v>97.763400000000004</v>
      </c>
      <c r="HB8" s="84">
        <v>0.08</v>
      </c>
      <c r="HC8" s="82">
        <f t="shared" si="104"/>
        <v>1.2881227052111543E-3</v>
      </c>
      <c r="HD8" s="82">
        <f t="shared" si="105"/>
        <v>6.1955596272698955E-3</v>
      </c>
      <c r="HE8" s="84">
        <v>163.37299999999999</v>
      </c>
      <c r="HF8" s="84">
        <v>6.2857099999999999E-2</v>
      </c>
      <c r="HG8" s="82">
        <f t="shared" si="106"/>
        <v>4.0121394881921183E-3</v>
      </c>
      <c r="HH8" s="82">
        <f t="shared" si="107"/>
        <v>3.462729377636229E-3</v>
      </c>
      <c r="HI8" s="84">
        <v>219.22</v>
      </c>
      <c r="HJ8" s="84">
        <v>0.12571399999999999</v>
      </c>
      <c r="HK8" s="82">
        <f t="shared" si="108"/>
        <v>3.2537928685263597E-2</v>
      </c>
      <c r="HL8" s="82">
        <f t="shared" si="109"/>
        <v>8.6817802656488433E-3</v>
      </c>
      <c r="HM8" s="84">
        <v>0.49913333333333332</v>
      </c>
      <c r="HN8" s="84">
        <v>0.27508899999999997</v>
      </c>
      <c r="HO8" s="82">
        <f t="shared" si="110"/>
        <v>0.26602525009577233</v>
      </c>
      <c r="HP8" s="82">
        <f t="shared" si="111"/>
        <v>8.2151562326386674E-5</v>
      </c>
      <c r="HQ8" s="84">
        <v>0.10764516666666667</v>
      </c>
      <c r="HR8" s="84">
        <v>0.66048300000000004</v>
      </c>
      <c r="HS8" s="82">
        <f t="shared" si="112"/>
        <v>0.59763129609066745</v>
      </c>
      <c r="HT8" s="82">
        <f t="shared" si="113"/>
        <v>3.9503366843064132E-3</v>
      </c>
      <c r="HU8" s="84">
        <v>0.10251316666666667</v>
      </c>
      <c r="HV8" s="84">
        <v>0.72898300000000005</v>
      </c>
      <c r="HW8" s="82">
        <f t="shared" si="114"/>
        <v>0.57055063368705983</v>
      </c>
      <c r="HX8" s="82">
        <f t="shared" si="115"/>
        <v>2.5100814695517674E-2</v>
      </c>
      <c r="HY8" s="84">
        <v>0.16210733333333333</v>
      </c>
      <c r="HZ8" s="84">
        <v>0.46931</v>
      </c>
      <c r="IA8" s="82">
        <f t="shared" si="116"/>
        <v>0.34123245579786354</v>
      </c>
      <c r="IB8" s="82">
        <f t="shared" si="117"/>
        <v>1.6403857328850219E-2</v>
      </c>
      <c r="IC8" s="84">
        <v>2.25</v>
      </c>
      <c r="ID8" s="84">
        <v>8.1282099999999996E-2</v>
      </c>
      <c r="IE8" s="82">
        <f t="shared" si="118"/>
        <v>3.01275936803086E-4</v>
      </c>
      <c r="IF8" s="82">
        <f t="shared" si="119"/>
        <v>6.5578938659544518E-3</v>
      </c>
      <c r="IG8" s="84">
        <v>0.76102999999999998</v>
      </c>
      <c r="IH8" s="84">
        <v>0.28948299999999999</v>
      </c>
      <c r="II8" s="82">
        <f t="shared" si="120"/>
        <v>0.29557610709901599</v>
      </c>
      <c r="IJ8" s="82">
        <f t="shared" si="121"/>
        <v>3.7125954120079223E-5</v>
      </c>
      <c r="IK8" s="84">
        <v>0.83823499999999995</v>
      </c>
      <c r="IL8" s="84">
        <v>0.40740599999999999</v>
      </c>
      <c r="IM8" s="82">
        <f t="shared" si="122"/>
        <v>0.41284886517444586</v>
      </c>
      <c r="IN8" s="82">
        <f t="shared" si="123"/>
        <v>2.9624781307195624E-5</v>
      </c>
      <c r="IO8" s="84">
        <v>0.90441166666666661</v>
      </c>
      <c r="IP8" s="84">
        <v>5.3537000000000001E-2</v>
      </c>
      <c r="IQ8" s="82">
        <f t="shared" si="124"/>
        <v>3.86816853907887E-2</v>
      </c>
      <c r="IR8" s="82">
        <f t="shared" si="125"/>
        <v>2.206803721386467E-4</v>
      </c>
      <c r="IS8" s="93">
        <v>163.964</v>
      </c>
      <c r="IT8" s="94">
        <v>3.0588199999999999E-2</v>
      </c>
      <c r="IU8" s="82">
        <f t="shared" si="274"/>
        <v>5.1752665296893025E-5</v>
      </c>
      <c r="IV8" s="82">
        <f t="shared" si="275"/>
        <v>9.3247461582509651E-4</v>
      </c>
      <c r="IW8" s="93">
        <v>196.75700000000001</v>
      </c>
      <c r="IX8" s="94">
        <v>2.58824E-2</v>
      </c>
      <c r="IY8" s="82">
        <f t="shared" si="276"/>
        <v>2.6653914155570991E-13</v>
      </c>
      <c r="IZ8" s="82">
        <f t="shared" si="277"/>
        <v>6.698986297462026E-4</v>
      </c>
      <c r="JA8" s="93">
        <v>266.12599999999998</v>
      </c>
      <c r="JB8" s="94">
        <v>2.3529399999999999E-2</v>
      </c>
      <c r="JC8" s="82">
        <f t="shared" si="278"/>
        <v>1.0387259757528726E-22</v>
      </c>
      <c r="JD8" s="82">
        <f t="shared" si="279"/>
        <v>5.5363266435999993E-4</v>
      </c>
      <c r="JE8" s="93">
        <v>247.20699999999999</v>
      </c>
      <c r="JF8" s="94">
        <v>2.3529399999999999E-2</v>
      </c>
      <c r="JG8" s="82">
        <f t="shared" si="280"/>
        <v>1.5239224000897406E-25</v>
      </c>
      <c r="JH8" s="82">
        <f t="shared" si="281"/>
        <v>5.5363266435999993E-4</v>
      </c>
      <c r="JI8" s="93">
        <v>272.43200000000002</v>
      </c>
      <c r="JJ8" s="94">
        <v>0</v>
      </c>
      <c r="JK8" s="82">
        <f t="shared" si="282"/>
        <v>9.5950923475394345E-30</v>
      </c>
      <c r="JL8" s="82">
        <f t="shared" si="283"/>
        <v>9.2065797157809824E-59</v>
      </c>
      <c r="JM8" s="97">
        <v>26.2743</v>
      </c>
      <c r="JN8" s="98">
        <v>9.15131E-2</v>
      </c>
      <c r="JO8" s="82">
        <f t="shared" si="284"/>
        <v>0.13913478151351946</v>
      </c>
      <c r="JP8" s="82">
        <f t="shared" si="285"/>
        <v>2.2678245501750812E-3</v>
      </c>
      <c r="JQ8" s="97">
        <v>74.859899999999996</v>
      </c>
      <c r="JR8" s="98">
        <v>8.7029299999999993E-3</v>
      </c>
      <c r="JS8" s="82">
        <f t="shared" si="286"/>
        <v>5.7471927923197344E-2</v>
      </c>
      <c r="JT8" s="82">
        <f t="shared" si="287"/>
        <v>2.3784151584328272E-3</v>
      </c>
      <c r="JU8" s="97">
        <v>119.29900000000001</v>
      </c>
      <c r="JV8" s="98">
        <v>6.4755300000000002E-2</v>
      </c>
      <c r="JW8" s="82">
        <f t="shared" si="288"/>
        <v>6.6310241154935626E-2</v>
      </c>
      <c r="JX8" s="82">
        <f t="shared" si="289"/>
        <v>2.4178419953125322E-6</v>
      </c>
      <c r="JY8" s="84">
        <v>0.6</v>
      </c>
      <c r="KA8" s="117">
        <f t="shared" si="128"/>
        <v>0.99298852219047784</v>
      </c>
      <c r="KC8" s="84">
        <v>6.2</v>
      </c>
      <c r="KE8" s="117">
        <f t="shared" si="130"/>
        <v>0.94844203925573145</v>
      </c>
      <c r="KG8">
        <v>12.0083</v>
      </c>
      <c r="KH8">
        <v>0.119966</v>
      </c>
      <c r="KI8" s="82">
        <f t="shared" si="132"/>
        <v>0</v>
      </c>
      <c r="KJ8" s="82">
        <f t="shared" si="133"/>
        <v>1.4391841156E-2</v>
      </c>
      <c r="KS8"/>
      <c r="KT8"/>
      <c r="KU8" s="82"/>
      <c r="KV8" s="82"/>
      <c r="KW8">
        <v>12.0131</v>
      </c>
      <c r="KX8">
        <v>0.119393</v>
      </c>
      <c r="KY8" s="82">
        <f t="shared" si="140"/>
        <v>0.11980482494464585</v>
      </c>
      <c r="KZ8" s="82">
        <f t="shared" si="141"/>
        <v>1.6959978503255965E-7</v>
      </c>
      <c r="LA8">
        <v>12.0131</v>
      </c>
      <c r="LB8">
        <v>0.153034</v>
      </c>
      <c r="LC8" s="82">
        <f t="shared" si="142"/>
        <v>0.14724675990785374</v>
      </c>
      <c r="LD8" s="82">
        <f t="shared" si="143"/>
        <v>3.3492147884145072E-5</v>
      </c>
      <c r="LE8">
        <v>12.0131</v>
      </c>
      <c r="LF8">
        <v>0.16820599999999999</v>
      </c>
      <c r="LG8" s="82">
        <f t="shared" si="144"/>
        <v>0.15809701186794439</v>
      </c>
      <c r="LH8" s="82">
        <f t="shared" si="145"/>
        <v>1.0219164105404101E-4</v>
      </c>
      <c r="LI8">
        <v>11.9869</v>
      </c>
      <c r="LJ8">
        <v>0.18535599999999999</v>
      </c>
      <c r="LK8" s="82">
        <f t="shared" si="146"/>
        <v>0.17859467299668072</v>
      </c>
      <c r="LL8" s="82">
        <f t="shared" si="147"/>
        <v>4.571554284581438E-5</v>
      </c>
      <c r="LM8">
        <v>3.99674</v>
      </c>
      <c r="LN8">
        <v>0.23815800000000001</v>
      </c>
      <c r="LO8" s="82">
        <f t="shared" si="148"/>
        <v>0.24360676841365059</v>
      </c>
      <c r="LP8" s="82">
        <f t="shared" si="149"/>
        <v>2.9689077225596245E-5</v>
      </c>
      <c r="LQ8">
        <v>3.2381700000000002</v>
      </c>
      <c r="LR8">
        <v>0.3</v>
      </c>
      <c r="LS8" s="82">
        <f t="shared" si="150"/>
        <v>0.30433871693108444</v>
      </c>
      <c r="LT8" s="82">
        <f t="shared" si="151"/>
        <v>1.8824464608078885E-5</v>
      </c>
      <c r="LU8">
        <v>3.2136999999999998</v>
      </c>
      <c r="LV8">
        <v>0.31513200000000002</v>
      </c>
      <c r="LW8" s="82">
        <f t="shared" si="152"/>
        <v>0.32127786944919595</v>
      </c>
      <c r="LX8" s="82">
        <f t="shared" si="153"/>
        <v>3.7771711286559865E-5</v>
      </c>
      <c r="LY8">
        <v>3</v>
      </c>
      <c r="LZ8">
        <v>0.4</v>
      </c>
      <c r="MA8" s="82">
        <f t="shared" si="154"/>
        <v>0.37509333061066774</v>
      </c>
      <c r="MB8" s="82">
        <f t="shared" si="155"/>
        <v>6.203421800695017E-4</v>
      </c>
      <c r="MC8">
        <v>8.0654699999999995</v>
      </c>
      <c r="MD8">
        <v>0.135884</v>
      </c>
      <c r="ME8" s="82">
        <f t="shared" si="156"/>
        <v>0.13313161115309077</v>
      </c>
      <c r="MF8" s="82">
        <f t="shared" si="157"/>
        <v>7.5756443645903298E-6</v>
      </c>
      <c r="MG8">
        <v>10.003299999999999</v>
      </c>
      <c r="MH8">
        <v>0.13786300000000001</v>
      </c>
      <c r="MI8" s="82">
        <f t="shared" si="158"/>
        <v>0.10881860378733223</v>
      </c>
      <c r="MJ8" s="82">
        <f t="shared" si="159"/>
        <v>8.435769513584308E-4</v>
      </c>
      <c r="MK8">
        <v>10.029500000000001</v>
      </c>
      <c r="ML8">
        <v>9.6306100000000006E-2</v>
      </c>
      <c r="MM8" s="82">
        <f t="shared" si="160"/>
        <v>9.0358053136605609E-2</v>
      </c>
      <c r="MN8" s="82">
        <f t="shared" si="161"/>
        <v>3.5379261489135915E-5</v>
      </c>
      <c r="MO8">
        <v>12.019600000000001</v>
      </c>
      <c r="MP8">
        <v>0.150396</v>
      </c>
      <c r="MQ8" s="82">
        <f t="shared" si="162"/>
        <v>0.16898585473140448</v>
      </c>
      <c r="MR8" s="82">
        <f t="shared" si="163"/>
        <v>3.4558269893472161E-4</v>
      </c>
      <c r="MS8">
        <v>3.2295099999999999</v>
      </c>
      <c r="MT8">
        <v>0.29960300000000001</v>
      </c>
      <c r="MU8" s="82">
        <f t="shared" si="164"/>
        <v>0.3002978940430529</v>
      </c>
      <c r="MV8" s="82">
        <f t="shared" si="165"/>
        <v>4.8287773107040016E-7</v>
      </c>
      <c r="MW8">
        <v>3.3196699999999999</v>
      </c>
      <c r="MX8">
        <v>0.29960300000000001</v>
      </c>
      <c r="MY8" s="82">
        <f t="shared" si="166"/>
        <v>0.30034246991500485</v>
      </c>
      <c r="MZ8" s="82">
        <f t="shared" si="167"/>
        <v>5.4681575519726866E-7</v>
      </c>
      <c r="NA8">
        <v>3.9754100000000001</v>
      </c>
      <c r="NB8">
        <v>0.29960300000000001</v>
      </c>
      <c r="NC8" s="82">
        <f t="shared" si="168"/>
        <v>0.2865296011844396</v>
      </c>
      <c r="ND8" s="82">
        <f t="shared" si="169"/>
        <v>1.7091375659069637E-4</v>
      </c>
      <c r="NE8">
        <v>3.9262299999999999</v>
      </c>
      <c r="NF8">
        <v>0.25264599999999998</v>
      </c>
      <c r="NG8" s="82">
        <f t="shared" si="170"/>
        <v>0.26734340287727759</v>
      </c>
      <c r="NH8" s="82">
        <f t="shared" si="171"/>
        <v>2.1601365133700818E-4</v>
      </c>
      <c r="NI8" s="84">
        <v>11.978999999999999</v>
      </c>
      <c r="NJ8" s="84">
        <v>0.12224650000000001</v>
      </c>
      <c r="NK8" s="82">
        <f t="shared" si="172"/>
        <v>0.12467016356094722</v>
      </c>
      <c r="NL8" s="82">
        <f t="shared" si="173"/>
        <v>5.8741450566633193E-6</v>
      </c>
      <c r="NM8" s="84">
        <v>4.8861600000000003</v>
      </c>
      <c r="NN8" s="84">
        <v>0.30396499999999999</v>
      </c>
      <c r="NO8" s="82">
        <f t="shared" si="174"/>
        <v>0.32791017098570774</v>
      </c>
      <c r="NP8" s="82">
        <f t="shared" si="175"/>
        <v>5.7337121353478039E-4</v>
      </c>
      <c r="NQ8" s="84">
        <v>2.3380000000000001</v>
      </c>
      <c r="NR8" s="84">
        <v>0.2</v>
      </c>
      <c r="NS8" s="82">
        <f t="shared" si="176"/>
        <v>0.20571467515010891</v>
      </c>
      <c r="NT8" s="82">
        <f t="shared" si="177"/>
        <v>3.2657512071272181E-5</v>
      </c>
      <c r="NW8" s="82"/>
      <c r="NX8" s="82"/>
      <c r="OG8" s="84">
        <v>12.0198</v>
      </c>
      <c r="OH8" s="84">
        <v>0.119528</v>
      </c>
      <c r="OI8" s="82">
        <f t="shared" si="184"/>
        <v>0.12185512989767332</v>
      </c>
      <c r="OJ8" s="82">
        <f t="shared" si="185"/>
        <v>5.4155335606450451E-6</v>
      </c>
      <c r="PA8" s="84">
        <v>0.87275700000000001</v>
      </c>
      <c r="PB8" s="84">
        <v>0.30065799999999998</v>
      </c>
      <c r="PC8" s="82">
        <f t="shared" si="194"/>
        <v>0.30542968564976669</v>
      </c>
      <c r="PD8" s="82">
        <f t="shared" si="195"/>
        <v>2.2768983940189555E-5</v>
      </c>
      <c r="PE8" s="84">
        <v>0.34257700000000002</v>
      </c>
      <c r="PF8" s="84">
        <v>0.3</v>
      </c>
      <c r="PG8" s="82">
        <f t="shared" si="196"/>
        <v>0.29718101280617198</v>
      </c>
      <c r="PH8" s="82">
        <f t="shared" si="197"/>
        <v>7.9466887989662858E-6</v>
      </c>
      <c r="PM8">
        <v>10.9091</v>
      </c>
      <c r="PN8">
        <v>6.8137500000000004E-2</v>
      </c>
      <c r="PO8" s="82">
        <f t="shared" si="200"/>
        <v>0.11163107839565975</v>
      </c>
      <c r="PP8" s="82">
        <f t="shared" si="201"/>
        <v>1.8916913616594002E-3</v>
      </c>
      <c r="PQ8" s="101">
        <v>98.777500000000003</v>
      </c>
      <c r="PR8" s="101">
        <v>0.53695700000000002</v>
      </c>
      <c r="PS8" s="82">
        <f t="shared" si="202"/>
        <v>0.56849914225013221</v>
      </c>
      <c r="PT8" s="82">
        <f t="shared" si="203"/>
        <v>9.9490673772757395E-4</v>
      </c>
      <c r="PU8" s="101">
        <v>79.706599999999995</v>
      </c>
      <c r="PV8" s="101">
        <v>0.230435</v>
      </c>
      <c r="PW8" s="82">
        <f t="shared" si="204"/>
        <v>0.16388713246098588</v>
      </c>
      <c r="PX8" s="82">
        <f t="shared" si="205"/>
        <v>4.4286186739901697E-3</v>
      </c>
      <c r="QC8">
        <v>15.0297</v>
      </c>
      <c r="QD8">
        <v>3.4340700000000002E-2</v>
      </c>
      <c r="QE8" s="82">
        <f t="shared" si="208"/>
        <v>2.3084085242745748E-2</v>
      </c>
      <c r="QF8" s="82">
        <f t="shared" si="209"/>
        <v>1.2671137579323426E-4</v>
      </c>
      <c r="QG8">
        <v>13.052</v>
      </c>
      <c r="QH8">
        <v>1.15385E-2</v>
      </c>
      <c r="QI8" s="82">
        <f t="shared" si="210"/>
        <v>3.4982234898779797E-3</v>
      </c>
      <c r="QJ8" s="82">
        <f t="shared" si="211"/>
        <v>6.4646046359219934E-5</v>
      </c>
      <c r="QK8">
        <v>35.021500000000003</v>
      </c>
      <c r="QL8">
        <v>4.1208800000000004E-3</v>
      </c>
      <c r="QM8" s="82">
        <f t="shared" si="212"/>
        <v>2.6601671835344829E-3</v>
      </c>
      <c r="QN8" s="82">
        <f t="shared" si="213"/>
        <v>2.1336819321866243E-6</v>
      </c>
      <c r="QO8">
        <v>27.963699999999999</v>
      </c>
      <c r="QP8">
        <v>3.5068500000000002E-2</v>
      </c>
      <c r="QQ8" s="82">
        <f t="shared" si="214"/>
        <v>1.9554199421747211E-2</v>
      </c>
      <c r="QR8" s="82">
        <f t="shared" si="215"/>
        <v>2.4069352243237489E-4</v>
      </c>
      <c r="QS8">
        <v>31.941400000000002</v>
      </c>
      <c r="QT8">
        <v>1.75342E-2</v>
      </c>
      <c r="QU8" s="82">
        <f t="shared" si="216"/>
        <v>9.1004754604179904E-3</v>
      </c>
      <c r="QV8" s="82">
        <f t="shared" si="217"/>
        <v>7.112770960954777E-5</v>
      </c>
      <c r="QW8">
        <v>34.460700000000003</v>
      </c>
      <c r="QX8">
        <v>2.9589000000000001E-2</v>
      </c>
      <c r="QY8" s="82">
        <f t="shared" si="218"/>
        <v>2.4061854675553249E-2</v>
      </c>
      <c r="QZ8" s="82">
        <f t="shared" si="219"/>
        <v>3.0549335437553583E-5</v>
      </c>
      <c r="RA8">
        <v>38.1036</v>
      </c>
      <c r="RB8">
        <v>9.2106800000000006E-3</v>
      </c>
      <c r="RC8" s="82">
        <f t="shared" si="220"/>
        <v>5.8077004290427846E-3</v>
      </c>
      <c r="RD8" s="82">
        <f t="shared" si="221"/>
        <v>1.1580269960352158E-5</v>
      </c>
      <c r="RE8">
        <v>75.041700000000006</v>
      </c>
      <c r="RF8">
        <v>2.4725899999999999E-2</v>
      </c>
      <c r="RG8" s="82">
        <f t="shared" si="222"/>
        <v>2.1945997559469063E-2</v>
      </c>
      <c r="RH8" s="82">
        <f t="shared" si="223"/>
        <v>7.7278575788698514E-6</v>
      </c>
      <c r="RI8">
        <v>25.387799999999999</v>
      </c>
      <c r="RJ8">
        <v>1.4998900000000001E-2</v>
      </c>
      <c r="RK8" s="82">
        <f t="shared" si="224"/>
        <v>2.1052030294825112E-2</v>
      </c>
      <c r="RL8" s="82">
        <f t="shared" si="225"/>
        <v>3.6640386366129535E-5</v>
      </c>
      <c r="RM8">
        <v>14.094900000000001</v>
      </c>
      <c r="RN8">
        <v>1.1581899999999999E-2</v>
      </c>
      <c r="RO8" s="82">
        <f t="shared" si="226"/>
        <v>4.9993849130201499E-3</v>
      </c>
      <c r="RP8" s="82">
        <f t="shared" si="227"/>
        <v>4.3329504870317331E-5</v>
      </c>
      <c r="RQ8">
        <v>36.966000000000001</v>
      </c>
      <c r="RR8">
        <v>3.22034E-2</v>
      </c>
      <c r="RS8" s="82">
        <f t="shared" si="228"/>
        <v>2.6074980190421943E-2</v>
      </c>
      <c r="RT8" s="82">
        <f t="shared" si="229"/>
        <v>3.7557529362428749E-5</v>
      </c>
      <c r="RU8">
        <v>27.888300000000001</v>
      </c>
      <c r="RV8">
        <v>5.3521100000000002E-3</v>
      </c>
      <c r="RW8" s="82">
        <f t="shared" si="230"/>
        <v>3.6461330616220458E-3</v>
      </c>
      <c r="RX8" s="82">
        <f t="shared" si="231"/>
        <v>2.910357314277419E-6</v>
      </c>
      <c r="RY8">
        <v>27.021799999999999</v>
      </c>
      <c r="RZ8">
        <v>8.7323899999999996E-3</v>
      </c>
      <c r="SA8" s="82">
        <f t="shared" si="232"/>
        <v>2.5468771329467351E-3</v>
      </c>
      <c r="SB8" s="82">
        <f t="shared" si="233"/>
        <v>3.8260569428481502E-5</v>
      </c>
      <c r="SC8">
        <v>54.932400000000001</v>
      </c>
      <c r="SD8">
        <v>9.5238100000000006E-3</v>
      </c>
      <c r="SE8" s="82">
        <f t="shared" si="234"/>
        <v>4.6852920571106849E-3</v>
      </c>
      <c r="SF8" s="82">
        <f t="shared" si="235"/>
        <v>2.3411255883661855E-5</v>
      </c>
      <c r="SG8">
        <v>27.972999999999999</v>
      </c>
      <c r="SH8">
        <v>2.9971999999999999E-2</v>
      </c>
      <c r="SI8" s="82">
        <f t="shared" si="236"/>
        <v>3.5451117331598482E-2</v>
      </c>
      <c r="SJ8" s="82">
        <f t="shared" si="237"/>
        <v>3.0020726733422884E-5</v>
      </c>
      <c r="SK8">
        <v>10.278700000000001</v>
      </c>
      <c r="SL8">
        <v>4.1361799999999997E-2</v>
      </c>
      <c r="SM8" s="82">
        <f t="shared" si="238"/>
        <v>3.879370368015736E-2</v>
      </c>
      <c r="SN8" s="82">
        <f t="shared" si="239"/>
        <v>6.5951187079892972E-6</v>
      </c>
      <c r="SO8">
        <v>19.426200000000001</v>
      </c>
      <c r="SP8">
        <v>2.00608E-2</v>
      </c>
      <c r="SQ8" s="82">
        <f t="shared" si="240"/>
        <v>1.9624818696704609E-2</v>
      </c>
      <c r="SR8" s="82">
        <f t="shared" si="241"/>
        <v>1.9007969682314749E-7</v>
      </c>
      <c r="SS8">
        <v>24.688500000000001</v>
      </c>
      <c r="ST8">
        <v>2.2069499999999999E-2</v>
      </c>
      <c r="SU8" s="82">
        <f t="shared" si="242"/>
        <v>2.3447282975334389E-2</v>
      </c>
      <c r="SV8" s="82">
        <f t="shared" si="243"/>
        <v>1.8982859271212862E-6</v>
      </c>
      <c r="SW8">
        <v>7.2198000000000002</v>
      </c>
      <c r="SX8">
        <v>1.6911800000000001E-2</v>
      </c>
      <c r="SY8" s="82">
        <f t="shared" si="244"/>
        <v>1.5114442223586384E-2</v>
      </c>
      <c r="SZ8" s="82">
        <f t="shared" si="245"/>
        <v>3.230494976434501E-6</v>
      </c>
      <c r="TA8">
        <v>24.8277</v>
      </c>
      <c r="TB8">
        <v>2.8921599999999999E-2</v>
      </c>
      <c r="TC8" s="82">
        <f t="shared" si="246"/>
        <v>2.7597438510750864E-2</v>
      </c>
      <c r="TD8" s="82">
        <f t="shared" si="247"/>
        <v>1.7534036496104872E-6</v>
      </c>
      <c r="TE8">
        <v>24.8277</v>
      </c>
      <c r="TF8">
        <v>2.8921599999999999E-2</v>
      </c>
      <c r="TG8" s="82">
        <f t="shared" si="248"/>
        <v>2.7597438510750864E-2</v>
      </c>
      <c r="TH8" s="82">
        <f t="shared" si="249"/>
        <v>1.7534036496104872E-6</v>
      </c>
      <c r="TI8">
        <v>102.92</v>
      </c>
      <c r="TJ8">
        <v>1.30872E-2</v>
      </c>
      <c r="TK8" s="82">
        <f t="shared" si="250"/>
        <v>1.6222667498484493E-2</v>
      </c>
      <c r="TL8" s="82">
        <f t="shared" si="251"/>
        <v>9.8311564340526026E-6</v>
      </c>
      <c r="TM8">
        <v>80.814899999999994</v>
      </c>
      <c r="TN8">
        <v>1.1160399999999999E-2</v>
      </c>
      <c r="TO8" s="82">
        <f t="shared" si="252"/>
        <v>8.8589546740475492E-3</v>
      </c>
      <c r="TP8" s="82">
        <f t="shared" si="253"/>
        <v>5.2966505883483791E-6</v>
      </c>
      <c r="TQ8">
        <v>46.587400000000002</v>
      </c>
      <c r="TR8">
        <v>2.37512E-2</v>
      </c>
      <c r="TS8" s="82">
        <f t="shared" si="254"/>
        <v>2.3058350321713512E-2</v>
      </c>
      <c r="TT8" s="82">
        <f t="shared" si="255"/>
        <v>4.8004067670169037E-7</v>
      </c>
      <c r="TU8">
        <v>36.372</v>
      </c>
      <c r="TV8">
        <v>1.80325E-2</v>
      </c>
      <c r="TW8" s="82">
        <f t="shared" si="256"/>
        <v>9.4422406697002876E-37</v>
      </c>
      <c r="TX8" s="82">
        <f t="shared" si="257"/>
        <v>3.2517105625000001E-4</v>
      </c>
      <c r="TY8" s="84">
        <v>2.136751851851852</v>
      </c>
      <c r="TZ8" s="84">
        <v>0.71030000000000004</v>
      </c>
      <c r="UA8" s="82">
        <f t="shared" si="258"/>
        <v>0.36787944117144233</v>
      </c>
      <c r="UB8" s="82">
        <f t="shared" si="259"/>
        <v>0.11725183910846175</v>
      </c>
      <c r="UC8" s="84">
        <v>35.968666666666664</v>
      </c>
      <c r="UD8" s="84">
        <v>0.36695300000000003</v>
      </c>
      <c r="UE8" s="82">
        <f t="shared" si="260"/>
        <v>0.33648648795007491</v>
      </c>
      <c r="UF8" s="82">
        <f t="shared" si="261"/>
        <v>9.2820835648823262E-4</v>
      </c>
      <c r="UG8" s="84">
        <v>43.803333333333335</v>
      </c>
      <c r="UH8" s="84">
        <v>0.33476400000000001</v>
      </c>
      <c r="UI8" s="82">
        <f t="shared" si="262"/>
        <v>0.30904377074146949</v>
      </c>
      <c r="UJ8" s="82">
        <f t="shared" si="263"/>
        <v>6.6153019311136914E-4</v>
      </c>
      <c r="UO8" s="84">
        <v>42.400370370370368</v>
      </c>
      <c r="UP8" s="84">
        <v>0.34482799999999997</v>
      </c>
      <c r="UQ8" s="82">
        <f t="shared" si="266"/>
        <v>0.30892056913247673</v>
      </c>
      <c r="UR8" s="82">
        <f t="shared" si="267"/>
        <v>1.2893435915059606E-3</v>
      </c>
      <c r="US8" s="84">
        <v>4.9857407407407397</v>
      </c>
      <c r="UT8" s="84">
        <v>0.18709699999999999</v>
      </c>
      <c r="UU8" s="82">
        <f t="shared" si="268"/>
        <v>0.17803695928481419</v>
      </c>
      <c r="UV8" s="82">
        <f t="shared" si="269"/>
        <v>8.2084337760824255E-5</v>
      </c>
      <c r="UW8" s="84">
        <v>38.105555555555554</v>
      </c>
      <c r="UX8" s="84">
        <v>0.27741900000000003</v>
      </c>
      <c r="UY8" s="82">
        <f t="shared" si="270"/>
        <v>0.23355771002405254</v>
      </c>
      <c r="UZ8" s="82">
        <f t="shared" si="271"/>
        <v>1.9238127583541516E-3</v>
      </c>
      <c r="VA8" s="84">
        <v>84.401851851851845</v>
      </c>
      <c r="VB8" s="84">
        <v>7.0000000000000007E-2</v>
      </c>
      <c r="VC8" s="82">
        <f t="shared" si="272"/>
        <v>0.16067843734220544</v>
      </c>
      <c r="VD8" s="82">
        <f t="shared" si="273"/>
        <v>8.2225789988242762E-3</v>
      </c>
    </row>
    <row r="9" spans="1:576" x14ac:dyDescent="0.25">
      <c r="A9" s="85">
        <v>27.762599999999999</v>
      </c>
      <c r="B9" s="85">
        <v>0.40737200000000001</v>
      </c>
      <c r="C9" s="82">
        <f t="shared" si="0"/>
        <v>0.46251954034236925</v>
      </c>
      <c r="D9" s="82">
        <f t="shared" si="2"/>
        <v>3.0412512058132428E-3</v>
      </c>
      <c r="E9" s="85">
        <v>83.835599999999999</v>
      </c>
      <c r="F9" s="85">
        <v>6.0561499999999997E-2</v>
      </c>
      <c r="G9" s="82">
        <f t="shared" si="1"/>
        <v>1.4892350436211231E-2</v>
      </c>
      <c r="H9" s="82">
        <f t="shared" si="3"/>
        <v>2.0856712218797076E-3</v>
      </c>
      <c r="I9" s="85">
        <v>114.703</v>
      </c>
      <c r="J9" s="85">
        <v>5.5970100000000002E-2</v>
      </c>
      <c r="K9" s="82">
        <f t="shared" si="4"/>
        <v>3.4696320381941273E-2</v>
      </c>
      <c r="L9" s="82">
        <f t="shared" si="5"/>
        <v>4.5257369923773098E-4</v>
      </c>
      <c r="M9" s="85">
        <v>422.88299999999998</v>
      </c>
      <c r="N9" s="85">
        <v>3.3457199999999999E-2</v>
      </c>
      <c r="O9" s="82">
        <f t="shared" si="6"/>
        <v>1.5177705724400594E-3</v>
      </c>
      <c r="P9" s="82">
        <f t="shared" si="7"/>
        <v>1.0201271521580817E-3</v>
      </c>
      <c r="Q9" s="85">
        <v>176.42</v>
      </c>
      <c r="R9" s="85">
        <v>4.7576300000000002E-2</v>
      </c>
      <c r="S9" s="82">
        <f t="shared" si="8"/>
        <v>4.2915829281185581E-3</v>
      </c>
      <c r="T9" s="82">
        <f t="shared" si="9"/>
        <v>1.873566731992825E-3</v>
      </c>
      <c r="U9" s="85">
        <v>28.1279</v>
      </c>
      <c r="V9" s="85">
        <v>9.76794E-2</v>
      </c>
      <c r="W9" s="82">
        <f t="shared" si="10"/>
        <v>0.10527675193548498</v>
      </c>
      <c r="X9" s="82">
        <f t="shared" si="11"/>
        <v>5.7719756431617424E-5</v>
      </c>
      <c r="Y9" s="85">
        <v>46.575299999999999</v>
      </c>
      <c r="Z9" s="85">
        <v>9.3319799999999994E-2</v>
      </c>
      <c r="AA9" s="82">
        <f t="shared" si="12"/>
        <v>7.4672257291763397E-2</v>
      </c>
      <c r="AB9" s="82">
        <f t="shared" si="13"/>
        <v>3.477308490555079E-4</v>
      </c>
      <c r="AC9" s="85">
        <v>83.287700000000001</v>
      </c>
      <c r="AD9" s="85">
        <v>4.4776099999999999E-2</v>
      </c>
      <c r="AE9" s="82">
        <f t="shared" si="14"/>
        <v>1.3009345795701246E-2</v>
      </c>
      <c r="AF9" s="82">
        <f t="shared" si="15"/>
        <v>1.0091266726763326E-3</v>
      </c>
      <c r="AG9" s="85">
        <v>422.88299999999998</v>
      </c>
      <c r="AH9" s="85">
        <v>2.6022300000000002E-2</v>
      </c>
      <c r="AI9" s="82">
        <f t="shared" si="16"/>
        <v>2.5241032386365225E-2</v>
      </c>
      <c r="AJ9" s="82">
        <f t="shared" si="17"/>
        <v>6.1037908411457937E-7</v>
      </c>
      <c r="AK9" s="85">
        <v>249.637</v>
      </c>
      <c r="AL9" s="85">
        <v>0.17405200000000001</v>
      </c>
      <c r="AM9" s="82">
        <f t="shared" si="18"/>
        <v>0.13396556978744253</v>
      </c>
      <c r="AN9" s="82">
        <f t="shared" si="19"/>
        <v>1.606921887186241E-3</v>
      </c>
      <c r="AO9" s="85">
        <v>61.004600000000003</v>
      </c>
      <c r="AP9" s="85">
        <v>6.1132699999999998E-2</v>
      </c>
      <c r="AQ9" s="82">
        <f t="shared" si="20"/>
        <v>5.8474638160647005E-2</v>
      </c>
      <c r="AR9" s="82">
        <f t="shared" si="21"/>
        <v>7.0652927418246168E-6</v>
      </c>
      <c r="AS9" s="85">
        <v>30.137</v>
      </c>
      <c r="AT9" s="85">
        <v>0.107881</v>
      </c>
      <c r="AU9" s="82">
        <f t="shared" si="22"/>
        <v>0.14078515667328009</v>
      </c>
      <c r="AV9" s="82">
        <f t="shared" si="23"/>
        <v>1.0826835263797626E-3</v>
      </c>
      <c r="AW9" s="85">
        <v>74.520499999999998</v>
      </c>
      <c r="AX9" s="85">
        <v>0.115672</v>
      </c>
      <c r="AY9" s="82">
        <f t="shared" si="24"/>
        <v>0.1133362125895274</v>
      </c>
      <c r="AZ9" s="82">
        <f t="shared" si="25"/>
        <v>5.4559028269222584E-6</v>
      </c>
      <c r="BA9" s="85">
        <v>270.93799999999999</v>
      </c>
      <c r="BB9" s="85">
        <v>5.9479600000000001E-2</v>
      </c>
      <c r="BC9" s="82">
        <f t="shared" si="290"/>
        <v>3.296307374705669E-2</v>
      </c>
      <c r="BD9" s="82">
        <f t="shared" si="291"/>
        <v>7.031261645230318E-4</v>
      </c>
      <c r="BE9" s="85">
        <v>176.42</v>
      </c>
      <c r="BF9" s="85">
        <v>4.7576300000000002E-2</v>
      </c>
      <c r="BG9" s="82">
        <f t="shared" si="28"/>
        <v>4.2918422784864281E-3</v>
      </c>
      <c r="BH9" s="82">
        <f t="shared" si="29"/>
        <v>1.8735442802454963E-3</v>
      </c>
      <c r="BI9" s="84">
        <v>415.44099999999997</v>
      </c>
      <c r="BJ9" s="84">
        <v>1.91693E-2</v>
      </c>
      <c r="BK9" s="82">
        <f t="shared" si="30"/>
        <v>1.1289293117380673E-3</v>
      </c>
      <c r="BL9" s="82">
        <f t="shared" si="31"/>
        <v>3.2545497456990034E-4</v>
      </c>
      <c r="BM9" s="84">
        <v>724.26499999999999</v>
      </c>
      <c r="BN9" s="84">
        <v>4.7923300000000002E-2</v>
      </c>
      <c r="BO9" s="82">
        <f t="shared" si="32"/>
        <v>3.8601816220756237E-2</v>
      </c>
      <c r="BP9" s="82">
        <f t="shared" si="33"/>
        <v>8.6890059846704622E-5</v>
      </c>
      <c r="BQ9" s="84">
        <v>915.44100000000003</v>
      </c>
      <c r="BR9" s="84">
        <v>0.19488800000000001</v>
      </c>
      <c r="BS9" s="82">
        <f t="shared" si="34"/>
        <v>0.17483247602031957</v>
      </c>
      <c r="BT9" s="82">
        <f t="shared" si="35"/>
        <v>4.0222404209953714E-4</v>
      </c>
      <c r="BU9" s="84">
        <v>4.21286</v>
      </c>
      <c r="BV9" s="84">
        <v>2.1598300000000002E-3</v>
      </c>
      <c r="BW9" s="82">
        <f t="shared" si="36"/>
        <v>4.7013865768307933E-3</v>
      </c>
      <c r="BX9" s="82">
        <f t="shared" si="37"/>
        <v>6.4595098332318593E-6</v>
      </c>
      <c r="BY9" s="84">
        <v>9.4235000000000007</v>
      </c>
      <c r="BZ9" s="84">
        <v>6.7647799999999998E-3</v>
      </c>
      <c r="CA9" s="82">
        <f t="shared" si="38"/>
        <v>1.3731665531346264E-2</v>
      </c>
      <c r="CB9" s="82">
        <f t="shared" si="39"/>
        <v>4.8537494006881923E-5</v>
      </c>
      <c r="CC9" s="84">
        <v>8.9285700000000006</v>
      </c>
      <c r="CD9" s="84">
        <v>0.119157</v>
      </c>
      <c r="CE9" s="82">
        <f t="shared" si="40"/>
        <v>0.10739871048040682</v>
      </c>
      <c r="CF9" s="82">
        <f t="shared" si="41"/>
        <v>1.382573724265748E-4</v>
      </c>
      <c r="CG9" s="84">
        <v>110.491</v>
      </c>
      <c r="CH9" s="84">
        <v>0.218832</v>
      </c>
      <c r="CI9" s="82">
        <f t="shared" si="42"/>
        <v>0.23606276521267069</v>
      </c>
      <c r="CJ9" s="82">
        <f t="shared" si="43"/>
        <v>2.968992698141826E-4</v>
      </c>
      <c r="CK9" s="84">
        <v>28.4922</v>
      </c>
      <c r="CL9" s="84">
        <v>1.08837E-2</v>
      </c>
      <c r="CM9" s="82">
        <f t="shared" si="44"/>
        <v>1.007398226405697E-3</v>
      </c>
      <c r="CN9" s="82">
        <f t="shared" si="45"/>
        <v>9.754133672310195E-5</v>
      </c>
      <c r="CO9" s="84">
        <v>36.917999999999999</v>
      </c>
      <c r="CP9" s="84">
        <v>2.9690100000000001E-2</v>
      </c>
      <c r="CQ9" s="82">
        <f t="shared" si="46"/>
        <v>1.9961334165023025E-3</v>
      </c>
      <c r="CR9" s="82">
        <f t="shared" si="47"/>
        <v>7.6695578512788723E-4</v>
      </c>
      <c r="CS9" s="84">
        <v>147.321</v>
      </c>
      <c r="CT9" s="84">
        <v>9.9115300000000003E-2</v>
      </c>
      <c r="CU9" s="82">
        <f t="shared" si="48"/>
        <v>9.0140111418918395E-2</v>
      </c>
      <c r="CV9" s="82">
        <f t="shared" si="49"/>
        <v>8.0554010065977702E-5</v>
      </c>
      <c r="CW9" s="84">
        <v>163.50399999999999</v>
      </c>
      <c r="CX9" s="84">
        <v>8.9743100000000006E-2</v>
      </c>
      <c r="CY9" s="82">
        <f t="shared" si="50"/>
        <v>6.3406666448846793E-2</v>
      </c>
      <c r="CZ9" s="82">
        <f t="shared" si="51"/>
        <v>6.936077321943086E-4</v>
      </c>
      <c r="DA9" s="84">
        <v>44.4848</v>
      </c>
      <c r="DB9" s="84">
        <v>0.17741999999999999</v>
      </c>
      <c r="DC9" s="82">
        <f t="shared" si="52"/>
        <v>0.15562070954229934</v>
      </c>
      <c r="DD9" s="82">
        <f t="shared" si="53"/>
        <v>4.7520906445919881E-4</v>
      </c>
      <c r="DE9" s="84">
        <v>145.82300000000001</v>
      </c>
      <c r="DF9" s="84">
        <v>0.59166700000000005</v>
      </c>
      <c r="DG9" s="82">
        <f t="shared" si="54"/>
        <v>0.68764434721807632</v>
      </c>
      <c r="DH9" s="82">
        <f t="shared" si="55"/>
        <v>9.2116511790191723E-3</v>
      </c>
      <c r="DI9" s="84">
        <v>147.91800000000001</v>
      </c>
      <c r="DJ9" s="84">
        <v>0.49583300000000002</v>
      </c>
      <c r="DK9" s="82">
        <f t="shared" si="56"/>
        <v>0.51301246532399203</v>
      </c>
      <c r="DL9" s="82">
        <f t="shared" si="57"/>
        <v>2.951340288182437E-4</v>
      </c>
      <c r="DM9" s="84">
        <v>335.48099999999999</v>
      </c>
      <c r="DN9" s="84">
        <v>0.37083300000000002</v>
      </c>
      <c r="DO9" s="82">
        <f t="shared" si="58"/>
        <v>0.42869206505264768</v>
      </c>
      <c r="DP9" s="82">
        <f t="shared" si="59"/>
        <v>3.3476714087665128E-3</v>
      </c>
      <c r="DQ9" s="84">
        <v>129.60900000000001</v>
      </c>
      <c r="DR9" s="84">
        <v>0.20716999999999999</v>
      </c>
      <c r="DS9" s="82">
        <f t="shared" si="60"/>
        <v>0.19161805449005145</v>
      </c>
      <c r="DT9" s="82">
        <f t="shared" si="61"/>
        <v>2.4186300914440852E-4</v>
      </c>
      <c r="DU9" s="84">
        <v>9.3897600000000008</v>
      </c>
      <c r="DV9" s="84">
        <v>2.1282200000000001E-2</v>
      </c>
      <c r="DW9" s="82">
        <f t="shared" si="62"/>
        <v>1.2616719237070468E-2</v>
      </c>
      <c r="DX9" s="82">
        <f t="shared" si="63"/>
        <v>7.5090556852701809E-5</v>
      </c>
      <c r="DY9" s="84">
        <v>13.9336</v>
      </c>
      <c r="DZ9" s="84">
        <v>4.1635499999999999E-2</v>
      </c>
      <c r="EA9" s="82">
        <f t="shared" si="64"/>
        <v>3.9445498855408448E-2</v>
      </c>
      <c r="EB9" s="82">
        <f t="shared" si="65"/>
        <v>4.7961050133123036E-6</v>
      </c>
      <c r="EC9" s="84">
        <v>17.5045</v>
      </c>
      <c r="ED9" s="84">
        <v>0</v>
      </c>
      <c r="EE9" s="82">
        <f t="shared" si="66"/>
        <v>9.836751171499591E-32</v>
      </c>
      <c r="EF9" s="82">
        <f t="shared" si="67"/>
        <v>9.6761673609998577E-63</v>
      </c>
      <c r="EG9" s="84">
        <v>34.508299999999998</v>
      </c>
      <c r="EH9" s="84">
        <v>0</v>
      </c>
      <c r="EI9" s="82">
        <f t="shared" si="68"/>
        <v>1.8056442255999945E-6</v>
      </c>
      <c r="EJ9" s="82">
        <f t="shared" si="69"/>
        <v>3.2603510694426038E-12</v>
      </c>
      <c r="EK9" s="84">
        <v>623.15800000000002</v>
      </c>
      <c r="EL9" s="84">
        <v>8.46154E-3</v>
      </c>
      <c r="EM9" s="82">
        <f t="shared" si="70"/>
        <v>5.8444648095007802E-4</v>
      </c>
      <c r="EN9" s="82">
        <f t="shared" si="71"/>
        <v>6.2048602307858292E-5</v>
      </c>
      <c r="EO9" s="84">
        <v>6.9037699999999997</v>
      </c>
      <c r="EP9" s="84">
        <v>0.101064</v>
      </c>
      <c r="EQ9" s="82">
        <f t="shared" si="72"/>
        <v>8.9570364468651159E-2</v>
      </c>
      <c r="ER9" s="82">
        <f t="shared" si="73"/>
        <v>1.3210365772748457E-4</v>
      </c>
      <c r="ES9" s="84">
        <v>7</v>
      </c>
      <c r="ET9" s="84">
        <v>9.1911800000000002E-2</v>
      </c>
      <c r="EU9" s="82">
        <f t="shared" si="74"/>
        <v>1.622007631741108E-3</v>
      </c>
      <c r="EV9" s="82">
        <f t="shared" si="75"/>
        <v>8.1522466059033016E-3</v>
      </c>
      <c r="EW9" s="84">
        <v>32.122100000000003</v>
      </c>
      <c r="EX9" s="84">
        <v>2.70403E-2</v>
      </c>
      <c r="EY9" s="82">
        <f t="shared" si="76"/>
        <v>5.8119113642095661E-2</v>
      </c>
      <c r="EZ9" s="82">
        <f t="shared" si="77"/>
        <v>9.6589265740011144E-4</v>
      </c>
      <c r="FA9" s="84">
        <v>39.8977</v>
      </c>
      <c r="FB9" s="84">
        <v>4.0322600000000002E-3</v>
      </c>
      <c r="FC9" s="82">
        <f t="shared" si="78"/>
        <v>7.56686922377371E-3</v>
      </c>
      <c r="FD9" s="82">
        <f t="shared" si="79"/>
        <v>1.2493462364786188E-5</v>
      </c>
      <c r="FE9" s="84">
        <v>655.46199999999999</v>
      </c>
      <c r="FF9" s="84">
        <v>0.100102</v>
      </c>
      <c r="FG9" s="82">
        <f t="shared" si="80"/>
        <v>4.8312708848634388E-2</v>
      </c>
      <c r="FH9" s="82">
        <f t="shared" si="81"/>
        <v>2.6821306779609162E-3</v>
      </c>
      <c r="FI9" s="84">
        <v>35.782400000000003</v>
      </c>
      <c r="FJ9" s="84">
        <v>0.227273</v>
      </c>
      <c r="FK9" s="82">
        <f t="shared" si="82"/>
        <v>0.24110996254345973</v>
      </c>
      <c r="FL9" s="82">
        <f t="shared" si="83"/>
        <v>1.9146153242910756E-4</v>
      </c>
      <c r="FM9" s="84">
        <v>57.251899999999999</v>
      </c>
      <c r="FN9" s="84">
        <v>0.20574200000000001</v>
      </c>
      <c r="FO9" s="82">
        <f t="shared" si="84"/>
        <v>0.21080091748415439</v>
      </c>
      <c r="FP9" s="82">
        <f t="shared" si="85"/>
        <v>2.5592646111482874E-5</v>
      </c>
      <c r="FQ9" s="84">
        <v>75.572500000000005</v>
      </c>
      <c r="FR9" s="84">
        <v>5.5023900000000001E-2</v>
      </c>
      <c r="FS9" s="82">
        <f t="shared" si="86"/>
        <v>8.24701465339224E-2</v>
      </c>
      <c r="FT9" s="82">
        <f t="shared" si="87"/>
        <v>7.5329644880084738E-4</v>
      </c>
      <c r="FU9" s="84">
        <v>95.610699999999994</v>
      </c>
      <c r="FV9" s="84">
        <v>5.5023900000000001E-2</v>
      </c>
      <c r="FW9" s="82">
        <f t="shared" si="88"/>
        <v>8.7423482569818998E-3</v>
      </c>
      <c r="FX9" s="82">
        <f t="shared" si="89"/>
        <v>2.141982031741662E-3</v>
      </c>
      <c r="FY9" s="84">
        <v>411.85300000000001</v>
      </c>
      <c r="FZ9" s="84">
        <v>0.22752800000000001</v>
      </c>
      <c r="GA9" s="82">
        <f t="shared" si="90"/>
        <v>0.24970975437850737</v>
      </c>
      <c r="GB9" s="82">
        <f t="shared" si="91"/>
        <v>4.920302273084305E-4</v>
      </c>
      <c r="GC9" s="84">
        <v>201.30699999999999</v>
      </c>
      <c r="GD9" s="84">
        <v>0.14488599999999999</v>
      </c>
      <c r="GE9" s="82">
        <f t="shared" si="92"/>
        <v>5.9664611589686403E-2</v>
      </c>
      <c r="GF9" s="82">
        <f t="shared" si="93"/>
        <v>7.2626850425815308E-3</v>
      </c>
      <c r="GG9" s="84">
        <v>256.209</v>
      </c>
      <c r="GH9" s="84">
        <v>0.105114</v>
      </c>
      <c r="GI9" s="82">
        <f t="shared" si="94"/>
        <v>0.1300833979735718</v>
      </c>
      <c r="GJ9" s="82">
        <f t="shared" si="95"/>
        <v>6.2347083516261137E-4</v>
      </c>
      <c r="GK9" s="84">
        <v>349.23700000000002</v>
      </c>
      <c r="GL9" s="84">
        <v>7.3863600000000001E-2</v>
      </c>
      <c r="GM9" s="82">
        <f t="shared" si="96"/>
        <v>3.9664946691703389E-2</v>
      </c>
      <c r="GN9" s="82">
        <f t="shared" si="97"/>
        <v>1.1695478881010668E-3</v>
      </c>
      <c r="GO9" s="84">
        <v>399.56400000000002</v>
      </c>
      <c r="GP9" s="84">
        <v>0.105114</v>
      </c>
      <c r="GQ9" s="82">
        <f t="shared" si="98"/>
        <v>7.2657283992354604E-2</v>
      </c>
      <c r="GR9" s="82">
        <f t="shared" si="99"/>
        <v>1.0534384140009447E-3</v>
      </c>
      <c r="GS9" s="84">
        <v>411.76499999999999</v>
      </c>
      <c r="GT9" s="84">
        <v>6.8181800000000001E-2</v>
      </c>
      <c r="GU9" s="82">
        <f t="shared" si="100"/>
        <v>4.2580520824557822E-2</v>
      </c>
      <c r="GV9" s="82">
        <f t="shared" si="101"/>
        <v>6.5542549541892936E-4</v>
      </c>
      <c r="GW9" s="84">
        <v>86.936999999999998</v>
      </c>
      <c r="GX9" s="84">
        <v>0.14857100000000001</v>
      </c>
      <c r="GY9" s="82">
        <f t="shared" si="292"/>
        <v>0.1428029768646582</v>
      </c>
      <c r="GZ9" s="82">
        <f t="shared" si="293"/>
        <v>3.3270090889838297E-5</v>
      </c>
      <c r="HA9" s="84">
        <v>103.09099999999999</v>
      </c>
      <c r="HB9" s="84">
        <v>0.12571399999999999</v>
      </c>
      <c r="HC9" s="82">
        <f t="shared" si="104"/>
        <v>5.2742230426921513E-2</v>
      </c>
      <c r="HD9" s="82">
        <f t="shared" si="105"/>
        <v>5.3248791546264621E-3</v>
      </c>
      <c r="HE9" s="84">
        <v>169.79400000000001</v>
      </c>
      <c r="HF9" s="84">
        <v>9.1428599999999999E-2</v>
      </c>
      <c r="HG9" s="82">
        <f t="shared" si="106"/>
        <v>3.7935062792584011E-2</v>
      </c>
      <c r="HH9" s="82">
        <f t="shared" si="107"/>
        <v>2.8615585229611988E-3</v>
      </c>
      <c r="HI9" s="84">
        <v>224.535</v>
      </c>
      <c r="HJ9" s="84">
        <v>0.18285699999999999</v>
      </c>
      <c r="HK9" s="82">
        <f t="shared" si="108"/>
        <v>0.13295012177309332</v>
      </c>
      <c r="HL9" s="82">
        <f t="shared" si="109"/>
        <v>2.4906964943552917E-3</v>
      </c>
      <c r="HM9" s="84">
        <v>0.58229333333333344</v>
      </c>
      <c r="HN9" s="84">
        <v>0.32446799999999998</v>
      </c>
      <c r="HO9" s="82">
        <f t="shared" si="110"/>
        <v>0.2961551890380934</v>
      </c>
      <c r="HP9" s="82">
        <f t="shared" si="111"/>
        <v>8.0161526456465717E-4</v>
      </c>
      <c r="HQ9" s="84">
        <v>0.13501850000000001</v>
      </c>
      <c r="HR9" s="84">
        <v>0.70767800000000003</v>
      </c>
      <c r="HS9" s="82">
        <f t="shared" si="112"/>
        <v>0.7225600552853253</v>
      </c>
      <c r="HT9" s="82">
        <f t="shared" si="113"/>
        <v>2.2147556951547775E-4</v>
      </c>
      <c r="HU9" s="84">
        <v>0.13888883333333332</v>
      </c>
      <c r="HV9" s="84">
        <v>0.791238</v>
      </c>
      <c r="HW9" s="82">
        <f t="shared" si="114"/>
        <v>0.73749939753726057</v>
      </c>
      <c r="HX9" s="82">
        <f t="shared" si="115"/>
        <v>2.8878373946483438E-3</v>
      </c>
      <c r="HY9" s="84">
        <v>0.2077</v>
      </c>
      <c r="HZ9" s="84">
        <v>0.52621399999999996</v>
      </c>
      <c r="IA9" s="82">
        <f t="shared" si="116"/>
        <v>0.39409985215810872</v>
      </c>
      <c r="IB9" s="82">
        <f t="shared" si="117"/>
        <v>1.7454148059989096E-2</v>
      </c>
      <c r="IC9" s="84">
        <v>2.7132333333333336</v>
      </c>
      <c r="ID9" s="84">
        <v>0.12214899999999999</v>
      </c>
      <c r="IE9" s="82">
        <f t="shared" si="118"/>
        <v>2.9545404050008169E-2</v>
      </c>
      <c r="IF9" s="82">
        <f t="shared" si="119"/>
        <v>8.5754259828693408E-3</v>
      </c>
      <c r="IG9" s="84">
        <v>0.82720666666666665</v>
      </c>
      <c r="IH9" s="84">
        <v>0.35356300000000002</v>
      </c>
      <c r="II9" s="82">
        <f t="shared" si="120"/>
        <v>0.33729444608026593</v>
      </c>
      <c r="IJ9" s="82">
        <f t="shared" si="121"/>
        <v>2.6466584663929527E-4</v>
      </c>
      <c r="IK9" s="84">
        <v>1.0257350000000001</v>
      </c>
      <c r="IL9" s="84">
        <v>0.48939300000000002</v>
      </c>
      <c r="IM9" s="82">
        <f t="shared" si="122"/>
        <v>0.52137521206801929</v>
      </c>
      <c r="IN9" s="82">
        <f t="shared" si="123"/>
        <v>1.0228618887637572E-3</v>
      </c>
      <c r="IO9" s="84">
        <v>1.0036766666666666</v>
      </c>
      <c r="IP9" s="84">
        <v>5.8631200000000001E-2</v>
      </c>
      <c r="IQ9" s="82">
        <f t="shared" si="124"/>
        <v>5.9134412606172554E-2</v>
      </c>
      <c r="IR9" s="82">
        <f t="shared" si="125"/>
        <v>2.5322292701097248E-7</v>
      </c>
      <c r="IS9" s="93">
        <v>171.53200000000001</v>
      </c>
      <c r="IT9" s="94">
        <v>4.47059E-2</v>
      </c>
      <c r="IU9" s="82">
        <f t="shared" si="274"/>
        <v>2.542537827167477E-3</v>
      </c>
      <c r="IV9" s="82">
        <f t="shared" si="275"/>
        <v>1.7777491097174445E-3</v>
      </c>
      <c r="IW9" s="93">
        <v>216.93700000000001</v>
      </c>
      <c r="IX9" s="94">
        <v>3.2941199999999997E-2</v>
      </c>
      <c r="IY9" s="82">
        <f t="shared" si="276"/>
        <v>2.1949061352185853E-5</v>
      </c>
      <c r="IZ9" s="82">
        <f t="shared" si="277"/>
        <v>1.0836770823616647E-3</v>
      </c>
      <c r="JA9" s="93">
        <v>296.39600000000002</v>
      </c>
      <c r="JB9" s="94">
        <v>3.5294100000000002E-2</v>
      </c>
      <c r="JC9" s="82">
        <f t="shared" si="278"/>
        <v>9.1136709668758494E-6</v>
      </c>
      <c r="JD9" s="82">
        <f t="shared" si="279"/>
        <v>1.2450302602400544E-3</v>
      </c>
      <c r="JE9" s="93">
        <v>301.44099999999997</v>
      </c>
      <c r="JF9" s="94">
        <v>2.3529399999999999E-2</v>
      </c>
      <c r="JG9" s="82">
        <f t="shared" si="280"/>
        <v>1.0711306394401985E-7</v>
      </c>
      <c r="JH9" s="82">
        <f t="shared" si="281"/>
        <v>5.5362762375921973E-4</v>
      </c>
      <c r="JI9" s="93">
        <v>315.315</v>
      </c>
      <c r="JJ9" s="94">
        <v>0</v>
      </c>
      <c r="JK9" s="82">
        <f t="shared" si="282"/>
        <v>1.6861289939229943E-12</v>
      </c>
      <c r="JL9" s="82">
        <f t="shared" si="283"/>
        <v>2.8430309841477689E-24</v>
      </c>
      <c r="JM9" s="97">
        <v>27.168900000000001</v>
      </c>
      <c r="JN9" s="98">
        <v>0.11974</v>
      </c>
      <c r="JO9" s="82">
        <f t="shared" si="284"/>
        <v>0.16450440751272982</v>
      </c>
      <c r="JP9" s="82">
        <f t="shared" si="285"/>
        <v>2.0038521799657424E-3</v>
      </c>
      <c r="JQ9" s="97">
        <v>77.118899999999996</v>
      </c>
      <c r="JR9" s="98">
        <v>2.9858099999999999E-2</v>
      </c>
      <c r="JS9" s="82">
        <f t="shared" si="286"/>
        <v>9.7528513064604735E-2</v>
      </c>
      <c r="JT9" s="82">
        <f t="shared" si="287"/>
        <v>4.5792848043342271E-3</v>
      </c>
      <c r="JU9" s="97">
        <v>124.71299999999999</v>
      </c>
      <c r="JV9" s="98">
        <v>0.13294</v>
      </c>
      <c r="JW9" s="82">
        <f t="shared" si="288"/>
        <v>0.16098781295034767</v>
      </c>
      <c r="JX9" s="82">
        <f t="shared" si="289"/>
        <v>7.8667981129769025E-4</v>
      </c>
      <c r="JY9" s="115">
        <v>0.7</v>
      </c>
      <c r="KA9" s="113">
        <f t="shared" si="128"/>
        <v>0.9989672812284448</v>
      </c>
      <c r="KC9" s="115">
        <v>6.3</v>
      </c>
      <c r="KE9" s="113">
        <f t="shared" si="130"/>
        <v>0.95597224937751013</v>
      </c>
      <c r="KG9">
        <v>14.004200000000001</v>
      </c>
      <c r="KH9">
        <v>0.13422799999999999</v>
      </c>
      <c r="KI9" s="82">
        <f t="shared" si="132"/>
        <v>1.5711614869829774E-142</v>
      </c>
      <c r="KJ9" s="82">
        <f t="shared" si="133"/>
        <v>1.8017155983999996E-2</v>
      </c>
      <c r="KW9">
        <v>14.0328</v>
      </c>
      <c r="KX9">
        <v>0.13456499999999999</v>
      </c>
      <c r="KY9" s="82">
        <f t="shared" si="140"/>
        <v>0.1543771884326294</v>
      </c>
      <c r="KZ9" s="82">
        <f t="shared" si="141"/>
        <v>3.925228104900147E-4</v>
      </c>
      <c r="LA9">
        <v>14.006600000000001</v>
      </c>
      <c r="LB9">
        <v>0.18007899999999999</v>
      </c>
      <c r="LC9" s="82">
        <f t="shared" si="142"/>
        <v>0.18954463590398721</v>
      </c>
      <c r="LD9" s="82">
        <f t="shared" si="143"/>
        <v>8.9598263066851931E-5</v>
      </c>
      <c r="LE9">
        <v>14.006600000000001</v>
      </c>
      <c r="LF9">
        <v>0.18865399999999999</v>
      </c>
      <c r="LG9" s="82">
        <f t="shared" si="144"/>
        <v>0.19603503805689687</v>
      </c>
      <c r="LH9" s="82">
        <f t="shared" si="145"/>
        <v>5.4479722797360109E-5</v>
      </c>
      <c r="LI9">
        <v>14.006600000000001</v>
      </c>
      <c r="LJ9">
        <v>0.20382600000000001</v>
      </c>
      <c r="LK9" s="82">
        <f t="shared" si="146"/>
        <v>0.21748179053093733</v>
      </c>
      <c r="LL9" s="82">
        <f t="shared" si="147"/>
        <v>1.8648061502483744E-4</v>
      </c>
      <c r="LM9">
        <v>4.6084800000000001</v>
      </c>
      <c r="LN9">
        <v>0.3</v>
      </c>
      <c r="LO9" s="82">
        <f t="shared" si="148"/>
        <v>0.30586269789649229</v>
      </c>
      <c r="LP9" s="82">
        <f t="shared" si="149"/>
        <v>3.4371226625535205E-5</v>
      </c>
      <c r="MC9">
        <v>9.7675900000000002</v>
      </c>
      <c r="MD9">
        <v>0.17216400000000001</v>
      </c>
      <c r="ME9" s="82">
        <f t="shared" si="156"/>
        <v>0.17963662632218336</v>
      </c>
      <c r="MF9" s="82">
        <f t="shared" si="157"/>
        <v>5.5840144150987392E-5</v>
      </c>
      <c r="MG9">
        <v>12.019600000000001</v>
      </c>
      <c r="MH9">
        <v>0.14709800000000001</v>
      </c>
      <c r="MI9" s="82">
        <f t="shared" si="158"/>
        <v>0.13666065175761316</v>
      </c>
      <c r="MJ9" s="82">
        <f t="shared" si="159"/>
        <v>1.0893823833285578E-4</v>
      </c>
      <c r="MK9">
        <v>12.019600000000001</v>
      </c>
      <c r="ML9">
        <v>0.12005300000000001</v>
      </c>
      <c r="MM9" s="82">
        <f t="shared" si="160"/>
        <v>0.11334975952420373</v>
      </c>
      <c r="MN9" s="82">
        <f t="shared" si="161"/>
        <v>4.4933432876353494E-5</v>
      </c>
      <c r="MO9">
        <v>14.0098</v>
      </c>
      <c r="MP9">
        <v>0.189974</v>
      </c>
      <c r="MQ9" s="82">
        <f t="shared" si="162"/>
        <v>0.2130456523622071</v>
      </c>
      <c r="MR9" s="82">
        <f t="shared" si="163"/>
        <v>5.3230114272253626E-4</v>
      </c>
      <c r="NE9">
        <v>4.2868899999999996</v>
      </c>
      <c r="NF9">
        <v>0.300265</v>
      </c>
      <c r="NG9" s="82">
        <f t="shared" si="170"/>
        <v>0.30178005320192786</v>
      </c>
      <c r="NH9" s="82">
        <f t="shared" si="171"/>
        <v>2.2953862046718361E-6</v>
      </c>
      <c r="NI9" s="84">
        <v>14.001799999999999</v>
      </c>
      <c r="NJ9" s="84">
        <v>0.13546250000000001</v>
      </c>
      <c r="NK9" s="82">
        <f t="shared" si="172"/>
        <v>0.15558935792079229</v>
      </c>
      <c r="NL9" s="82">
        <f t="shared" si="173"/>
        <v>4.0509040976375866E-4</v>
      </c>
      <c r="NM9" s="84">
        <v>5.6217199999999998</v>
      </c>
      <c r="NN9" s="84">
        <v>0.49889833333333333</v>
      </c>
      <c r="NO9" s="82">
        <f t="shared" si="174"/>
        <v>0.48257443161483277</v>
      </c>
      <c r="NP9" s="82">
        <f t="shared" si="175"/>
        <v>2.6646976731526577E-4</v>
      </c>
      <c r="NQ9" s="84">
        <v>2.3905400000000001</v>
      </c>
      <c r="NR9" s="84">
        <v>0.21365666666666669</v>
      </c>
      <c r="NS9" s="82">
        <f t="shared" si="176"/>
        <v>0.21430441050466442</v>
      </c>
      <c r="NT9" s="82">
        <f t="shared" si="177"/>
        <v>4.1957207966403329E-7</v>
      </c>
      <c r="OG9" s="84">
        <v>14.023099999999999</v>
      </c>
      <c r="OH9" s="84">
        <v>0.13536000000000001</v>
      </c>
      <c r="OI9" s="82">
        <f t="shared" si="184"/>
        <v>0.15078971790458753</v>
      </c>
      <c r="OJ9" s="82">
        <f t="shared" si="185"/>
        <v>2.3807619461514885E-4</v>
      </c>
      <c r="PM9">
        <v>30.303000000000001</v>
      </c>
      <c r="PN9">
        <v>0.50312400000000002</v>
      </c>
      <c r="PO9" s="82">
        <f t="shared" si="200"/>
        <v>0.29378389761631352</v>
      </c>
      <c r="PP9" s="82">
        <f t="shared" si="201"/>
        <v>4.3823278466012347E-2</v>
      </c>
      <c r="PQ9" s="101">
        <v>100</v>
      </c>
      <c r="PR9" s="101">
        <v>0.70217399999999996</v>
      </c>
      <c r="PS9" s="82">
        <f t="shared" si="202"/>
        <v>0.59816528188466545</v>
      </c>
      <c r="PT9" s="82">
        <f t="shared" si="203"/>
        <v>1.0817813443995116E-2</v>
      </c>
      <c r="PU9" s="101">
        <v>86.063599999999994</v>
      </c>
      <c r="PV9" s="101">
        <v>0.35</v>
      </c>
      <c r="PW9" s="82">
        <f t="shared" si="204"/>
        <v>0.48687181107071587</v>
      </c>
      <c r="PX9" s="82">
        <f t="shared" si="205"/>
        <v>1.8733892665777744E-2</v>
      </c>
      <c r="QC9">
        <v>15.5236</v>
      </c>
      <c r="QD9">
        <v>4.0659300000000002E-2</v>
      </c>
      <c r="QE9" s="82">
        <f t="shared" si="208"/>
        <v>2.9728540078481917E-2</v>
      </c>
      <c r="QF9" s="82">
        <f t="shared" si="209"/>
        <v>1.1948151246186606E-4</v>
      </c>
      <c r="QG9">
        <v>14.0434</v>
      </c>
      <c r="QH9">
        <v>1.9780200000000001E-2</v>
      </c>
      <c r="QI9" s="82">
        <f t="shared" si="210"/>
        <v>7.4548433593782945E-3</v>
      </c>
      <c r="QJ9" s="82">
        <f t="shared" si="211"/>
        <v>1.5191441631851762E-4</v>
      </c>
      <c r="QK9">
        <v>35.518900000000002</v>
      </c>
      <c r="QL9">
        <v>6.3186800000000001E-3</v>
      </c>
      <c r="QM9" s="82">
        <f t="shared" si="212"/>
        <v>3.7776193701277569E-3</v>
      </c>
      <c r="QN9" s="82">
        <f t="shared" si="213"/>
        <v>6.4569891246867219E-6</v>
      </c>
      <c r="QO9">
        <v>28.9681</v>
      </c>
      <c r="QP9">
        <v>4.3835600000000002E-2</v>
      </c>
      <c r="QQ9" s="82">
        <f t="shared" si="214"/>
        <v>2.6231079189656038E-2</v>
      </c>
      <c r="QR9" s="82">
        <f t="shared" si="215"/>
        <v>3.0991915296183371E-4</v>
      </c>
      <c r="QS9">
        <v>34.462299999999999</v>
      </c>
      <c r="QT9">
        <v>2.76712E-2</v>
      </c>
      <c r="QU9" s="82">
        <f t="shared" si="216"/>
        <v>1.867739836448648E-2</v>
      </c>
      <c r="QV9" s="82">
        <f t="shared" si="217"/>
        <v>8.0888467858965656E-5</v>
      </c>
      <c r="QW9">
        <v>35.549199999999999</v>
      </c>
      <c r="QX9">
        <v>3.8630100000000001E-2</v>
      </c>
      <c r="QY9" s="82">
        <f t="shared" si="218"/>
        <v>3.7523368594278135E-2</v>
      </c>
      <c r="QZ9" s="82">
        <f t="shared" si="219"/>
        <v>1.2248544044110965E-6</v>
      </c>
      <c r="RA9">
        <v>38.922800000000002</v>
      </c>
      <c r="RB9">
        <v>1.27701E-2</v>
      </c>
      <c r="RC9" s="82">
        <f t="shared" si="220"/>
        <v>8.2144878007610056E-3</v>
      </c>
      <c r="RD9" s="82">
        <f t="shared" si="221"/>
        <v>2.0753602509855141E-5</v>
      </c>
      <c r="RE9">
        <v>76.013300000000001</v>
      </c>
      <c r="RF9">
        <v>3.5956099999999998E-2</v>
      </c>
      <c r="RG9" s="82">
        <f t="shared" si="222"/>
        <v>3.217644160298179E-2</v>
      </c>
      <c r="RH9" s="82">
        <f t="shared" si="223"/>
        <v>1.4285817598150252E-5</v>
      </c>
      <c r="RI9">
        <v>25.5334</v>
      </c>
      <c r="RJ9">
        <v>2.6779399999999998E-2</v>
      </c>
      <c r="RK9" s="82">
        <f t="shared" si="224"/>
        <v>2.7380571158370896E-2</v>
      </c>
      <c r="RL9" s="82">
        <f t="shared" si="225"/>
        <v>3.6140676165700646E-7</v>
      </c>
      <c r="RM9">
        <v>14.768000000000001</v>
      </c>
      <c r="RN9">
        <v>1.4689300000000001E-2</v>
      </c>
      <c r="RO9" s="82">
        <f t="shared" si="226"/>
        <v>7.203374623943699E-3</v>
      </c>
      <c r="RP9" s="82">
        <f t="shared" si="227"/>
        <v>5.6039078735883681E-5</v>
      </c>
      <c r="RQ9">
        <v>38.055700000000002</v>
      </c>
      <c r="RR9">
        <v>4.20904E-2</v>
      </c>
      <c r="RS9" s="82">
        <f t="shared" si="228"/>
        <v>3.8144858023178685E-2</v>
      </c>
      <c r="RT9" s="82">
        <f t="shared" si="229"/>
        <v>1.5567301490859051E-5</v>
      </c>
      <c r="RU9">
        <v>29.868600000000001</v>
      </c>
      <c r="RV9">
        <v>1.2112700000000001E-2</v>
      </c>
      <c r="RW9" s="82">
        <f t="shared" si="230"/>
        <v>9.5422221835308203E-3</v>
      </c>
      <c r="RX9" s="82">
        <f t="shared" si="231"/>
        <v>6.6073562049601648E-6</v>
      </c>
      <c r="RY9">
        <v>28.400600000000001</v>
      </c>
      <c r="RZ9">
        <v>1.2112700000000001E-2</v>
      </c>
      <c r="SA9" s="82">
        <f t="shared" si="232"/>
        <v>4.3550833200767178E-3</v>
      </c>
      <c r="SB9" s="82">
        <f t="shared" si="233"/>
        <v>6.0180616552623934E-5</v>
      </c>
      <c r="SC9">
        <v>55.945900000000002</v>
      </c>
      <c r="SD9">
        <v>1.45658E-2</v>
      </c>
      <c r="SE9" s="82">
        <f t="shared" si="234"/>
        <v>8.6311697306767788E-3</v>
      </c>
      <c r="SF9" s="82">
        <f t="shared" si="235"/>
        <v>3.521983643356741E-5</v>
      </c>
      <c r="SG9">
        <v>28.175699999999999</v>
      </c>
      <c r="SH9">
        <v>5.4061600000000001E-2</v>
      </c>
      <c r="SI9" s="82">
        <f t="shared" si="236"/>
        <v>4.2815919352414175E-2</v>
      </c>
      <c r="SJ9" s="82">
        <f t="shared" si="237"/>
        <v>1.2646533322748638E-4</v>
      </c>
      <c r="SK9">
        <v>10.917999999999999</v>
      </c>
      <c r="SL9">
        <v>6.1268799999999998E-2</v>
      </c>
      <c r="SM9" s="82">
        <f t="shared" si="238"/>
        <v>6.0735567927673872E-2</v>
      </c>
      <c r="SN9" s="82">
        <f t="shared" si="239"/>
        <v>2.8433644295721465E-7</v>
      </c>
      <c r="SO9">
        <v>20.360700000000001</v>
      </c>
      <c r="SP9">
        <v>3.2599200000000002E-2</v>
      </c>
      <c r="SQ9" s="82">
        <f t="shared" si="240"/>
        <v>3.0755422769339704E-2</v>
      </c>
      <c r="SR9" s="82">
        <f t="shared" si="241"/>
        <v>3.3995144763013568E-6</v>
      </c>
      <c r="SS9">
        <v>25.082000000000001</v>
      </c>
      <c r="ST9">
        <v>2.9935199999999999E-2</v>
      </c>
      <c r="SU9" s="82">
        <f t="shared" si="242"/>
        <v>2.9316126162476402E-2</v>
      </c>
      <c r="SV9" s="82">
        <f t="shared" si="243"/>
        <v>3.832524163061928E-7</v>
      </c>
      <c r="SW9">
        <v>7.7319800000000001</v>
      </c>
      <c r="SX9">
        <v>2.42647E-2</v>
      </c>
      <c r="SY9" s="82">
        <f t="shared" si="244"/>
        <v>2.2593492587837202E-2</v>
      </c>
      <c r="SZ9" s="82">
        <f t="shared" si="245"/>
        <v>2.7929342144678758E-6</v>
      </c>
      <c r="TA9">
        <v>25.8522</v>
      </c>
      <c r="TB9">
        <v>4.3382400000000002E-2</v>
      </c>
      <c r="TC9" s="82">
        <f t="shared" si="246"/>
        <v>4.2014972608385735E-2</v>
      </c>
      <c r="TD9" s="82">
        <f t="shared" si="247"/>
        <v>1.8698576713369958E-6</v>
      </c>
      <c r="TE9">
        <v>25.8522</v>
      </c>
      <c r="TF9">
        <v>4.3382400000000002E-2</v>
      </c>
      <c r="TG9" s="82">
        <f t="shared" si="248"/>
        <v>4.2014972608385735E-2</v>
      </c>
      <c r="TH9" s="82">
        <f t="shared" si="249"/>
        <v>1.8698576713369958E-6</v>
      </c>
      <c r="TI9">
        <v>107.67400000000001</v>
      </c>
      <c r="TJ9">
        <v>1.873E-2</v>
      </c>
      <c r="TK9" s="82">
        <f t="shared" si="250"/>
        <v>2.5208657790116096E-2</v>
      </c>
      <c r="TL9" s="82">
        <f t="shared" si="251"/>
        <v>4.1973006761431983E-5</v>
      </c>
      <c r="TM9">
        <v>83.429500000000004</v>
      </c>
      <c r="TN9">
        <v>1.6561200000000002E-2</v>
      </c>
      <c r="TO9" s="82">
        <f t="shared" si="252"/>
        <v>1.3332788683813846E-2</v>
      </c>
      <c r="TP9" s="82">
        <f t="shared" si="253"/>
        <v>1.0422639626478826E-5</v>
      </c>
      <c r="TQ9">
        <v>48.488999999999997</v>
      </c>
      <c r="TR9">
        <v>3.30844E-2</v>
      </c>
      <c r="TS9" s="82">
        <f t="shared" si="254"/>
        <v>3.1200072741759611E-2</v>
      </c>
      <c r="TT9" s="82">
        <f t="shared" si="255"/>
        <v>3.5506892161477416E-6</v>
      </c>
      <c r="TU9">
        <v>40.322200000000002</v>
      </c>
      <c r="TV9">
        <v>2.4562299999999999E-2</v>
      </c>
      <c r="TW9" s="82">
        <f t="shared" si="256"/>
        <v>5.1801952482572555E-31</v>
      </c>
      <c r="TX9" s="82">
        <f t="shared" si="257"/>
        <v>6.0330658128999993E-4</v>
      </c>
      <c r="TY9" s="84">
        <v>2.136751851851852</v>
      </c>
      <c r="TZ9" s="84">
        <v>0.73819699999999999</v>
      </c>
      <c r="UA9" s="82">
        <f t="shared" si="258"/>
        <v>0.36787944117144233</v>
      </c>
      <c r="UB9" s="82">
        <f t="shared" si="259"/>
        <v>0.13713509437674226</v>
      </c>
      <c r="UC9" s="84">
        <v>38.461481481481478</v>
      </c>
      <c r="UD9" s="84">
        <v>0.42918500000000004</v>
      </c>
      <c r="UE9" s="82">
        <f t="shared" si="260"/>
        <v>0.39461339139043278</v>
      </c>
      <c r="UF9" s="82">
        <f t="shared" si="261"/>
        <v>1.1951961218531052E-3</v>
      </c>
      <c r="UG9" s="84">
        <v>45.94</v>
      </c>
      <c r="UH9" s="84">
        <v>0.38412000000000002</v>
      </c>
      <c r="UI9" s="82">
        <f t="shared" si="262"/>
        <v>0.3516273030736225</v>
      </c>
      <c r="UJ9" s="82">
        <f t="shared" si="263"/>
        <v>1.0557753535494229E-3</v>
      </c>
      <c r="UO9" s="84">
        <v>44.568518518518516</v>
      </c>
      <c r="UP9" s="84">
        <v>0.39655200000000002</v>
      </c>
      <c r="UQ9" s="82">
        <f t="shared" si="266"/>
        <v>0.3576605980507388</v>
      </c>
      <c r="UR9" s="82">
        <f t="shared" si="267"/>
        <v>1.5125411455789992E-3</v>
      </c>
      <c r="US9" s="84">
        <v>5.6979999999999995</v>
      </c>
      <c r="UT9" s="84">
        <v>0.210753</v>
      </c>
      <c r="UU9" s="82">
        <f t="shared" si="268"/>
        <v>0.19271635939026951</v>
      </c>
      <c r="UV9" s="82">
        <f t="shared" si="269"/>
        <v>3.2532040448457873E-4</v>
      </c>
      <c r="UW9" s="84">
        <v>39.885925925925918</v>
      </c>
      <c r="UX9" s="84">
        <v>0.32043000000000005</v>
      </c>
      <c r="UY9" s="82">
        <f t="shared" si="270"/>
        <v>0.25256524050461682</v>
      </c>
      <c r="UZ9" s="82">
        <f t="shared" si="271"/>
        <v>4.6056255813662081E-3</v>
      </c>
      <c r="VA9" s="84">
        <v>90.099629629629632</v>
      </c>
      <c r="VB9" s="84">
        <v>7.3118000000000058E-2</v>
      </c>
      <c r="VC9" s="82">
        <f t="shared" si="272"/>
        <v>0.17556883907775581</v>
      </c>
      <c r="VD9" s="82">
        <f t="shared" si="273"/>
        <v>1.0496174427736205E-2</v>
      </c>
    </row>
    <row r="10" spans="1:576" x14ac:dyDescent="0.25">
      <c r="A10" s="85">
        <v>31.780799999999999</v>
      </c>
      <c r="B10" s="85">
        <v>0.508212</v>
      </c>
      <c r="C10" s="82">
        <f t="shared" si="0"/>
        <v>0.59480770667801797</v>
      </c>
      <c r="D10" s="82">
        <f t="shared" si="2"/>
        <v>7.498816415065326E-3</v>
      </c>
      <c r="E10" s="85">
        <v>90.411000000000001</v>
      </c>
      <c r="F10" s="85">
        <v>8.6588899999999996E-2</v>
      </c>
      <c r="G10" s="82">
        <f t="shared" si="1"/>
        <v>3.6215934415457694E-2</v>
      </c>
      <c r="H10" s="82">
        <f t="shared" si="3"/>
        <v>2.5374356617814831E-3</v>
      </c>
      <c r="I10" s="85">
        <v>122.74</v>
      </c>
      <c r="J10" s="85">
        <v>7.4626899999999996E-2</v>
      </c>
      <c r="K10" s="82">
        <f t="shared" si="4"/>
        <v>9.9159024725936726E-2</v>
      </c>
      <c r="L10" s="82">
        <f t="shared" si="5"/>
        <v>6.0182514356891626E-4</v>
      </c>
      <c r="M10" s="85">
        <v>443.02100000000002</v>
      </c>
      <c r="N10" s="85">
        <v>7.4349399999999996E-2</v>
      </c>
      <c r="O10" s="82">
        <f t="shared" si="6"/>
        <v>1.9965699944771688E-2</v>
      </c>
      <c r="P10" s="82">
        <f t="shared" si="7"/>
        <v>2.9575868316970397E-3</v>
      </c>
      <c r="Q10" s="85">
        <v>187.572</v>
      </c>
      <c r="R10" s="85">
        <v>7.3636300000000002E-2</v>
      </c>
      <c r="S10" s="82">
        <f t="shared" si="8"/>
        <v>1.4473703221238721E-2</v>
      </c>
      <c r="T10" s="82">
        <f t="shared" si="9"/>
        <v>3.5002128576062949E-3</v>
      </c>
      <c r="U10" s="85">
        <v>31.780799999999999</v>
      </c>
      <c r="V10" s="85">
        <v>0.191048</v>
      </c>
      <c r="W10" s="82">
        <f t="shared" si="10"/>
        <v>0.17740456219858225</v>
      </c>
      <c r="X10" s="82">
        <f t="shared" si="11"/>
        <v>1.8614339504115471E-4</v>
      </c>
      <c r="Y10" s="85">
        <v>50.9589</v>
      </c>
      <c r="Z10" s="85">
        <v>0.14523900000000001</v>
      </c>
      <c r="AA10" s="82">
        <f t="shared" si="12"/>
        <v>0.11980217296728742</v>
      </c>
      <c r="AB10" s="82">
        <f t="shared" si="13"/>
        <v>6.4703216949213807E-4</v>
      </c>
      <c r="AC10" s="85">
        <v>88.401799999999994</v>
      </c>
      <c r="AD10" s="85">
        <v>7.08955E-2</v>
      </c>
      <c r="AE10" s="82">
        <f t="shared" si="14"/>
        <v>3.9886598933460603E-2</v>
      </c>
      <c r="AF10" s="82">
        <f t="shared" si="15"/>
        <v>9.6155194535442814E-4</v>
      </c>
      <c r="AG10" s="85">
        <v>433.86700000000002</v>
      </c>
      <c r="AH10" s="85">
        <v>4.8327099999999998E-2</v>
      </c>
      <c r="AI10" s="82">
        <f t="shared" si="16"/>
        <v>5.2467496166920514E-2</v>
      </c>
      <c r="AJ10" s="82">
        <f t="shared" si="17"/>
        <v>1.7142880419050106E-5</v>
      </c>
      <c r="AK10" s="85">
        <v>260.81900000000002</v>
      </c>
      <c r="AL10" s="85">
        <v>0.21876799999999999</v>
      </c>
      <c r="AM10" s="82">
        <f t="shared" si="18"/>
        <v>0.18652957856865954</v>
      </c>
      <c r="AN10" s="82">
        <f t="shared" si="19"/>
        <v>1.0393158163847114E-3</v>
      </c>
      <c r="AO10" s="85">
        <v>63.561599999999999</v>
      </c>
      <c r="AP10" s="85">
        <v>9.8505800000000004E-2</v>
      </c>
      <c r="AQ10" s="82">
        <f t="shared" si="20"/>
        <v>9.4250979633624915E-2</v>
      </c>
      <c r="AR10" s="82">
        <f t="shared" si="21"/>
        <v>1.8103496350120252E-5</v>
      </c>
      <c r="AS10" s="85">
        <v>31.780799999999999</v>
      </c>
      <c r="AT10" s="85">
        <v>0.14124</v>
      </c>
      <c r="AU10" s="82">
        <f t="shared" si="22"/>
        <v>0.17017193158676275</v>
      </c>
      <c r="AV10" s="82">
        <f t="shared" si="23"/>
        <v>8.3705666534111974E-4</v>
      </c>
      <c r="AW10" s="85">
        <v>75.981700000000004</v>
      </c>
      <c r="AX10" s="85">
        <v>0.15298500000000001</v>
      </c>
      <c r="AY10" s="82">
        <f t="shared" si="24"/>
        <v>0.13854218819944558</v>
      </c>
      <c r="AZ10" s="82">
        <f t="shared" si="25"/>
        <v>2.0859481270623425E-4</v>
      </c>
      <c r="BA10" s="85">
        <v>281.92200000000003</v>
      </c>
      <c r="BB10" s="85">
        <v>0.104089</v>
      </c>
      <c r="BC10" s="82">
        <f t="shared" si="290"/>
        <v>7.1818838816860686E-2</v>
      </c>
      <c r="BD10" s="82">
        <f t="shared" si="291"/>
        <v>1.0413633027857915E-3</v>
      </c>
      <c r="BE10" s="85">
        <v>187.572</v>
      </c>
      <c r="BF10" s="85">
        <v>7.3636300000000002E-2</v>
      </c>
      <c r="BG10" s="82">
        <f t="shared" si="28"/>
        <v>1.4474317548462312E-2</v>
      </c>
      <c r="BH10" s="82">
        <f t="shared" si="29"/>
        <v>3.5001401675960539E-3</v>
      </c>
      <c r="BI10" s="84">
        <v>433.82400000000001</v>
      </c>
      <c r="BJ10" s="84">
        <v>5.7507999999999997E-2</v>
      </c>
      <c r="BK10" s="82">
        <f t="shared" si="30"/>
        <v>1.3143354543614476E-2</v>
      </c>
      <c r="BL10" s="82">
        <f t="shared" si="31"/>
        <v>1.9682217664707883E-3</v>
      </c>
      <c r="BM10" s="84">
        <v>757.35299999999995</v>
      </c>
      <c r="BN10" s="84">
        <v>7.9872200000000004E-2</v>
      </c>
      <c r="BO10" s="82">
        <f t="shared" si="32"/>
        <v>6.2674145202195705E-2</v>
      </c>
      <c r="BP10" s="82">
        <f t="shared" si="33"/>
        <v>2.9577308882827946E-4</v>
      </c>
      <c r="BQ10" s="84">
        <v>974.26499999999999</v>
      </c>
      <c r="BR10" s="84">
        <v>0.28115000000000001</v>
      </c>
      <c r="BS10" s="82">
        <f t="shared" si="34"/>
        <v>0.27557039624086277</v>
      </c>
      <c r="BT10" s="82">
        <f t="shared" si="35"/>
        <v>3.1131978108978438E-5</v>
      </c>
      <c r="BU10" s="84">
        <v>4.65632</v>
      </c>
      <c r="BV10" s="84">
        <v>3.0771700000000002E-3</v>
      </c>
      <c r="BW10" s="82">
        <f t="shared" si="36"/>
        <v>5.9518312784885841E-3</v>
      </c>
      <c r="BX10" s="82">
        <f t="shared" si="37"/>
        <v>8.2636774660416194E-6</v>
      </c>
      <c r="BY10" s="84">
        <v>10.1996</v>
      </c>
      <c r="BZ10" s="84">
        <v>1.31719E-2</v>
      </c>
      <c r="CA10" s="82">
        <f t="shared" si="38"/>
        <v>1.9251664676991524E-2</v>
      </c>
      <c r="CB10" s="82">
        <f t="shared" si="39"/>
        <v>3.6963538527593841E-5</v>
      </c>
      <c r="CC10" s="84">
        <v>10.044600000000001</v>
      </c>
      <c r="CD10" s="84">
        <v>0.17724699999999999</v>
      </c>
      <c r="CE10" s="82">
        <f t="shared" si="40"/>
        <v>0.16599234732847531</v>
      </c>
      <c r="CF10" s="82">
        <f t="shared" si="41"/>
        <v>1.2666720675665746E-4</v>
      </c>
      <c r="CG10" s="84">
        <v>113.28100000000001</v>
      </c>
      <c r="CH10" s="84">
        <v>0.286076</v>
      </c>
      <c r="CI10" s="82">
        <f t="shared" si="42"/>
        <v>0.29295107416042621</v>
      </c>
      <c r="CJ10" s="82">
        <f t="shared" si="43"/>
        <v>4.7266644711360142E-5</v>
      </c>
      <c r="CK10" s="84">
        <v>29.933499999999999</v>
      </c>
      <c r="CL10" s="84">
        <v>2.0117900000000001E-2</v>
      </c>
      <c r="CM10" s="82">
        <f t="shared" si="44"/>
        <v>8.2905125534564108E-3</v>
      </c>
      <c r="CN10" s="82">
        <f t="shared" si="45"/>
        <v>1.3988709381065691E-4</v>
      </c>
      <c r="CO10" s="84">
        <v>38.026600000000002</v>
      </c>
      <c r="CP10" s="84">
        <v>4.80504E-2</v>
      </c>
      <c r="CQ10" s="82">
        <f t="shared" si="46"/>
        <v>1.3240716498955326E-2</v>
      </c>
      <c r="CR10" s="82">
        <f t="shared" si="47"/>
        <v>1.2117140654429016E-3</v>
      </c>
      <c r="CS10" s="84">
        <v>152.90199999999999</v>
      </c>
      <c r="CT10" s="84">
        <v>0.123512</v>
      </c>
      <c r="CU10" s="82">
        <f t="shared" si="48"/>
        <v>0.11863214926356051</v>
      </c>
      <c r="CV10" s="82">
        <f t="shared" si="49"/>
        <v>2.3812943209928972E-5</v>
      </c>
      <c r="CW10" s="84">
        <v>167.96899999999999</v>
      </c>
      <c r="CX10" s="84">
        <v>0.10803699999999999</v>
      </c>
      <c r="CY10" s="82">
        <f t="shared" si="50"/>
        <v>9.0811314652657904E-2</v>
      </c>
      <c r="CZ10" s="82">
        <f t="shared" si="51"/>
        <v>2.9672423568563599E-4</v>
      </c>
      <c r="DA10" s="84">
        <v>57.6785</v>
      </c>
      <c r="DB10" s="84">
        <v>0.33961400000000003</v>
      </c>
      <c r="DC10" s="82">
        <f t="shared" si="52"/>
        <v>0.34789060994359988</v>
      </c>
      <c r="DD10" s="82">
        <f t="shared" si="53"/>
        <v>6.8502272158496005E-5</v>
      </c>
      <c r="DE10" s="84">
        <v>157.53800000000001</v>
      </c>
      <c r="DF10" s="84">
        <v>0.6875</v>
      </c>
      <c r="DG10" s="82">
        <f t="shared" si="54"/>
        <v>0.75761258371487705</v>
      </c>
      <c r="DH10" s="82">
        <f t="shared" si="55"/>
        <v>4.9157743951756426E-3</v>
      </c>
      <c r="DI10" s="84">
        <v>173.07900000000001</v>
      </c>
      <c r="DJ10" s="84">
        <v>0.62916700000000003</v>
      </c>
      <c r="DK10" s="82">
        <f t="shared" si="56"/>
        <v>0.67877657980493666</v>
      </c>
      <c r="DL10" s="82">
        <f t="shared" si="57"/>
        <v>2.4611104084223765E-3</v>
      </c>
      <c r="DM10" s="84">
        <v>383.14600000000002</v>
      </c>
      <c r="DN10" s="84">
        <v>0.45416699999999999</v>
      </c>
      <c r="DO10" s="82">
        <f t="shared" si="58"/>
        <v>0.54261212300393435</v>
      </c>
      <c r="DP10" s="82">
        <f t="shared" si="59"/>
        <v>7.8225397831810806E-3</v>
      </c>
      <c r="DQ10" s="84">
        <v>146.91300000000001</v>
      </c>
      <c r="DR10" s="84">
        <v>0.269513</v>
      </c>
      <c r="DS10" s="82">
        <f t="shared" si="60"/>
        <v>0.24974757609203457</v>
      </c>
      <c r="DT10" s="82">
        <f t="shared" si="61"/>
        <v>3.9067198226157138E-4</v>
      </c>
      <c r="DU10" s="84">
        <v>9.8031500000000005</v>
      </c>
      <c r="DV10" s="84">
        <v>2.5844599999999999E-2</v>
      </c>
      <c r="DW10" s="82">
        <f t="shared" si="62"/>
        <v>2.5944579803364846E-2</v>
      </c>
      <c r="DX10" s="82">
        <f t="shared" si="63"/>
        <v>9.9959610808734532E-9</v>
      </c>
      <c r="DY10" s="84">
        <v>15.947100000000001</v>
      </c>
      <c r="DZ10" s="84">
        <v>9.0981300000000001E-2</v>
      </c>
      <c r="EA10" s="82">
        <f t="shared" si="64"/>
        <v>8.2700623154655845E-2</v>
      </c>
      <c r="EB10" s="82">
        <f t="shared" si="65"/>
        <v>6.856960901701885E-5</v>
      </c>
      <c r="EC10" s="84">
        <v>20.197500000000002</v>
      </c>
      <c r="ED10" s="84">
        <v>0</v>
      </c>
      <c r="EE10" s="82">
        <f t="shared" si="66"/>
        <v>6.5242254985232963E-28</v>
      </c>
      <c r="EF10" s="82">
        <f t="shared" si="67"/>
        <v>4.256551835558155E-55</v>
      </c>
      <c r="EG10" s="84">
        <v>39.332099999999997</v>
      </c>
      <c r="EH10" s="84">
        <v>0</v>
      </c>
      <c r="EI10" s="82">
        <f t="shared" si="68"/>
        <v>1.7558212243694215E-5</v>
      </c>
      <c r="EJ10" s="82">
        <f t="shared" si="69"/>
        <v>3.0829081719461345E-10</v>
      </c>
      <c r="EK10" s="84">
        <v>682.10500000000002</v>
      </c>
      <c r="EL10" s="84">
        <v>1.26923E-2</v>
      </c>
      <c r="EM10" s="82">
        <f t="shared" si="70"/>
        <v>3.9174207270327695E-3</v>
      </c>
      <c r="EN10" s="82">
        <f t="shared" si="71"/>
        <v>7.6998506255149927E-5</v>
      </c>
      <c r="EO10" s="84">
        <v>7.4058599999999997</v>
      </c>
      <c r="EP10" s="84">
        <v>0.14533799999999999</v>
      </c>
      <c r="EQ10" s="82">
        <f t="shared" si="72"/>
        <v>0.14936448305921643</v>
      </c>
      <c r="ER10" s="82">
        <f t="shared" si="73"/>
        <v>1.6212565826156938E-5</v>
      </c>
      <c r="ES10" s="84">
        <v>7.2</v>
      </c>
      <c r="ET10" s="84">
        <v>9.1911800000000002E-2</v>
      </c>
      <c r="EU10" s="82">
        <f t="shared" si="74"/>
        <v>1.966265690932206E-3</v>
      </c>
      <c r="EV10" s="82">
        <f t="shared" si="75"/>
        <v>8.090199142143692E-3</v>
      </c>
      <c r="EW10" s="84">
        <v>34.951799999999999</v>
      </c>
      <c r="EX10" s="84">
        <v>7.1460200000000001E-2</v>
      </c>
      <c r="EY10" s="82">
        <f t="shared" si="76"/>
        <v>9.5610658939607213E-2</v>
      </c>
      <c r="EZ10" s="82">
        <f t="shared" si="77"/>
        <v>5.832446669936539E-4</v>
      </c>
      <c r="FA10" s="84">
        <v>43.923200000000001</v>
      </c>
      <c r="FB10" s="84">
        <v>8.0645200000000004E-3</v>
      </c>
      <c r="FC10" s="82">
        <f t="shared" si="78"/>
        <v>1.4692429350965909E-2</v>
      </c>
      <c r="FD10" s="82">
        <f t="shared" si="79"/>
        <v>4.3929182364621335E-5</v>
      </c>
      <c r="FE10" s="84">
        <v>705.88199999999995</v>
      </c>
      <c r="FF10" s="84">
        <v>0.114846</v>
      </c>
      <c r="FG10" s="82">
        <f t="shared" si="80"/>
        <v>8.6646501845401847E-2</v>
      </c>
      <c r="FH10" s="82">
        <f t="shared" si="81"/>
        <v>7.9521169617118492E-4</v>
      </c>
      <c r="FI10" s="84">
        <v>40.076300000000003</v>
      </c>
      <c r="FJ10" s="84">
        <v>0.41387600000000002</v>
      </c>
      <c r="FK10" s="82">
        <f t="shared" si="82"/>
        <v>0.34725380203971357</v>
      </c>
      <c r="FL10" s="82">
        <f t="shared" si="83"/>
        <v>4.438517261059597E-3</v>
      </c>
      <c r="FM10" s="84">
        <v>59.255699999999997</v>
      </c>
      <c r="FN10" s="84">
        <v>0.27511999999999998</v>
      </c>
      <c r="FO10" s="82">
        <f t="shared" si="84"/>
        <v>0.25834411854109152</v>
      </c>
      <c r="FP10" s="82">
        <f t="shared" si="85"/>
        <v>2.8143019872334864E-4</v>
      </c>
      <c r="FQ10" s="84">
        <v>77.8626</v>
      </c>
      <c r="FR10" s="84">
        <v>9.5693799999999996E-2</v>
      </c>
      <c r="FS10" s="82">
        <f t="shared" si="86"/>
        <v>0.12924548776876432</v>
      </c>
      <c r="FT10" s="82">
        <f t="shared" si="87"/>
        <v>1.1257157521326498E-3</v>
      </c>
      <c r="FU10" s="84">
        <v>97.900800000000004</v>
      </c>
      <c r="FV10" s="84">
        <v>7.4162699999999998E-2</v>
      </c>
      <c r="FW10" s="82">
        <f t="shared" si="88"/>
        <v>2.7342182652425804E-2</v>
      </c>
      <c r="FX10" s="82">
        <f t="shared" si="89"/>
        <v>2.1921608446944965E-3</v>
      </c>
      <c r="FY10" s="84">
        <v>423.92200000000003</v>
      </c>
      <c r="FZ10" s="84">
        <v>0.33988800000000002</v>
      </c>
      <c r="GA10" s="82">
        <f t="shared" si="90"/>
        <v>0.34128803113111744</v>
      </c>
      <c r="GB10" s="82">
        <f t="shared" si="91"/>
        <v>1.9600871680979184E-6</v>
      </c>
      <c r="GC10" s="84">
        <v>205.88200000000001</v>
      </c>
      <c r="GD10" s="84">
        <v>0.20738599999999999</v>
      </c>
      <c r="GE10" s="82">
        <f t="shared" si="92"/>
        <v>0.13523662571068867</v>
      </c>
      <c r="GF10" s="82">
        <f t="shared" si="93"/>
        <v>5.2055322103391364E-3</v>
      </c>
      <c r="GG10" s="84">
        <v>262.30900000000003</v>
      </c>
      <c r="GH10" s="84">
        <v>0.227273</v>
      </c>
      <c r="GI10" s="82">
        <f t="shared" si="94"/>
        <v>0.23166253982297622</v>
      </c>
      <c r="GJ10" s="82">
        <f t="shared" si="95"/>
        <v>1.9268059857494042E-5</v>
      </c>
      <c r="GK10" s="84">
        <v>355.33800000000002</v>
      </c>
      <c r="GL10" s="84">
        <v>9.375E-2</v>
      </c>
      <c r="GM10" s="82">
        <f t="shared" si="96"/>
        <v>8.6295925316895158E-2</v>
      </c>
      <c r="GN10" s="82">
        <f t="shared" si="97"/>
        <v>5.5563229381304542E-5</v>
      </c>
      <c r="GO10" s="84">
        <v>410.24</v>
      </c>
      <c r="GP10" s="84">
        <v>0.15340899999999999</v>
      </c>
      <c r="GQ10" s="82">
        <f t="shared" si="98"/>
        <v>0.12872139965418736</v>
      </c>
      <c r="GR10" s="82">
        <f t="shared" si="99"/>
        <v>6.0947761083456802E-4</v>
      </c>
      <c r="GS10" s="84">
        <v>423.96499999999997</v>
      </c>
      <c r="GT10" s="84">
        <v>9.375E-2</v>
      </c>
      <c r="GU10" s="82">
        <f t="shared" si="100"/>
        <v>9.0791226462418245E-2</v>
      </c>
      <c r="GV10" s="82">
        <f t="shared" si="101"/>
        <v>8.7543408466940524E-6</v>
      </c>
      <c r="GW10" s="84">
        <v>87.751199999999997</v>
      </c>
      <c r="GX10" s="84">
        <v>0.26</v>
      </c>
      <c r="GY10" s="82">
        <f t="shared" si="292"/>
        <v>0.35585842605825069</v>
      </c>
      <c r="GZ10" s="82">
        <f t="shared" si="293"/>
        <v>9.1888378463651135E-3</v>
      </c>
      <c r="HA10" s="84">
        <v>105.20099999999999</v>
      </c>
      <c r="HB10" s="84">
        <v>0.162857</v>
      </c>
      <c r="HC10" s="82">
        <f t="shared" si="104"/>
        <v>0.11887116768618314</v>
      </c>
      <c r="HD10" s="82">
        <f t="shared" si="105"/>
        <v>1.9347534443392158E-3</v>
      </c>
      <c r="HE10" s="84">
        <v>174.04300000000001</v>
      </c>
      <c r="HF10" s="84">
        <v>0.14000000000000001</v>
      </c>
      <c r="HG10" s="82">
        <f t="shared" si="106"/>
        <v>9.8755463236543217E-2</v>
      </c>
      <c r="HH10" s="82">
        <f t="shared" si="107"/>
        <v>1.7011118128321392E-3</v>
      </c>
      <c r="HI10" s="84">
        <v>227.69</v>
      </c>
      <c r="HJ10" s="84">
        <v>0.24857099999999999</v>
      </c>
      <c r="HK10" s="82">
        <f t="shared" si="108"/>
        <v>0.22904773751688157</v>
      </c>
      <c r="HL10" s="82">
        <f t="shared" si="109"/>
        <v>3.8115777798473921E-4</v>
      </c>
      <c r="HM10" s="84">
        <v>0.67376999999999998</v>
      </c>
      <c r="HN10" s="84">
        <v>0.378548</v>
      </c>
      <c r="HO10" s="82">
        <f t="shared" si="110"/>
        <v>0.32993398063600987</v>
      </c>
      <c r="HP10" s="82">
        <f t="shared" si="111"/>
        <v>2.3633228787224066E-3</v>
      </c>
      <c r="HQ10" s="84">
        <v>0.16239166666666666</v>
      </c>
      <c r="HR10" s="84">
        <v>0.75487400000000004</v>
      </c>
      <c r="HS10" s="82">
        <f t="shared" si="112"/>
        <v>0.81454332405335517</v>
      </c>
      <c r="HT10" s="82">
        <f t="shared" si="113"/>
        <v>3.5604282329843042E-3</v>
      </c>
      <c r="HU10" s="84">
        <v>0.16534383333333333</v>
      </c>
      <c r="HV10" s="84">
        <v>0.82903899999999997</v>
      </c>
      <c r="HW10" s="82">
        <f t="shared" si="114"/>
        <v>0.82267145889574944</v>
      </c>
      <c r="HX10" s="82">
        <f t="shared" si="115"/>
        <v>4.0545579714320052E-5</v>
      </c>
      <c r="HY10" s="84">
        <v>0.24316166666666666</v>
      </c>
      <c r="HZ10" s="84">
        <v>0.57126299999999997</v>
      </c>
      <c r="IA10" s="82">
        <f t="shared" si="116"/>
        <v>0.43491842558586408</v>
      </c>
      <c r="IB10" s="82">
        <f t="shared" si="117"/>
        <v>1.8589842972171838E-2</v>
      </c>
      <c r="IC10" s="84">
        <v>3</v>
      </c>
      <c r="ID10" s="84">
        <v>0.15794900000000001</v>
      </c>
      <c r="IE10" s="82">
        <f t="shared" si="118"/>
        <v>0.12223275646276217</v>
      </c>
      <c r="IF10" s="82">
        <f t="shared" si="119"/>
        <v>1.2756500524112831E-3</v>
      </c>
      <c r="IG10" s="84">
        <v>0.9595583333333334</v>
      </c>
      <c r="IH10" s="84">
        <v>0.38172299999999998</v>
      </c>
      <c r="II10" s="82">
        <f t="shared" si="120"/>
        <v>0.42143113864185167</v>
      </c>
      <c r="IJ10" s="82">
        <f t="shared" si="121"/>
        <v>1.5767362744005151E-3</v>
      </c>
      <c r="IK10" s="84">
        <v>1.0698533333333333</v>
      </c>
      <c r="IL10" s="84">
        <v>0.56373700000000004</v>
      </c>
      <c r="IM10" s="82">
        <f t="shared" si="122"/>
        <v>0.54552765244287516</v>
      </c>
      <c r="IN10" s="82">
        <f t="shared" si="123"/>
        <v>3.3158033845617015E-4</v>
      </c>
      <c r="IO10" s="84">
        <v>1.0808816666666667</v>
      </c>
      <c r="IP10" s="84">
        <v>8.1681699999999996E-2</v>
      </c>
      <c r="IQ10" s="82">
        <f t="shared" si="124"/>
        <v>7.9142737455543802E-2</v>
      </c>
      <c r="IR10" s="82">
        <f t="shared" si="125"/>
        <v>6.4463308021514717E-6</v>
      </c>
      <c r="IS10" s="93">
        <v>176.577</v>
      </c>
      <c r="IT10" s="94">
        <v>7.0588200000000004E-2</v>
      </c>
      <c r="IU10" s="82">
        <f t="shared" si="274"/>
        <v>1.3902348173453169E-2</v>
      </c>
      <c r="IV10" s="82">
        <f t="shared" si="275"/>
        <v>3.2132857973012231E-3</v>
      </c>
      <c r="IW10" s="93">
        <v>227.02699999999999</v>
      </c>
      <c r="IX10" s="94">
        <v>4.2352899999999999E-2</v>
      </c>
      <c r="IY10" s="82">
        <f t="shared" si="276"/>
        <v>1.4602665127725124E-3</v>
      </c>
      <c r="IZ10" s="82">
        <f t="shared" si="277"/>
        <v>1.6722074735207187E-3</v>
      </c>
      <c r="JA10" s="93">
        <v>310.27</v>
      </c>
      <c r="JB10" s="94">
        <v>4.9411799999999999E-2</v>
      </c>
      <c r="JC10" s="82">
        <f t="shared" si="278"/>
        <v>2.7154505874822394E-3</v>
      </c>
      <c r="JD10" s="82">
        <f t="shared" si="279"/>
        <v>2.180549048455948E-3</v>
      </c>
      <c r="JE10" s="93">
        <v>338.01799999999997</v>
      </c>
      <c r="JF10" s="94">
        <v>2.8235300000000001E-2</v>
      </c>
      <c r="JG10" s="82">
        <f t="shared" si="280"/>
        <v>1.0965097846420081E-3</v>
      </c>
      <c r="JH10" s="82">
        <f t="shared" si="281"/>
        <v>7.3651393435321085E-4</v>
      </c>
      <c r="JI10" s="93">
        <v>387.20699999999999</v>
      </c>
      <c r="JJ10" s="94">
        <v>2.8235300000000001E-2</v>
      </c>
      <c r="JK10" s="82">
        <f t="shared" si="282"/>
        <v>2.5425673221663178E-3</v>
      </c>
      <c r="JL10" s="82">
        <f t="shared" si="283"/>
        <v>6.6011651245462288E-4</v>
      </c>
      <c r="JM10" s="97">
        <v>28.053899999999999</v>
      </c>
      <c r="JN10" s="98">
        <v>0.16914299999999999</v>
      </c>
      <c r="JO10" s="82">
        <f t="shared" si="284"/>
        <v>0.19145138987894247</v>
      </c>
      <c r="JP10" s="82">
        <f t="shared" si="285"/>
        <v>4.9766425899090358E-4</v>
      </c>
      <c r="JQ10" s="97">
        <v>78.910300000000007</v>
      </c>
      <c r="JR10" s="98">
        <v>8.1605999999999998E-2</v>
      </c>
      <c r="JS10" s="82">
        <f t="shared" si="286"/>
        <v>0.13823740700050643</v>
      </c>
      <c r="JT10" s="82">
        <f t="shared" si="287"/>
        <v>3.2071162588570095E-3</v>
      </c>
      <c r="JU10" s="97">
        <v>126.962</v>
      </c>
      <c r="JV10" s="98">
        <v>0.17527100000000001</v>
      </c>
      <c r="JW10" s="82">
        <f t="shared" si="288"/>
        <v>0.21235634531871564</v>
      </c>
      <c r="JX10" s="82">
        <f t="shared" si="289"/>
        <v>1.3753228374083833E-3</v>
      </c>
      <c r="JY10" s="115">
        <v>0.8</v>
      </c>
      <c r="KA10" s="113">
        <f t="shared" si="128"/>
        <v>0.99984827982389313</v>
      </c>
      <c r="KC10" s="115">
        <v>6.4</v>
      </c>
      <c r="KE10" s="113">
        <f t="shared" si="130"/>
        <v>0.96242451536210782</v>
      </c>
      <c r="KG10">
        <v>15.667400000000001</v>
      </c>
      <c r="KH10">
        <v>0.16275200000000001</v>
      </c>
      <c r="KI10" s="82">
        <f t="shared" si="132"/>
        <v>3.167103927700015E-13</v>
      </c>
      <c r="KJ10" s="82">
        <f t="shared" si="133"/>
        <v>2.648821350389691E-2</v>
      </c>
      <c r="KW10">
        <v>15.8689</v>
      </c>
      <c r="KX10">
        <v>0.162269</v>
      </c>
      <c r="KY10" s="82">
        <f t="shared" si="140"/>
        <v>0.18933155780667774</v>
      </c>
      <c r="KZ10" s="82">
        <f t="shared" si="141"/>
        <v>7.3238203503977431E-4</v>
      </c>
      <c r="LA10">
        <v>16</v>
      </c>
      <c r="LB10">
        <v>0.22031700000000001</v>
      </c>
      <c r="LC10" s="82">
        <f t="shared" si="142"/>
        <v>0.23600270894747574</v>
      </c>
      <c r="LD10" s="82">
        <f t="shared" si="143"/>
        <v>2.4604146518492016E-4</v>
      </c>
      <c r="LE10">
        <v>16</v>
      </c>
      <c r="LF10">
        <v>0.21965699999999999</v>
      </c>
      <c r="LG10" s="82">
        <f t="shared" si="144"/>
        <v>0.23705423211512708</v>
      </c>
      <c r="LH10" s="82">
        <f t="shared" si="145"/>
        <v>3.0266368526760931E-4</v>
      </c>
      <c r="LI10">
        <v>16</v>
      </c>
      <c r="LJ10">
        <v>0.23285</v>
      </c>
      <c r="LK10" s="82">
        <f t="shared" si="146"/>
        <v>0.25838352398188696</v>
      </c>
      <c r="LL10" s="82">
        <f t="shared" si="147"/>
        <v>6.5196084693359664E-4</v>
      </c>
      <c r="LM10" s="84">
        <v>5</v>
      </c>
      <c r="LO10" s="117">
        <f t="shared" si="148"/>
        <v>0.34693882701244416</v>
      </c>
      <c r="MC10">
        <v>12.2029</v>
      </c>
      <c r="MD10">
        <v>0.24208399999999999</v>
      </c>
      <c r="ME10" s="82">
        <f t="shared" si="156"/>
        <v>0.2556651458176194</v>
      </c>
      <c r="MF10" s="82">
        <f t="shared" si="157"/>
        <v>1.8444752171944108E-4</v>
      </c>
      <c r="MG10">
        <v>14.0098</v>
      </c>
      <c r="MH10">
        <v>0.15699199999999999</v>
      </c>
      <c r="MI10" s="82">
        <f t="shared" si="158"/>
        <v>0.16723718422159695</v>
      </c>
      <c r="MJ10" s="82">
        <f t="shared" si="159"/>
        <v>1.0496379973445918E-4</v>
      </c>
      <c r="MK10">
        <v>14.036</v>
      </c>
      <c r="ML10">
        <v>0.13456499999999999</v>
      </c>
      <c r="MM10" s="82">
        <f t="shared" si="160"/>
        <v>0.13954372157121853</v>
      </c>
      <c r="MN10" s="82">
        <f t="shared" si="161"/>
        <v>2.4787668483716771E-5</v>
      </c>
      <c r="MO10">
        <v>15.659599999999999</v>
      </c>
      <c r="MP10">
        <v>0.247361</v>
      </c>
      <c r="MQ10" s="82">
        <f t="shared" si="162"/>
        <v>0.25227120323691937</v>
      </c>
      <c r="MR10" s="82">
        <f t="shared" si="163"/>
        <v>2.4110095827853507E-5</v>
      </c>
      <c r="NI10" s="84">
        <v>15.998200000000001</v>
      </c>
      <c r="NJ10" s="84">
        <v>0.19162999999999999</v>
      </c>
      <c r="NK10" s="82">
        <f t="shared" si="172"/>
        <v>0.18918994823050983</v>
      </c>
      <c r="NL10" s="82">
        <f t="shared" si="173"/>
        <v>5.9538526377920833E-6</v>
      </c>
      <c r="OG10" s="84">
        <v>16</v>
      </c>
      <c r="OH10" s="84">
        <v>0.19</v>
      </c>
      <c r="OI10" s="82">
        <f t="shared" si="184"/>
        <v>0.18217762440786553</v>
      </c>
      <c r="OJ10" s="82">
        <f t="shared" si="185"/>
        <v>6.1189559904421139E-5</v>
      </c>
      <c r="PM10">
        <v>60.606099999999998</v>
      </c>
      <c r="PN10">
        <v>0.64261100000000004</v>
      </c>
      <c r="PO10" s="82">
        <f t="shared" si="200"/>
        <v>0.6106638961693267</v>
      </c>
      <c r="PP10" s="82">
        <f t="shared" si="201"/>
        <v>1.0206174431678231E-3</v>
      </c>
      <c r="PU10" s="101">
        <v>89.242099999999994</v>
      </c>
      <c r="PV10" s="101">
        <v>0.5</v>
      </c>
      <c r="PW10" s="82">
        <f t="shared" si="204"/>
        <v>0.63504813467502941</v>
      </c>
      <c r="PX10" s="82">
        <f t="shared" si="205"/>
        <v>1.8237998679204882E-2</v>
      </c>
      <c r="QC10">
        <v>16.592099999999999</v>
      </c>
      <c r="QD10">
        <v>5.6318699999999999E-2</v>
      </c>
      <c r="QE10" s="82">
        <f t="shared" si="208"/>
        <v>4.8558735372342884E-2</v>
      </c>
      <c r="QF10" s="82">
        <f t="shared" si="209"/>
        <v>6.0217051022489628E-5</v>
      </c>
      <c r="QG10">
        <v>16.5183</v>
      </c>
      <c r="QH10">
        <v>4.5054900000000002E-2</v>
      </c>
      <c r="QI10" s="82">
        <f t="shared" si="210"/>
        <v>3.2618455773836284E-2</v>
      </c>
      <c r="QJ10" s="82">
        <f t="shared" si="211"/>
        <v>1.5466514499048087E-4</v>
      </c>
      <c r="QK10">
        <v>37.009300000000003</v>
      </c>
      <c r="QL10">
        <v>1.48352E-2</v>
      </c>
      <c r="QM10" s="82">
        <f t="shared" si="212"/>
        <v>9.5884549772712151E-3</v>
      </c>
      <c r="QN10" s="82">
        <f t="shared" si="213"/>
        <v>2.7528333333529275E-5</v>
      </c>
      <c r="QO10">
        <v>30.9818</v>
      </c>
      <c r="QP10">
        <v>5.5616400000000003E-2</v>
      </c>
      <c r="QQ10" s="82">
        <f t="shared" si="214"/>
        <v>4.432180240873794E-2</v>
      </c>
      <c r="QR10" s="82">
        <f t="shared" si="215"/>
        <v>1.2756793474854282E-4</v>
      </c>
      <c r="QS10">
        <v>35.972900000000003</v>
      </c>
      <c r="QT10">
        <v>3.6164399999999999E-2</v>
      </c>
      <c r="QU10" s="82">
        <f t="shared" si="216"/>
        <v>2.7229642905795857E-2</v>
      </c>
      <c r="QV10" s="82">
        <f t="shared" si="217"/>
        <v>7.9829884332431256E-5</v>
      </c>
      <c r="QW10">
        <v>36.463999999999999</v>
      </c>
      <c r="QX10">
        <v>5.3698599999999999E-2</v>
      </c>
      <c r="QY10" s="82">
        <f t="shared" si="218"/>
        <v>5.2308440220197712E-2</v>
      </c>
      <c r="QZ10" s="82">
        <f t="shared" si="219"/>
        <v>1.9325442133799437E-6</v>
      </c>
      <c r="RA10">
        <v>40.069400000000002</v>
      </c>
      <c r="RB10">
        <v>1.7972399999999999E-2</v>
      </c>
      <c r="RC10" s="82">
        <f t="shared" si="220"/>
        <v>1.2836936273345131E-2</v>
      </c>
      <c r="RD10" s="82">
        <f t="shared" si="221"/>
        <v>2.6372987687787905E-5</v>
      </c>
      <c r="RE10">
        <v>76.815299999999993</v>
      </c>
      <c r="RF10">
        <v>4.9926499999999999E-2</v>
      </c>
      <c r="RG10" s="82">
        <f t="shared" si="222"/>
        <v>4.2863999399820649E-2</v>
      </c>
      <c r="RH10" s="82">
        <f t="shared" si="223"/>
        <v>4.9878914727533681E-5</v>
      </c>
      <c r="RI10">
        <v>25.817299999999999</v>
      </c>
      <c r="RJ10">
        <v>5.4723800000000003E-2</v>
      </c>
      <c r="RK10" s="82">
        <f t="shared" si="224"/>
        <v>4.3465984330180341E-2</v>
      </c>
      <c r="RL10" s="82">
        <f t="shared" si="225"/>
        <v>1.2673841365563713E-4</v>
      </c>
      <c r="RM10">
        <v>15.4399</v>
      </c>
      <c r="RN10">
        <v>1.9209E-2</v>
      </c>
      <c r="RO10" s="82">
        <f t="shared" si="226"/>
        <v>1.0115034687143533E-2</v>
      </c>
      <c r="RP10" s="82">
        <f t="shared" si="227"/>
        <v>8.2700205111436629E-5</v>
      </c>
      <c r="RQ10">
        <v>38.892099999999999</v>
      </c>
      <c r="RR10">
        <v>5.1694900000000002E-2</v>
      </c>
      <c r="RS10" s="82">
        <f t="shared" si="228"/>
        <v>4.9711432511535175E-2</v>
      </c>
      <c r="RT10" s="82">
        <f t="shared" si="229"/>
        <v>3.9341432777969677E-6</v>
      </c>
      <c r="RU10">
        <v>31.157900000000001</v>
      </c>
      <c r="RV10">
        <v>1.9154899999999999E-2</v>
      </c>
      <c r="RW10" s="82">
        <f t="shared" si="230"/>
        <v>1.6307099304658144E-2</v>
      </c>
      <c r="RX10" s="82">
        <f t="shared" si="231"/>
        <v>8.1099688003895511E-6</v>
      </c>
      <c r="RY10">
        <v>30.468</v>
      </c>
      <c r="RZ10">
        <v>1.8028200000000001E-2</v>
      </c>
      <c r="SA10" s="82">
        <f t="shared" si="232"/>
        <v>8.9068444149329826E-3</v>
      </c>
      <c r="SB10" s="82">
        <f t="shared" si="233"/>
        <v>8.3199127709233285E-5</v>
      </c>
      <c r="SC10">
        <v>58.175699999999999</v>
      </c>
      <c r="SD10">
        <v>2.9971999999999999E-2</v>
      </c>
      <c r="SE10" s="82">
        <f t="shared" si="234"/>
        <v>2.6196863850215791E-2</v>
      </c>
      <c r="SF10" s="82">
        <f t="shared" si="235"/>
        <v>1.4251652949407533E-5</v>
      </c>
      <c r="SG10">
        <v>28.986499999999999</v>
      </c>
      <c r="SH10">
        <v>7.1988800000000006E-2</v>
      </c>
      <c r="SI10" s="82">
        <f t="shared" si="236"/>
        <v>8.2360603206235533E-2</v>
      </c>
      <c r="SJ10" s="82">
        <f t="shared" si="237"/>
        <v>1.0757430174887756E-4</v>
      </c>
      <c r="SK10">
        <v>11.9016</v>
      </c>
      <c r="SL10">
        <v>0.100343</v>
      </c>
      <c r="SM10" s="82">
        <f t="shared" si="238"/>
        <v>0.10760828192189388</v>
      </c>
      <c r="SN10" s="82">
        <f t="shared" si="239"/>
        <v>5.2784321404598019E-5</v>
      </c>
      <c r="SO10">
        <v>21.7377</v>
      </c>
      <c r="SP10">
        <v>5.57063E-2</v>
      </c>
      <c r="SQ10" s="82">
        <f t="shared" si="240"/>
        <v>5.4391843728195499E-2</v>
      </c>
      <c r="SR10" s="82">
        <f t="shared" si="241"/>
        <v>1.7277952904861885E-6</v>
      </c>
      <c r="SS10">
        <v>25.3279</v>
      </c>
      <c r="ST10">
        <v>3.4114100000000001E-2</v>
      </c>
      <c r="SU10" s="82">
        <f t="shared" si="242"/>
        <v>3.3479360594999057E-2</v>
      </c>
      <c r="SV10" s="82">
        <f t="shared" si="243"/>
        <v>4.0289411226095334E-7</v>
      </c>
      <c r="SW10">
        <v>8.1296800000000005</v>
      </c>
      <c r="SX10">
        <v>3.1127499999999999E-2</v>
      </c>
      <c r="SY10" s="82">
        <f t="shared" si="244"/>
        <v>3.0055098566652658E-2</v>
      </c>
      <c r="SZ10" s="82">
        <f t="shared" si="245"/>
        <v>1.150044834245432E-6</v>
      </c>
      <c r="TA10">
        <v>26.533899999999999</v>
      </c>
      <c r="TB10">
        <v>5.5147099999999998E-2</v>
      </c>
      <c r="TC10" s="82">
        <f t="shared" si="246"/>
        <v>5.405811270992885E-2</v>
      </c>
      <c r="TD10" s="82">
        <f t="shared" si="247"/>
        <v>1.185893317936501E-6</v>
      </c>
      <c r="TE10">
        <v>26.533899999999999</v>
      </c>
      <c r="TF10">
        <v>5.5147099999999998E-2</v>
      </c>
      <c r="TG10" s="82">
        <f t="shared" si="248"/>
        <v>5.405811270992885E-2</v>
      </c>
      <c r="TH10" s="82">
        <f t="shared" si="249"/>
        <v>1.185893317936501E-6</v>
      </c>
      <c r="TI10">
        <v>108.149</v>
      </c>
      <c r="TJ10">
        <v>3.0768400000000001E-2</v>
      </c>
      <c r="TK10" s="82">
        <f t="shared" si="250"/>
        <v>2.6273220811141543E-2</v>
      </c>
      <c r="TL10" s="82">
        <f t="shared" si="251"/>
        <v>2.020663593994619E-5</v>
      </c>
      <c r="TM10">
        <v>86.757199999999997</v>
      </c>
      <c r="TN10">
        <v>2.1223700000000002E-2</v>
      </c>
      <c r="TO10" s="82">
        <f t="shared" si="252"/>
        <v>2.1323039212510074E-2</v>
      </c>
      <c r="TP10" s="82">
        <f t="shared" si="253"/>
        <v>9.8682791421213263E-9</v>
      </c>
      <c r="TQ10">
        <v>53.480499999999999</v>
      </c>
      <c r="TR10">
        <v>5.9365599999999998E-2</v>
      </c>
      <c r="TS10" s="82">
        <f t="shared" si="254"/>
        <v>6.178857978644843E-2</v>
      </c>
      <c r="TT10" s="82">
        <f t="shared" si="255"/>
        <v>5.8708310455376936E-6</v>
      </c>
      <c r="TU10">
        <v>43.403700000000001</v>
      </c>
      <c r="TV10">
        <v>2.4527299999999998E-2</v>
      </c>
      <c r="TW10" s="82">
        <f t="shared" si="256"/>
        <v>3.5386260649212081E-27</v>
      </c>
      <c r="TX10" s="82">
        <f t="shared" si="257"/>
        <v>6.0158844528999987E-4</v>
      </c>
      <c r="TY10" s="84">
        <v>2.4928777777777773</v>
      </c>
      <c r="TZ10" s="84">
        <v>0.76180300000000001</v>
      </c>
      <c r="UA10" s="82">
        <f t="shared" si="258"/>
        <v>0.36787944117144233</v>
      </c>
      <c r="UB10" s="82">
        <f t="shared" si="259"/>
        <v>0.15517577020015613</v>
      </c>
      <c r="UC10" s="84">
        <v>40.598148148148141</v>
      </c>
      <c r="UD10" s="84">
        <v>0.47639499999999996</v>
      </c>
      <c r="UE10" s="82">
        <f t="shared" si="260"/>
        <v>0.44398884533150823</v>
      </c>
      <c r="UF10" s="82">
        <f t="shared" si="261"/>
        <v>1.0501588603982082E-3</v>
      </c>
      <c r="UG10" s="84">
        <v>48.07703703703703</v>
      </c>
      <c r="UH10" s="84">
        <v>0.44206000000000001</v>
      </c>
      <c r="UI10" s="82">
        <f t="shared" si="262"/>
        <v>0.39444851513686474</v>
      </c>
      <c r="UJ10" s="82">
        <f t="shared" si="263"/>
        <v>2.2668534908725588E-3</v>
      </c>
      <c r="UO10" s="84">
        <v>48.5374074074074</v>
      </c>
      <c r="UP10" s="84">
        <v>0.474138</v>
      </c>
      <c r="UQ10" s="82">
        <f t="shared" si="266"/>
        <v>0.44678078653892606</v>
      </c>
      <c r="UR10" s="82">
        <f t="shared" si="267"/>
        <v>7.4841712835476565E-4</v>
      </c>
      <c r="US10" s="84">
        <v>7.8347407407407408</v>
      </c>
      <c r="UT10" s="84">
        <v>0.26021500000000003</v>
      </c>
      <c r="UU10" s="82">
        <f t="shared" si="268"/>
        <v>0.23930463110374636</v>
      </c>
      <c r="UV10" s="82">
        <f t="shared" si="269"/>
        <v>4.3724352737741282E-4</v>
      </c>
      <c r="UW10" s="84">
        <v>41.666666666666664</v>
      </c>
      <c r="UX10" s="84">
        <v>0.34408600000000006</v>
      </c>
      <c r="UY10" s="82">
        <f t="shared" si="270"/>
        <v>0.27197652576871673</v>
      </c>
      <c r="UZ10" s="82">
        <f t="shared" si="271"/>
        <v>5.1997762739121149E-3</v>
      </c>
      <c r="VA10" s="84">
        <v>95.441481481481475</v>
      </c>
      <c r="VB10" s="84">
        <v>0.12903199999999998</v>
      </c>
      <c r="VC10" s="82">
        <f t="shared" si="272"/>
        <v>0.19003632838275875</v>
      </c>
      <c r="VD10" s="82">
        <f t="shared" si="273"/>
        <v>3.7215280814314666E-3</v>
      </c>
    </row>
    <row r="11" spans="1:576" x14ac:dyDescent="0.25">
      <c r="A11" s="85">
        <v>35.799100000000003</v>
      </c>
      <c r="B11" s="85">
        <v>0.605321</v>
      </c>
      <c r="C11" s="82">
        <f t="shared" si="0"/>
        <v>0.70466788597116636</v>
      </c>
      <c r="D11" s="82">
        <f t="shared" si="2"/>
        <v>9.869803752167932E-3</v>
      </c>
      <c r="E11" s="85">
        <v>98.0822</v>
      </c>
      <c r="F11" s="85">
        <v>0.112633</v>
      </c>
      <c r="G11" s="82">
        <f t="shared" si="1"/>
        <v>8.0795080326420229E-2</v>
      </c>
      <c r="H11" s="82">
        <f t="shared" si="3"/>
        <v>1.0136531291413176E-3</v>
      </c>
      <c r="I11" s="85">
        <v>127.123</v>
      </c>
      <c r="J11" s="85">
        <v>0.104478</v>
      </c>
      <c r="K11" s="82">
        <f t="shared" si="4"/>
        <v>0.15197598227738851</v>
      </c>
      <c r="L11" s="82">
        <f t="shared" si="5"/>
        <v>2.256058320423113E-3</v>
      </c>
      <c r="M11" s="85">
        <v>454.005</v>
      </c>
      <c r="N11" s="85">
        <v>0.118959</v>
      </c>
      <c r="O11" s="82">
        <f t="shared" si="6"/>
        <v>5.1299764435270435E-2</v>
      </c>
      <c r="P11" s="82">
        <f t="shared" si="7"/>
        <v>4.5777721572035643E-3</v>
      </c>
      <c r="Q11" s="85">
        <v>201.905</v>
      </c>
      <c r="R11" s="85">
        <v>0.103411</v>
      </c>
      <c r="S11" s="82">
        <f t="shared" si="8"/>
        <v>4.6779076138953109E-2</v>
      </c>
      <c r="T11" s="82">
        <f t="shared" si="9"/>
        <v>3.2071748002034123E-3</v>
      </c>
      <c r="U11" s="85">
        <v>33.9726</v>
      </c>
      <c r="V11" s="85">
        <v>0.235875</v>
      </c>
      <c r="W11" s="82">
        <f t="shared" si="10"/>
        <v>0.22849629839599694</v>
      </c>
      <c r="X11" s="82">
        <f t="shared" si="11"/>
        <v>5.4445237360917289E-5</v>
      </c>
      <c r="Y11" s="85">
        <v>55.8904</v>
      </c>
      <c r="Z11" s="85">
        <v>0.211982</v>
      </c>
      <c r="AA11" s="82">
        <f t="shared" si="12"/>
        <v>0.18410857618116824</v>
      </c>
      <c r="AB11" s="82">
        <f t="shared" si="13"/>
        <v>7.769277553842177E-4</v>
      </c>
      <c r="AC11" s="85">
        <v>93.516000000000005</v>
      </c>
      <c r="AD11" s="85">
        <v>0.11194</v>
      </c>
      <c r="AE11" s="82">
        <f t="shared" si="14"/>
        <v>9.1591757503173596E-2</v>
      </c>
      <c r="AF11" s="82">
        <f t="shared" si="15"/>
        <v>4.1405097270965198E-4</v>
      </c>
      <c r="AG11" s="85">
        <v>446.68200000000002</v>
      </c>
      <c r="AH11" s="85">
        <v>8.5501900000000006E-2</v>
      </c>
      <c r="AI11" s="82">
        <f t="shared" si="16"/>
        <v>0.1027280104593155</v>
      </c>
      <c r="AJ11" s="82">
        <f t="shared" si="17"/>
        <v>2.9673888155653855E-4</v>
      </c>
      <c r="AK11" s="85">
        <v>275.21100000000001</v>
      </c>
      <c r="AL11" s="85">
        <v>0.285856</v>
      </c>
      <c r="AM11" s="82">
        <f t="shared" si="18"/>
        <v>0.26393429898266862</v>
      </c>
      <c r="AN11" s="82">
        <f t="shared" si="19"/>
        <v>4.8056097549326743E-4</v>
      </c>
      <c r="AO11" s="85">
        <v>66.118700000000004</v>
      </c>
      <c r="AP11" s="85">
        <v>0.15080399999999999</v>
      </c>
      <c r="AQ11" s="82">
        <f t="shared" si="20"/>
        <v>0.14020143917029174</v>
      </c>
      <c r="AR11" s="82">
        <f t="shared" si="21"/>
        <v>1.1241429614766386E-4</v>
      </c>
      <c r="AS11" s="85">
        <v>32.8767</v>
      </c>
      <c r="AT11" s="85">
        <v>0.185701</v>
      </c>
      <c r="AU11" s="82">
        <f t="shared" si="22"/>
        <v>0.19111942957143394</v>
      </c>
      <c r="AV11" s="82">
        <f t="shared" si="23"/>
        <v>2.9359379020589685E-5</v>
      </c>
      <c r="AW11" s="85">
        <v>80.365300000000005</v>
      </c>
      <c r="AX11" s="85">
        <v>0.23134299999999999</v>
      </c>
      <c r="AY11" s="82">
        <f t="shared" si="24"/>
        <v>0.22796076379964422</v>
      </c>
      <c r="AZ11" s="82">
        <f t="shared" si="25"/>
        <v>1.143952171499704E-5</v>
      </c>
      <c r="BA11" s="85">
        <v>289.245</v>
      </c>
      <c r="BB11" s="85">
        <v>0.133829</v>
      </c>
      <c r="BC11" s="82">
        <f t="shared" si="290"/>
        <v>0.10905832909689202</v>
      </c>
      <c r="BD11" s="82">
        <f t="shared" si="291"/>
        <v>6.1358613699008058E-4</v>
      </c>
      <c r="BE11" s="85">
        <v>201.905</v>
      </c>
      <c r="BF11" s="85">
        <v>0.103411</v>
      </c>
      <c r="BG11" s="82">
        <f t="shared" si="28"/>
        <v>4.6780315643583738E-2</v>
      </c>
      <c r="BH11" s="82">
        <f t="shared" si="29"/>
        <v>3.2070344106760497E-3</v>
      </c>
      <c r="BI11" s="84">
        <v>448.529</v>
      </c>
      <c r="BJ11" s="84">
        <v>8.9456900000000006E-2</v>
      </c>
      <c r="BK11" s="82">
        <f t="shared" si="30"/>
        <v>4.8563342141243478E-2</v>
      </c>
      <c r="BL11" s="82">
        <f t="shared" si="31"/>
        <v>1.6722830743474677E-3</v>
      </c>
      <c r="BM11" s="84">
        <v>794.11800000000005</v>
      </c>
      <c r="BN11" s="84">
        <v>0.13099</v>
      </c>
      <c r="BO11" s="82">
        <f t="shared" si="32"/>
        <v>9.872027125464472E-2</v>
      </c>
      <c r="BP11" s="82">
        <f t="shared" si="33"/>
        <v>1.0413353932988085E-3</v>
      </c>
      <c r="BQ11" s="84">
        <v>1036.76</v>
      </c>
      <c r="BR11" s="84">
        <v>0.38338699999999998</v>
      </c>
      <c r="BS11" s="82">
        <f t="shared" si="34"/>
        <v>0.39265987581925549</v>
      </c>
      <c r="BT11" s="82">
        <f t="shared" si="35"/>
        <v>8.598622595933356E-5</v>
      </c>
      <c r="BU11" s="84">
        <v>5.2106399999999997</v>
      </c>
      <c r="BV11" s="84">
        <v>4.6049400000000001E-3</v>
      </c>
      <c r="BW11" s="82">
        <f t="shared" si="36"/>
        <v>7.8770953530931734E-3</v>
      </c>
      <c r="BX11" s="82">
        <f t="shared" si="37"/>
        <v>1.070700065477631E-5</v>
      </c>
      <c r="BY11" s="84">
        <v>10.7539</v>
      </c>
      <c r="BZ11" s="84">
        <v>1.98826E-2</v>
      </c>
      <c r="CA11" s="82">
        <f t="shared" si="38"/>
        <v>2.4106952151822507E-2</v>
      </c>
      <c r="CB11" s="82">
        <f t="shared" si="39"/>
        <v>1.7845151102607443E-5</v>
      </c>
      <c r="CC11" s="84">
        <v>11.1607</v>
      </c>
      <c r="CD11" s="84">
        <v>0.238396</v>
      </c>
      <c r="CE11" s="82">
        <f t="shared" si="40"/>
        <v>0.23566069012033741</v>
      </c>
      <c r="CF11" s="82">
        <f t="shared" si="41"/>
        <v>7.4819201377797404E-6</v>
      </c>
      <c r="CG11" s="84">
        <v>117.188</v>
      </c>
      <c r="CH11" s="84">
        <v>0.35330699999999998</v>
      </c>
      <c r="CI11" s="82">
        <f t="shared" si="42"/>
        <v>0.37585105517487727</v>
      </c>
      <c r="CJ11" s="82">
        <f t="shared" si="43"/>
        <v>5.0823442372791136E-4</v>
      </c>
      <c r="CK11" s="84">
        <v>30.9313</v>
      </c>
      <c r="CL11" s="84">
        <v>4.4568999999999998E-2</v>
      </c>
      <c r="CM11" s="82">
        <f t="shared" si="44"/>
        <v>2.4141995285387286E-2</v>
      </c>
      <c r="CN11" s="82">
        <f t="shared" si="45"/>
        <v>4.1726252161080994E-4</v>
      </c>
      <c r="CO11" s="84">
        <v>38.802700000000002</v>
      </c>
      <c r="CP11" s="84">
        <v>7.8585500000000003E-2</v>
      </c>
      <c r="CQ11" s="82">
        <f t="shared" si="46"/>
        <v>3.4937479954689189E-2</v>
      </c>
      <c r="CR11" s="82">
        <f t="shared" si="47"/>
        <v>1.9051496538758546E-3</v>
      </c>
      <c r="CS11" s="84">
        <v>158.482</v>
      </c>
      <c r="CT11" s="84">
        <v>0.15096699999999999</v>
      </c>
      <c r="CU11" s="82">
        <f t="shared" si="48"/>
        <v>0.15130522963672194</v>
      </c>
      <c r="CV11" s="82">
        <f t="shared" si="49"/>
        <v>1.1439928715706118E-7</v>
      </c>
      <c r="CW11" s="84">
        <v>172.43299999999999</v>
      </c>
      <c r="CX11" s="84">
        <v>0.126331</v>
      </c>
      <c r="CY11" s="82">
        <f t="shared" si="50"/>
        <v>0.1241078431745202</v>
      </c>
      <c r="CZ11" s="82">
        <f t="shared" si="51"/>
        <v>4.9424262706774198E-6</v>
      </c>
      <c r="DA11" s="84">
        <v>71.669200000000004</v>
      </c>
      <c r="DB11" s="84">
        <v>0.51845699999999995</v>
      </c>
      <c r="DC11" s="82">
        <f t="shared" si="52"/>
        <v>0.56039126410362194</v>
      </c>
      <c r="DD11" s="82">
        <f t="shared" si="53"/>
        <v>1.7584825059123205E-3</v>
      </c>
      <c r="DE11" s="84">
        <v>167.40299999999999</v>
      </c>
      <c r="DF11" s="84">
        <v>0.76666699999999999</v>
      </c>
      <c r="DG11" s="82">
        <f t="shared" si="54"/>
        <v>0.80596153532008019</v>
      </c>
      <c r="DH11" s="82">
        <f t="shared" si="55"/>
        <v>1.5440605060210307E-3</v>
      </c>
      <c r="DI11" s="84">
        <v>217.30199999999999</v>
      </c>
      <c r="DJ11" s="84">
        <v>0.80833299999999997</v>
      </c>
      <c r="DK11" s="82">
        <f t="shared" si="56"/>
        <v>0.86159462014544264</v>
      </c>
      <c r="DL11" s="82">
        <f t="shared" si="57"/>
        <v>2.8368001805174244E-3</v>
      </c>
      <c r="DM11" s="84">
        <v>432.404</v>
      </c>
      <c r="DN11" s="84">
        <v>0.57083300000000003</v>
      </c>
      <c r="DO11" s="82">
        <f t="shared" si="58"/>
        <v>0.64630324347983259</v>
      </c>
      <c r="DP11" s="82">
        <f t="shared" si="59"/>
        <v>5.6957576509052083E-3</v>
      </c>
      <c r="DQ11" s="84">
        <v>166.36699999999999</v>
      </c>
      <c r="DR11" s="84">
        <v>0.32767000000000002</v>
      </c>
      <c r="DS11" s="82">
        <f t="shared" si="60"/>
        <v>0.31987636054504515</v>
      </c>
      <c r="DT11" s="82">
        <f t="shared" si="61"/>
        <v>6.0740815953829247E-5</v>
      </c>
      <c r="DU11" s="84">
        <v>10.039400000000001</v>
      </c>
      <c r="DV11" s="84">
        <v>3.9686699999999998E-2</v>
      </c>
      <c r="DW11" s="82">
        <f t="shared" si="62"/>
        <v>3.7086867446814907E-2</v>
      </c>
      <c r="DX11" s="82">
        <f t="shared" si="63"/>
        <v>6.7591293046009104E-6</v>
      </c>
      <c r="DY11" s="84">
        <v>16.954799999999999</v>
      </c>
      <c r="DZ11" s="84">
        <v>0.111028</v>
      </c>
      <c r="EA11" s="82">
        <f t="shared" si="64"/>
        <v>0.11210255694550149</v>
      </c>
      <c r="EB11" s="82">
        <f t="shared" si="65"/>
        <v>1.1546726291254857E-6</v>
      </c>
      <c r="EC11" s="84">
        <v>22.890499999999999</v>
      </c>
      <c r="ED11" s="84">
        <v>0</v>
      </c>
      <c r="EE11" s="82">
        <f t="shared" si="66"/>
        <v>1.4627793347075482E-24</v>
      </c>
      <c r="EF11" s="82">
        <f t="shared" si="67"/>
        <v>2.1397233820474576E-48</v>
      </c>
      <c r="EG11" s="84">
        <v>43.042700000000004</v>
      </c>
      <c r="EH11" s="84">
        <v>0</v>
      </c>
      <c r="EI11" s="82">
        <f t="shared" si="68"/>
        <v>7.7112651168121055E-5</v>
      </c>
      <c r="EJ11" s="82">
        <f t="shared" si="69"/>
        <v>5.9463609701763215E-9</v>
      </c>
      <c r="EK11" s="84">
        <v>736.84199999999998</v>
      </c>
      <c r="EL11" s="84">
        <v>2.96154E-2</v>
      </c>
      <c r="EM11" s="82">
        <f t="shared" si="70"/>
        <v>1.4789002961668671E-2</v>
      </c>
      <c r="EN11" s="82">
        <f t="shared" si="71"/>
        <v>2.1982204913824002E-4</v>
      </c>
      <c r="EO11" s="84">
        <v>7.9079499999999996</v>
      </c>
      <c r="EP11" s="84">
        <v>0.21604300000000001</v>
      </c>
      <c r="EQ11" s="82">
        <f t="shared" si="72"/>
        <v>0.2234915307126327</v>
      </c>
      <c r="ER11" s="82">
        <f t="shared" si="73"/>
        <v>5.5480609777032359E-5</v>
      </c>
      <c r="ES11" s="84">
        <v>7.8231599999999997</v>
      </c>
      <c r="ET11" s="84">
        <v>9.5588199999999998E-2</v>
      </c>
      <c r="EU11" s="82">
        <f t="shared" si="74"/>
        <v>3.4543628997841937E-3</v>
      </c>
      <c r="EV11" s="82">
        <f t="shared" si="75"/>
        <v>8.4886439388091022E-3</v>
      </c>
      <c r="EW11" s="84">
        <v>37.970700000000001</v>
      </c>
      <c r="EX11" s="84">
        <v>0.188747</v>
      </c>
      <c r="EY11" s="82">
        <f t="shared" si="76"/>
        <v>0.14778058276428435</v>
      </c>
      <c r="EZ11" s="82">
        <f t="shared" si="77"/>
        <v>1.6782473411307401E-3</v>
      </c>
      <c r="FA11" s="84">
        <v>45.935299999999998</v>
      </c>
      <c r="FB11" s="84">
        <v>1.20968E-2</v>
      </c>
      <c r="FC11" s="82">
        <f t="shared" si="78"/>
        <v>1.9774668139939566E-2</v>
      </c>
      <c r="FD11" s="82">
        <f t="shared" si="79"/>
        <v>5.8949659174299049E-5</v>
      </c>
      <c r="FE11" s="84">
        <v>752.94100000000003</v>
      </c>
      <c r="FF11" s="84">
        <v>0.158888</v>
      </c>
      <c r="FG11" s="82">
        <f t="shared" si="80"/>
        <v>0.13495991395486087</v>
      </c>
      <c r="FH11" s="82">
        <f t="shared" si="81"/>
        <v>5.7255330178358191E-4</v>
      </c>
      <c r="FI11" s="84">
        <v>43.225200000000001</v>
      </c>
      <c r="FJ11" s="84">
        <v>0.50956900000000005</v>
      </c>
      <c r="FK11" s="82">
        <f t="shared" si="82"/>
        <v>0.42693895445225166</v>
      </c>
      <c r="FL11" s="82">
        <f t="shared" si="83"/>
        <v>6.8277244272229734E-3</v>
      </c>
      <c r="FM11" s="84">
        <v>62.690800000000003</v>
      </c>
      <c r="FN11" s="84">
        <v>0.37320599999999998</v>
      </c>
      <c r="FO11" s="82">
        <f t="shared" si="84"/>
        <v>0.34483674937246472</v>
      </c>
      <c r="FP11" s="82">
        <f t="shared" si="85"/>
        <v>8.0481438116790968E-4</v>
      </c>
      <c r="FQ11" s="84">
        <v>78.721400000000003</v>
      </c>
      <c r="FR11" s="84">
        <v>0.124402</v>
      </c>
      <c r="FS11" s="82">
        <f t="shared" si="86"/>
        <v>0.14967918368080713</v>
      </c>
      <c r="FT11" s="82">
        <f t="shared" si="87"/>
        <v>6.3893601483326222E-4</v>
      </c>
      <c r="FU11" s="84">
        <v>99.904600000000002</v>
      </c>
      <c r="FV11" s="84">
        <v>9.5693799999999996E-2</v>
      </c>
      <c r="FW11" s="82">
        <f t="shared" si="88"/>
        <v>5.9067538323183219E-2</v>
      </c>
      <c r="FX11" s="82">
        <f t="shared" si="89"/>
        <v>1.3414830444186572E-3</v>
      </c>
      <c r="FY11" s="84">
        <v>439.00900000000001</v>
      </c>
      <c r="FZ11" s="84">
        <v>0.45786500000000002</v>
      </c>
      <c r="GA11" s="82">
        <f t="shared" si="90"/>
        <v>0.45773123599182902</v>
      </c>
      <c r="GB11" s="82">
        <f t="shared" si="91"/>
        <v>1.7892809881971381E-8</v>
      </c>
      <c r="GC11" s="84">
        <v>210.458</v>
      </c>
      <c r="GD11" s="84">
        <v>0.241477</v>
      </c>
      <c r="GE11" s="82">
        <f t="shared" si="92"/>
        <v>0.24174707024264858</v>
      </c>
      <c r="GF11" s="82">
        <f t="shared" si="93"/>
        <v>7.2937935964262364E-8</v>
      </c>
      <c r="GG11" s="84">
        <v>268.41000000000003</v>
      </c>
      <c r="GH11" s="84">
        <v>0.366477</v>
      </c>
      <c r="GI11" s="82">
        <f t="shared" si="94"/>
        <v>0.35042643345914887</v>
      </c>
      <c r="GJ11" s="82">
        <f t="shared" si="95"/>
        <v>2.576206862822898E-4</v>
      </c>
      <c r="GK11" s="84">
        <v>358.38799999999998</v>
      </c>
      <c r="GL11" s="84">
        <v>0.113636</v>
      </c>
      <c r="GM11" s="82">
        <f t="shared" si="96"/>
        <v>0.11828236308120099</v>
      </c>
      <c r="GN11" s="82">
        <f t="shared" si="97"/>
        <v>2.1588689882347566E-5</v>
      </c>
      <c r="GO11" s="84">
        <v>420.91500000000002</v>
      </c>
      <c r="GP11" s="84">
        <v>0.204545</v>
      </c>
      <c r="GQ11" s="82">
        <f t="shared" si="98"/>
        <v>0.20129493279575966</v>
      </c>
      <c r="GR11" s="82">
        <f t="shared" si="99"/>
        <v>1.0562936832078635E-5</v>
      </c>
      <c r="GS11" s="84">
        <v>430.065</v>
      </c>
      <c r="GT11" s="84">
        <v>0.12784100000000001</v>
      </c>
      <c r="GU11" s="82">
        <f t="shared" si="100"/>
        <v>0.12347399843674273</v>
      </c>
      <c r="GV11" s="82">
        <f t="shared" si="101"/>
        <v>1.9070702653491556E-5</v>
      </c>
      <c r="GW11" s="84">
        <v>87.883300000000006</v>
      </c>
      <c r="GX11" s="84">
        <v>0.39</v>
      </c>
      <c r="GY11" s="82">
        <f t="shared" si="292"/>
        <v>0.39363167947092942</v>
      </c>
      <c r="GZ11" s="82">
        <f t="shared" si="293"/>
        <v>1.3189095779570085E-5</v>
      </c>
      <c r="HA11" s="84">
        <v>107.309</v>
      </c>
      <c r="HB11" s="84">
        <v>0.20285700000000001</v>
      </c>
      <c r="HC11" s="82">
        <f t="shared" si="104"/>
        <v>0.21395354424828966</v>
      </c>
      <c r="HD11" s="82">
        <f t="shared" si="105"/>
        <v>1.2313329425425016E-4</v>
      </c>
      <c r="HE11" s="84">
        <v>178.273</v>
      </c>
      <c r="HF11" s="84">
        <v>0.20571400000000001</v>
      </c>
      <c r="HG11" s="82">
        <f t="shared" si="106"/>
        <v>0.1938530898794906</v>
      </c>
      <c r="HH11" s="82">
        <f t="shared" si="107"/>
        <v>1.4068118888680255E-4</v>
      </c>
      <c r="HI11" s="84">
        <v>235.09399999999999</v>
      </c>
      <c r="HJ11" s="84">
        <v>0.36285699999999999</v>
      </c>
      <c r="HK11" s="82">
        <f t="shared" si="108"/>
        <v>0.49403342394607025</v>
      </c>
      <c r="HL11" s="82">
        <f t="shared" si="109"/>
        <v>1.7207254199279157E-2</v>
      </c>
      <c r="HM11" s="84">
        <v>0.74867166666666662</v>
      </c>
      <c r="HN11" s="84">
        <v>0.41616500000000001</v>
      </c>
      <c r="HO11" s="82">
        <f t="shared" si="110"/>
        <v>0.35786402415513369</v>
      </c>
      <c r="HP11" s="82">
        <f t="shared" si="111"/>
        <v>3.3990037844636861E-3</v>
      </c>
      <c r="HQ11" s="84">
        <v>0.19767666666666667</v>
      </c>
      <c r="HR11" s="84">
        <v>0.79264299999999999</v>
      </c>
      <c r="HS11" s="82">
        <f t="shared" si="112"/>
        <v>0.89282528701003483</v>
      </c>
      <c r="HT11" s="82">
        <f t="shared" si="113"/>
        <v>1.0036490630560996E-2</v>
      </c>
      <c r="HU11" s="84">
        <v>0.20502666666666666</v>
      </c>
      <c r="HV11" s="84">
        <v>0.86240700000000003</v>
      </c>
      <c r="HW11" s="82">
        <f t="shared" si="114"/>
        <v>0.90466467635970371</v>
      </c>
      <c r="HX11" s="82">
        <f t="shared" si="115"/>
        <v>1.785711211321459E-3</v>
      </c>
      <c r="HY11" s="84">
        <v>0.28875333333333331</v>
      </c>
      <c r="HZ11" s="84">
        <v>0.60447099999999998</v>
      </c>
      <c r="IA11" s="82">
        <f t="shared" si="116"/>
        <v>0.48623734727955359</v>
      </c>
      <c r="IB11" s="82">
        <f t="shared" si="117"/>
        <v>1.3979196635619121E-2</v>
      </c>
      <c r="IC11" s="84">
        <v>3.1764666666666668</v>
      </c>
      <c r="ID11" s="84">
        <v>0.16814499999999999</v>
      </c>
      <c r="IE11" s="82">
        <f t="shared" si="118"/>
        <v>0.21656730587036355</v>
      </c>
      <c r="IF11" s="82">
        <f t="shared" si="119"/>
        <v>2.3447197058030452E-3</v>
      </c>
      <c r="IG11" s="84">
        <v>0.98161833333333337</v>
      </c>
      <c r="IH11" s="84">
        <v>0.43043399999999998</v>
      </c>
      <c r="II11" s="82">
        <f t="shared" si="120"/>
        <v>0.43531024260780965</v>
      </c>
      <c r="IJ11" s="82">
        <f t="shared" si="121"/>
        <v>2.3777741970218419E-5</v>
      </c>
      <c r="IK11" s="84">
        <v>1.1801466666666667</v>
      </c>
      <c r="IL11" s="84">
        <v>0.60728899999999997</v>
      </c>
      <c r="IM11" s="82">
        <f t="shared" si="122"/>
        <v>0.60284498527898156</v>
      </c>
      <c r="IN11" s="82">
        <f t="shared" si="123"/>
        <v>1.9749266840628315E-5</v>
      </c>
      <c r="IO11" s="84">
        <v>1.1580883333333332</v>
      </c>
      <c r="IP11" s="84">
        <v>0.117553</v>
      </c>
      <c r="IQ11" s="82">
        <f t="shared" si="124"/>
        <v>0.10278745900857092</v>
      </c>
      <c r="IR11" s="82">
        <f t="shared" si="125"/>
        <v>2.1802120076957262E-4</v>
      </c>
      <c r="IS11" s="93">
        <v>181.62200000000001</v>
      </c>
      <c r="IT11" s="94">
        <v>0.108235</v>
      </c>
      <c r="IU11" s="82">
        <f t="shared" si="274"/>
        <v>4.6892905924951565E-2</v>
      </c>
      <c r="IV11" s="82">
        <f t="shared" si="275"/>
        <v>3.7628525055120919E-3</v>
      </c>
      <c r="IW11" s="93">
        <v>234.595</v>
      </c>
      <c r="IX11" s="94">
        <v>5.4117600000000002E-2</v>
      </c>
      <c r="IY11" s="82">
        <f t="shared" si="276"/>
        <v>1.1117963706320714E-2</v>
      </c>
      <c r="IZ11" s="82">
        <f t="shared" si="277"/>
        <v>1.8489687213887013E-3</v>
      </c>
      <c r="JA11" s="93">
        <v>315.315</v>
      </c>
      <c r="JB11" s="94">
        <v>6.5882399999999994E-2</v>
      </c>
      <c r="JC11" s="82">
        <f t="shared" si="278"/>
        <v>9.8265698851779312E-3</v>
      </c>
      <c r="JD11" s="82">
        <f t="shared" si="279"/>
        <v>3.142256089861792E-3</v>
      </c>
      <c r="JE11" s="93">
        <v>350.63099999999997</v>
      </c>
      <c r="JF11" s="94">
        <v>0.04</v>
      </c>
      <c r="JG11" s="82">
        <f t="shared" si="280"/>
        <v>6.2651605344571102E-3</v>
      </c>
      <c r="JH11" s="82">
        <f t="shared" si="281"/>
        <v>1.1380393937659502E-3</v>
      </c>
      <c r="JI11" s="93">
        <v>404.86500000000001</v>
      </c>
      <c r="JJ11" s="94">
        <v>4.2352899999999999E-2</v>
      </c>
      <c r="JK11" s="82">
        <f t="shared" si="282"/>
        <v>1.6230927331386147E-2</v>
      </c>
      <c r="JL11" s="82">
        <f t="shared" si="283"/>
        <v>6.8235745609980904E-4</v>
      </c>
      <c r="JM11" s="97">
        <v>28.495899999999999</v>
      </c>
      <c r="JN11" s="98">
        <v>0.195022</v>
      </c>
      <c r="JO11" s="82">
        <f t="shared" si="284"/>
        <v>0.20552202912459874</v>
      </c>
      <c r="JP11" s="82">
        <f t="shared" si="285"/>
        <v>1.1025061161742183E-4</v>
      </c>
      <c r="JQ11" s="97">
        <v>80.696399999999997</v>
      </c>
      <c r="JR11" s="98">
        <v>0.145119</v>
      </c>
      <c r="JS11" s="82">
        <f t="shared" si="286"/>
        <v>0.18580819216613739</v>
      </c>
      <c r="JT11" s="82">
        <f t="shared" si="287"/>
        <v>1.6556103591328568E-3</v>
      </c>
      <c r="JU11" s="97">
        <v>131.43</v>
      </c>
      <c r="JV11" s="98">
        <v>0.32817099999999999</v>
      </c>
      <c r="JW11" s="82">
        <f t="shared" si="288"/>
        <v>0.32704048806635438</v>
      </c>
      <c r="JX11" s="82">
        <f t="shared" si="289"/>
        <v>1.278057232115127E-6</v>
      </c>
      <c r="JY11" s="115">
        <v>0.9</v>
      </c>
      <c r="KA11" s="113">
        <f t="shared" si="128"/>
        <v>0.99997771865960239</v>
      </c>
      <c r="KC11" s="115">
        <v>6.5</v>
      </c>
      <c r="KE11" s="113">
        <f t="shared" si="130"/>
        <v>0.96794710463713285</v>
      </c>
      <c r="KG11">
        <v>17.4969</v>
      </c>
      <c r="KH11">
        <v>0.20302000000000001</v>
      </c>
      <c r="KI11" s="82">
        <f t="shared" si="132"/>
        <v>0.1367070677770976</v>
      </c>
      <c r="KJ11" s="82">
        <f t="shared" si="133"/>
        <v>4.397404979999249E-3</v>
      </c>
      <c r="KW11">
        <v>20</v>
      </c>
      <c r="KX11">
        <v>0.3</v>
      </c>
      <c r="KY11" s="82">
        <f t="shared" si="140"/>
        <v>0.27723931466587526</v>
      </c>
      <c r="KZ11" s="82">
        <f t="shared" si="141"/>
        <v>5.1804879687904063E-4</v>
      </c>
      <c r="LA11">
        <v>20</v>
      </c>
      <c r="LB11">
        <v>0.35</v>
      </c>
      <c r="LC11" s="82">
        <f t="shared" si="142"/>
        <v>0.33711409490905814</v>
      </c>
      <c r="LD11" s="82">
        <f t="shared" si="143"/>
        <v>1.6604655001276083E-4</v>
      </c>
      <c r="LE11">
        <v>20</v>
      </c>
      <c r="LF11">
        <v>0.33</v>
      </c>
      <c r="LG11" s="82">
        <f t="shared" si="144"/>
        <v>0.3254876197890112</v>
      </c>
      <c r="LH11" s="82">
        <f t="shared" si="145"/>
        <v>2.0361575168523507E-5</v>
      </c>
      <c r="LI11">
        <v>20</v>
      </c>
      <c r="LJ11">
        <v>0.36</v>
      </c>
      <c r="LK11" s="82">
        <f t="shared" si="146"/>
        <v>0.34507141429832688</v>
      </c>
      <c r="LL11" s="82">
        <f t="shared" si="147"/>
        <v>2.2286267105219861E-4</v>
      </c>
      <c r="LM11" s="115">
        <v>6</v>
      </c>
      <c r="LO11" s="113">
        <f t="shared" si="148"/>
        <v>0.4519013311380084</v>
      </c>
      <c r="MC11">
        <v>13.2766</v>
      </c>
      <c r="MD11">
        <v>0.300792</v>
      </c>
      <c r="ME11" s="82">
        <f t="shared" si="156"/>
        <v>0.29162380897649454</v>
      </c>
      <c r="MF11" s="82">
        <f t="shared" si="157"/>
        <v>8.4055726643486234E-5</v>
      </c>
      <c r="MG11">
        <v>16</v>
      </c>
      <c r="MH11">
        <v>0.18007899999999999</v>
      </c>
      <c r="MI11" s="82">
        <f t="shared" si="158"/>
        <v>0.20050540330358471</v>
      </c>
      <c r="MJ11" s="82">
        <f t="shared" si="159"/>
        <v>4.1723795192069688E-4</v>
      </c>
      <c r="MK11">
        <v>15.9476</v>
      </c>
      <c r="ML11">
        <v>0.15699199999999999</v>
      </c>
      <c r="MM11" s="82">
        <f t="shared" si="160"/>
        <v>0.16685255472501842</v>
      </c>
      <c r="MN11" s="82">
        <f t="shared" si="161"/>
        <v>9.7230539485083236E-5</v>
      </c>
      <c r="MO11">
        <v>16.759399999999999</v>
      </c>
      <c r="MP11">
        <v>0.30013200000000001</v>
      </c>
      <c r="MQ11" s="82">
        <f t="shared" si="162"/>
        <v>0.27943600416175651</v>
      </c>
      <c r="MR11" s="82">
        <f t="shared" si="163"/>
        <v>4.2832424373659216E-4</v>
      </c>
      <c r="NI11" s="84">
        <v>16</v>
      </c>
      <c r="NJ11" s="84">
        <v>0.2</v>
      </c>
      <c r="NK11" s="82">
        <f t="shared" si="172"/>
        <v>0.18922148515730466</v>
      </c>
      <c r="NL11" s="82">
        <f t="shared" si="173"/>
        <v>1.161763822142039E-4</v>
      </c>
      <c r="PM11">
        <v>90.909099999999995</v>
      </c>
      <c r="PN11">
        <v>0.73664399999999997</v>
      </c>
      <c r="PO11" s="82">
        <f t="shared" si="200"/>
        <v>0.81988572826210426</v>
      </c>
      <c r="PP11" s="82">
        <f t="shared" si="201"/>
        <v>6.9291853240620134E-3</v>
      </c>
      <c r="PU11" s="101">
        <v>90.953500000000005</v>
      </c>
      <c r="PV11" s="101">
        <v>0.70217399999999996</v>
      </c>
      <c r="PW11" s="82">
        <f t="shared" si="204"/>
        <v>0.70165889680298821</v>
      </c>
      <c r="PX11" s="82">
        <f t="shared" si="205"/>
        <v>2.6533130357173297E-7</v>
      </c>
      <c r="QC11">
        <v>17.495100000000001</v>
      </c>
      <c r="QD11">
        <v>7.08791E-2</v>
      </c>
      <c r="QE11" s="82">
        <f t="shared" si="208"/>
        <v>6.966154601361331E-2</v>
      </c>
      <c r="QF11" s="82">
        <f t="shared" si="209"/>
        <v>1.4824377097661219E-6</v>
      </c>
      <c r="QG11">
        <v>17.997900000000001</v>
      </c>
      <c r="QH11">
        <v>6.6483500000000001E-2</v>
      </c>
      <c r="QI11" s="82">
        <f t="shared" si="210"/>
        <v>6.3133308851862663E-2</v>
      </c>
      <c r="QJ11" s="82">
        <f t="shared" si="211"/>
        <v>1.1223780729057776E-5</v>
      </c>
      <c r="QK11">
        <v>38.496699999999997</v>
      </c>
      <c r="QL11">
        <v>2.6923099999999998E-2</v>
      </c>
      <c r="QM11" s="82">
        <f t="shared" si="212"/>
        <v>2.0802546894512795E-2</v>
      </c>
      <c r="QN11" s="82">
        <f t="shared" si="213"/>
        <v>3.7461170317089045E-5</v>
      </c>
      <c r="QO11">
        <v>32.491399999999999</v>
      </c>
      <c r="QP11">
        <v>6.52055E-2</v>
      </c>
      <c r="QQ11" s="82">
        <f t="shared" si="214"/>
        <v>6.2459257748287769E-2</v>
      </c>
      <c r="QR11" s="82">
        <f t="shared" si="215"/>
        <v>7.5418465050894611E-6</v>
      </c>
      <c r="QS11">
        <v>37.483699999999999</v>
      </c>
      <c r="QT11">
        <v>4.4383600000000002E-2</v>
      </c>
      <c r="QU11" s="82">
        <f t="shared" si="216"/>
        <v>3.8307123509270402E-2</v>
      </c>
      <c r="QV11" s="82">
        <f t="shared" si="217"/>
        <v>3.6923566542389518E-5</v>
      </c>
      <c r="QW11">
        <v>37.961399999999998</v>
      </c>
      <c r="QX11">
        <v>7.7808199999999994E-2</v>
      </c>
      <c r="QY11" s="82">
        <f t="shared" si="218"/>
        <v>8.3926435351605044E-2</v>
      </c>
      <c r="QZ11" s="82">
        <f t="shared" si="219"/>
        <v>3.7432803817629771E-5</v>
      </c>
      <c r="RA11">
        <v>42.027000000000001</v>
      </c>
      <c r="RB11">
        <v>3.1665699999999998E-2</v>
      </c>
      <c r="RC11" s="82">
        <f t="shared" si="220"/>
        <v>2.5045953885218061E-2</v>
      </c>
      <c r="RD11" s="82">
        <f t="shared" si="221"/>
        <v>4.3821038624170546E-5</v>
      </c>
      <c r="RE11">
        <v>78.432000000000002</v>
      </c>
      <c r="RF11">
        <v>7.0196099999999997E-2</v>
      </c>
      <c r="RG11" s="82">
        <f t="shared" si="222"/>
        <v>7.119832274841241E-2</v>
      </c>
      <c r="RH11" s="82">
        <f t="shared" si="223"/>
        <v>1.0044504374353298E-6</v>
      </c>
      <c r="RI11">
        <v>26.122900000000001</v>
      </c>
      <c r="RJ11">
        <v>6.9517499999999996E-2</v>
      </c>
      <c r="RK11" s="82">
        <f t="shared" si="224"/>
        <v>6.6908825819263773E-2</v>
      </c>
      <c r="RL11" s="82">
        <f t="shared" si="225"/>
        <v>6.8051809812398035E-6</v>
      </c>
      <c r="RM11">
        <v>16.027999999999999</v>
      </c>
      <c r="RN11">
        <v>2.28814E-2</v>
      </c>
      <c r="RO11" s="82">
        <f t="shared" si="226"/>
        <v>1.3355508866529402E-2</v>
      </c>
      <c r="RP11" s="82">
        <f t="shared" si="227"/>
        <v>9.0742601886733738E-5</v>
      </c>
      <c r="RQ11">
        <v>39.977699999999999</v>
      </c>
      <c r="RR11">
        <v>6.6384200000000004E-2</v>
      </c>
      <c r="RS11" s="82">
        <f t="shared" si="228"/>
        <v>6.7912814433587709E-2</v>
      </c>
      <c r="RT11" s="82">
        <f t="shared" si="229"/>
        <v>2.3366620865726602E-6</v>
      </c>
      <c r="RU11">
        <v>31.930700000000002</v>
      </c>
      <c r="RV11">
        <v>2.4225400000000001E-2</v>
      </c>
      <c r="RW11" s="82">
        <f t="shared" si="230"/>
        <v>2.1818055002668493E-2</v>
      </c>
      <c r="RX11" s="82">
        <f t="shared" si="231"/>
        <v>5.7953099361770374E-6</v>
      </c>
      <c r="RY11">
        <v>31.931000000000001</v>
      </c>
      <c r="RZ11">
        <v>2.3943699999999998E-2</v>
      </c>
      <c r="SA11" s="82">
        <f t="shared" si="232"/>
        <v>1.3949888056292051E-2</v>
      </c>
      <c r="SB11" s="82">
        <f t="shared" si="233"/>
        <v>9.9876277166199609E-5</v>
      </c>
      <c r="SC11">
        <v>59.5946</v>
      </c>
      <c r="SD11">
        <v>4.6778699999999999E-2</v>
      </c>
      <c r="SE11" s="82">
        <f t="shared" si="234"/>
        <v>4.6197599752293948E-2</v>
      </c>
      <c r="SF11" s="82">
        <f t="shared" si="235"/>
        <v>3.3767749788403401E-7</v>
      </c>
      <c r="SG11">
        <v>29.1892</v>
      </c>
      <c r="SH11">
        <v>0.10084</v>
      </c>
      <c r="SI11" s="82">
        <f t="shared" si="236"/>
        <v>9.4842582865009378E-2</v>
      </c>
      <c r="SJ11" s="82">
        <f t="shared" si="237"/>
        <v>3.5969012291079105E-5</v>
      </c>
      <c r="SK11">
        <v>12</v>
      </c>
      <c r="SL11">
        <v>0.119017</v>
      </c>
      <c r="SM11" s="82">
        <f t="shared" si="238"/>
        <v>0.11316585888659123</v>
      </c>
      <c r="SN11" s="82">
        <f t="shared" si="239"/>
        <v>3.4235852329022451E-5</v>
      </c>
      <c r="SO11">
        <v>22.229500000000002</v>
      </c>
      <c r="SP11">
        <v>6.5292600000000006E-2</v>
      </c>
      <c r="SQ11" s="82">
        <f t="shared" si="240"/>
        <v>6.5128629127030657E-2</v>
      </c>
      <c r="SR11" s="82">
        <f t="shared" si="241"/>
        <v>2.688644718233038E-8</v>
      </c>
      <c r="SS11">
        <v>25.5246</v>
      </c>
      <c r="ST11">
        <v>3.8538299999999998E-2</v>
      </c>
      <c r="SU11" s="82">
        <f t="shared" si="242"/>
        <v>3.709736092240877E-2</v>
      </c>
      <c r="SV11" s="82">
        <f t="shared" si="243"/>
        <v>2.0763054253294569E-6</v>
      </c>
      <c r="SW11">
        <v>8.7530900000000003</v>
      </c>
      <c r="SX11">
        <v>4.4607800000000003E-2</v>
      </c>
      <c r="SY11" s="82">
        <f t="shared" si="244"/>
        <v>4.5048677363484536E-2</v>
      </c>
      <c r="SZ11" s="82">
        <f t="shared" si="245"/>
        <v>1.9437284963307338E-7</v>
      </c>
      <c r="TA11">
        <v>26.931799999999999</v>
      </c>
      <c r="TB11">
        <v>6.1764699999999999E-2</v>
      </c>
      <c r="TC11" s="82">
        <f t="shared" si="246"/>
        <v>6.2041353748975722E-2</v>
      </c>
      <c r="TD11" s="82">
        <f t="shared" si="247"/>
        <v>7.6537296822322595E-8</v>
      </c>
      <c r="TE11">
        <v>26.931799999999999</v>
      </c>
      <c r="TF11">
        <v>6.1764699999999999E-2</v>
      </c>
      <c r="TG11" s="82">
        <f t="shared" si="248"/>
        <v>6.2041353748975722E-2</v>
      </c>
      <c r="TH11" s="82">
        <f t="shared" si="249"/>
        <v>7.6537296822322595E-8</v>
      </c>
      <c r="TI11">
        <v>108.149</v>
      </c>
      <c r="TJ11">
        <v>1.9957599999999999E-2</v>
      </c>
      <c r="TK11" s="82">
        <f t="shared" si="250"/>
        <v>2.6273220811141543E-2</v>
      </c>
      <c r="TL11" s="82">
        <f t="shared" si="251"/>
        <v>3.9887066230124174E-5</v>
      </c>
      <c r="TM11">
        <v>89.134100000000004</v>
      </c>
      <c r="TN11">
        <v>2.5642100000000001E-2</v>
      </c>
      <c r="TO11" s="82">
        <f t="shared" si="252"/>
        <v>2.8892554860936968E-2</v>
      </c>
      <c r="TP11" s="82">
        <f t="shared" si="253"/>
        <v>1.0565456802988761E-5</v>
      </c>
      <c r="TQ11">
        <v>57.996600000000001</v>
      </c>
      <c r="TR11">
        <v>8.6138999999999993E-2</v>
      </c>
      <c r="TS11" s="82">
        <f t="shared" si="254"/>
        <v>0.10201708006987636</v>
      </c>
      <c r="TT11" s="82">
        <f t="shared" si="255"/>
        <v>2.5211342670540521E-4</v>
      </c>
      <c r="TU11">
        <v>48.1175</v>
      </c>
      <c r="TV11">
        <v>3.1057100000000001E-2</v>
      </c>
      <c r="TW11" s="82">
        <f t="shared" si="256"/>
        <v>3.1366264518995288E-22</v>
      </c>
      <c r="TX11" s="82">
        <f t="shared" si="257"/>
        <v>9.6454346041000005E-4</v>
      </c>
      <c r="TY11" s="84">
        <v>2.8490037037037035</v>
      </c>
      <c r="TZ11" s="84">
        <v>0.81330500000000006</v>
      </c>
      <c r="UA11" s="82">
        <f t="shared" si="258"/>
        <v>0.36787944117144233</v>
      </c>
      <c r="UB11" s="82">
        <f t="shared" si="259"/>
        <v>0.19840392845773294</v>
      </c>
      <c r="UC11" s="84">
        <v>43.447407407407404</v>
      </c>
      <c r="UD11" s="84">
        <v>0.53862699999999997</v>
      </c>
      <c r="UE11" s="82">
        <f t="shared" si="260"/>
        <v>0.50780083990544389</v>
      </c>
      <c r="UF11" s="82">
        <f t="shared" si="261"/>
        <v>9.5025214617520145E-4</v>
      </c>
      <c r="UG11" s="84">
        <v>50.2137037037037</v>
      </c>
      <c r="UH11" s="84">
        <v>0.487124</v>
      </c>
      <c r="UI11" s="82">
        <f t="shared" si="262"/>
        <v>0.43692158457214225</v>
      </c>
      <c r="UJ11" s="82">
        <f t="shared" si="263"/>
        <v>2.5202825147912097E-3</v>
      </c>
      <c r="UO11" s="84">
        <v>51.785925925925923</v>
      </c>
      <c r="UP11" s="84">
        <v>0.54094799999999998</v>
      </c>
      <c r="UQ11" s="82">
        <f t="shared" si="266"/>
        <v>0.51689466649603644</v>
      </c>
      <c r="UR11" s="82">
        <f t="shared" si="267"/>
        <v>5.7856285265289536E-4</v>
      </c>
      <c r="US11" s="84">
        <v>10.327629629629628</v>
      </c>
      <c r="UT11" s="84">
        <v>0.33763400000000005</v>
      </c>
      <c r="UU11" s="82">
        <f t="shared" si="268"/>
        <v>0.29726638933516453</v>
      </c>
      <c r="UV11" s="82">
        <f t="shared" si="269"/>
        <v>1.6295439907877422E-3</v>
      </c>
      <c r="UW11" s="84">
        <v>43.447407407407404</v>
      </c>
      <c r="UX11" s="84">
        <v>0.36989199999999994</v>
      </c>
      <c r="UY11" s="82">
        <f t="shared" si="270"/>
        <v>0.29171507540160241</v>
      </c>
      <c r="UZ11" s="82">
        <f t="shared" si="271"/>
        <v>6.1116315396635337E-3</v>
      </c>
      <c r="VA11" s="84">
        <v>100.78333333333333</v>
      </c>
      <c r="VB11" s="84">
        <v>0.176344</v>
      </c>
      <c r="VC11" s="82">
        <f t="shared" si="272"/>
        <v>0.20495597821037076</v>
      </c>
      <c r="VD11" s="82">
        <f t="shared" si="273"/>
        <v>8.186452971107311E-4</v>
      </c>
    </row>
    <row r="12" spans="1:576" x14ac:dyDescent="0.25">
      <c r="A12" s="85">
        <v>40.182600000000001</v>
      </c>
      <c r="B12" s="85">
        <v>0.79572200000000004</v>
      </c>
      <c r="C12" s="82">
        <f t="shared" si="0"/>
        <v>0.79650586260696932</v>
      </c>
      <c r="D12" s="82">
        <f t="shared" si="2"/>
        <v>6.1444058660467072E-7</v>
      </c>
      <c r="E12" s="85">
        <v>104.11</v>
      </c>
      <c r="F12" s="85">
        <v>0.16087399999999999</v>
      </c>
      <c r="G12" s="82">
        <f t="shared" si="1"/>
        <v>0.13212493688969507</v>
      </c>
      <c r="H12" s="82">
        <f t="shared" si="3"/>
        <v>8.2650862972029544E-4</v>
      </c>
      <c r="I12" s="85">
        <v>130.04599999999999</v>
      </c>
      <c r="J12" s="85">
        <v>0.141791</v>
      </c>
      <c r="K12" s="82">
        <f t="shared" si="4"/>
        <v>0.19318987617550853</v>
      </c>
      <c r="L12" s="82">
        <f t="shared" si="5"/>
        <v>2.6418444721052589E-3</v>
      </c>
      <c r="M12" s="85">
        <v>468.65</v>
      </c>
      <c r="N12" s="85">
        <v>0.208178</v>
      </c>
      <c r="O12" s="82">
        <f t="shared" si="6"/>
        <v>0.12797695972214804</v>
      </c>
      <c r="P12" s="82">
        <f t="shared" si="7"/>
        <v>6.4322068616496329E-3</v>
      </c>
      <c r="Q12" s="85">
        <v>213.09899999999999</v>
      </c>
      <c r="R12" s="85">
        <v>0.15559000000000001</v>
      </c>
      <c r="S12" s="82">
        <f t="shared" si="8"/>
        <v>9.2817918103591787E-2</v>
      </c>
      <c r="T12" s="82">
        <f t="shared" si="9"/>
        <v>3.9403342656093802E-3</v>
      </c>
      <c r="U12" s="85">
        <v>35.799100000000003</v>
      </c>
      <c r="V12" s="85">
        <v>0.280694</v>
      </c>
      <c r="W12" s="82">
        <f t="shared" si="10"/>
        <v>0.27420924125672846</v>
      </c>
      <c r="X12" s="82">
        <f t="shared" si="11"/>
        <v>4.2052095958436614E-5</v>
      </c>
      <c r="Y12" s="85">
        <v>58.0822</v>
      </c>
      <c r="Z12" s="85">
        <v>0.23794199999999999</v>
      </c>
      <c r="AA12" s="82">
        <f t="shared" si="12"/>
        <v>0.21646504615857082</v>
      </c>
      <c r="AB12" s="82">
        <f t="shared" si="13"/>
        <v>4.6125954630687918E-4</v>
      </c>
      <c r="AC12" s="85">
        <v>97.899500000000003</v>
      </c>
      <c r="AD12" s="85">
        <v>0.16417899999999999</v>
      </c>
      <c r="AE12" s="82">
        <f t="shared" si="14"/>
        <v>0.15709906100489121</v>
      </c>
      <c r="AF12" s="82">
        <f t="shared" si="15"/>
        <v>5.0125536174461938E-5</v>
      </c>
      <c r="AG12" s="85">
        <v>457.666</v>
      </c>
      <c r="AH12" s="85">
        <v>0.12267699999999999</v>
      </c>
      <c r="AI12" s="82">
        <f t="shared" si="16"/>
        <v>0.16152533875154629</v>
      </c>
      <c r="AJ12" s="82">
        <f t="shared" si="17"/>
        <v>1.5091934237548934E-3</v>
      </c>
      <c r="AK12" s="85">
        <v>288.00400000000002</v>
      </c>
      <c r="AL12" s="85">
        <v>0.34548899999999999</v>
      </c>
      <c r="AM12" s="82">
        <f t="shared" si="18"/>
        <v>0.3381593137025049</v>
      </c>
      <c r="AN12" s="82">
        <f t="shared" si="19"/>
        <v>5.3724301219687223E-5</v>
      </c>
      <c r="AO12" s="85">
        <v>69.771699999999996</v>
      </c>
      <c r="AP12" s="85">
        <v>0.24044199999999999</v>
      </c>
      <c r="AQ12" s="82">
        <f t="shared" si="20"/>
        <v>0.22083498664334267</v>
      </c>
      <c r="AR12" s="82">
        <f t="shared" si="21"/>
        <v>3.8443497276813862E-4</v>
      </c>
      <c r="AS12" s="85">
        <v>35.0685</v>
      </c>
      <c r="AT12" s="85">
        <v>0.25240099999999999</v>
      </c>
      <c r="AU12" s="82">
        <f t="shared" si="22"/>
        <v>0.23574392309817016</v>
      </c>
      <c r="AV12" s="82">
        <f t="shared" si="23"/>
        <v>2.7745821091347273E-4</v>
      </c>
      <c r="AW12" s="85">
        <v>85.479500000000002</v>
      </c>
      <c r="AX12" s="85">
        <v>0.34701500000000002</v>
      </c>
      <c r="AY12" s="82">
        <f t="shared" si="24"/>
        <v>0.34860502380659469</v>
      </c>
      <c r="AZ12" s="82">
        <f t="shared" si="25"/>
        <v>2.5281757055378232E-6</v>
      </c>
      <c r="BA12" s="85">
        <v>296.56799999999998</v>
      </c>
      <c r="BB12" s="85">
        <v>0.152416</v>
      </c>
      <c r="BC12" s="82">
        <f t="shared" si="290"/>
        <v>0.15498970925846811</v>
      </c>
      <c r="BD12" s="82">
        <f t="shared" si="291"/>
        <v>6.6239793471244962E-6</v>
      </c>
      <c r="BE12" s="85">
        <v>213.09899999999999</v>
      </c>
      <c r="BF12" s="85">
        <v>0.15559000000000001</v>
      </c>
      <c r="BG12" s="82">
        <f t="shared" si="28"/>
        <v>9.2819591356812975E-2</v>
      </c>
      <c r="BH12" s="82">
        <f t="shared" si="29"/>
        <v>3.9401242012326891E-3</v>
      </c>
      <c r="BI12" s="84">
        <v>452.20600000000002</v>
      </c>
      <c r="BJ12" s="84">
        <v>0.10223599999999999</v>
      </c>
      <c r="BK12" s="82">
        <f t="shared" si="30"/>
        <v>6.297002387945673E-2</v>
      </c>
      <c r="BL12" s="82">
        <f t="shared" si="31"/>
        <v>1.5418168806990739E-3</v>
      </c>
      <c r="BM12" s="84">
        <v>841.91200000000003</v>
      </c>
      <c r="BN12" s="84">
        <v>0.20127800000000001</v>
      </c>
      <c r="BO12" s="82">
        <f t="shared" si="32"/>
        <v>0.15971557326739072</v>
      </c>
      <c r="BP12" s="82">
        <f t="shared" si="33"/>
        <v>1.7274353159035156E-3</v>
      </c>
      <c r="BQ12" s="84">
        <v>1091.9100000000001</v>
      </c>
      <c r="BR12" s="84">
        <v>0.47923300000000002</v>
      </c>
      <c r="BS12" s="82">
        <f t="shared" si="34"/>
        <v>0.49456494451257466</v>
      </c>
      <c r="BT12" s="82">
        <f t="shared" si="35"/>
        <v>2.3506852253666748E-4</v>
      </c>
      <c r="BU12" s="84">
        <v>5.5432399999999999</v>
      </c>
      <c r="BV12" s="84">
        <v>6.7411199999999998E-3</v>
      </c>
      <c r="BW12" s="82">
        <f t="shared" si="36"/>
        <v>9.2507685824546951E-3</v>
      </c>
      <c r="BX12" s="82">
        <f t="shared" si="37"/>
        <v>6.2983360074168615E-6</v>
      </c>
      <c r="BY12" s="84">
        <v>11.4191</v>
      </c>
      <c r="BZ12" s="84">
        <v>2.6289099999999999E-2</v>
      </c>
      <c r="CA12" s="82">
        <f t="shared" si="38"/>
        <v>3.1048817390912045E-2</v>
      </c>
      <c r="CB12" s="82">
        <f t="shared" si="39"/>
        <v>2.2654909641350573E-5</v>
      </c>
      <c r="CC12" s="84">
        <v>12.2768</v>
      </c>
      <c r="CD12" s="84">
        <v>0.29648600000000003</v>
      </c>
      <c r="CE12" s="82">
        <f t="shared" si="40"/>
        <v>0.31245301313495072</v>
      </c>
      <c r="CF12" s="82">
        <f t="shared" si="41"/>
        <v>2.5494550845168789E-4</v>
      </c>
      <c r="CG12" s="84">
        <v>119.97799999999999</v>
      </c>
      <c r="CH12" s="84">
        <v>0.417493</v>
      </c>
      <c r="CI12" s="82">
        <f t="shared" si="42"/>
        <v>0.43508567566973483</v>
      </c>
      <c r="CJ12" s="82">
        <f t="shared" si="43"/>
        <v>3.0950223722047966E-4</v>
      </c>
      <c r="CK12" s="84">
        <v>32.039900000000003</v>
      </c>
      <c r="CL12" s="84">
        <v>8.4270700000000004E-2</v>
      </c>
      <c r="CM12" s="82">
        <f t="shared" si="44"/>
        <v>6.0001625059693531E-2</v>
      </c>
      <c r="CN12" s="82">
        <f t="shared" si="45"/>
        <v>5.8898799845821163E-4</v>
      </c>
      <c r="CO12" s="84">
        <v>39.578699999999998</v>
      </c>
      <c r="CP12" s="84">
        <v>0.115218</v>
      </c>
      <c r="CQ12" s="82">
        <f t="shared" si="46"/>
        <v>7.4146578045033343E-2</v>
      </c>
      <c r="CR12" s="82">
        <f t="shared" si="47"/>
        <v>1.6868617014029173E-3</v>
      </c>
      <c r="CS12" s="84">
        <v>164.06299999999999</v>
      </c>
      <c r="CT12" s="84">
        <v>0.181479</v>
      </c>
      <c r="CU12" s="82">
        <f t="shared" si="48"/>
        <v>0.18770003688800971</v>
      </c>
      <c r="CV12" s="82">
        <f t="shared" si="49"/>
        <v>3.8701299961977492E-5</v>
      </c>
      <c r="CW12" s="84">
        <v>175.78100000000001</v>
      </c>
      <c r="CX12" s="84">
        <v>0.15381300000000001</v>
      </c>
      <c r="CY12" s="82">
        <f t="shared" si="50"/>
        <v>0.1526934618722951</v>
      </c>
      <c r="CZ12" s="82">
        <f t="shared" si="51"/>
        <v>1.2533656193850051E-6</v>
      </c>
      <c r="DA12" s="84">
        <v>82.862399999999994</v>
      </c>
      <c r="DB12" s="84">
        <v>0.65986500000000003</v>
      </c>
      <c r="DC12" s="82">
        <f t="shared" si="52"/>
        <v>0.69895717540016056</v>
      </c>
      <c r="DD12" s="82">
        <f t="shared" si="53"/>
        <v>1.5281981775169156E-3</v>
      </c>
      <c r="DE12" s="84">
        <v>180.34</v>
      </c>
      <c r="DF12" s="84">
        <v>0.85416700000000001</v>
      </c>
      <c r="DG12" s="82">
        <f t="shared" ref="DG12:DG30" si="294">EXP(-1*EXP(DF$67*(DE$67-DE12)))</f>
        <v>0.85642952401416916</v>
      </c>
      <c r="DH12" s="82">
        <f t="shared" si="55"/>
        <v>5.1190149146921014E-6</v>
      </c>
      <c r="DI12" s="84">
        <v>241.70099999999999</v>
      </c>
      <c r="DJ12" s="84">
        <v>0.90833299999999995</v>
      </c>
      <c r="DK12" s="82">
        <f t="shared" si="56"/>
        <v>0.91583900057167955</v>
      </c>
      <c r="DL12" s="82">
        <f t="shared" si="57"/>
        <v>5.6340044582054559E-5</v>
      </c>
      <c r="DM12" s="84">
        <v>480</v>
      </c>
      <c r="DN12" s="84">
        <v>0.69583300000000003</v>
      </c>
      <c r="DO12" s="82">
        <f t="shared" si="58"/>
        <v>0.72964551386830867</v>
      </c>
      <c r="DP12" s="82">
        <f t="shared" si="59"/>
        <v>1.1432860940945638E-3</v>
      </c>
      <c r="DQ12" s="84">
        <v>185.834</v>
      </c>
      <c r="DR12" s="84">
        <v>0.39832699999999999</v>
      </c>
      <c r="DS12" s="82">
        <f t="shared" si="60"/>
        <v>0.39205111997237846</v>
      </c>
      <c r="DT12" s="82">
        <f t="shared" si="61"/>
        <v>3.9386670121098787E-5</v>
      </c>
      <c r="DU12" s="84">
        <v>10.275600000000001</v>
      </c>
      <c r="DV12" s="84">
        <v>6.2781100000000006E-2</v>
      </c>
      <c r="DW12" s="82">
        <f t="shared" si="62"/>
        <v>5.1189746933973587E-2</v>
      </c>
      <c r="DX12" s="82">
        <f t="shared" si="63"/>
        <v>1.3435946590128006E-4</v>
      </c>
      <c r="DY12" s="84">
        <v>17.959900000000001</v>
      </c>
      <c r="DZ12" s="84">
        <v>0.143925</v>
      </c>
      <c r="EA12" s="82">
        <f t="shared" si="64"/>
        <v>0.14632541305682392</v>
      </c>
      <c r="EB12" s="82">
        <f t="shared" si="65"/>
        <v>5.7619828433707774E-6</v>
      </c>
      <c r="EC12" s="84">
        <v>25.583500000000001</v>
      </c>
      <c r="ED12" s="84">
        <v>0</v>
      </c>
      <c r="EE12" s="82">
        <f t="shared" si="66"/>
        <v>1.2672318428789147E-21</v>
      </c>
      <c r="EF12" s="82">
        <f t="shared" si="67"/>
        <v>1.6058765436062904E-42</v>
      </c>
      <c r="EG12" s="84">
        <v>48.237499999999997</v>
      </c>
      <c r="EH12" s="84">
        <v>0</v>
      </c>
      <c r="EI12" s="82">
        <f t="shared" si="68"/>
        <v>4.4015827822768477E-4</v>
      </c>
      <c r="EJ12" s="82">
        <f t="shared" si="69"/>
        <v>1.9373930989235995E-7</v>
      </c>
      <c r="EK12" s="84">
        <v>795.78899999999999</v>
      </c>
      <c r="EL12" s="84">
        <v>5.92308E-2</v>
      </c>
      <c r="EM12" s="82">
        <f t="shared" si="70"/>
        <v>4.3411956933987833E-2</v>
      </c>
      <c r="EN12" s="82">
        <f t="shared" si="71"/>
        <v>2.5023579594712122E-4</v>
      </c>
      <c r="EO12" s="84">
        <v>8.4518799999999992</v>
      </c>
      <c r="EP12" s="84">
        <v>0.299983</v>
      </c>
      <c r="EQ12" s="82">
        <f t="shared" si="72"/>
        <v>0.3142388878719361</v>
      </c>
      <c r="ER12" s="82">
        <f t="shared" si="73"/>
        <v>2.0323033901721482E-4</v>
      </c>
      <c r="ES12" s="84">
        <v>9.7565500000000007</v>
      </c>
      <c r="ET12" s="84">
        <v>0.102941</v>
      </c>
      <c r="EU12" s="82">
        <f t="shared" si="74"/>
        <v>1.4638944032128291E-2</v>
      </c>
      <c r="EV12" s="82">
        <f t="shared" si="75"/>
        <v>7.7972530881531494E-3</v>
      </c>
      <c r="EW12" s="84">
        <v>41.160299999999999</v>
      </c>
      <c r="EX12" s="84">
        <v>0.27363799999999999</v>
      </c>
      <c r="EY12" s="82">
        <f t="shared" si="76"/>
        <v>0.21451146730278592</v>
      </c>
      <c r="EZ12" s="82">
        <f t="shared" si="77"/>
        <v>3.4959468687947252E-3</v>
      </c>
      <c r="FA12" s="84">
        <v>49.958100000000002</v>
      </c>
      <c r="FB12" s="84">
        <v>2.41935E-2</v>
      </c>
      <c r="FC12" s="82">
        <f t="shared" si="78"/>
        <v>3.3686909308886862E-2</v>
      </c>
      <c r="FD12" s="82">
        <f t="shared" si="79"/>
        <v>9.0124820306059726E-5</v>
      </c>
      <c r="FE12" s="84">
        <v>806.72299999999996</v>
      </c>
      <c r="FF12" s="84">
        <v>0.21759500000000001</v>
      </c>
      <c r="FG12" s="82">
        <f t="shared" si="80"/>
        <v>0.2031613253254263</v>
      </c>
      <c r="FH12" s="82">
        <f t="shared" si="81"/>
        <v>2.0833096461143048E-4</v>
      </c>
      <c r="FI12" s="84">
        <v>49.5229</v>
      </c>
      <c r="FJ12" s="84">
        <v>0.63636400000000004</v>
      </c>
      <c r="FK12" s="82">
        <f t="shared" si="82"/>
        <v>0.57630697093199823</v>
      </c>
      <c r="FL12" s="82">
        <f t="shared" si="83"/>
        <v>3.6068467404748142E-3</v>
      </c>
      <c r="FM12" s="84">
        <v>65.839699999999993</v>
      </c>
      <c r="FN12" s="84">
        <v>0.47129199999999999</v>
      </c>
      <c r="FO12" s="82">
        <f t="shared" si="84"/>
        <v>0.42552360320194554</v>
      </c>
      <c r="FP12" s="82">
        <f t="shared" si="85"/>
        <v>2.0947461454641604E-3</v>
      </c>
      <c r="FQ12" s="84">
        <v>81.011499999999998</v>
      </c>
      <c r="FR12" s="84">
        <v>0.18660299999999999</v>
      </c>
      <c r="FS12" s="82">
        <f t="shared" si="86"/>
        <v>0.21070360359781834</v>
      </c>
      <c r="FT12" s="82">
        <f t="shared" si="87"/>
        <v>5.8083909377917473E-4</v>
      </c>
      <c r="FU12" s="84">
        <v>101.622</v>
      </c>
      <c r="FV12" s="84">
        <v>0.114833</v>
      </c>
      <c r="FW12" s="82">
        <f t="shared" si="88"/>
        <v>0.10010669042854334</v>
      </c>
      <c r="FX12" s="82">
        <f t="shared" si="89"/>
        <v>2.1686419359437622E-4</v>
      </c>
      <c r="FY12" s="84">
        <v>452.58600000000001</v>
      </c>
      <c r="FZ12" s="84">
        <v>0.56179800000000002</v>
      </c>
      <c r="GA12" s="82">
        <f t="shared" si="90"/>
        <v>0.55626888266224317</v>
      </c>
      <c r="GB12" s="82">
        <f t="shared" si="91"/>
        <v>3.0571138534683402E-5</v>
      </c>
      <c r="GC12" s="84">
        <v>218.083</v>
      </c>
      <c r="GD12" s="84">
        <v>0.352273</v>
      </c>
      <c r="GE12" s="82">
        <f t="shared" si="92"/>
        <v>0.44852223549939435</v>
      </c>
      <c r="GF12" s="82">
        <f t="shared" si="93"/>
        <v>9.2639153342178732E-3</v>
      </c>
      <c r="GG12" s="84">
        <v>274.51</v>
      </c>
      <c r="GH12" s="84">
        <v>0.48579499999999998</v>
      </c>
      <c r="GI12" s="82">
        <f t="shared" si="94"/>
        <v>0.47147072341109575</v>
      </c>
      <c r="GJ12" s="82">
        <f t="shared" si="95"/>
        <v>2.0518489979542975E-4</v>
      </c>
      <c r="GK12" s="84">
        <v>361.43799999999999</v>
      </c>
      <c r="GL12" s="84">
        <v>0.15625</v>
      </c>
      <c r="GM12" s="82">
        <f t="shared" si="96"/>
        <v>0.1556782412004932</v>
      </c>
      <c r="GN12" s="82">
        <f t="shared" si="97"/>
        <v>3.269081248134567E-7</v>
      </c>
      <c r="GO12" s="84">
        <v>430.065</v>
      </c>
      <c r="GP12" s="84">
        <v>0.26988600000000001</v>
      </c>
      <c r="GQ12" s="82">
        <f t="shared" si="98"/>
        <v>0.27301904741533445</v>
      </c>
      <c r="GR12" s="82">
        <f t="shared" si="99"/>
        <v>9.8159861067337735E-6</v>
      </c>
      <c r="GS12" s="84">
        <v>436.166</v>
      </c>
      <c r="GT12" s="84">
        <v>0.15909100000000001</v>
      </c>
      <c r="GU12" s="82">
        <f t="shared" si="100"/>
        <v>0.16144040348945343</v>
      </c>
      <c r="GV12" s="82">
        <f t="shared" si="101"/>
        <v>5.5196967562559161E-6</v>
      </c>
      <c r="GW12" s="84">
        <v>88.491600000000005</v>
      </c>
      <c r="GX12" s="84">
        <v>0.70285699999999995</v>
      </c>
      <c r="GY12" s="82">
        <f t="shared" si="292"/>
        <v>0.55938996936539509</v>
      </c>
      <c r="GZ12" s="82">
        <f t="shared" si="293"/>
        <v>2.058278887911065E-2</v>
      </c>
      <c r="HA12" s="84">
        <v>108.298</v>
      </c>
      <c r="HB12" s="84">
        <v>0.28285700000000003</v>
      </c>
      <c r="HC12" s="82">
        <f t="shared" si="104"/>
        <v>0.26574405737076873</v>
      </c>
      <c r="HD12" s="82">
        <f t="shared" si="105"/>
        <v>2.9285280543136182E-4</v>
      </c>
      <c r="HE12" s="84">
        <v>182.48500000000001</v>
      </c>
      <c r="HF12" s="84">
        <v>0.28857100000000002</v>
      </c>
      <c r="HG12" s="82">
        <f t="shared" si="106"/>
        <v>0.31211221019276469</v>
      </c>
      <c r="HH12" s="82">
        <f t="shared" si="107"/>
        <v>5.5418857733992733E-4</v>
      </c>
      <c r="HI12" s="84">
        <v>237.03200000000001</v>
      </c>
      <c r="HJ12" s="84">
        <v>0.56000000000000005</v>
      </c>
      <c r="HK12" s="82">
        <f t="shared" si="108"/>
        <v>0.55911133954245673</v>
      </c>
      <c r="HL12" s="82">
        <f t="shared" si="109"/>
        <v>7.8971740880110658E-7</v>
      </c>
      <c r="HM12" s="84">
        <v>0.83200666666666667</v>
      </c>
      <c r="HN12" s="84">
        <v>0.44436700000000001</v>
      </c>
      <c r="HO12" s="82">
        <f t="shared" si="110"/>
        <v>0.38900181230986852</v>
      </c>
      <c r="HP12" s="82">
        <f t="shared" si="111"/>
        <v>3.0653040079634875E-3</v>
      </c>
      <c r="HQ12" s="84">
        <v>0.24869833333333335</v>
      </c>
      <c r="HR12" s="84">
        <v>0.832785</v>
      </c>
      <c r="HS12" s="82">
        <f t="shared" si="112"/>
        <v>0.95304683912288179</v>
      </c>
      <c r="HT12" s="82">
        <f t="shared" si="113"/>
        <v>1.4462909949217903E-2</v>
      </c>
      <c r="HU12" s="84">
        <v>0.24801666666666666</v>
      </c>
      <c r="HV12" s="84">
        <v>0.88244599999999995</v>
      </c>
      <c r="HW12" s="82">
        <f t="shared" si="114"/>
        <v>0.95251887406906477</v>
      </c>
      <c r="HX12" s="82">
        <f t="shared" si="115"/>
        <v>4.9102076802990165E-3</v>
      </c>
      <c r="HY12" s="84">
        <v>0.33434666666666668</v>
      </c>
      <c r="HZ12" s="84">
        <v>0.64004799999999995</v>
      </c>
      <c r="IA12" s="82">
        <f t="shared" si="116"/>
        <v>0.53555112855872056</v>
      </c>
      <c r="IB12" s="82">
        <f t="shared" si="117"/>
        <v>1.0919596141015273E-2</v>
      </c>
      <c r="IC12" s="84">
        <v>3.2426499999999998</v>
      </c>
      <c r="ID12" s="84">
        <v>0.23222499999999999</v>
      </c>
      <c r="IE12" s="82">
        <f t="shared" si="118"/>
        <v>0.25716379557371249</v>
      </c>
      <c r="IF12" s="82">
        <f t="shared" si="119"/>
        <v>6.2194352466742259E-4</v>
      </c>
      <c r="IG12" s="84">
        <v>1.1801466666666667</v>
      </c>
      <c r="IH12" s="84">
        <v>0.52010900000000004</v>
      </c>
      <c r="II12" s="82">
        <f t="shared" si="120"/>
        <v>0.55452798750330801</v>
      </c>
      <c r="IJ12" s="82">
        <f t="shared" si="121"/>
        <v>1.1846667007528698E-3</v>
      </c>
      <c r="IK12" s="84">
        <v>1.3345583333333333</v>
      </c>
      <c r="IL12" s="84">
        <v>0.66620999999999997</v>
      </c>
      <c r="IM12" s="82">
        <f t="shared" si="122"/>
        <v>0.67484510373760753</v>
      </c>
      <c r="IN12" s="82">
        <f t="shared" si="123"/>
        <v>7.4565016559244117E-5</v>
      </c>
      <c r="IO12" s="84">
        <v>1.2573533333333333</v>
      </c>
      <c r="IP12" s="84">
        <v>0.14316000000000001</v>
      </c>
      <c r="IQ12" s="82">
        <f t="shared" si="124"/>
        <v>0.13832000227761362</v>
      </c>
      <c r="IR12" s="82">
        <f t="shared" si="125"/>
        <v>2.3425577952705398E-5</v>
      </c>
      <c r="IS12" s="93">
        <v>185.405</v>
      </c>
      <c r="IT12" s="94">
        <v>0.150588</v>
      </c>
      <c r="IU12" s="82">
        <f t="shared" si="274"/>
        <v>9.2462194072057566E-2</v>
      </c>
      <c r="IV12" s="82">
        <f t="shared" si="275"/>
        <v>3.3786093147728279E-3</v>
      </c>
      <c r="IW12" s="93">
        <v>240.90100000000001</v>
      </c>
      <c r="IX12" s="94">
        <v>6.8235299999999999E-2</v>
      </c>
      <c r="IY12" s="82">
        <f t="shared" si="276"/>
        <v>3.692035441957113E-2</v>
      </c>
      <c r="IZ12" s="82">
        <f t="shared" si="277"/>
        <v>9.8062581670522162E-4</v>
      </c>
      <c r="JA12" s="93">
        <v>322.88299999999998</v>
      </c>
      <c r="JB12" s="94">
        <v>9.1764700000000005E-2</v>
      </c>
      <c r="JC12" s="82">
        <f t="shared" si="278"/>
        <v>4.0815706071250749E-2</v>
      </c>
      <c r="JD12" s="82">
        <f t="shared" si="279"/>
        <v>2.5957999823517284E-3</v>
      </c>
      <c r="JE12" s="93">
        <v>360.721</v>
      </c>
      <c r="JF12" s="94">
        <v>5.6470600000000003E-2</v>
      </c>
      <c r="JG12" s="82">
        <f t="shared" si="280"/>
        <v>1.8218325895016842E-2</v>
      </c>
      <c r="JH12" s="82">
        <f t="shared" si="281"/>
        <v>1.4632364742027655E-3</v>
      </c>
      <c r="JI12" s="93">
        <v>414.95499999999998</v>
      </c>
      <c r="JJ12" s="94">
        <v>6.5882399999999994E-2</v>
      </c>
      <c r="JK12" s="82">
        <f t="shared" si="282"/>
        <v>3.5694463470303195E-2</v>
      </c>
      <c r="JL12" s="82">
        <f t="shared" si="283"/>
        <v>9.1131151192100238E-4</v>
      </c>
      <c r="JM12" s="97">
        <v>28.923999999999999</v>
      </c>
      <c r="JN12" s="98">
        <v>0.25148799999999999</v>
      </c>
      <c r="JO12" s="82">
        <f t="shared" si="284"/>
        <v>0.21949742209279777</v>
      </c>
      <c r="JP12" s="82">
        <f t="shared" si="285"/>
        <v>1.0233970748367749E-3</v>
      </c>
      <c r="JQ12" s="97">
        <v>82.455799999999996</v>
      </c>
      <c r="JR12" s="98">
        <v>0.267455</v>
      </c>
      <c r="JS12" s="82">
        <f t="shared" si="286"/>
        <v>0.23812323039834513</v>
      </c>
      <c r="JT12" s="82">
        <f t="shared" si="287"/>
        <v>8.6035270796456479E-4</v>
      </c>
      <c r="JU12" s="97">
        <v>136.34299999999999</v>
      </c>
      <c r="JV12" s="98">
        <v>0.49988900000000003</v>
      </c>
      <c r="JW12" s="82">
        <f t="shared" si="288"/>
        <v>0.45822928200424246</v>
      </c>
      <c r="JX12" s="82">
        <f t="shared" si="289"/>
        <v>1.7355321034860473E-3</v>
      </c>
      <c r="JY12" s="115">
        <v>1</v>
      </c>
      <c r="KA12" s="113">
        <f t="shared" si="128"/>
        <v>0.99999672798483819</v>
      </c>
      <c r="KC12" s="115">
        <v>6.8</v>
      </c>
      <c r="KE12" s="113">
        <f t="shared" si="130"/>
        <v>0.98015009493034289</v>
      </c>
      <c r="KG12">
        <v>17.796299999999999</v>
      </c>
      <c r="KH12">
        <v>0.21895999999999999</v>
      </c>
      <c r="KI12" s="82">
        <f t="shared" si="132"/>
        <v>0.27660802229568288</v>
      </c>
      <c r="KJ12" s="82">
        <f t="shared" si="133"/>
        <v>3.3232944746035514E-3</v>
      </c>
      <c r="KW12"/>
      <c r="KX12"/>
      <c r="KY12" s="82"/>
      <c r="KZ12" s="82"/>
      <c r="LA12"/>
      <c r="LB12"/>
      <c r="LC12" s="82"/>
      <c r="LD12" s="82"/>
      <c r="LE12"/>
      <c r="LF12"/>
      <c r="LG12" s="82"/>
      <c r="LH12" s="82"/>
      <c r="LI12"/>
      <c r="LJ12"/>
      <c r="LK12" s="82"/>
      <c r="LL12" s="82"/>
      <c r="LM12" s="115">
        <v>7</v>
      </c>
      <c r="LO12" s="113">
        <f t="shared" si="148"/>
        <v>0.55102731140822636</v>
      </c>
      <c r="MO12"/>
      <c r="MP12"/>
      <c r="PM12">
        <v>121.212</v>
      </c>
      <c r="PN12">
        <v>0.84041699999999997</v>
      </c>
      <c r="PO12" s="82">
        <f t="shared" si="200"/>
        <v>0.92315089296172059</v>
      </c>
      <c r="PP12" s="82">
        <f t="shared" si="201"/>
        <v>6.8448970446014449E-3</v>
      </c>
      <c r="PU12" s="101">
        <v>92</v>
      </c>
      <c r="PV12" s="101">
        <v>1</v>
      </c>
      <c r="PW12" s="82">
        <f t="shared" si="204"/>
        <v>0.73753353822180701</v>
      </c>
      <c r="PX12" s="82">
        <f t="shared" si="205"/>
        <v>6.8888643558363646E-2</v>
      </c>
      <c r="QC12">
        <v>18.970199999999998</v>
      </c>
      <c r="QD12">
        <v>9.7802200000000006E-2</v>
      </c>
      <c r="QE12" s="82">
        <f t="shared" si="208"/>
        <v>0.11476777586974012</v>
      </c>
      <c r="QF12" s="82">
        <f t="shared" si="209"/>
        <v>2.8783076459190789E-4</v>
      </c>
      <c r="QG12">
        <v>18.9832</v>
      </c>
      <c r="QH12">
        <v>8.2142900000000005E-2</v>
      </c>
      <c r="QI12" s="82">
        <f t="shared" si="210"/>
        <v>9.1168450457978847E-2</v>
      </c>
      <c r="QJ12" s="82">
        <f t="shared" si="211"/>
        <v>8.1460561069522097E-5</v>
      </c>
      <c r="QK12">
        <v>38.991799999999998</v>
      </c>
      <c r="QL12">
        <v>3.1868100000000003E-2</v>
      </c>
      <c r="QM12" s="82">
        <f t="shared" si="212"/>
        <v>2.6130572636637209E-2</v>
      </c>
      <c r="QN12" s="82">
        <f t="shared" si="213"/>
        <v>3.2919220245336815E-5</v>
      </c>
      <c r="QO12">
        <v>33.9146</v>
      </c>
      <c r="QP12">
        <v>7.7260300000000004E-2</v>
      </c>
      <c r="QQ12" s="82">
        <f t="shared" si="214"/>
        <v>8.3367846138814108E-2</v>
      </c>
      <c r="QR12" s="82">
        <f t="shared" si="215"/>
        <v>3.7302119837743078E-5</v>
      </c>
      <c r="QS12">
        <v>38.993299999999998</v>
      </c>
      <c r="QT12">
        <v>5.3972600000000003E-2</v>
      </c>
      <c r="QU12" s="82">
        <f t="shared" si="216"/>
        <v>5.2164403223256932E-2</v>
      </c>
      <c r="QV12" s="82">
        <f t="shared" si="217"/>
        <v>3.2695755834240302E-6</v>
      </c>
      <c r="QW12">
        <v>38.869500000000002</v>
      </c>
      <c r="QX12">
        <v>0.10082199999999999</v>
      </c>
      <c r="QY12" s="82">
        <f t="shared" si="218"/>
        <v>0.1076554688891284</v>
      </c>
      <c r="QZ12" s="82">
        <f t="shared" si="219"/>
        <v>4.6696297058685797E-5</v>
      </c>
      <c r="RA12">
        <v>43.170299999999997</v>
      </c>
      <c r="RB12">
        <v>3.8785800000000002E-2</v>
      </c>
      <c r="RC12" s="82">
        <f t="shared" si="220"/>
        <v>3.5253201928968803E-2</v>
      </c>
      <c r="RD12" s="82">
        <f t="shared" si="221"/>
        <v>1.2479249131453354E-5</v>
      </c>
      <c r="RE12">
        <v>79.557299999999998</v>
      </c>
      <c r="RF12">
        <v>8.8275199999999998E-2</v>
      </c>
      <c r="RG12" s="82">
        <f t="shared" si="222"/>
        <v>9.6503811192094904E-2</v>
      </c>
      <c r="RH12" s="82">
        <f t="shared" si="223"/>
        <v>6.7710042150669552E-5</v>
      </c>
      <c r="RI12">
        <v>26.419899999999998</v>
      </c>
      <c r="RJ12">
        <v>8.9516700000000005E-2</v>
      </c>
      <c r="RK12" s="82">
        <f t="shared" si="224"/>
        <v>9.6121523558090657E-2</v>
      </c>
      <c r="RL12" s="82">
        <f t="shared" si="225"/>
        <v>4.3623694233509268E-5</v>
      </c>
      <c r="RM12">
        <v>17.622900000000001</v>
      </c>
      <c r="RN12">
        <v>3.4463300000000002E-2</v>
      </c>
      <c r="RO12" s="82">
        <f t="shared" si="226"/>
        <v>2.6150406908955166E-2</v>
      </c>
      <c r="RP12" s="82">
        <f t="shared" si="227"/>
        <v>6.9104191543140975E-5</v>
      </c>
      <c r="RQ12">
        <v>41.891199999999998</v>
      </c>
      <c r="RR12">
        <v>0.10084700000000001</v>
      </c>
      <c r="RS12" s="82">
        <f t="shared" si="228"/>
        <v>0.10899335204734317</v>
      </c>
      <c r="RT12" s="82">
        <f t="shared" si="229"/>
        <v>6.6363051679252201E-5</v>
      </c>
      <c r="RU12">
        <v>32.957700000000003</v>
      </c>
      <c r="RV12">
        <v>3.4929599999999998E-2</v>
      </c>
      <c r="RW12" s="82">
        <f t="shared" si="230"/>
        <v>3.1125382125516826E-2</v>
      </c>
      <c r="RX12" s="82">
        <f t="shared" si="231"/>
        <v>1.4472073636537263E-5</v>
      </c>
      <c r="RY12">
        <v>32.9636</v>
      </c>
      <c r="RZ12">
        <v>2.8169E-2</v>
      </c>
      <c r="SA12" s="82">
        <f t="shared" si="232"/>
        <v>1.8656974880184436E-2</v>
      </c>
      <c r="SB12" s="82">
        <f t="shared" si="233"/>
        <v>9.0478621880002297E-5</v>
      </c>
      <c r="SC12">
        <v>60.6081</v>
      </c>
      <c r="SD12">
        <v>6.35854E-2</v>
      </c>
      <c r="SE12" s="82">
        <f t="shared" si="234"/>
        <v>6.5574713268568244E-2</v>
      </c>
      <c r="SF12" s="82">
        <f t="shared" si="235"/>
        <v>3.9573672805016683E-6</v>
      </c>
      <c r="SG12">
        <v>30.8108</v>
      </c>
      <c r="SH12">
        <v>0.22801099999999999</v>
      </c>
      <c r="SI12" s="82">
        <f t="shared" si="236"/>
        <v>0.22787924293609124</v>
      </c>
      <c r="SJ12" s="82">
        <f t="shared" si="237"/>
        <v>1.7359923889854307E-8</v>
      </c>
      <c r="SK12"/>
      <c r="SL12"/>
      <c r="SO12">
        <v>22.4754</v>
      </c>
      <c r="SP12">
        <v>6.9717199999999993E-2</v>
      </c>
      <c r="SQ12" s="82">
        <f t="shared" si="240"/>
        <v>7.0967007500926327E-2</v>
      </c>
      <c r="SR12" s="82">
        <f t="shared" si="241"/>
        <v>1.5620187893717277E-6</v>
      </c>
      <c r="SS12">
        <v>27.688500000000001</v>
      </c>
      <c r="ST12">
        <v>9.6541299999999997E-2</v>
      </c>
      <c r="SU12" s="82">
        <f t="shared" si="242"/>
        <v>9.5303846264464462E-2</v>
      </c>
      <c r="SV12" s="82">
        <f t="shared" si="243"/>
        <v>1.5312917475908492E-6</v>
      </c>
      <c r="SW12">
        <v>8.9785199999999996</v>
      </c>
      <c r="SX12">
        <v>5.1715700000000003E-2</v>
      </c>
      <c r="SY12" s="82">
        <f t="shared" si="244"/>
        <v>5.15363920605321E-2</v>
      </c>
      <c r="SZ12" s="82">
        <f t="shared" si="245"/>
        <v>3.2151337156225115E-8</v>
      </c>
      <c r="TA12">
        <v>27.101199999999999</v>
      </c>
      <c r="TB12">
        <v>6.6421599999999997E-2</v>
      </c>
      <c r="TC12" s="82">
        <f t="shared" si="246"/>
        <v>6.5657437555119269E-2</v>
      </c>
      <c r="TD12" s="82">
        <f t="shared" si="247"/>
        <v>5.8394424216609205E-7</v>
      </c>
      <c r="TE12">
        <v>27.101199999999999</v>
      </c>
      <c r="TF12">
        <v>6.6421599999999997E-2</v>
      </c>
      <c r="TG12" s="82">
        <f t="shared" si="248"/>
        <v>6.5657437555119269E-2</v>
      </c>
      <c r="TH12" s="82">
        <f t="shared" si="249"/>
        <v>5.8394424216609205E-7</v>
      </c>
      <c r="TI12">
        <v>108.625</v>
      </c>
      <c r="TJ12">
        <v>3.3961699999999997E-2</v>
      </c>
      <c r="TK12" s="82">
        <f t="shared" si="250"/>
        <v>2.737235812769627E-2</v>
      </c>
      <c r="TL12" s="82">
        <f t="shared" si="251"/>
        <v>4.3419426310095195E-5</v>
      </c>
      <c r="TM12">
        <v>89.847200000000001</v>
      </c>
      <c r="TN12">
        <v>2.88349E-2</v>
      </c>
      <c r="TO12" s="82">
        <f t="shared" si="252"/>
        <v>3.1499135557948303E-2</v>
      </c>
      <c r="TP12" s="82">
        <f t="shared" si="253"/>
        <v>7.0981511082361055E-6</v>
      </c>
      <c r="TQ12">
        <v>58.234299999999998</v>
      </c>
      <c r="TR12">
        <v>0.127416</v>
      </c>
      <c r="TS12" s="82">
        <f t="shared" si="254"/>
        <v>0.10446729062431373</v>
      </c>
      <c r="TT12" s="82">
        <f t="shared" si="255"/>
        <v>5.2664326200971094E-4</v>
      </c>
      <c r="TU12">
        <v>52.563299999999998</v>
      </c>
      <c r="TV12">
        <v>3.4304500000000002E-2</v>
      </c>
      <c r="TW12" s="82">
        <f t="shared" si="256"/>
        <v>2.0493433610244988E-18</v>
      </c>
      <c r="TX12" s="82">
        <f t="shared" si="257"/>
        <v>1.1767987202500002E-3</v>
      </c>
      <c r="TY12" s="84">
        <v>2.8490037037037035</v>
      </c>
      <c r="TZ12" s="84">
        <v>0.78755400000000009</v>
      </c>
      <c r="UA12" s="82">
        <f t="shared" si="258"/>
        <v>0.36787944117144233</v>
      </c>
      <c r="UB12" s="82">
        <f t="shared" si="259"/>
        <v>0.17612673532794459</v>
      </c>
      <c r="UC12" s="84">
        <v>46.65259259259259</v>
      </c>
      <c r="UD12" s="84">
        <v>0.59012900000000001</v>
      </c>
      <c r="UE12" s="82">
        <f t="shared" si="260"/>
        <v>0.57524676377555195</v>
      </c>
      <c r="UF12" s="82">
        <f t="shared" si="261"/>
        <v>2.2148095504027419E-4</v>
      </c>
      <c r="UG12" s="84">
        <v>53.062592592592594</v>
      </c>
      <c r="UH12" s="84">
        <v>0.53218900000000002</v>
      </c>
      <c r="UI12" s="82">
        <f t="shared" si="262"/>
        <v>0.49217639408931296</v>
      </c>
      <c r="UJ12" s="82">
        <f t="shared" si="263"/>
        <v>1.601008631763949E-3</v>
      </c>
      <c r="UO12" s="84">
        <v>55.028888888888886</v>
      </c>
      <c r="UP12" s="84">
        <v>0.59267199999999998</v>
      </c>
      <c r="UQ12" s="82">
        <f t="shared" si="266"/>
        <v>0.58233834957327901</v>
      </c>
      <c r="UR12" s="82">
        <f t="shared" si="267"/>
        <v>1.0678433114167036E-4</v>
      </c>
      <c r="US12" s="84">
        <v>13.888888888888888</v>
      </c>
      <c r="UT12" s="84">
        <v>0.41075299999999998</v>
      </c>
      <c r="UU12" s="82">
        <f t="shared" si="268"/>
        <v>0.38324438668907845</v>
      </c>
      <c r="UV12" s="82">
        <f t="shared" si="269"/>
        <v>7.5672380628980895E-4</v>
      </c>
      <c r="UW12" s="84">
        <v>46.296296296296291</v>
      </c>
      <c r="UX12" s="84">
        <v>0.39139800000000002</v>
      </c>
      <c r="UY12" s="82">
        <f t="shared" si="270"/>
        <v>0.32379459789217002</v>
      </c>
      <c r="UZ12" s="82">
        <f t="shared" si="271"/>
        <v>4.5702199765529543E-3</v>
      </c>
      <c r="VA12" s="84">
        <v>107.90592592592591</v>
      </c>
      <c r="VB12" s="84">
        <v>0.23440899999999998</v>
      </c>
      <c r="VC12" s="82">
        <f t="shared" si="272"/>
        <v>0.22548332073387645</v>
      </c>
      <c r="VD12" s="82">
        <f t="shared" si="273"/>
        <v>7.966775036170751E-5</v>
      </c>
    </row>
    <row r="13" spans="1:576" x14ac:dyDescent="0.25">
      <c r="A13" s="85">
        <v>42.374400000000001</v>
      </c>
      <c r="B13" s="85">
        <v>0.90771299999999999</v>
      </c>
      <c r="C13" s="82">
        <f t="shared" si="0"/>
        <v>0.83240756926472492</v>
      </c>
      <c r="D13" s="82">
        <f t="shared" si="2"/>
        <v>5.6709078982253112E-3</v>
      </c>
      <c r="E13" s="85">
        <v>107.94499999999999</v>
      </c>
      <c r="F13" s="85">
        <v>0.20167399999999999</v>
      </c>
      <c r="G13" s="82">
        <f t="shared" si="1"/>
        <v>0.17163002239412911</v>
      </c>
      <c r="H13" s="82">
        <f t="shared" si="3"/>
        <v>9.0264059038207094E-4</v>
      </c>
      <c r="I13" s="85">
        <v>132.96799999999999</v>
      </c>
      <c r="J13" s="85">
        <v>0.190299</v>
      </c>
      <c r="K13" s="82">
        <f t="shared" si="4"/>
        <v>0.23817303190528372</v>
      </c>
      <c r="L13" s="82">
        <f t="shared" si="5"/>
        <v>2.2919229308681235E-3</v>
      </c>
      <c r="M13" s="85">
        <v>494.279</v>
      </c>
      <c r="N13" s="85">
        <v>0.32341999999999999</v>
      </c>
      <c r="O13" s="82">
        <f t="shared" si="6"/>
        <v>0.33960360684986074</v>
      </c>
      <c r="P13" s="82">
        <f t="shared" si="7"/>
        <v>2.6190913067085993E-4</v>
      </c>
      <c r="Q13" s="85">
        <v>224.28700000000001</v>
      </c>
      <c r="R13" s="85">
        <v>0.204038</v>
      </c>
      <c r="S13" s="82">
        <f t="shared" si="8"/>
        <v>0.15794965772459496</v>
      </c>
      <c r="T13" s="82">
        <f t="shared" si="9"/>
        <v>2.1241352936948871E-3</v>
      </c>
      <c r="U13" s="85">
        <v>37.625599999999999</v>
      </c>
      <c r="V13" s="85">
        <v>0.31805</v>
      </c>
      <c r="W13" s="82">
        <f t="shared" si="10"/>
        <v>0.3217365634226077</v>
      </c>
      <c r="X13" s="82">
        <f t="shared" si="11"/>
        <v>1.3590749868909019E-5</v>
      </c>
      <c r="Y13" s="85">
        <v>63.561599999999999</v>
      </c>
      <c r="Z13" s="85">
        <v>0.30839699999999998</v>
      </c>
      <c r="AA13" s="82">
        <f t="shared" si="12"/>
        <v>0.30417887634224083</v>
      </c>
      <c r="AB13" s="82">
        <f t="shared" si="13"/>
        <v>1.779256719214737E-5</v>
      </c>
      <c r="AC13" s="85">
        <v>101.553</v>
      </c>
      <c r="AD13" s="85">
        <v>0.223881</v>
      </c>
      <c r="AE13" s="82">
        <f t="shared" si="14"/>
        <v>0.22413847153592772</v>
      </c>
      <c r="AF13" s="82">
        <f t="shared" si="15"/>
        <v>6.6291591812983316E-8</v>
      </c>
      <c r="AG13" s="85">
        <v>461.327</v>
      </c>
      <c r="AH13" s="85">
        <v>0.156134</v>
      </c>
      <c r="AI13" s="82">
        <f t="shared" si="16"/>
        <v>0.18392757890887479</v>
      </c>
      <c r="AJ13" s="82">
        <f t="shared" si="17"/>
        <v>7.7248302856384977E-4</v>
      </c>
      <c r="AK13" s="85">
        <v>305.55900000000003</v>
      </c>
      <c r="AL13" s="85">
        <v>0.40509699999999998</v>
      </c>
      <c r="AM13" s="82">
        <f t="shared" si="18"/>
        <v>0.44156522225545847</v>
      </c>
      <c r="AN13" s="82">
        <f t="shared" si="19"/>
        <v>1.3299312344735173E-3</v>
      </c>
      <c r="AO13" s="85">
        <v>73.424700000000001</v>
      </c>
      <c r="AP13" s="85">
        <v>0.31515399999999999</v>
      </c>
      <c r="AQ13" s="82">
        <f t="shared" si="20"/>
        <v>0.31315089384046568</v>
      </c>
      <c r="AR13" s="82">
        <f t="shared" si="21"/>
        <v>4.01243428636428E-6</v>
      </c>
      <c r="AS13" s="85">
        <v>40</v>
      </c>
      <c r="AT13" s="85">
        <v>0.34877399999999997</v>
      </c>
      <c r="AU13" s="82">
        <f t="shared" si="22"/>
        <v>0.3447107429182526</v>
      </c>
      <c r="AV13" s="82">
        <f t="shared" si="23"/>
        <v>1.6510058112370181E-5</v>
      </c>
      <c r="AW13" s="85">
        <v>97.168899999999994</v>
      </c>
      <c r="AX13" s="85">
        <v>0.57835800000000004</v>
      </c>
      <c r="AY13" s="82">
        <f t="shared" si="24"/>
        <v>0.61511636827318927</v>
      </c>
      <c r="AZ13" s="82">
        <f t="shared" si="25"/>
        <v>1.3511776381074049E-3</v>
      </c>
      <c r="BA13" s="85">
        <v>303.89</v>
      </c>
      <c r="BB13" s="85">
        <v>0.18959100000000001</v>
      </c>
      <c r="BC13" s="82">
        <f t="shared" si="290"/>
        <v>0.2083141766782596</v>
      </c>
      <c r="BD13" s="82">
        <f t="shared" si="291"/>
        <v>3.5055734492532402E-4</v>
      </c>
      <c r="BE13" s="85">
        <v>224.28700000000001</v>
      </c>
      <c r="BF13" s="85">
        <v>0.204038</v>
      </c>
      <c r="BG13" s="82">
        <f t="shared" si="28"/>
        <v>0.1579515569004328</v>
      </c>
      <c r="BH13" s="82">
        <f t="shared" si="29"/>
        <v>2.1239602375696443E-3</v>
      </c>
      <c r="BI13" s="84">
        <v>459.55900000000003</v>
      </c>
      <c r="BJ13" s="84">
        <v>0.134185</v>
      </c>
      <c r="BK13" s="82">
        <f t="shared" si="30"/>
        <v>9.9202456211009149E-2</v>
      </c>
      <c r="BL13" s="82">
        <f t="shared" si="31"/>
        <v>1.2237783699486622E-3</v>
      </c>
      <c r="BM13" s="84">
        <v>893.38199999999995</v>
      </c>
      <c r="BN13" s="84">
        <v>0.27476</v>
      </c>
      <c r="BO13" s="82">
        <f t="shared" si="32"/>
        <v>0.239927587290372</v>
      </c>
      <c r="BP13" s="82">
        <f t="shared" si="33"/>
        <v>1.2132969751738544E-3</v>
      </c>
      <c r="BQ13" s="84">
        <v>1154.4100000000001</v>
      </c>
      <c r="BR13" s="84">
        <v>0.56869000000000003</v>
      </c>
      <c r="BS13" s="82">
        <f t="shared" si="34"/>
        <v>0.60011507659390539</v>
      </c>
      <c r="BT13" s="82">
        <f t="shared" si="35"/>
        <v>9.875354389328188E-4</v>
      </c>
      <c r="BU13" s="84">
        <v>5.9866999999999999</v>
      </c>
      <c r="BV13" s="84">
        <v>8.8779700000000007E-3</v>
      </c>
      <c r="BW13" s="82">
        <f t="shared" si="36"/>
        <v>1.1367586207934483E-2</v>
      </c>
      <c r="BX13" s="82">
        <f t="shared" si="37"/>
        <v>6.1981888628100708E-6</v>
      </c>
      <c r="BY13" s="84">
        <v>11.5299</v>
      </c>
      <c r="BZ13" s="84">
        <v>3.0558100000000001E-2</v>
      </c>
      <c r="CA13" s="82">
        <f t="shared" si="38"/>
        <v>3.2330446241952054E-2</v>
      </c>
      <c r="CB13" s="82">
        <f t="shared" si="39"/>
        <v>3.1412112013615657E-6</v>
      </c>
      <c r="CC13" s="84">
        <v>13.950900000000001</v>
      </c>
      <c r="CD13" s="84">
        <v>0.40044099999999999</v>
      </c>
      <c r="CE13" s="82">
        <f t="shared" si="40"/>
        <v>0.43171863001036853</v>
      </c>
      <c r="CF13" s="82">
        <f t="shared" si="41"/>
        <v>9.7829013906550666E-4</v>
      </c>
      <c r="CG13" s="84">
        <v>122.768</v>
      </c>
      <c r="CH13" s="84">
        <v>0.48779499999999998</v>
      </c>
      <c r="CI13" s="82">
        <f t="shared" si="42"/>
        <v>0.49275172647067089</v>
      </c>
      <c r="CJ13" s="82">
        <f t="shared" si="43"/>
        <v>2.456913730504973E-5</v>
      </c>
      <c r="CK13" s="84">
        <v>32.9268</v>
      </c>
      <c r="CL13" s="84">
        <v>0.11786099999999999</v>
      </c>
      <c r="CM13" s="82">
        <f t="shared" si="44"/>
        <v>0.10559694224286402</v>
      </c>
      <c r="CN13" s="82">
        <f t="shared" si="45"/>
        <v>1.5040711267036704E-4</v>
      </c>
      <c r="CO13" s="84">
        <v>40.133000000000003</v>
      </c>
      <c r="CP13" s="84">
        <v>0.14574000000000001</v>
      </c>
      <c r="CQ13" s="82">
        <f t="shared" si="46"/>
        <v>0.11418288160731171</v>
      </c>
      <c r="CR13" s="82">
        <f t="shared" si="47"/>
        <v>9.9585172125014583E-4</v>
      </c>
      <c r="CS13" s="84">
        <v>169.08500000000001</v>
      </c>
      <c r="CT13" s="84">
        <v>0.20894099999999999</v>
      </c>
      <c r="CU13" s="82">
        <f t="shared" si="48"/>
        <v>0.22311552452099784</v>
      </c>
      <c r="CV13" s="82">
        <f t="shared" si="49"/>
        <v>2.0091714539636932E-4</v>
      </c>
      <c r="CW13" s="84">
        <v>179.68799999999999</v>
      </c>
      <c r="CX13" s="84">
        <v>0.18434600000000001</v>
      </c>
      <c r="CY13" s="82">
        <f t="shared" si="50"/>
        <v>0.18950862936085097</v>
      </c>
      <c r="CZ13" s="82">
        <f t="shared" si="51"/>
        <v>2.6652741917520415E-5</v>
      </c>
      <c r="DA13" s="84">
        <v>93.658799999999999</v>
      </c>
      <c r="DB13" s="84">
        <v>0.78878199999999998</v>
      </c>
      <c r="DC13" s="82">
        <f t="shared" si="52"/>
        <v>0.79826165507422409</v>
      </c>
      <c r="DD13" s="82">
        <f t="shared" si="53"/>
        <v>8.9863860326262776E-5</v>
      </c>
      <c r="DE13" s="84">
        <v>191.42599999999999</v>
      </c>
      <c r="DF13" s="84">
        <v>0.92500000000000004</v>
      </c>
      <c r="DG13" s="82">
        <f t="shared" si="294"/>
        <v>0.88981472104251147</v>
      </c>
      <c r="DH13" s="82">
        <f t="shared" si="55"/>
        <v>1.2380038553162884E-3</v>
      </c>
      <c r="DI13" s="84">
        <v>247.80099999999999</v>
      </c>
      <c r="DJ13" s="84">
        <v>0.93333299999999997</v>
      </c>
      <c r="DK13" s="82">
        <f t="shared" si="56"/>
        <v>0.92583915014175178</v>
      </c>
      <c r="DL13" s="82">
        <f t="shared" si="57"/>
        <v>5.6157785697966443E-5</v>
      </c>
      <c r="DM13" s="84">
        <v>527.67899999999997</v>
      </c>
      <c r="DN13" s="84">
        <v>0.77083299999999999</v>
      </c>
      <c r="DO13" s="82">
        <f t="shared" si="58"/>
        <v>0.79653747678756515</v>
      </c>
      <c r="DP13" s="82">
        <f t="shared" si="59"/>
        <v>6.6072012692247595E-4</v>
      </c>
      <c r="DQ13" s="84">
        <v>203.13300000000001</v>
      </c>
      <c r="DR13" s="84">
        <v>0.45650400000000002</v>
      </c>
      <c r="DS13" s="82">
        <f t="shared" si="60"/>
        <v>0.45554885264821682</v>
      </c>
      <c r="DT13" s="82">
        <f t="shared" si="61"/>
        <v>9.1230646361846616E-7</v>
      </c>
      <c r="DU13" s="84">
        <v>10.9252</v>
      </c>
      <c r="DV13" s="84">
        <v>0.132073</v>
      </c>
      <c r="DW13" s="82">
        <f t="shared" si="62"/>
        <v>0.1065268647697933</v>
      </c>
      <c r="DX13" s="82">
        <f t="shared" si="63"/>
        <v>6.5260502520000788E-4</v>
      </c>
      <c r="DY13" s="84">
        <v>18.962299999999999</v>
      </c>
      <c r="DZ13" s="84">
        <v>0.18967300000000001</v>
      </c>
      <c r="EA13" s="82">
        <f t="shared" si="64"/>
        <v>0.18479147827526418</v>
      </c>
      <c r="EB13" s="82">
        <f t="shared" si="65"/>
        <v>2.3829254349067841E-5</v>
      </c>
      <c r="EC13" s="84">
        <v>28.276499999999999</v>
      </c>
      <c r="ED13" s="84">
        <v>0</v>
      </c>
      <c r="EE13" s="82">
        <f t="shared" si="66"/>
        <v>4.7693614198518903E-19</v>
      </c>
      <c r="EF13" s="82">
        <f t="shared" si="67"/>
        <v>2.2746808353171639E-37</v>
      </c>
      <c r="EG13" s="84">
        <v>51.576999999999998</v>
      </c>
      <c r="EH13" s="84">
        <v>0</v>
      </c>
      <c r="EI13" s="82">
        <f t="shared" si="68"/>
        <v>1.1342904842050656E-3</v>
      </c>
      <c r="EJ13" s="82">
        <f t="shared" si="69"/>
        <v>1.2866149025581623E-6</v>
      </c>
      <c r="EK13" s="84">
        <v>863.15800000000002</v>
      </c>
      <c r="EL13" s="84">
        <v>0.118462</v>
      </c>
      <c r="EM13" s="82">
        <f t="shared" si="70"/>
        <v>0.1065716111168569</v>
      </c>
      <c r="EN13" s="82">
        <f t="shared" si="71"/>
        <v>1.4138134779237307E-4</v>
      </c>
      <c r="EO13" s="84">
        <v>9.3723799999999997</v>
      </c>
      <c r="EP13" s="84">
        <v>0.46778999999999998</v>
      </c>
      <c r="EQ13" s="82">
        <f t="shared" si="72"/>
        <v>0.47330294055592553</v>
      </c>
      <c r="ER13" s="82">
        <f t="shared" si="73"/>
        <v>3.0392513573168706E-5</v>
      </c>
      <c r="ES13" s="84">
        <v>11.8583</v>
      </c>
      <c r="ET13" s="84">
        <v>0.113971</v>
      </c>
      <c r="EU13" s="82">
        <f t="shared" si="74"/>
        <v>4.6498583011023907E-2</v>
      </c>
      <c r="EV13" s="82">
        <f t="shared" si="75"/>
        <v>4.5525270543342712E-3</v>
      </c>
      <c r="EW13" s="84">
        <v>44.164200000000001</v>
      </c>
      <c r="EX13" s="84">
        <v>0.30590499999999998</v>
      </c>
      <c r="EY13" s="82">
        <f t="shared" si="76"/>
        <v>0.28504126857565343</v>
      </c>
      <c r="EZ13" s="82">
        <f t="shared" si="77"/>
        <v>4.3529528894726589E-4</v>
      </c>
      <c r="FA13" s="84">
        <v>54.982100000000003</v>
      </c>
      <c r="FB13" s="84">
        <v>5.2419399999999998E-2</v>
      </c>
      <c r="FC13" s="82">
        <f t="shared" si="78"/>
        <v>5.9263863846730908E-2</v>
      </c>
      <c r="FD13" s="82">
        <f t="shared" si="79"/>
        <v>4.6846685349206482E-5</v>
      </c>
      <c r="FE13" s="84">
        <v>853.78200000000004</v>
      </c>
      <c r="FF13" s="84">
        <v>0.28361500000000001</v>
      </c>
      <c r="FG13" s="82">
        <f t="shared" si="80"/>
        <v>0.2711711358583781</v>
      </c>
      <c r="FH13" s="82">
        <f t="shared" si="81"/>
        <v>1.5484975477514354E-4</v>
      </c>
      <c r="FI13" s="84">
        <v>53.816800000000001</v>
      </c>
      <c r="FJ13" s="84">
        <v>0.70813400000000004</v>
      </c>
      <c r="FK13" s="82">
        <f t="shared" si="82"/>
        <v>0.6637958724942421</v>
      </c>
      <c r="FL13" s="82">
        <f t="shared" si="83"/>
        <v>1.9658695507168487E-3</v>
      </c>
      <c r="FM13" s="84">
        <v>71.564899999999994</v>
      </c>
      <c r="FN13" s="84">
        <v>0.61483299999999996</v>
      </c>
      <c r="FO13" s="82">
        <f t="shared" si="84"/>
        <v>0.56396967277287702</v>
      </c>
      <c r="FP13" s="82">
        <f t="shared" si="85"/>
        <v>2.5870780566133863E-3</v>
      </c>
      <c r="FQ13" s="84">
        <v>82.728999999999999</v>
      </c>
      <c r="FR13" s="84">
        <v>0.236842</v>
      </c>
      <c r="FS13" s="82">
        <f t="shared" si="86"/>
        <v>0.26135100520340071</v>
      </c>
      <c r="FT13" s="82">
        <f t="shared" si="87"/>
        <v>6.0069133606032322E-4</v>
      </c>
      <c r="FU13" s="84">
        <v>103.053</v>
      </c>
      <c r="FV13" s="84">
        <v>0.13636400000000001</v>
      </c>
      <c r="FW13" s="82">
        <f t="shared" si="88"/>
        <v>0.14400579276274103</v>
      </c>
      <c r="FX13" s="82">
        <f t="shared" si="89"/>
        <v>5.8396996628680992E-5</v>
      </c>
      <c r="FY13" s="84">
        <v>464.65499999999997</v>
      </c>
      <c r="FZ13" s="84">
        <v>0.643258</v>
      </c>
      <c r="GA13" s="82">
        <f t="shared" si="90"/>
        <v>0.63480680805561018</v>
      </c>
      <c r="GB13" s="82">
        <f t="shared" si="91"/>
        <v>7.1422645280919269E-5</v>
      </c>
      <c r="GC13" s="84">
        <v>219.608</v>
      </c>
      <c r="GD13" s="84">
        <v>0.446023</v>
      </c>
      <c r="GE13" s="82">
        <f t="shared" si="92"/>
        <v>0.48909386769650981</v>
      </c>
      <c r="GF13" s="82">
        <f t="shared" si="93"/>
        <v>1.855099644130252E-3</v>
      </c>
      <c r="GG13" s="84">
        <v>279.08499999999998</v>
      </c>
      <c r="GH13" s="84">
        <v>0.55965900000000002</v>
      </c>
      <c r="GI13" s="82">
        <f t="shared" si="94"/>
        <v>0.55660760565614376</v>
      </c>
      <c r="GJ13" s="82">
        <f t="shared" si="95"/>
        <v>9.3110074417179871E-6</v>
      </c>
      <c r="GK13" s="84">
        <v>366.01299999999998</v>
      </c>
      <c r="GL13" s="84">
        <v>0.21590899999999999</v>
      </c>
      <c r="GM13" s="82">
        <f t="shared" si="96"/>
        <v>0.22030729769198226</v>
      </c>
      <c r="GN13" s="82">
        <f t="shared" si="97"/>
        <v>1.9345022587296585E-5</v>
      </c>
      <c r="GO13" s="84">
        <v>437.69099999999997</v>
      </c>
      <c r="GP13" s="84">
        <v>0.32954499999999998</v>
      </c>
      <c r="GQ13" s="82">
        <f t="shared" si="98"/>
        <v>0.3365620640463684</v>
      </c>
      <c r="GR13" s="82">
        <f t="shared" si="99"/>
        <v>4.9239187830836436E-5</v>
      </c>
      <c r="GS13" s="84">
        <v>442.26600000000002</v>
      </c>
      <c r="GT13" s="84">
        <v>0.196023</v>
      </c>
      <c r="GU13" s="82">
        <f t="shared" si="100"/>
        <v>0.20394320080961942</v>
      </c>
      <c r="GV13" s="82">
        <f t="shared" si="101"/>
        <v>6.2729580864696039E-5</v>
      </c>
      <c r="GW13" s="84">
        <v>90.562200000000004</v>
      </c>
      <c r="GX13" s="84">
        <v>0.77714300000000003</v>
      </c>
      <c r="GY13" s="82">
        <f t="shared" si="292"/>
        <v>0.89041341302695409</v>
      </c>
      <c r="GZ13" s="82">
        <f t="shared" si="293"/>
        <v>1.2830186467296764E-2</v>
      </c>
      <c r="HA13" s="84">
        <v>110.369</v>
      </c>
      <c r="HB13" s="84">
        <v>0.35714299999999999</v>
      </c>
      <c r="HC13" s="82">
        <f t="shared" si="104"/>
        <v>0.38099628043890532</v>
      </c>
      <c r="HD13" s="82">
        <f t="shared" si="105"/>
        <v>5.6897898769706383E-4</v>
      </c>
      <c r="HE13" s="84">
        <v>184.55600000000001</v>
      </c>
      <c r="HF13" s="84">
        <v>0.36285699999999999</v>
      </c>
      <c r="HG13" s="82">
        <f t="shared" si="106"/>
        <v>0.37391206547719241</v>
      </c>
      <c r="HH13" s="82">
        <f t="shared" si="107"/>
        <v>1.2221447270501182E-4</v>
      </c>
      <c r="HI13" s="84">
        <v>237.13399999999999</v>
      </c>
      <c r="HJ13" s="84">
        <v>0.46571400000000002</v>
      </c>
      <c r="HK13" s="82">
        <f t="shared" si="108"/>
        <v>0.56240570545882573</v>
      </c>
      <c r="HL13" s="82">
        <f t="shared" si="109"/>
        <v>9.3492859045363075E-3</v>
      </c>
      <c r="HM13" s="84">
        <v>0.90690833333333332</v>
      </c>
      <c r="HN13" s="84">
        <v>0.48198400000000002</v>
      </c>
      <c r="HO13" s="82">
        <f t="shared" si="110"/>
        <v>0.4168704400241135</v>
      </c>
      <c r="HP13" s="82">
        <f t="shared" si="111"/>
        <v>4.2397756927333718E-3</v>
      </c>
      <c r="HQ13" s="84">
        <v>0.32730000000000004</v>
      </c>
      <c r="HR13" s="84">
        <v>0.86823700000000004</v>
      </c>
      <c r="HS13" s="82">
        <f t="shared" si="112"/>
        <v>0.98724844830956437</v>
      </c>
      <c r="HT13" s="82">
        <f t="shared" si="113"/>
        <v>1.4163724828740105E-2</v>
      </c>
      <c r="HU13" s="84">
        <v>0.30092666666666662</v>
      </c>
      <c r="HV13" s="84">
        <v>0.90249299999999999</v>
      </c>
      <c r="HW13" s="82">
        <f t="shared" si="114"/>
        <v>0.98020690396494348</v>
      </c>
      <c r="HX13" s="82">
        <f t="shared" si="115"/>
        <v>6.0394508694724593E-3</v>
      </c>
      <c r="HY13" s="84">
        <v>0.41539999999999999</v>
      </c>
      <c r="HZ13" s="84">
        <v>0.68039000000000005</v>
      </c>
      <c r="IA13" s="82">
        <f t="shared" si="116"/>
        <v>0.61658179941924629</v>
      </c>
      <c r="IB13" s="82">
        <f t="shared" si="117"/>
        <v>4.0714864613537044E-3</v>
      </c>
      <c r="IC13" s="84">
        <v>3.3308833333333334</v>
      </c>
      <c r="ID13" s="84">
        <v>0.27578399999999997</v>
      </c>
      <c r="IE13" s="82">
        <f t="shared" si="118"/>
        <v>0.31392028805587557</v>
      </c>
      <c r="IF13" s="82">
        <f t="shared" si="119"/>
        <v>1.45437646668072E-3</v>
      </c>
      <c r="IG13" s="84">
        <v>1.3345583333333333</v>
      </c>
      <c r="IH13" s="84">
        <v>0.60467199999999999</v>
      </c>
      <c r="II13" s="82">
        <f t="shared" si="120"/>
        <v>0.63684234160351716</v>
      </c>
      <c r="IJ13" s="82">
        <f t="shared" si="121"/>
        <v>1.0349308788869878E-3</v>
      </c>
      <c r="IK13" s="84">
        <v>1.4338233333333332</v>
      </c>
      <c r="IL13" s="84">
        <v>0.707202</v>
      </c>
      <c r="IM13" s="82">
        <f t="shared" si="122"/>
        <v>0.7157626651732607</v>
      </c>
      <c r="IN13" s="82">
        <f t="shared" si="123"/>
        <v>7.3284988208678758E-5</v>
      </c>
      <c r="IO13" s="84">
        <v>1.3345583333333333</v>
      </c>
      <c r="IP13" s="84">
        <v>0.173903</v>
      </c>
      <c r="IQ13" s="82">
        <f t="shared" si="124"/>
        <v>0.16959889984099494</v>
      </c>
      <c r="IR13" s="82">
        <f t="shared" si="125"/>
        <v>1.8525278178747418E-5</v>
      </c>
      <c r="IS13" s="93">
        <v>191.71199999999999</v>
      </c>
      <c r="IT13" s="94">
        <v>0.21176500000000001</v>
      </c>
      <c r="IU13" s="82">
        <f t="shared" si="274"/>
        <v>0.20864464184845166</v>
      </c>
      <c r="IV13" s="82">
        <f t="shared" si="275"/>
        <v>9.7366349939342158E-6</v>
      </c>
      <c r="IW13" s="93">
        <v>248.46799999999999</v>
      </c>
      <c r="IX13" s="94">
        <v>9.6470600000000004E-2</v>
      </c>
      <c r="IY13" s="82">
        <f t="shared" si="276"/>
        <v>0.10295843716950086</v>
      </c>
      <c r="IZ13" s="82">
        <f t="shared" si="277"/>
        <v>4.2092031137956853E-5</v>
      </c>
      <c r="JA13" s="93">
        <v>329.18900000000002</v>
      </c>
      <c r="JB13" s="94">
        <v>0.122353</v>
      </c>
      <c r="JC13" s="82">
        <f t="shared" si="278"/>
        <v>9.5033532688766381E-2</v>
      </c>
      <c r="JD13" s="82">
        <f t="shared" si="279"/>
        <v>7.4635329416956246E-4</v>
      </c>
      <c r="JE13" s="93">
        <v>372.072</v>
      </c>
      <c r="JF13" s="94">
        <v>8.2352900000000007E-2</v>
      </c>
      <c r="JG13" s="82">
        <f t="shared" si="280"/>
        <v>4.6397880309375097E-2</v>
      </c>
      <c r="JH13" s="82">
        <f t="shared" si="281"/>
        <v>1.292763440953225E-3</v>
      </c>
      <c r="JI13" s="93">
        <v>425.04500000000002</v>
      </c>
      <c r="JJ13" s="94">
        <v>9.1764700000000005E-2</v>
      </c>
      <c r="JK13" s="82">
        <f t="shared" si="282"/>
        <v>6.7515636905415455E-2</v>
      </c>
      <c r="JL13" s="82">
        <f t="shared" si="283"/>
        <v>5.8801706096514247E-4</v>
      </c>
      <c r="JM13" s="97">
        <v>30.701499999999999</v>
      </c>
      <c r="JN13" s="98">
        <v>0.33382400000000001</v>
      </c>
      <c r="JO13" s="82">
        <f t="shared" si="284"/>
        <v>0.28047538292567342</v>
      </c>
      <c r="JP13" s="82">
        <f t="shared" si="285"/>
        <v>2.8460749437431302E-3</v>
      </c>
      <c r="JQ13" s="97">
        <v>84.673100000000005</v>
      </c>
      <c r="JR13" s="98">
        <v>0.38037500000000002</v>
      </c>
      <c r="JS13" s="82">
        <f t="shared" si="286"/>
        <v>0.30921357047097586</v>
      </c>
      <c r="JT13" s="82">
        <f t="shared" si="287"/>
        <v>5.0639490526142713E-3</v>
      </c>
      <c r="JU13" s="97">
        <v>142.172</v>
      </c>
      <c r="JV13" s="98">
        <v>0.65277499999999999</v>
      </c>
      <c r="JW13" s="82">
        <f t="shared" si="288"/>
        <v>0.60074372499283901</v>
      </c>
      <c r="JX13" s="82">
        <f t="shared" si="289"/>
        <v>2.7072535788708152E-3</v>
      </c>
      <c r="KC13" s="115">
        <v>7</v>
      </c>
      <c r="KE13" s="113">
        <f t="shared" si="130"/>
        <v>0.98559830109407498</v>
      </c>
      <c r="KG13">
        <v>20</v>
      </c>
      <c r="KH13">
        <v>1</v>
      </c>
      <c r="KI13" s="82">
        <f t="shared" si="132"/>
        <v>0.94985293639039958</v>
      </c>
      <c r="KJ13" s="82">
        <f t="shared" si="133"/>
        <v>2.5147279886653102E-3</v>
      </c>
      <c r="LM13" s="115">
        <v>8</v>
      </c>
      <c r="LO13" s="113">
        <f t="shared" si="148"/>
        <v>0.63943678452354302</v>
      </c>
      <c r="PM13">
        <v>135.75800000000001</v>
      </c>
      <c r="PN13">
        <v>0.87607199999999996</v>
      </c>
      <c r="PO13" s="82">
        <f t="shared" si="200"/>
        <v>0.9496414979231127</v>
      </c>
      <c r="PP13" s="82">
        <f t="shared" si="201"/>
        <v>5.4124710246588889E-3</v>
      </c>
      <c r="QC13">
        <v>19.134499999999999</v>
      </c>
      <c r="QD13">
        <v>0.100275</v>
      </c>
      <c r="QE13" s="82">
        <f t="shared" si="208"/>
        <v>0.12058745761254425</v>
      </c>
      <c r="QF13" s="82">
        <f t="shared" si="209"/>
        <v>4.125959342614066E-4</v>
      </c>
      <c r="QG13">
        <v>19.800599999999999</v>
      </c>
      <c r="QH13">
        <v>9.9725300000000003E-2</v>
      </c>
      <c r="QI13" s="82">
        <f t="shared" si="210"/>
        <v>0.11912411388121413</v>
      </c>
      <c r="QJ13" s="82">
        <f t="shared" si="211"/>
        <v>3.7631397999798605E-4</v>
      </c>
      <c r="QK13">
        <v>40.063000000000002</v>
      </c>
      <c r="QL13">
        <v>4.4230800000000001E-2</v>
      </c>
      <c r="QM13" s="82">
        <f t="shared" si="212"/>
        <v>4.0917941111020602E-2</v>
      </c>
      <c r="QN13" s="82">
        <f t="shared" si="213"/>
        <v>1.0975034018289817E-5</v>
      </c>
      <c r="QO13">
        <v>35.003999999999998</v>
      </c>
      <c r="QP13">
        <v>8.5205500000000003E-2</v>
      </c>
      <c r="QQ13" s="82">
        <f t="shared" si="214"/>
        <v>0.10188067019479521</v>
      </c>
      <c r="QR13" s="82">
        <f t="shared" si="215"/>
        <v>2.7806130102538655E-4</v>
      </c>
      <c r="QS13">
        <v>39.914299999999997</v>
      </c>
      <c r="QT13">
        <v>6.1643799999999999E-2</v>
      </c>
      <c r="QU13" s="82">
        <f t="shared" si="216"/>
        <v>6.2068548959830744E-2</v>
      </c>
      <c r="QV13" s="82">
        <f t="shared" si="217"/>
        <v>1.8041167887730004E-7</v>
      </c>
      <c r="QW13">
        <v>42.2209</v>
      </c>
      <c r="QX13">
        <v>0.22602700000000001</v>
      </c>
      <c r="QY13" s="82">
        <f t="shared" si="218"/>
        <v>0.22140611684203532</v>
      </c>
      <c r="QZ13" s="82">
        <f t="shared" si="219"/>
        <v>2.1352561159561718E-5</v>
      </c>
      <c r="RA13">
        <v>44.957500000000003</v>
      </c>
      <c r="RB13">
        <v>5.5767200000000003E-2</v>
      </c>
      <c r="RC13" s="82">
        <f t="shared" si="220"/>
        <v>5.6517272417545533E-2</v>
      </c>
      <c r="RD13" s="82">
        <f t="shared" si="221"/>
        <v>5.6260863156259642E-7</v>
      </c>
      <c r="RE13">
        <v>79.868300000000005</v>
      </c>
      <c r="RF13">
        <v>9.97812E-2</v>
      </c>
      <c r="RG13" s="82">
        <f t="shared" si="222"/>
        <v>0.10430054287832059</v>
      </c>
      <c r="RH13" s="82">
        <f t="shared" si="223"/>
        <v>2.0424460051827057E-5</v>
      </c>
      <c r="RI13">
        <v>27.2197</v>
      </c>
      <c r="RJ13">
        <v>0.20485700000000001</v>
      </c>
      <c r="RK13" s="82">
        <f t="shared" si="224"/>
        <v>0.20391711834559695</v>
      </c>
      <c r="RL13" s="82">
        <f t="shared" si="225"/>
        <v>8.833775242834388E-7</v>
      </c>
      <c r="RM13">
        <v>18.962800000000001</v>
      </c>
      <c r="RN13">
        <v>4.8022599999999999E-2</v>
      </c>
      <c r="RO13" s="82">
        <f t="shared" si="226"/>
        <v>4.2385345094519966E-2</v>
      </c>
      <c r="RP13" s="82">
        <f t="shared" si="227"/>
        <v>3.1778642869358692E-5</v>
      </c>
      <c r="RQ13">
        <v>43.960700000000003</v>
      </c>
      <c r="RR13">
        <v>0.150565</v>
      </c>
      <c r="RS13" s="82">
        <f t="shared" si="228"/>
        <v>0.16562466382543922</v>
      </c>
      <c r="RT13" s="82">
        <f t="shared" si="229"/>
        <v>2.2679347453524257E-4</v>
      </c>
      <c r="RU13">
        <v>33.8996</v>
      </c>
      <c r="RV13">
        <v>4.4225399999999998E-2</v>
      </c>
      <c r="RW13" s="82">
        <f t="shared" si="230"/>
        <v>4.1878851326951683E-2</v>
      </c>
      <c r="RX13" s="82">
        <f t="shared" si="231"/>
        <v>5.5062906749848096E-6</v>
      </c>
      <c r="RY13">
        <v>33.909599999999998</v>
      </c>
      <c r="RZ13">
        <v>3.26761E-2</v>
      </c>
      <c r="SA13" s="82">
        <f t="shared" si="232"/>
        <v>2.3931219386673638E-2</v>
      </c>
      <c r="SB13" s="82">
        <f t="shared" si="233"/>
        <v>7.6472936941331251E-5</v>
      </c>
      <c r="SC13">
        <v>61.621600000000001</v>
      </c>
      <c r="SD13">
        <v>8.2633100000000001E-2</v>
      </c>
      <c r="SE13" s="82">
        <f t="shared" si="234"/>
        <v>8.9438665650813806E-2</v>
      </c>
      <c r="SF13" s="82">
        <f t="shared" si="235"/>
        <v>4.6315723827536733E-5</v>
      </c>
      <c r="SG13"/>
      <c r="SH13"/>
      <c r="SO13">
        <v>22.573799999999999</v>
      </c>
      <c r="SP13">
        <v>7.3895000000000002E-2</v>
      </c>
      <c r="SQ13" s="82">
        <f t="shared" si="240"/>
        <v>7.3391537705687848E-2</v>
      </c>
      <c r="SR13" s="82">
        <f t="shared" si="241"/>
        <v>2.5347428179405815E-7</v>
      </c>
      <c r="SS13"/>
      <c r="ST13"/>
      <c r="SW13">
        <v>9.4862000000000002</v>
      </c>
      <c r="SX13">
        <v>6.6911799999999994E-2</v>
      </c>
      <c r="SY13" s="82">
        <f t="shared" si="244"/>
        <v>6.8326144866597743E-2</v>
      </c>
      <c r="SZ13" s="82">
        <f t="shared" si="245"/>
        <v>2.0003714016714069E-6</v>
      </c>
      <c r="TA13">
        <v>27.213999999999999</v>
      </c>
      <c r="TB13">
        <v>6.9852899999999996E-2</v>
      </c>
      <c r="TC13" s="82">
        <f t="shared" si="246"/>
        <v>6.8137726192480222E-2</v>
      </c>
      <c r="TD13" s="82">
        <f t="shared" si="247"/>
        <v>2.9418211900018774E-6</v>
      </c>
      <c r="TE13">
        <v>27.213999999999999</v>
      </c>
      <c r="TF13">
        <v>6.9852899999999996E-2</v>
      </c>
      <c r="TG13" s="82">
        <f t="shared" si="248"/>
        <v>6.8137726192480222E-2</v>
      </c>
      <c r="TH13" s="82">
        <f t="shared" si="249"/>
        <v>2.9418211900018774E-6</v>
      </c>
      <c r="TI13">
        <v>110.764</v>
      </c>
      <c r="TJ13">
        <v>3.7397699999999999E-2</v>
      </c>
      <c r="TK13" s="82">
        <f t="shared" si="250"/>
        <v>3.2722999197759797E-2</v>
      </c>
      <c r="TL13" s="82">
        <f t="shared" si="251"/>
        <v>2.1852827590465186E-5</v>
      </c>
      <c r="TM13">
        <v>91.035700000000006</v>
      </c>
      <c r="TN13">
        <v>3.4484000000000001E-2</v>
      </c>
      <c r="TO13" s="82">
        <f t="shared" si="252"/>
        <v>3.6207553240907582E-2</v>
      </c>
      <c r="TP13" s="82">
        <f t="shared" si="253"/>
        <v>2.9706357742430268E-6</v>
      </c>
      <c r="TQ13">
        <v>58.472000000000001</v>
      </c>
      <c r="TR13">
        <v>9.9897399999999997E-2</v>
      </c>
      <c r="TS13" s="82">
        <f t="shared" si="254"/>
        <v>0.10694995368551689</v>
      </c>
      <c r="TT13" s="82">
        <f t="shared" si="255"/>
        <v>4.9738513487097959E-5</v>
      </c>
      <c r="TU13">
        <v>56.580300000000001</v>
      </c>
      <c r="TV13">
        <v>3.4269399999999998E-2</v>
      </c>
      <c r="TW13" s="82">
        <f t="shared" si="256"/>
        <v>1.4900297710096717E-15</v>
      </c>
      <c r="TX13" s="82">
        <f t="shared" si="257"/>
        <v>1.1743917763598977E-3</v>
      </c>
      <c r="TY13" s="84">
        <v>3.2051296296296297</v>
      </c>
      <c r="TZ13" s="84">
        <v>0.83905599999999991</v>
      </c>
      <c r="UA13" s="82">
        <f t="shared" si="258"/>
        <v>0.36787944117144233</v>
      </c>
      <c r="UB13" s="82">
        <f t="shared" si="259"/>
        <v>0.22200734958952117</v>
      </c>
      <c r="UC13" s="84">
        <v>50.2137037037037</v>
      </c>
      <c r="UD13" s="84">
        <v>0.65236099999999997</v>
      </c>
      <c r="UE13" s="82">
        <f t="shared" si="260"/>
        <v>0.64331498453417746</v>
      </c>
      <c r="UF13" s="82">
        <f t="shared" si="261"/>
        <v>8.183039580790004E-5</v>
      </c>
      <c r="UG13" s="84">
        <v>55.55555555555555</v>
      </c>
      <c r="UH13" s="84">
        <v>0.57725300000000002</v>
      </c>
      <c r="UI13" s="82">
        <f t="shared" si="262"/>
        <v>0.53856297390773389</v>
      </c>
      <c r="UJ13" s="82">
        <f t="shared" si="263"/>
        <v>1.4969181190202338E-3</v>
      </c>
      <c r="UO13" s="84">
        <v>56.830370370370368</v>
      </c>
      <c r="UP13" s="84">
        <v>0.62069000000000007</v>
      </c>
      <c r="UQ13" s="82">
        <f t="shared" si="266"/>
        <v>0.61628133227377946</v>
      </c>
      <c r="UR13" s="82">
        <f t="shared" si="267"/>
        <v>1.9436351120219259E-5</v>
      </c>
      <c r="US13" s="84">
        <v>16.025629629629627</v>
      </c>
      <c r="UT13" s="84">
        <v>0.46236600000000005</v>
      </c>
      <c r="UU13" s="82">
        <f t="shared" si="268"/>
        <v>0.43475875359209348</v>
      </c>
      <c r="UV13" s="82">
        <f t="shared" si="269"/>
        <v>7.6216005422687029E-4</v>
      </c>
      <c r="UW13" s="84">
        <v>50.2137037037037</v>
      </c>
      <c r="UX13" s="84">
        <v>0.41505400000000003</v>
      </c>
      <c r="UY13" s="82">
        <f t="shared" si="270"/>
        <v>0.3684479407037648</v>
      </c>
      <c r="UZ13" s="82">
        <f t="shared" si="271"/>
        <v>2.172124763124195E-3</v>
      </c>
      <c r="VA13" s="84">
        <v>118.94592592592592</v>
      </c>
      <c r="VB13" s="84">
        <v>0.30967699999999992</v>
      </c>
      <c r="VC13" s="82">
        <f t="shared" si="272"/>
        <v>0.25851691269834653</v>
      </c>
      <c r="VD13" s="82">
        <f t="shared" si="273"/>
        <v>2.6173545327127963E-3</v>
      </c>
    </row>
    <row r="14" spans="1:576" x14ac:dyDescent="0.25">
      <c r="A14" s="85">
        <v>45.296799999999998</v>
      </c>
      <c r="B14" s="85">
        <v>0.96748299999999998</v>
      </c>
      <c r="C14" s="82">
        <f t="shared" si="0"/>
        <v>0.87140999990709367</v>
      </c>
      <c r="D14" s="82">
        <f t="shared" si="2"/>
        <v>9.2300213468515767E-3</v>
      </c>
      <c r="E14" s="85">
        <v>111.233</v>
      </c>
      <c r="F14" s="85">
        <v>0.24246599999999999</v>
      </c>
      <c r="G14" s="82">
        <f t="shared" si="1"/>
        <v>0.2090410061299906</v>
      </c>
      <c r="H14" s="82">
        <f t="shared" si="3"/>
        <v>1.1172302152101649E-3</v>
      </c>
      <c r="I14" s="85">
        <v>136.62100000000001</v>
      </c>
      <c r="J14" s="85">
        <v>0.26865699999999998</v>
      </c>
      <c r="K14" s="82">
        <f t="shared" si="4"/>
        <v>0.29815398344035576</v>
      </c>
      <c r="L14" s="82">
        <f t="shared" si="5"/>
        <v>8.7007203208062337E-4</v>
      </c>
      <c r="M14" s="85">
        <v>499.77100000000002</v>
      </c>
      <c r="N14" s="85">
        <v>0.36431200000000002</v>
      </c>
      <c r="O14" s="82">
        <f t="shared" si="6"/>
        <v>0.39031190764278828</v>
      </c>
      <c r="P14" s="82">
        <f t="shared" si="7"/>
        <v>6.7599519743351917E-4</v>
      </c>
      <c r="Q14" s="85">
        <v>233.88200000000001</v>
      </c>
      <c r="R14" s="85">
        <v>0.24876300000000001</v>
      </c>
      <c r="S14" s="82">
        <f t="shared" si="8"/>
        <v>0.22642848035596774</v>
      </c>
      <c r="T14" s="82">
        <f t="shared" si="9"/>
        <v>4.9883076772966328E-4</v>
      </c>
      <c r="U14" s="85">
        <v>39.452100000000002</v>
      </c>
      <c r="V14" s="85">
        <v>0.36659999999999998</v>
      </c>
      <c r="W14" s="82">
        <f t="shared" si="10"/>
        <v>0.37012032429162195</v>
      </c>
      <c r="X14" s="82">
        <f t="shared" si="11"/>
        <v>1.2392683118183709E-5</v>
      </c>
      <c r="Y14" s="85">
        <v>65.753399999999999</v>
      </c>
      <c r="Z14" s="85">
        <v>0.34176400000000001</v>
      </c>
      <c r="AA14" s="82">
        <f t="shared" si="12"/>
        <v>0.34086348457622445</v>
      </c>
      <c r="AB14" s="82">
        <f t="shared" si="13"/>
        <v>8.1092802845767791E-7</v>
      </c>
      <c r="AC14" s="85">
        <v>108.858</v>
      </c>
      <c r="AD14" s="85">
        <v>0.37313400000000002</v>
      </c>
      <c r="AE14" s="82">
        <f t="shared" si="14"/>
        <v>0.37664888679970199</v>
      </c>
      <c r="AF14" s="82">
        <f t="shared" si="15"/>
        <v>1.2354429214719129E-5</v>
      </c>
      <c r="AG14" s="85">
        <v>470.48099999999999</v>
      </c>
      <c r="AH14" s="85">
        <v>0.19702600000000001</v>
      </c>
      <c r="AI14" s="82">
        <f t="shared" si="16"/>
        <v>0.24474886179445463</v>
      </c>
      <c r="AJ14" s="82">
        <f t="shared" si="17"/>
        <v>2.2774715378526163E-3</v>
      </c>
      <c r="AK14" s="85">
        <v>316.74099999999999</v>
      </c>
      <c r="AL14" s="85">
        <v>0.44981300000000002</v>
      </c>
      <c r="AM14" s="82">
        <f t="shared" si="18"/>
        <v>0.50518695429517591</v>
      </c>
      <c r="AN14" s="82">
        <f t="shared" si="19"/>
        <v>3.0662748142842281E-3</v>
      </c>
      <c r="AO14" s="85">
        <v>77.808199999999999</v>
      </c>
      <c r="AP14" s="85">
        <v>0.412271</v>
      </c>
      <c r="AQ14" s="82">
        <f t="shared" si="20"/>
        <v>0.42876699548971475</v>
      </c>
      <c r="AR14" s="82">
        <f t="shared" si="21"/>
        <v>2.7211786719668951E-4</v>
      </c>
      <c r="AS14" s="85">
        <v>44.383600000000001</v>
      </c>
      <c r="AT14" s="85">
        <v>0.48958200000000002</v>
      </c>
      <c r="AU14" s="82">
        <f t="shared" si="22"/>
        <v>0.44394085941055667</v>
      </c>
      <c r="AV14" s="82">
        <f t="shared" si="23"/>
        <v>2.0831137143053334E-3</v>
      </c>
      <c r="AW14" s="85">
        <v>108.858</v>
      </c>
      <c r="AX14" s="85">
        <v>0.69776099999999996</v>
      </c>
      <c r="AY14" s="82">
        <f t="shared" si="24"/>
        <v>0.79924584457789183</v>
      </c>
      <c r="AZ14" s="82">
        <f t="shared" si="25"/>
        <v>1.0299173678998868E-2</v>
      </c>
      <c r="BA14" s="85">
        <v>311.21300000000002</v>
      </c>
      <c r="BB14" s="85">
        <v>0.25278800000000001</v>
      </c>
      <c r="BC14" s="82">
        <f t="shared" si="290"/>
        <v>0.26716640993985419</v>
      </c>
      <c r="BD14" s="82">
        <f t="shared" si="291"/>
        <v>2.0673867239849735E-4</v>
      </c>
      <c r="BE14" s="85">
        <v>233.88200000000001</v>
      </c>
      <c r="BF14" s="85">
        <v>0.24876300000000001</v>
      </c>
      <c r="BG14" s="82">
        <f t="shared" si="28"/>
        <v>0.22643036345919246</v>
      </c>
      <c r="BH14" s="82">
        <f t="shared" si="29"/>
        <v>4.9874665486381281E-4</v>
      </c>
      <c r="BI14" s="84">
        <v>463.23500000000001</v>
      </c>
      <c r="BJ14" s="84">
        <v>0.159744</v>
      </c>
      <c r="BK14" s="82">
        <f t="shared" si="30"/>
        <v>0.12097144156205067</v>
      </c>
      <c r="BL14" s="82">
        <f t="shared" si="31"/>
        <v>1.5033112878241957E-3</v>
      </c>
      <c r="BM14" s="84">
        <v>992.64700000000005</v>
      </c>
      <c r="BN14" s="84">
        <v>0.39297100000000001</v>
      </c>
      <c r="BO14" s="82">
        <f t="shared" si="32"/>
        <v>0.41480021880155266</v>
      </c>
      <c r="BP14" s="82">
        <f t="shared" si="33"/>
        <v>4.7651479348605934E-4</v>
      </c>
      <c r="BQ14" s="84">
        <v>1216.9100000000001</v>
      </c>
      <c r="BR14" s="84">
        <v>0.66453700000000004</v>
      </c>
      <c r="BS14" s="82">
        <f t="shared" si="34"/>
        <v>0.69050038059460173</v>
      </c>
      <c r="BT14" s="82">
        <f t="shared" si="35"/>
        <v>6.7409713190013916E-4</v>
      </c>
      <c r="BU14" s="84">
        <v>6.4301599999999999</v>
      </c>
      <c r="BV14" s="84">
        <v>1.13197E-2</v>
      </c>
      <c r="BW14" s="82">
        <f t="shared" si="36"/>
        <v>1.3842706700390277E-2</v>
      </c>
      <c r="BX14" s="82">
        <f t="shared" si="37"/>
        <v>6.3655628102142308E-6</v>
      </c>
      <c r="BY14" s="84">
        <v>11.6408</v>
      </c>
      <c r="BZ14" s="84">
        <v>3.3302699999999998E-2</v>
      </c>
      <c r="CA14" s="82">
        <f t="shared" si="38"/>
        <v>3.3650325822259755E-2</v>
      </c>
      <c r="CB14" s="82">
        <f t="shared" si="39"/>
        <v>1.2084371230177254E-7</v>
      </c>
      <c r="CC14" s="84">
        <v>14.508900000000001</v>
      </c>
      <c r="CD14" s="84">
        <v>0.46159600000000001</v>
      </c>
      <c r="CE14" s="82">
        <f t="shared" si="40"/>
        <v>0.47067673476925753</v>
      </c>
      <c r="CF14" s="82">
        <f t="shared" si="41"/>
        <v>8.2459743949602529E-5</v>
      </c>
      <c r="CG14" s="84">
        <v>125.55800000000001</v>
      </c>
      <c r="CH14" s="84">
        <v>0.55198100000000005</v>
      </c>
      <c r="CI14" s="82">
        <f t="shared" si="42"/>
        <v>0.54776907415603737</v>
      </c>
      <c r="CJ14" s="82">
        <f t="shared" si="43"/>
        <v>1.7740319315040758E-5</v>
      </c>
      <c r="CK14" s="84">
        <v>33.7029</v>
      </c>
      <c r="CL14" s="84">
        <v>0.16364000000000001</v>
      </c>
      <c r="CM14" s="82">
        <f t="shared" si="44"/>
        <v>0.15763275064064666</v>
      </c>
      <c r="CN14" s="82">
        <f t="shared" si="45"/>
        <v>3.6087044865451173E-5</v>
      </c>
      <c r="CO14" s="84">
        <v>40.687399999999997</v>
      </c>
      <c r="CP14" s="84">
        <v>0.18235899999999999</v>
      </c>
      <c r="CQ14" s="82">
        <f t="shared" si="46"/>
        <v>0.1636888513488938</v>
      </c>
      <c r="CR14" s="82">
        <f t="shared" si="47"/>
        <v>3.4857445065440245E-4</v>
      </c>
      <c r="CS14" s="84">
        <v>174.107</v>
      </c>
      <c r="CT14" s="84">
        <v>0.24557699999999999</v>
      </c>
      <c r="CU14" s="82">
        <f t="shared" si="48"/>
        <v>0.26051904956127497</v>
      </c>
      <c r="CV14" s="82">
        <f t="shared" si="49"/>
        <v>2.2326484509159795E-4</v>
      </c>
      <c r="CW14" s="84">
        <v>183.036</v>
      </c>
      <c r="CX14" s="84">
        <v>0.217945</v>
      </c>
      <c r="CY14" s="82">
        <f t="shared" si="50"/>
        <v>0.22355722584547263</v>
      </c>
      <c r="CZ14" s="82">
        <f t="shared" si="51"/>
        <v>3.149707894059103E-5</v>
      </c>
      <c r="DA14" s="84">
        <v>103.66500000000001</v>
      </c>
      <c r="DB14" s="84">
        <v>0.88438300000000003</v>
      </c>
      <c r="DC14" s="82">
        <f t="shared" si="52"/>
        <v>0.8636074877500205</v>
      </c>
      <c r="DD14" s="82">
        <f t="shared" si="53"/>
        <v>4.3162190924904962E-4</v>
      </c>
      <c r="DE14" s="84">
        <v>194.50399999999999</v>
      </c>
      <c r="DF14" s="84">
        <v>0.94166700000000003</v>
      </c>
      <c r="DG14" s="82">
        <f t="shared" si="294"/>
        <v>0.89770863768422993</v>
      </c>
      <c r="DH14" s="82">
        <f t="shared" si="55"/>
        <v>1.9323376174845172E-3</v>
      </c>
      <c r="DI14" s="84">
        <v>250.08799999999999</v>
      </c>
      <c r="DJ14" s="84">
        <v>0.94166700000000003</v>
      </c>
      <c r="DK14" s="82">
        <f t="shared" si="56"/>
        <v>0.92928638267409891</v>
      </c>
      <c r="DL14" s="82">
        <f t="shared" si="57"/>
        <v>1.5327968537040304E-4</v>
      </c>
      <c r="DM14" s="84">
        <v>575.24699999999996</v>
      </c>
      <c r="DN14" s="84">
        <v>0.91249999999999998</v>
      </c>
      <c r="DO14" s="82">
        <f t="shared" si="58"/>
        <v>0.84848696286312186</v>
      </c>
      <c r="DP14" s="82">
        <f t="shared" si="59"/>
        <v>4.0976689234873366E-3</v>
      </c>
      <c r="DQ14" s="84">
        <v>221.51400000000001</v>
      </c>
      <c r="DR14" s="84">
        <v>0.51883800000000002</v>
      </c>
      <c r="DS14" s="82">
        <f t="shared" si="60"/>
        <v>0.5204661593020784</v>
      </c>
      <c r="DT14" s="82">
        <f t="shared" si="61"/>
        <v>2.6509027129443583E-6</v>
      </c>
      <c r="DU14" s="84">
        <v>11.515700000000001</v>
      </c>
      <c r="DV14" s="84">
        <v>0.201375</v>
      </c>
      <c r="DW14" s="82">
        <f t="shared" si="62"/>
        <v>0.17706758327461636</v>
      </c>
      <c r="DX14" s="82">
        <f t="shared" si="63"/>
        <v>5.9085050786146032E-4</v>
      </c>
      <c r="DY14" s="84">
        <v>19.9648</v>
      </c>
      <c r="DZ14" s="84">
        <v>0.23542099999999999</v>
      </c>
      <c r="EA14" s="82">
        <f t="shared" si="64"/>
        <v>0.22685230015592209</v>
      </c>
      <c r="EB14" s="82">
        <f t="shared" si="65"/>
        <v>7.3422617017900697E-5</v>
      </c>
      <c r="EC14" s="84">
        <v>30.9695</v>
      </c>
      <c r="ED14" s="84">
        <v>0</v>
      </c>
      <c r="EE14" s="82">
        <f t="shared" si="66"/>
        <v>8.6420611977536863E-17</v>
      </c>
      <c r="EF14" s="82">
        <f t="shared" si="67"/>
        <v>7.468522174571988E-33</v>
      </c>
      <c r="EG14" s="84">
        <v>56.400700000000001</v>
      </c>
      <c r="EH14" s="84">
        <v>4.2127700000000002E-3</v>
      </c>
      <c r="EI14" s="82">
        <f t="shared" si="68"/>
        <v>3.6416352950663735E-3</v>
      </c>
      <c r="EJ14" s="82">
        <f t="shared" si="69"/>
        <v>3.2619485117962086E-7</v>
      </c>
      <c r="EK14" s="84">
        <v>922.10500000000002</v>
      </c>
      <c r="EL14" s="84">
        <v>0.20307700000000001</v>
      </c>
      <c r="EM14" s="82">
        <f t="shared" si="70"/>
        <v>0.18885429345801788</v>
      </c>
      <c r="EN14" s="82">
        <f t="shared" si="71"/>
        <v>2.0228538137934121E-4</v>
      </c>
      <c r="EO14" s="84">
        <v>9.8326399999999996</v>
      </c>
      <c r="EP14" s="84">
        <v>0.56931399999999999</v>
      </c>
      <c r="EQ14" s="82">
        <f t="shared" si="72"/>
        <v>0.54810120007009822</v>
      </c>
      <c r="ER14" s="82">
        <f t="shared" si="73"/>
        <v>4.4998288086604057E-4</v>
      </c>
      <c r="ES14" s="84">
        <v>13.2044</v>
      </c>
      <c r="ET14" s="84">
        <v>0.132353</v>
      </c>
      <c r="EU14" s="82">
        <f t="shared" si="74"/>
        <v>8.2062534980534799E-2</v>
      </c>
      <c r="EV14" s="82">
        <f t="shared" si="75"/>
        <v>2.5291308718740531E-3</v>
      </c>
      <c r="EW14" s="84">
        <v>47.001100000000001</v>
      </c>
      <c r="EX14" s="84">
        <v>0.39080999999999999</v>
      </c>
      <c r="EY14" s="82">
        <f t="shared" si="76"/>
        <v>0.35521706642267664</v>
      </c>
      <c r="EZ14" s="82">
        <f t="shared" si="77"/>
        <v>1.2668569206397519E-3</v>
      </c>
      <c r="FA14" s="84">
        <v>58.661200000000001</v>
      </c>
      <c r="FB14" s="84">
        <v>8.8709700000000002E-2</v>
      </c>
      <c r="FC14" s="82">
        <f t="shared" si="78"/>
        <v>8.4355447196875502E-2</v>
      </c>
      <c r="FD14" s="82">
        <f t="shared" si="79"/>
        <v>1.8959517473517567E-5</v>
      </c>
      <c r="FE14" s="84">
        <v>900.84</v>
      </c>
      <c r="FF14" s="84">
        <v>0.34963499999999997</v>
      </c>
      <c r="FG14" s="82">
        <f t="shared" si="80"/>
        <v>0.34349785808065231</v>
      </c>
      <c r="FH14" s="82">
        <f t="shared" si="81"/>
        <v>3.7664510938214356E-5</v>
      </c>
      <c r="FI14" s="84">
        <v>55.534399999999998</v>
      </c>
      <c r="FJ14" s="84">
        <v>0.73205699999999996</v>
      </c>
      <c r="FK14" s="82">
        <f t="shared" si="82"/>
        <v>0.69490719435310144</v>
      </c>
      <c r="FL14" s="82">
        <f t="shared" si="83"/>
        <v>1.3801080596023327E-3</v>
      </c>
      <c r="FM14" s="84">
        <v>76.431299999999993</v>
      </c>
      <c r="FN14" s="84">
        <v>0.68899500000000002</v>
      </c>
      <c r="FO14" s="82">
        <f t="shared" si="84"/>
        <v>0.66519404744669197</v>
      </c>
      <c r="FP14" s="82">
        <f t="shared" si="85"/>
        <v>5.6648534244482112E-4</v>
      </c>
      <c r="FQ14" s="84">
        <v>84.732799999999997</v>
      </c>
      <c r="FR14" s="84">
        <v>0.308612</v>
      </c>
      <c r="FS14" s="82">
        <f t="shared" si="86"/>
        <v>0.32370149613769994</v>
      </c>
      <c r="FT14" s="82">
        <f t="shared" si="87"/>
        <v>2.2769289368966149E-4</v>
      </c>
      <c r="FU14" s="84">
        <v>104.19799999999999</v>
      </c>
      <c r="FV14" s="84">
        <v>0.17464099999999999</v>
      </c>
      <c r="FW14" s="82">
        <f t="shared" si="88"/>
        <v>0.18474331683340975</v>
      </c>
      <c r="FX14" s="82">
        <f t="shared" si="89"/>
        <v>1.0205680540259416E-4</v>
      </c>
      <c r="FY14" s="84">
        <v>481.25</v>
      </c>
      <c r="FZ14" s="84">
        <v>0.72191000000000005</v>
      </c>
      <c r="GA14" s="82">
        <f t="shared" si="90"/>
        <v>0.72616441248234542</v>
      </c>
      <c r="GB14" s="82">
        <f t="shared" si="91"/>
        <v>1.8100025569936101E-5</v>
      </c>
      <c r="GC14" s="84">
        <v>222.65799999999999</v>
      </c>
      <c r="GD14" s="84">
        <v>0.51420500000000002</v>
      </c>
      <c r="GE14" s="82">
        <f t="shared" si="92"/>
        <v>0.56605941246928626</v>
      </c>
      <c r="GF14" s="82">
        <f t="shared" si="93"/>
        <v>2.6888800925348681E-3</v>
      </c>
      <c r="GG14" s="84">
        <v>285.185</v>
      </c>
      <c r="GH14" s="84">
        <v>0.64488599999999996</v>
      </c>
      <c r="GI14" s="82">
        <f t="shared" si="94"/>
        <v>0.65697202299775725</v>
      </c>
      <c r="GJ14" s="82">
        <f t="shared" si="95"/>
        <v>1.4607195190231823E-4</v>
      </c>
      <c r="GK14" s="84">
        <v>372.113</v>
      </c>
      <c r="GL14" s="84">
        <v>0.28693200000000002</v>
      </c>
      <c r="GM14" s="82">
        <f t="shared" si="96"/>
        <v>0.31713370520380846</v>
      </c>
      <c r="GN14" s="82">
        <f t="shared" si="97"/>
        <v>9.1214299721774968E-4</v>
      </c>
      <c r="GO14" s="84">
        <v>443.791</v>
      </c>
      <c r="GP14" s="84">
        <v>0.38920500000000002</v>
      </c>
      <c r="GQ14" s="82">
        <f t="shared" si="98"/>
        <v>0.3882314504925099</v>
      </c>
      <c r="GR14" s="82">
        <f t="shared" si="99"/>
        <v>9.4779864353426201E-7</v>
      </c>
      <c r="GS14" s="84">
        <v>445.31599999999997</v>
      </c>
      <c r="GT14" s="84">
        <v>0.23863599999999999</v>
      </c>
      <c r="GU14" s="82">
        <f t="shared" si="100"/>
        <v>0.22660549933545504</v>
      </c>
      <c r="GV14" s="82">
        <f t="shared" si="101"/>
        <v>1.447329462396164E-4</v>
      </c>
      <c r="GW14" s="115">
        <v>91</v>
      </c>
      <c r="GY14" s="82">
        <f t="shared" si="292"/>
        <v>0.92074363910401225</v>
      </c>
      <c r="GZ14" s="82"/>
      <c r="HA14" s="84">
        <v>113.48399999999999</v>
      </c>
      <c r="HB14" s="84">
        <v>0.46</v>
      </c>
      <c r="HC14" s="82">
        <f t="shared" si="104"/>
        <v>0.54947089703210716</v>
      </c>
      <c r="HD14" s="82">
        <f t="shared" si="105"/>
        <v>8.0050414157299184E-3</v>
      </c>
      <c r="HE14" s="84">
        <v>190.9</v>
      </c>
      <c r="HF14" s="84">
        <v>0.46285700000000002</v>
      </c>
      <c r="HG14" s="82">
        <f t="shared" si="106"/>
        <v>0.55603488706911885</v>
      </c>
      <c r="HH14" s="82">
        <f t="shared" si="107"/>
        <v>8.6821186386654634E-3</v>
      </c>
      <c r="HI14" s="84">
        <v>241.14599999999999</v>
      </c>
      <c r="HJ14" s="84">
        <v>0.73428599999999999</v>
      </c>
      <c r="HK14" s="82">
        <f t="shared" si="108"/>
        <v>0.67977324898341729</v>
      </c>
      <c r="HL14" s="82">
        <f t="shared" si="109"/>
        <v>2.9716400233959386E-3</v>
      </c>
      <c r="HM14" s="84">
        <v>0.99860166666666672</v>
      </c>
      <c r="HN14" s="84">
        <v>0.51018200000000002</v>
      </c>
      <c r="HO14" s="82">
        <f t="shared" si="110"/>
        <v>0.45061521610750754</v>
      </c>
      <c r="HP14" s="82">
        <f t="shared" si="111"/>
        <v>3.5482017432949017E-3</v>
      </c>
      <c r="HQ14" s="84">
        <v>0.41380166666666668</v>
      </c>
      <c r="HR14" s="84">
        <v>0.89661999999999997</v>
      </c>
      <c r="HS14" s="82">
        <f t="shared" si="112"/>
        <v>0.99700557048531313</v>
      </c>
      <c r="HT14" s="82">
        <f t="shared" si="113"/>
        <v>1.0077262761661777E-2</v>
      </c>
      <c r="HU14" s="84">
        <v>0.35383666666666669</v>
      </c>
      <c r="HV14" s="84">
        <v>0.91809499999999999</v>
      </c>
      <c r="HW14" s="82">
        <f t="shared" si="114"/>
        <v>0.99181778258597386</v>
      </c>
      <c r="HX14" s="82">
        <f t="shared" si="115"/>
        <v>5.4350486722187716E-3</v>
      </c>
      <c r="HY14" s="84">
        <v>0.4964533333333333</v>
      </c>
      <c r="HZ14" s="84">
        <v>0.71599299999999999</v>
      </c>
      <c r="IA14" s="82">
        <f t="shared" si="116"/>
        <v>0.68766103394200628</v>
      </c>
      <c r="IB14" s="82">
        <f t="shared" si="117"/>
        <v>8.0270030071130747E-4</v>
      </c>
      <c r="IC14" s="84">
        <v>3.3970666666666669</v>
      </c>
      <c r="ID14" s="84">
        <v>0.327044</v>
      </c>
      <c r="IE14" s="82">
        <f t="shared" si="118"/>
        <v>0.35754409361798462</v>
      </c>
      <c r="IF14" s="82">
        <f t="shared" si="119"/>
        <v>9.3025571070582574E-4</v>
      </c>
      <c r="IG14" s="84">
        <v>1.5</v>
      </c>
      <c r="IH14" s="84">
        <v>0.73025600000000002</v>
      </c>
      <c r="II14" s="82">
        <f t="shared" si="120"/>
        <v>0.71263952387366714</v>
      </c>
      <c r="IJ14" s="82">
        <f t="shared" si="121"/>
        <v>3.1034023110965636E-4</v>
      </c>
      <c r="IK14" s="84">
        <v>1.6102933333333334</v>
      </c>
      <c r="IL14" s="84">
        <v>0.75329599999999997</v>
      </c>
      <c r="IM14" s="82">
        <f t="shared" si="122"/>
        <v>0.77828574317430788</v>
      </c>
      <c r="IN14" s="82">
        <f t="shared" si="123"/>
        <v>6.2448726391786875E-4</v>
      </c>
      <c r="IO14" s="84">
        <v>1.4227933333333334</v>
      </c>
      <c r="IP14" s="84">
        <v>0.25079600000000002</v>
      </c>
      <c r="IQ14" s="82">
        <f t="shared" si="124"/>
        <v>0.20868599184374081</v>
      </c>
      <c r="IR14" s="82">
        <f t="shared" si="125"/>
        <v>1.7732527869202166E-3</v>
      </c>
      <c r="IS14" s="93">
        <v>196.75700000000001</v>
      </c>
      <c r="IT14" s="94">
        <v>0.30823499999999998</v>
      </c>
      <c r="IU14" s="82">
        <f t="shared" si="274"/>
        <v>0.32578870688246386</v>
      </c>
      <c r="IV14" s="82">
        <f t="shared" si="275"/>
        <v>3.0813262531545986E-4</v>
      </c>
      <c r="IW14" s="93">
        <v>252.25200000000001</v>
      </c>
      <c r="IX14" s="94">
        <v>0.13647100000000001</v>
      </c>
      <c r="IY14" s="82">
        <f t="shared" si="276"/>
        <v>0.15149336951404341</v>
      </c>
      <c r="IZ14" s="82">
        <f t="shared" si="277"/>
        <v>2.2567158581646051E-4</v>
      </c>
      <c r="JA14" s="93">
        <v>334.23399999999998</v>
      </c>
      <c r="JB14" s="94">
        <v>0.162353</v>
      </c>
      <c r="JC14" s="82">
        <f t="shared" si="278"/>
        <v>0.15861936426728629</v>
      </c>
      <c r="JD14" s="82">
        <f t="shared" si="279"/>
        <v>1.3940035784596629E-5</v>
      </c>
      <c r="JE14" s="93">
        <v>382.16199999999998</v>
      </c>
      <c r="JF14" s="94">
        <v>0.122353</v>
      </c>
      <c r="JG14" s="82">
        <f t="shared" si="280"/>
        <v>8.8531470855532132E-2</v>
      </c>
      <c r="JH14" s="82">
        <f t="shared" si="281"/>
        <v>1.1438958336700896E-3</v>
      </c>
      <c r="JI14" s="93">
        <v>438.91899999999998</v>
      </c>
      <c r="JJ14" s="94">
        <v>0.14588200000000001</v>
      </c>
      <c r="JK14" s="82">
        <f t="shared" si="282"/>
        <v>0.13357053920052134</v>
      </c>
      <c r="JL14" s="82">
        <f t="shared" si="283"/>
        <v>1.5157206701710006E-4</v>
      </c>
      <c r="JM14" s="97">
        <v>33.822099999999999</v>
      </c>
      <c r="JN14" s="98">
        <v>0.456148</v>
      </c>
      <c r="JO14" s="82">
        <f t="shared" si="284"/>
        <v>0.39344755352831751</v>
      </c>
      <c r="JP14" s="82">
        <f t="shared" si="285"/>
        <v>3.9313459877483217E-3</v>
      </c>
      <c r="JQ14" s="97">
        <v>88.2624</v>
      </c>
      <c r="JR14" s="98">
        <v>0.46975299999999998</v>
      </c>
      <c r="JS14" s="82">
        <f t="shared" si="286"/>
        <v>0.42836297982824173</v>
      </c>
      <c r="JT14" s="82">
        <f t="shared" si="287"/>
        <v>1.7131337698185545E-3</v>
      </c>
      <c r="JU14" s="97">
        <v>148.042</v>
      </c>
      <c r="JV14" s="98">
        <v>0.71624900000000002</v>
      </c>
      <c r="JW14" s="82">
        <f t="shared" si="288"/>
        <v>0.71765884982279882</v>
      </c>
      <c r="JX14" s="82">
        <f t="shared" si="289"/>
        <v>1.9876765228457855E-6</v>
      </c>
      <c r="KC14" s="115">
        <v>7.2</v>
      </c>
      <c r="KE14" s="113">
        <f t="shared" si="130"/>
        <v>0.98955910118121548</v>
      </c>
      <c r="KG14" s="84">
        <v>20.5</v>
      </c>
      <c r="KI14" s="117">
        <f t="shared" si="132"/>
        <v>0.97551513333164253</v>
      </c>
      <c r="LM14" s="115">
        <v>9</v>
      </c>
      <c r="LO14" s="113">
        <f t="shared" si="148"/>
        <v>0.71496785310011324</v>
      </c>
      <c r="PM14">
        <v>150.303</v>
      </c>
      <c r="PN14">
        <v>0.94744200000000001</v>
      </c>
      <c r="PO14" s="82">
        <f t="shared" si="200"/>
        <v>0.96716135734425668</v>
      </c>
      <c r="PP14" s="82">
        <f t="shared" si="201"/>
        <v>3.8885305407048955E-4</v>
      </c>
      <c r="QC14">
        <v>20.102900000000002</v>
      </c>
      <c r="QD14">
        <v>0.136264</v>
      </c>
      <c r="QE14" s="82">
        <f t="shared" si="208"/>
        <v>0.15787416614618929</v>
      </c>
      <c r="QF14" s="82">
        <f t="shared" si="209"/>
        <v>4.6699928086590595E-4</v>
      </c>
      <c r="QG14">
        <v>21.166399999999999</v>
      </c>
      <c r="QH14">
        <v>0.157967</v>
      </c>
      <c r="QI14" s="82">
        <f t="shared" si="210"/>
        <v>0.17452986856134106</v>
      </c>
      <c r="QJ14" s="82">
        <f t="shared" si="211"/>
        <v>2.7432861498026025E-4</v>
      </c>
      <c r="QK14">
        <v>41.458399999999997</v>
      </c>
      <c r="QL14">
        <v>6.7032999999999995E-2</v>
      </c>
      <c r="QM14" s="82">
        <f t="shared" si="212"/>
        <v>6.7629811154047231E-2</v>
      </c>
      <c r="QN14" s="82">
        <f t="shared" si="213"/>
        <v>3.5618355359519362E-7</v>
      </c>
      <c r="QO14">
        <v>35.506</v>
      </c>
      <c r="QP14">
        <v>8.9862999999999998E-2</v>
      </c>
      <c r="QQ14" s="82">
        <f t="shared" si="214"/>
        <v>0.11112792639582893</v>
      </c>
      <c r="QR14" s="82">
        <f t="shared" si="215"/>
        <v>4.5219709462002194E-4</v>
      </c>
      <c r="QS14">
        <v>42.428100000000001</v>
      </c>
      <c r="QT14">
        <v>8.0273999999999998E-2</v>
      </c>
      <c r="QU14" s="82">
        <f t="shared" si="216"/>
        <v>9.4858776430262498E-2</v>
      </c>
      <c r="QV14" s="82">
        <f t="shared" si="217"/>
        <v>2.1271570352074056E-4</v>
      </c>
      <c r="QW14"/>
      <c r="QX14"/>
      <c r="RA14">
        <v>45.925899999999999</v>
      </c>
      <c r="RB14">
        <v>6.8915299999999999E-2</v>
      </c>
      <c r="RC14" s="82">
        <f t="shared" si="220"/>
        <v>7.0940690089043107E-2</v>
      </c>
      <c r="RD14" s="82">
        <f t="shared" si="221"/>
        <v>4.1022050127940496E-6</v>
      </c>
      <c r="RE14">
        <v>82.995500000000007</v>
      </c>
      <c r="RF14">
        <v>0.204704</v>
      </c>
      <c r="RG14" s="82">
        <f t="shared" si="222"/>
        <v>0.20003503105609718</v>
      </c>
      <c r="RH14" s="82">
        <f t="shared" si="223"/>
        <v>2.1799270999128946E-5</v>
      </c>
      <c r="RI14"/>
      <c r="RJ14"/>
      <c r="RM14">
        <v>19.9666</v>
      </c>
      <c r="RN14">
        <v>5.9604499999999998E-2</v>
      </c>
      <c r="RO14" s="82">
        <f t="shared" si="226"/>
        <v>5.8333640273491215E-2</v>
      </c>
      <c r="RP14" s="82">
        <f t="shared" si="227"/>
        <v>1.6150844444619784E-6</v>
      </c>
      <c r="RQ14">
        <v>45.169600000000003</v>
      </c>
      <c r="RR14">
        <v>0.21920899999999999</v>
      </c>
      <c r="RS14" s="82">
        <f t="shared" si="228"/>
        <v>0.20368555598024987</v>
      </c>
      <c r="RT14" s="82">
        <f t="shared" si="229"/>
        <v>2.4097731423431562E-4</v>
      </c>
      <c r="RU14">
        <v>34.924999999999997</v>
      </c>
      <c r="RV14">
        <v>5.6901399999999998E-2</v>
      </c>
      <c r="RW14" s="82">
        <f t="shared" si="230"/>
        <v>5.6208315924374939E-2</v>
      </c>
      <c r="RX14" s="82">
        <f t="shared" si="231"/>
        <v>4.8036553588504165E-7</v>
      </c>
      <c r="RY14">
        <v>35.456699999999998</v>
      </c>
      <c r="RZ14">
        <v>4.1126799999999998E-2</v>
      </c>
      <c r="SA14" s="82">
        <f t="shared" si="232"/>
        <v>3.4786907926600275E-2</v>
      </c>
      <c r="SB14" s="82">
        <f t="shared" si="233"/>
        <v>4.0194231502356647E-5</v>
      </c>
      <c r="SC14">
        <v>62.027000000000001</v>
      </c>
      <c r="SD14">
        <v>0.10084</v>
      </c>
      <c r="SE14" s="82">
        <f t="shared" si="234"/>
        <v>0.1002395273789832</v>
      </c>
      <c r="SF14" s="82">
        <f t="shared" si="235"/>
        <v>3.6056736859078339E-7</v>
      </c>
      <c r="SO14">
        <v>22.721299999999999</v>
      </c>
      <c r="SP14">
        <v>7.8810199999999997E-2</v>
      </c>
      <c r="SQ14" s="82">
        <f t="shared" si="240"/>
        <v>7.7120378125999908E-2</v>
      </c>
      <c r="SR14" s="82">
        <f t="shared" si="241"/>
        <v>2.8554979658491714E-6</v>
      </c>
      <c r="SW14">
        <v>10.4428</v>
      </c>
      <c r="SX14">
        <v>9.9754899999999994E-2</v>
      </c>
      <c r="SY14" s="82">
        <f t="shared" si="244"/>
        <v>0.10829264826323401</v>
      </c>
      <c r="SZ14" s="82">
        <f t="shared" si="245"/>
        <v>7.2893145406355449E-5</v>
      </c>
      <c r="TA14">
        <v>27.3842</v>
      </c>
      <c r="TB14">
        <v>7.3284299999999997E-2</v>
      </c>
      <c r="TC14" s="82">
        <f t="shared" si="246"/>
        <v>7.198995487844842E-2</v>
      </c>
      <c r="TD14" s="82">
        <f t="shared" si="247"/>
        <v>1.6753292936843657E-6</v>
      </c>
      <c r="TE14">
        <v>27.3842</v>
      </c>
      <c r="TF14">
        <v>7.3284299999999997E-2</v>
      </c>
      <c r="TG14" s="82">
        <f t="shared" si="248"/>
        <v>7.198995487844842E-2</v>
      </c>
      <c r="TH14" s="82">
        <f t="shared" si="249"/>
        <v>1.6753292936843657E-6</v>
      </c>
      <c r="TI14">
        <v>115.756</v>
      </c>
      <c r="TJ14">
        <v>4.9428300000000001E-2</v>
      </c>
      <c r="TK14" s="82">
        <f t="shared" si="250"/>
        <v>4.7993117401727521E-2</v>
      </c>
      <c r="TL14" s="82">
        <f t="shared" si="251"/>
        <v>2.0597490903841476E-6</v>
      </c>
      <c r="TM14">
        <v>93.412599999999998</v>
      </c>
      <c r="TN14">
        <v>5.33987E-2</v>
      </c>
      <c r="TO14" s="82">
        <f t="shared" si="252"/>
        <v>4.7052373155702799E-2</v>
      </c>
      <c r="TP14" s="82">
        <f t="shared" si="253"/>
        <v>4.0275864414647266E-5</v>
      </c>
      <c r="TQ14"/>
      <c r="TR14"/>
      <c r="TU14">
        <v>60.0139</v>
      </c>
      <c r="TV14">
        <v>4.0820299999999997E-2</v>
      </c>
      <c r="TW14" s="82">
        <f t="shared" si="256"/>
        <v>1.7749755602774075E-13</v>
      </c>
      <c r="TX14" s="82">
        <f t="shared" si="257"/>
        <v>1.6662968920755088E-3</v>
      </c>
      <c r="TY14" s="84">
        <v>3.2051296296296297</v>
      </c>
      <c r="TZ14" s="84">
        <v>0.86480699999999999</v>
      </c>
      <c r="UA14" s="82">
        <f t="shared" si="258"/>
        <v>0.36787944117144233</v>
      </c>
      <c r="UB14" s="82">
        <f t="shared" si="259"/>
        <v>0.24693699872330963</v>
      </c>
      <c r="UC14" s="84">
        <v>54.843333333333327</v>
      </c>
      <c r="UD14" s="84">
        <v>0.714592</v>
      </c>
      <c r="UE14" s="82">
        <f t="shared" si="260"/>
        <v>0.71976106741161316</v>
      </c>
      <c r="UF14" s="82">
        <f t="shared" si="261"/>
        <v>2.671925790580117E-5</v>
      </c>
      <c r="UG14" s="84">
        <v>59.47296296296296</v>
      </c>
      <c r="UH14" s="84">
        <v>0.63519300000000001</v>
      </c>
      <c r="UI14" s="82">
        <f t="shared" si="262"/>
        <v>0.60660860652068449</v>
      </c>
      <c r="UJ14" s="82">
        <f t="shared" si="263"/>
        <v>8.1706755058033544E-4</v>
      </c>
      <c r="UO14" s="84">
        <v>59.353703703703701</v>
      </c>
      <c r="UP14" s="84">
        <v>0.66379299999999997</v>
      </c>
      <c r="UQ14" s="82">
        <f t="shared" si="266"/>
        <v>0.66064589382244576</v>
      </c>
      <c r="UR14" s="82">
        <f t="shared" si="267"/>
        <v>9.904277292799835E-6</v>
      </c>
      <c r="US14" s="84">
        <v>19.943037037037037</v>
      </c>
      <c r="UT14" s="84">
        <v>0.53763399999999995</v>
      </c>
      <c r="UU14" s="82">
        <f t="shared" si="268"/>
        <v>0.52558884485880486</v>
      </c>
      <c r="UV14" s="82">
        <f t="shared" si="269"/>
        <v>1.450857623754584E-4</v>
      </c>
      <c r="UW14" s="84">
        <v>55.911851851851843</v>
      </c>
      <c r="UX14" s="84">
        <v>0.44085999999999997</v>
      </c>
      <c r="UY14" s="82">
        <f t="shared" si="270"/>
        <v>0.43322605801079617</v>
      </c>
      <c r="UZ14" s="82">
        <f t="shared" si="271"/>
        <v>5.8277070294528985E-5</v>
      </c>
      <c r="VA14" s="84">
        <v>129.98592592592593</v>
      </c>
      <c r="VB14" s="84">
        <v>0.36774200000000001</v>
      </c>
      <c r="VC14" s="82">
        <f t="shared" si="272"/>
        <v>0.29269398260384116</v>
      </c>
      <c r="VD14" s="82">
        <f t="shared" si="273"/>
        <v>5.6322049150941611E-3</v>
      </c>
    </row>
    <row r="15" spans="1:576" x14ac:dyDescent="0.25">
      <c r="A15" s="85">
        <v>48.949800000000003</v>
      </c>
      <c r="B15" s="85">
        <v>0.97503099999999998</v>
      </c>
      <c r="C15" s="82">
        <f t="shared" si="0"/>
        <v>0.90834822743744081</v>
      </c>
      <c r="D15" s="82">
        <f t="shared" si="2"/>
        <v>4.4465921566299938E-3</v>
      </c>
      <c r="E15" s="85">
        <v>115.616</v>
      </c>
      <c r="F15" s="85">
        <v>0.27956999999999999</v>
      </c>
      <c r="G15" s="82">
        <f t="shared" si="1"/>
        <v>0.26283236957378003</v>
      </c>
      <c r="H15" s="82">
        <f t="shared" si="3"/>
        <v>2.8014827228472388E-4</v>
      </c>
      <c r="I15" s="85">
        <v>138.81299999999999</v>
      </c>
      <c r="J15" s="85">
        <v>0.32089600000000001</v>
      </c>
      <c r="K15" s="82">
        <f t="shared" si="4"/>
        <v>0.33533708435372728</v>
      </c>
      <c r="L15" s="82">
        <f t="shared" si="5"/>
        <v>2.0854491731146636E-4</v>
      </c>
      <c r="M15" s="85">
        <v>507.09399999999999</v>
      </c>
      <c r="N15" s="85">
        <v>0.43122700000000003</v>
      </c>
      <c r="O15" s="82">
        <f t="shared" si="6"/>
        <v>0.45715435761896411</v>
      </c>
      <c r="P15" s="82">
        <f t="shared" si="7"/>
        <v>6.7222787310165506E-4</v>
      </c>
      <c r="Q15" s="85">
        <v>241.89</v>
      </c>
      <c r="R15" s="85">
        <v>0.29349599999999998</v>
      </c>
      <c r="S15" s="82">
        <f t="shared" si="8"/>
        <v>0.28962561635588796</v>
      </c>
      <c r="T15" s="82">
        <f t="shared" si="9"/>
        <v>1.497986955260983E-5</v>
      </c>
      <c r="U15" s="85">
        <v>43.835599999999999</v>
      </c>
      <c r="V15" s="85">
        <v>0.51222500000000004</v>
      </c>
      <c r="W15" s="82">
        <f t="shared" si="10"/>
        <v>0.48466503524775018</v>
      </c>
      <c r="X15" s="82">
        <f t="shared" si="11"/>
        <v>7.5955165714525501E-4</v>
      </c>
      <c r="Y15" s="85">
        <v>70.684899999999999</v>
      </c>
      <c r="Z15" s="85">
        <v>0.39369199999999999</v>
      </c>
      <c r="AA15" s="82">
        <f t="shared" si="12"/>
        <v>0.42386946662415431</v>
      </c>
      <c r="AB15" s="82">
        <f t="shared" si="13"/>
        <v>9.1067949185194823E-4</v>
      </c>
      <c r="AC15" s="85">
        <v>117.626</v>
      </c>
      <c r="AD15" s="85">
        <v>0.51492499999999997</v>
      </c>
      <c r="AE15" s="82">
        <f t="shared" si="14"/>
        <v>0.55689957641427046</v>
      </c>
      <c r="AF15" s="82">
        <f t="shared" si="15"/>
        <v>1.7618650651574327E-3</v>
      </c>
      <c r="AG15" s="85">
        <v>474.142</v>
      </c>
      <c r="AH15" s="85">
        <v>0.26022299999999998</v>
      </c>
      <c r="AI15" s="82">
        <f t="shared" si="16"/>
        <v>0.27056348918588385</v>
      </c>
      <c r="AJ15" s="82">
        <f t="shared" si="17"/>
        <v>1.069257166033813E-4</v>
      </c>
      <c r="AK15" s="85">
        <v>326.31799999999998</v>
      </c>
      <c r="AL15" s="85">
        <v>0.483344</v>
      </c>
      <c r="AM15" s="82">
        <f t="shared" si="18"/>
        <v>0.55693283077543065</v>
      </c>
      <c r="AN15" s="82">
        <f t="shared" si="19"/>
        <v>5.4153160148949706E-3</v>
      </c>
      <c r="AO15" s="85">
        <v>81.461200000000005</v>
      </c>
      <c r="AP15" s="85">
        <v>0.50190800000000002</v>
      </c>
      <c r="AQ15" s="82">
        <f t="shared" si="20"/>
        <v>0.52152002327943414</v>
      </c>
      <c r="AR15" s="82">
        <f t="shared" si="21"/>
        <v>3.846314571130659E-4</v>
      </c>
      <c r="AS15" s="85">
        <v>49.863</v>
      </c>
      <c r="AT15" s="85">
        <v>0.54151899999999997</v>
      </c>
      <c r="AU15" s="82">
        <f t="shared" si="22"/>
        <v>0.56069029134255177</v>
      </c>
      <c r="AV15" s="82">
        <f t="shared" si="23"/>
        <v>3.6753841174100158E-4</v>
      </c>
      <c r="AW15" s="85">
        <v>114.703</v>
      </c>
      <c r="AX15" s="85">
        <v>0.87313399999999997</v>
      </c>
      <c r="AY15" s="82">
        <f t="shared" si="24"/>
        <v>0.85884555044516975</v>
      </c>
      <c r="AZ15" s="82">
        <f t="shared" si="25"/>
        <v>2.0415979068092786E-4</v>
      </c>
      <c r="BA15" s="85">
        <v>322.197</v>
      </c>
      <c r="BB15" s="85">
        <v>0.297398</v>
      </c>
      <c r="BC15" s="82">
        <f t="shared" si="290"/>
        <v>0.36107693725679502</v>
      </c>
      <c r="BD15" s="82">
        <f t="shared" si="291"/>
        <v>4.0550070501548371E-3</v>
      </c>
      <c r="BE15" s="85">
        <v>241.89</v>
      </c>
      <c r="BF15" s="85">
        <v>0.29349599999999998</v>
      </c>
      <c r="BG15" s="82">
        <f t="shared" si="28"/>
        <v>0.28962735142170681</v>
      </c>
      <c r="BH15" s="82">
        <f t="shared" si="29"/>
        <v>1.4966441822329731E-5</v>
      </c>
      <c r="BI15" s="84">
        <v>470.58800000000002</v>
      </c>
      <c r="BJ15" s="84">
        <v>0.19808300000000001</v>
      </c>
      <c r="BK15" s="82">
        <f t="shared" si="30"/>
        <v>0.17118430937965801</v>
      </c>
      <c r="BL15" s="82">
        <f t="shared" si="31"/>
        <v>7.2353955708887485E-4</v>
      </c>
      <c r="BM15" s="84">
        <v>1040.44</v>
      </c>
      <c r="BN15" s="84">
        <v>0.46006399999999997</v>
      </c>
      <c r="BO15" s="82">
        <f t="shared" si="32"/>
        <v>0.49801498980581965</v>
      </c>
      <c r="BP15" s="82">
        <f t="shared" si="33"/>
        <v>1.4402776272414292E-3</v>
      </c>
      <c r="BQ15" s="84">
        <v>1272.06</v>
      </c>
      <c r="BR15" s="84">
        <v>0.74760400000000005</v>
      </c>
      <c r="BS15" s="82">
        <f t="shared" si="34"/>
        <v>0.75659289889372072</v>
      </c>
      <c r="BT15" s="82">
        <f t="shared" si="35"/>
        <v>8.0800303321532793E-5</v>
      </c>
      <c r="BU15" s="84">
        <v>6.7627499999999996</v>
      </c>
      <c r="BV15" s="84">
        <v>1.3760700000000001E-2</v>
      </c>
      <c r="BW15" s="82">
        <f t="shared" si="36"/>
        <v>1.5955304320059292E-2</v>
      </c>
      <c r="BX15" s="82">
        <f t="shared" si="37"/>
        <v>4.8162881216229025E-6</v>
      </c>
      <c r="BY15" s="84">
        <v>11.9734</v>
      </c>
      <c r="BZ15" s="84">
        <v>3.7268099999999998E-2</v>
      </c>
      <c r="CA15" s="82">
        <f t="shared" si="38"/>
        <v>3.7835603901667153E-2</v>
      </c>
      <c r="CB15" s="82">
        <f t="shared" si="39"/>
        <v>3.2206067840744348E-7</v>
      </c>
      <c r="CC15" s="84">
        <v>16.183</v>
      </c>
      <c r="CD15" s="84">
        <v>0.56860900000000003</v>
      </c>
      <c r="CE15" s="82">
        <f t="shared" si="40"/>
        <v>0.5803419073621735</v>
      </c>
      <c r="CF15" s="82">
        <f t="shared" si="41"/>
        <v>1.3766111516934446E-4</v>
      </c>
      <c r="CG15" s="84">
        <v>127.232</v>
      </c>
      <c r="CH15" s="84">
        <v>0.62229699999999999</v>
      </c>
      <c r="CI15" s="82">
        <f t="shared" si="42"/>
        <v>0.57917472647272117</v>
      </c>
      <c r="CJ15" s="82">
        <f t="shared" si="43"/>
        <v>1.8595304741614517E-3</v>
      </c>
      <c r="CK15" s="84">
        <v>34.257199999999997</v>
      </c>
      <c r="CL15" s="84">
        <v>0.20025999999999999</v>
      </c>
      <c r="CM15" s="82">
        <f t="shared" si="44"/>
        <v>0.20072061335279312</v>
      </c>
      <c r="CN15" s="82">
        <f t="shared" si="45"/>
        <v>2.1216466077132536E-7</v>
      </c>
      <c r="CO15" s="84">
        <v>41.685099999999998</v>
      </c>
      <c r="CP15" s="84">
        <v>0.24949299999999999</v>
      </c>
      <c r="CQ15" s="82">
        <f t="shared" si="46"/>
        <v>0.27103616971900624</v>
      </c>
      <c r="CR15" s="82">
        <f t="shared" si="47"/>
        <v>4.6410816154190759E-4</v>
      </c>
      <c r="CS15" s="84">
        <v>178.01300000000001</v>
      </c>
      <c r="CT15" s="84">
        <v>0.27916800000000003</v>
      </c>
      <c r="CU15" s="82">
        <f t="shared" si="48"/>
        <v>0.29063336048805288</v>
      </c>
      <c r="CV15" s="82">
        <f t="shared" si="49"/>
        <v>1.3145449112100363E-4</v>
      </c>
      <c r="CW15" s="84">
        <v>184.15199999999999</v>
      </c>
      <c r="CX15" s="84">
        <v>0.23627899999999999</v>
      </c>
      <c r="CY15" s="82">
        <f t="shared" si="50"/>
        <v>0.23533579949626005</v>
      </c>
      <c r="CZ15" s="82">
        <f t="shared" si="51"/>
        <v>8.8962719025528374E-7</v>
      </c>
      <c r="DA15" s="84">
        <v>112.479</v>
      </c>
      <c r="DB15" s="84">
        <v>0.94667900000000005</v>
      </c>
      <c r="DC15" s="82">
        <f t="shared" si="52"/>
        <v>0.9044373711362691</v>
      </c>
      <c r="DD15" s="82">
        <f t="shared" si="53"/>
        <v>1.7843552090611879E-3</v>
      </c>
      <c r="DE15" s="84">
        <v>198.19499999999999</v>
      </c>
      <c r="DF15" s="84">
        <v>0.95833299999999999</v>
      </c>
      <c r="DG15" s="82">
        <f t="shared" si="294"/>
        <v>0.90647210315506654</v>
      </c>
      <c r="DH15" s="82">
        <f t="shared" si="55"/>
        <v>2.689552621560828E-3</v>
      </c>
      <c r="DI15" s="84">
        <v>252.375</v>
      </c>
      <c r="DJ15" s="84">
        <v>0.95</v>
      </c>
      <c r="DK15" s="82">
        <f t="shared" si="56"/>
        <v>0.93257927187449585</v>
      </c>
      <c r="DL15" s="82">
        <f t="shared" si="57"/>
        <v>3.0348176842272972E-4</v>
      </c>
      <c r="DM15" s="84">
        <v>598.23500000000001</v>
      </c>
      <c r="DN15" s="84">
        <v>0.96666700000000005</v>
      </c>
      <c r="DO15" s="82">
        <f t="shared" si="58"/>
        <v>0.8690152231614684</v>
      </c>
      <c r="DP15" s="82">
        <f t="shared" si="59"/>
        <v>9.5358695197223873E-3</v>
      </c>
      <c r="DQ15" s="84">
        <v>240.95</v>
      </c>
      <c r="DR15" s="84">
        <v>0.56032800000000005</v>
      </c>
      <c r="DS15" s="82">
        <f t="shared" si="60"/>
        <v>0.58471387345250536</v>
      </c>
      <c r="DT15" s="82">
        <f t="shared" si="61"/>
        <v>5.9467082404160345E-4</v>
      </c>
      <c r="DU15" s="84">
        <v>11.9291</v>
      </c>
      <c r="DV15" s="84">
        <v>0.25219900000000001</v>
      </c>
      <c r="DW15" s="82">
        <f t="shared" si="62"/>
        <v>0.23556045968360889</v>
      </c>
      <c r="DX15" s="82">
        <f t="shared" si="63"/>
        <v>2.7684102386017252E-4</v>
      </c>
      <c r="DY15" s="84">
        <v>20.968</v>
      </c>
      <c r="DZ15" s="84">
        <v>0.27756999999999998</v>
      </c>
      <c r="EA15" s="82">
        <f t="shared" si="64"/>
        <v>0.27166841300449507</v>
      </c>
      <c r="EB15" s="82">
        <f t="shared" si="65"/>
        <v>3.4828729065512727E-5</v>
      </c>
      <c r="EC15" s="84">
        <v>33.662500000000001</v>
      </c>
      <c r="ED15" s="86">
        <v>0</v>
      </c>
      <c r="EE15" s="82">
        <f t="shared" si="66"/>
        <v>8.2499859595747682E-15</v>
      </c>
      <c r="EF15" s="82">
        <f t="shared" si="67"/>
        <v>6.8062268333180807E-29</v>
      </c>
      <c r="EG15" s="84">
        <v>59.740299999999998</v>
      </c>
      <c r="EH15" s="84">
        <v>8.4255300000000005E-3</v>
      </c>
      <c r="EI15" s="82">
        <f t="shared" si="68"/>
        <v>7.2446119669931129E-3</v>
      </c>
      <c r="EJ15" s="82">
        <f t="shared" si="69"/>
        <v>1.3945674006808564E-6</v>
      </c>
      <c r="EK15" s="84">
        <v>976.84199999999998</v>
      </c>
      <c r="EL15" s="84">
        <v>0.29192299999999999</v>
      </c>
      <c r="EM15" s="82">
        <f t="shared" si="70"/>
        <v>0.28160054361280284</v>
      </c>
      <c r="EN15" s="82">
        <f t="shared" si="71"/>
        <v>1.065531058655871E-4</v>
      </c>
      <c r="EO15" s="84">
        <v>10.125500000000001</v>
      </c>
      <c r="EP15" s="84">
        <v>0.60468500000000003</v>
      </c>
      <c r="EQ15" s="82">
        <f t="shared" si="72"/>
        <v>0.59256146280802313</v>
      </c>
      <c r="ER15" s="82">
        <f t="shared" si="73"/>
        <v>1.4698015404524705E-4</v>
      </c>
      <c r="ES15" s="84">
        <v>13.8788</v>
      </c>
      <c r="ET15" s="84">
        <v>0.15808800000000001</v>
      </c>
      <c r="EU15" s="82">
        <f t="shared" si="74"/>
        <v>0.10471333602679904</v>
      </c>
      <c r="EV15" s="82">
        <f t="shared" si="75"/>
        <v>2.8488547542521174E-3</v>
      </c>
      <c r="EW15" s="84">
        <v>50.185600000000001</v>
      </c>
      <c r="EX15" s="84">
        <v>0.44736199999999998</v>
      </c>
      <c r="EY15" s="82">
        <f t="shared" si="76"/>
        <v>0.43448276065425945</v>
      </c>
      <c r="EZ15" s="82">
        <f t="shared" si="77"/>
        <v>1.6587480612487106E-4</v>
      </c>
      <c r="FA15" s="84">
        <v>63.340299999999999</v>
      </c>
      <c r="FB15" s="84">
        <v>0.14516100000000001</v>
      </c>
      <c r="FC15" s="82">
        <f t="shared" si="78"/>
        <v>0.1240960463634922</v>
      </c>
      <c r="FD15" s="82">
        <f t="shared" si="79"/>
        <v>4.4373227170822386E-4</v>
      </c>
      <c r="FE15" s="84">
        <v>954.62199999999996</v>
      </c>
      <c r="FF15" s="84">
        <v>0.40101599999999998</v>
      </c>
      <c r="FG15" s="82">
        <f t="shared" si="80"/>
        <v>0.42726880357075558</v>
      </c>
      <c r="FH15" s="82">
        <f t="shared" si="81"/>
        <v>6.8920969532467802E-4</v>
      </c>
      <c r="FI15" s="84">
        <v>57.538200000000003</v>
      </c>
      <c r="FJ15" s="84">
        <v>0.74401899999999999</v>
      </c>
      <c r="FK15" s="82">
        <f t="shared" si="82"/>
        <v>0.72835223818395545</v>
      </c>
      <c r="FL15" s="82">
        <f t="shared" si="83"/>
        <v>2.4544742580067118E-4</v>
      </c>
      <c r="FM15" s="84">
        <v>79.007599999999996</v>
      </c>
      <c r="FN15" s="84">
        <v>0.72727299999999995</v>
      </c>
      <c r="FO15" s="82">
        <f t="shared" si="84"/>
        <v>0.71139770683149184</v>
      </c>
      <c r="FP15" s="82">
        <f t="shared" si="85"/>
        <v>2.5202493318608022E-4</v>
      </c>
      <c r="FQ15" s="84">
        <v>86.164100000000005</v>
      </c>
      <c r="FR15" s="84">
        <v>0.368421</v>
      </c>
      <c r="FS15" s="82">
        <f t="shared" si="86"/>
        <v>0.36923329421748319</v>
      </c>
      <c r="FT15" s="82">
        <f t="shared" si="87"/>
        <v>6.5982189575662682E-7</v>
      </c>
      <c r="FU15" s="84">
        <v>105.916</v>
      </c>
      <c r="FV15" s="84">
        <v>0.25358900000000001</v>
      </c>
      <c r="FW15" s="82">
        <f t="shared" si="88"/>
        <v>0.25315077051159812</v>
      </c>
      <c r="FX15" s="82">
        <f t="shared" si="89"/>
        <v>1.9204508450497935E-7</v>
      </c>
      <c r="FY15" s="84">
        <v>502.37099999999998</v>
      </c>
      <c r="FZ15" s="84">
        <v>0.82022499999999998</v>
      </c>
      <c r="GA15" s="82">
        <f t="shared" si="90"/>
        <v>0.8148524068075349</v>
      </c>
      <c r="GB15" s="82">
        <f t="shared" si="91"/>
        <v>2.8864757611722127E-5</v>
      </c>
      <c r="GC15" s="84">
        <v>225.708</v>
      </c>
      <c r="GD15" s="84">
        <v>0.57954499999999998</v>
      </c>
      <c r="GE15" s="82">
        <f t="shared" si="92"/>
        <v>0.63586124270525235</v>
      </c>
      <c r="GF15" s="82">
        <f t="shared" si="93"/>
        <v>3.1715191924368909E-3</v>
      </c>
      <c r="GG15" s="84">
        <v>297.38600000000002</v>
      </c>
      <c r="GH15" s="84">
        <v>0.80397700000000005</v>
      </c>
      <c r="GI15" s="82">
        <f t="shared" si="94"/>
        <v>0.80574158837231535</v>
      </c>
      <c r="GJ15" s="82">
        <f t="shared" si="95"/>
        <v>3.1137721237103637E-6</v>
      </c>
      <c r="GK15" s="84">
        <v>376.68799999999999</v>
      </c>
      <c r="GL15" s="84">
        <v>0.34659099999999998</v>
      </c>
      <c r="GM15" s="82">
        <f t="shared" si="96"/>
        <v>0.39296531641776283</v>
      </c>
      <c r="GN15" s="82">
        <f t="shared" si="97"/>
        <v>2.150577223214789E-3</v>
      </c>
      <c r="GO15" s="84">
        <v>454.46600000000001</v>
      </c>
      <c r="GP15" s="84">
        <v>0.460227</v>
      </c>
      <c r="GQ15" s="82">
        <f t="shared" si="98"/>
        <v>0.47720897996130451</v>
      </c>
      <c r="GR15" s="82">
        <f t="shared" si="99"/>
        <v>2.8838764340614816E-4</v>
      </c>
      <c r="GS15" s="84">
        <v>452.94099999999997</v>
      </c>
      <c r="GT15" s="84">
        <v>0.27840900000000002</v>
      </c>
      <c r="GU15" s="82">
        <f t="shared" si="100"/>
        <v>0.28631307585363985</v>
      </c>
      <c r="GV15" s="82">
        <f t="shared" si="101"/>
        <v>6.2474415100092305E-5</v>
      </c>
      <c r="GW15" s="115">
        <v>92</v>
      </c>
      <c r="GY15" s="82">
        <f t="shared" si="292"/>
        <v>0.96277302186114433</v>
      </c>
      <c r="GZ15" s="82"/>
      <c r="HA15" s="84">
        <v>114.479</v>
      </c>
      <c r="HB15" s="84">
        <v>0.53428600000000004</v>
      </c>
      <c r="HC15" s="82">
        <f t="shared" si="104"/>
        <v>0.59801040713051368</v>
      </c>
      <c r="HD15" s="82">
        <f t="shared" si="105"/>
        <v>4.0608000641354572E-3</v>
      </c>
      <c r="HE15" s="84">
        <v>194.012</v>
      </c>
      <c r="HF15" s="84">
        <v>0.56857100000000005</v>
      </c>
      <c r="HG15" s="82">
        <f t="shared" si="106"/>
        <v>0.63408623045360746</v>
      </c>
      <c r="HH15" s="82">
        <f t="shared" si="107"/>
        <v>4.2922454213892881E-3</v>
      </c>
      <c r="HI15" s="84">
        <v>241.24100000000001</v>
      </c>
      <c r="HJ15" s="84">
        <v>0.64571400000000001</v>
      </c>
      <c r="HK15" s="82">
        <f t="shared" si="108"/>
        <v>0.68224797965555573</v>
      </c>
      <c r="HL15" s="82">
        <f t="shared" si="109"/>
        <v>1.3347316694725588E-3</v>
      </c>
      <c r="HM15" s="84">
        <v>1.1068916666666666</v>
      </c>
      <c r="HN15" s="84">
        <v>0.55249099999999995</v>
      </c>
      <c r="HO15" s="82">
        <f t="shared" si="110"/>
        <v>0.48964067404191813</v>
      </c>
      <c r="HP15" s="82">
        <f t="shared" si="111"/>
        <v>3.9501634730371334E-3</v>
      </c>
      <c r="HQ15" s="84">
        <v>0.49246833333333334</v>
      </c>
      <c r="HR15" s="84">
        <v>0.91556300000000002</v>
      </c>
      <c r="HS15" s="82">
        <f t="shared" si="112"/>
        <v>0.99920090560370223</v>
      </c>
      <c r="HT15" s="82">
        <f t="shared" si="113"/>
        <v>6.9952992537738014E-3</v>
      </c>
      <c r="HU15" s="84">
        <v>0.41336000000000001</v>
      </c>
      <c r="HV15" s="84">
        <v>0.931481</v>
      </c>
      <c r="HW15" s="82">
        <f t="shared" si="114"/>
        <v>0.99698329390284757</v>
      </c>
      <c r="HX15" s="82">
        <f t="shared" si="115"/>
        <v>4.2905505065350211E-3</v>
      </c>
      <c r="HY15" s="84">
        <v>0.58257333333333328</v>
      </c>
      <c r="HZ15" s="84">
        <v>0.74685999999999997</v>
      </c>
      <c r="IA15" s="82">
        <f t="shared" si="116"/>
        <v>0.75173366903654892</v>
      </c>
      <c r="IB15" s="82">
        <f t="shared" si="117"/>
        <v>2.3752649877816023E-5</v>
      </c>
      <c r="IC15" s="84">
        <v>3.4963166666666665</v>
      </c>
      <c r="ID15" s="84">
        <v>0.388548</v>
      </c>
      <c r="IE15" s="82">
        <f t="shared" si="118"/>
        <v>0.42306249697056653</v>
      </c>
      <c r="IF15" s="82">
        <f t="shared" si="119"/>
        <v>1.1912505011312457E-3</v>
      </c>
      <c r="IG15" s="84">
        <v>1.6323533333333333</v>
      </c>
      <c r="IH15" s="84">
        <v>0.80457000000000001</v>
      </c>
      <c r="II15" s="82">
        <f t="shared" si="120"/>
        <v>0.76386960620279587</v>
      </c>
      <c r="IJ15" s="82">
        <f t="shared" si="121"/>
        <v>1.6565220552474931E-3</v>
      </c>
      <c r="IK15" s="84">
        <v>1.7095666666666667</v>
      </c>
      <c r="IL15" s="84">
        <v>0.79428699999999997</v>
      </c>
      <c r="IM15" s="82">
        <f t="shared" si="122"/>
        <v>0.8080435578074181</v>
      </c>
      <c r="IN15" s="82">
        <f t="shared" si="123"/>
        <v>1.8924288270883685E-4</v>
      </c>
      <c r="IO15" s="84">
        <v>1.5</v>
      </c>
      <c r="IP15" s="84">
        <v>0.29179500000000003</v>
      </c>
      <c r="IQ15" s="82">
        <f t="shared" si="124"/>
        <v>0.24525952922713698</v>
      </c>
      <c r="IR15" s="82">
        <f t="shared" si="125"/>
        <v>2.1655500400519908E-3</v>
      </c>
      <c r="IS15" s="93">
        <v>200.541</v>
      </c>
      <c r="IT15" s="94">
        <v>0.39529399999999998</v>
      </c>
      <c r="IU15" s="82">
        <f t="shared" si="274"/>
        <v>0.41786092082864451</v>
      </c>
      <c r="IV15" s="82">
        <f t="shared" si="275"/>
        <v>5.0926591568631037E-4</v>
      </c>
      <c r="IW15" s="93">
        <v>256.036</v>
      </c>
      <c r="IX15" s="94">
        <v>0.18823500000000001</v>
      </c>
      <c r="IY15" s="82">
        <f t="shared" si="276"/>
        <v>0.20875197486179028</v>
      </c>
      <c r="IZ15" s="82">
        <f t="shared" si="277"/>
        <v>4.2094625747933392E-4</v>
      </c>
      <c r="JA15" s="93">
        <v>338.01799999999997</v>
      </c>
      <c r="JB15" s="94">
        <v>0.19764699999999999</v>
      </c>
      <c r="JC15" s="82">
        <f t="shared" si="278"/>
        <v>0.21618442663474394</v>
      </c>
      <c r="JD15" s="82">
        <f t="shared" si="279"/>
        <v>3.4363618623851433E-4</v>
      </c>
      <c r="JE15" s="93">
        <v>390.99099999999999</v>
      </c>
      <c r="JF15" s="94">
        <v>0.15764700000000001</v>
      </c>
      <c r="JG15" s="82">
        <f t="shared" si="280"/>
        <v>0.13923227938904895</v>
      </c>
      <c r="JH15" s="82">
        <f t="shared" si="281"/>
        <v>3.3910193517938588E-4</v>
      </c>
      <c r="JI15" s="93">
        <v>456.577</v>
      </c>
      <c r="JJ15" s="94">
        <v>0.21882399999999999</v>
      </c>
      <c r="JK15" s="82">
        <f t="shared" si="282"/>
        <v>0.24944685352485821</v>
      </c>
      <c r="JL15" s="82">
        <f t="shared" si="283"/>
        <v>9.3775915800492135E-4</v>
      </c>
      <c r="JM15" s="97">
        <v>36.957599999999999</v>
      </c>
      <c r="JN15" s="98">
        <v>0.54552999999999996</v>
      </c>
      <c r="JO15" s="82">
        <f t="shared" si="284"/>
        <v>0.50487391804881687</v>
      </c>
      <c r="JP15" s="82">
        <f t="shared" si="285"/>
        <v>1.6529169996213151E-3</v>
      </c>
      <c r="JQ15" s="97">
        <v>91.393600000000006</v>
      </c>
      <c r="JR15" s="98">
        <v>0.56854700000000002</v>
      </c>
      <c r="JS15" s="82">
        <f t="shared" si="286"/>
        <v>0.52818040955449941</v>
      </c>
      <c r="JT15" s="82">
        <f t="shared" si="287"/>
        <v>1.6294616241947816E-3</v>
      </c>
      <c r="JU15" s="97">
        <v>154.80699999999999</v>
      </c>
      <c r="JV15" s="98">
        <v>0.80559800000000004</v>
      </c>
      <c r="JW15" s="82">
        <f t="shared" si="288"/>
        <v>0.81684332790885983</v>
      </c>
      <c r="JX15" s="82">
        <f t="shared" si="289"/>
        <v>1.2645739977778096E-4</v>
      </c>
      <c r="KC15" s="115">
        <v>7.8</v>
      </c>
      <c r="KE15" s="113">
        <f t="shared" si="130"/>
        <v>0.99603249665069382</v>
      </c>
      <c r="KG15" s="115">
        <v>21</v>
      </c>
      <c r="KI15" s="113">
        <f t="shared" si="132"/>
        <v>0.98812650251743261</v>
      </c>
      <c r="LM15" s="115">
        <v>10</v>
      </c>
      <c r="LO15" s="113">
        <f t="shared" si="148"/>
        <v>0.77744306542543351</v>
      </c>
      <c r="PM15">
        <v>210.90899999999999</v>
      </c>
      <c r="PN15">
        <v>0.95693600000000001</v>
      </c>
      <c r="PO15" s="82">
        <f t="shared" si="200"/>
        <v>0.99460122221165015</v>
      </c>
      <c r="PP15" s="82">
        <f t="shared" si="201"/>
        <v>1.4186689642529831E-3</v>
      </c>
      <c r="QC15">
        <v>20.8062</v>
      </c>
      <c r="QD15">
        <v>0.19093399999999999</v>
      </c>
      <c r="QE15" s="82">
        <f t="shared" si="208"/>
        <v>0.18785978667587253</v>
      </c>
      <c r="QF15" s="82">
        <f t="shared" si="209"/>
        <v>9.4507875622428509E-6</v>
      </c>
      <c r="QG15">
        <v>21.450299999999999</v>
      </c>
      <c r="QH15">
        <v>0.21675800000000001</v>
      </c>
      <c r="QI15" s="82">
        <f t="shared" si="210"/>
        <v>0.18724797946291175</v>
      </c>
      <c r="QJ15" s="82">
        <f t="shared" si="211"/>
        <v>8.7084131209937089E-4</v>
      </c>
      <c r="QK15">
        <v>43.260800000000003</v>
      </c>
      <c r="QL15">
        <v>0.100549</v>
      </c>
      <c r="QM15" s="82">
        <f t="shared" si="212"/>
        <v>0.11535458175053652</v>
      </c>
      <c r="QN15" s="82">
        <f t="shared" si="213"/>
        <v>2.1920525097182005E-4</v>
      </c>
      <c r="QO15">
        <v>36.424999999999997</v>
      </c>
      <c r="QP15">
        <v>0.1</v>
      </c>
      <c r="QQ15" s="82">
        <f t="shared" si="214"/>
        <v>0.12918665639420202</v>
      </c>
      <c r="QR15" s="82">
        <f t="shared" si="215"/>
        <v>8.5186091147321306E-4</v>
      </c>
      <c r="QS15">
        <v>43.929600000000001</v>
      </c>
      <c r="QT15">
        <v>9.9452100000000002E-2</v>
      </c>
      <c r="QU15" s="82">
        <f t="shared" si="216"/>
        <v>0.11841437157199587</v>
      </c>
      <c r="QV15" s="82">
        <f t="shared" si="217"/>
        <v>3.5956774317012275E-4</v>
      </c>
      <c r="RA15">
        <v>46.892499999999998</v>
      </c>
      <c r="RB15">
        <v>8.3159200000000003E-2</v>
      </c>
      <c r="RC15" s="82">
        <f t="shared" si="220"/>
        <v>8.7425532466943651E-2</v>
      </c>
      <c r="RD15" s="82">
        <f t="shared" si="221"/>
        <v>1.8201592718497473E-5</v>
      </c>
      <c r="RE15"/>
      <c r="RF15"/>
      <c r="RM15">
        <v>21.052099999999999</v>
      </c>
      <c r="RN15">
        <v>7.4293799999999993E-2</v>
      </c>
      <c r="RO15" s="82">
        <f t="shared" si="226"/>
        <v>7.946652088081213E-2</v>
      </c>
      <c r="RP15" s="82">
        <f t="shared" si="227"/>
        <v>2.6757041310789894E-5</v>
      </c>
      <c r="RQ15"/>
      <c r="RR15"/>
      <c r="RU15">
        <v>36.884099999999997</v>
      </c>
      <c r="RV15">
        <v>8.8168999999999997E-2</v>
      </c>
      <c r="RW15" s="82">
        <f t="shared" si="230"/>
        <v>9.1612428949060548E-2</v>
      </c>
      <c r="RX15" s="82">
        <f t="shared" si="231"/>
        <v>1.1857202927228249E-5</v>
      </c>
      <c r="RY15">
        <v>36.485399999999998</v>
      </c>
      <c r="RZ15">
        <v>4.9859199999999999E-2</v>
      </c>
      <c r="SA15" s="82">
        <f t="shared" si="232"/>
        <v>4.3683487057721154E-2</v>
      </c>
      <c r="SB15" s="82">
        <f t="shared" si="233"/>
        <v>3.8139430345430429E-5</v>
      </c>
      <c r="SC15">
        <v>65.675700000000006</v>
      </c>
      <c r="SD15">
        <v>0.22829099999999999</v>
      </c>
      <c r="SE15" s="82">
        <f t="shared" si="234"/>
        <v>0.22576868005873882</v>
      </c>
      <c r="SF15" s="82">
        <f t="shared" si="235"/>
        <v>6.3620978860837781E-6</v>
      </c>
      <c r="SO15">
        <v>23.557400000000001</v>
      </c>
      <c r="SP15">
        <v>0.100193</v>
      </c>
      <c r="SQ15" s="82">
        <f t="shared" si="240"/>
        <v>0.10038717697203504</v>
      </c>
      <c r="SR15" s="82">
        <f t="shared" si="241"/>
        <v>3.7704696468696716E-8</v>
      </c>
      <c r="SW15">
        <v>10.6568</v>
      </c>
      <c r="SX15">
        <v>0.126716</v>
      </c>
      <c r="SY15" s="82">
        <f t="shared" si="244"/>
        <v>0.11869123474128955</v>
      </c>
      <c r="SZ15" s="82">
        <f t="shared" si="245"/>
        <v>6.4396857457406115E-5</v>
      </c>
      <c r="TA15">
        <v>27.667400000000001</v>
      </c>
      <c r="TB15">
        <v>7.9656900000000003E-2</v>
      </c>
      <c r="TC15" s="82">
        <f t="shared" si="246"/>
        <v>7.8692747000317295E-2</v>
      </c>
      <c r="TD15" s="82">
        <f t="shared" si="247"/>
        <v>9.2959100679716298E-7</v>
      </c>
      <c r="TE15">
        <v>27.667400000000001</v>
      </c>
      <c r="TF15">
        <v>7.9656900000000003E-2</v>
      </c>
      <c r="TG15" s="82">
        <f t="shared" si="248"/>
        <v>7.8692747000317295E-2</v>
      </c>
      <c r="TH15" s="82">
        <f t="shared" si="249"/>
        <v>9.2959100679716298E-7</v>
      </c>
      <c r="TI15">
        <v>118.37</v>
      </c>
      <c r="TJ15">
        <v>5.6057599999999999E-2</v>
      </c>
      <c r="TK15" s="82">
        <f t="shared" si="250"/>
        <v>5.763745402336673E-2</v>
      </c>
      <c r="TL15" s="82">
        <f t="shared" si="251"/>
        <v>2.4959387351480467E-6</v>
      </c>
      <c r="TM15">
        <v>93.412599999999998</v>
      </c>
      <c r="TN15">
        <v>4.1605099999999999E-2</v>
      </c>
      <c r="TO15" s="82">
        <f t="shared" si="252"/>
        <v>4.7052373155702799E-2</v>
      </c>
      <c r="TP15" s="82">
        <f t="shared" si="253"/>
        <v>2.9672784832840346E-5</v>
      </c>
      <c r="TU15">
        <v>63.655799999999999</v>
      </c>
      <c r="TV15">
        <v>0.10000299999999999</v>
      </c>
      <c r="TW15" s="82">
        <f t="shared" si="256"/>
        <v>1.3627049583543034E-11</v>
      </c>
      <c r="TX15" s="82">
        <f t="shared" si="257"/>
        <v>1.0000600006274509E-2</v>
      </c>
      <c r="TY15" s="84">
        <v>3.5612518518518517</v>
      </c>
      <c r="TZ15" s="84">
        <v>0.89055800000000007</v>
      </c>
      <c r="UA15" s="82">
        <f t="shared" si="258"/>
        <v>0.36787944117144233</v>
      </c>
      <c r="UB15" s="82">
        <f t="shared" si="259"/>
        <v>0.27319287585909807</v>
      </c>
      <c r="UC15" s="84">
        <v>59.116666666666667</v>
      </c>
      <c r="UD15" s="84">
        <v>0.76180300000000001</v>
      </c>
      <c r="UE15" s="82">
        <f t="shared" si="260"/>
        <v>0.77822652741653653</v>
      </c>
      <c r="UF15" s="82">
        <f t="shared" si="261"/>
        <v>2.6973225280172678E-4</v>
      </c>
      <c r="UG15" s="84">
        <v>63.390370370370363</v>
      </c>
      <c r="UH15" s="84">
        <v>0.67811200000000005</v>
      </c>
      <c r="UI15" s="82">
        <f t="shared" si="262"/>
        <v>0.66779974076724424</v>
      </c>
      <c r="UJ15" s="82">
        <f t="shared" si="263"/>
        <v>1.0634269048355734E-4</v>
      </c>
      <c r="UO15" s="84">
        <v>62.952592592592595</v>
      </c>
      <c r="UP15" s="84">
        <v>0.70905200000000013</v>
      </c>
      <c r="UQ15" s="82">
        <f t="shared" si="266"/>
        <v>0.71726832116152284</v>
      </c>
      <c r="UR15" s="82">
        <f t="shared" si="267"/>
        <v>6.7507933429285908E-5</v>
      </c>
      <c r="US15" s="84">
        <v>24.216518518518519</v>
      </c>
      <c r="UT15" s="84">
        <v>0.61290299999999998</v>
      </c>
      <c r="UU15" s="82">
        <f t="shared" si="268"/>
        <v>0.6155808235938266</v>
      </c>
      <c r="UV15" s="82">
        <f t="shared" si="269"/>
        <v>7.1707391996545288E-6</v>
      </c>
      <c r="UW15" s="84">
        <v>63.03407407407407</v>
      </c>
      <c r="UX15" s="84">
        <v>0.46451599999999998</v>
      </c>
      <c r="UY15" s="82">
        <f t="shared" si="270"/>
        <v>0.51146097369838817</v>
      </c>
      <c r="UZ15" s="82">
        <f t="shared" si="271"/>
        <v>2.2038305555423581E-3</v>
      </c>
      <c r="VA15" s="84">
        <v>142.8062962962963</v>
      </c>
      <c r="VB15" s="84">
        <v>0.41935499999999998</v>
      </c>
      <c r="VC15" s="82">
        <f t="shared" si="272"/>
        <v>0.33331507518721998</v>
      </c>
      <c r="VD15" s="82">
        <f t="shared" si="273"/>
        <v>7.4028686617888355E-3</v>
      </c>
    </row>
    <row r="16" spans="1:576" x14ac:dyDescent="0.25">
      <c r="A16" s="85">
        <v>51.506799999999998</v>
      </c>
      <c r="B16" s="85">
        <v>0.97882199999999997</v>
      </c>
      <c r="C16" s="82">
        <f t="shared" si="0"/>
        <v>0.92795842513973403</v>
      </c>
      <c r="D16" s="82">
        <f t="shared" si="2"/>
        <v>2.587103247565877E-3</v>
      </c>
      <c r="E16" s="85">
        <v>120.548</v>
      </c>
      <c r="F16" s="85">
        <v>0.327795</v>
      </c>
      <c r="G16" s="82">
        <f t="shared" si="1"/>
        <v>0.32681061631624936</v>
      </c>
      <c r="H16" s="82">
        <f t="shared" si="3"/>
        <v>9.690112368344895E-7</v>
      </c>
      <c r="I16" s="85">
        <v>140.274</v>
      </c>
      <c r="J16" s="85">
        <v>0.36940299999999998</v>
      </c>
      <c r="K16" s="82">
        <f t="shared" si="4"/>
        <v>0.36034409880076812</v>
      </c>
      <c r="L16" s="82">
        <f t="shared" si="5"/>
        <v>8.2063690937444456E-5</v>
      </c>
      <c r="M16" s="85">
        <v>514.41600000000005</v>
      </c>
      <c r="N16" s="85">
        <v>0.49070599999999998</v>
      </c>
      <c r="O16" s="82">
        <f t="shared" si="6"/>
        <v>0.52140123855856235</v>
      </c>
      <c r="P16" s="82">
        <f t="shared" si="7"/>
        <v>9.4219767016705453E-4</v>
      </c>
      <c r="Q16" s="85">
        <v>251.46100000000001</v>
      </c>
      <c r="R16" s="85">
        <v>0.32329599999999997</v>
      </c>
      <c r="S16" s="82">
        <f t="shared" si="8"/>
        <v>0.36866033619833122</v>
      </c>
      <c r="T16" s="82">
        <f t="shared" si="9"/>
        <v>2.0579229987152266E-3</v>
      </c>
      <c r="U16" s="85">
        <v>47.853900000000003</v>
      </c>
      <c r="V16" s="85">
        <v>0.58694500000000005</v>
      </c>
      <c r="W16" s="82">
        <f t="shared" si="10"/>
        <v>0.58163462396787413</v>
      </c>
      <c r="X16" s="82">
        <f t="shared" si="11"/>
        <v>2.8200093602577415E-5</v>
      </c>
      <c r="Y16" s="85">
        <v>73.9726</v>
      </c>
      <c r="Z16" s="85">
        <v>0.49374299999999999</v>
      </c>
      <c r="AA16" s="82">
        <f t="shared" si="12"/>
        <v>0.47800014169454735</v>
      </c>
      <c r="AB16" s="82">
        <f t="shared" si="13"/>
        <v>2.4783758762555899E-4</v>
      </c>
      <c r="AC16" s="85">
        <v>124.20099999999999</v>
      </c>
      <c r="AD16" s="85">
        <v>0.61940300000000004</v>
      </c>
      <c r="AE16" s="82">
        <f t="shared" si="14"/>
        <v>0.67110077740269503</v>
      </c>
      <c r="AF16" s="82">
        <f t="shared" si="15"/>
        <v>2.6726601883786008E-3</v>
      </c>
      <c r="AG16" s="85">
        <v>481.46499999999997</v>
      </c>
      <c r="AH16" s="85">
        <v>0.32713799999999998</v>
      </c>
      <c r="AI16" s="82">
        <f t="shared" si="16"/>
        <v>0.32380960490999189</v>
      </c>
      <c r="AJ16" s="82">
        <f t="shared" si="17"/>
        <v>1.1078213875190002E-5</v>
      </c>
      <c r="AK16" s="85">
        <v>334.34300000000002</v>
      </c>
      <c r="AL16" s="85">
        <v>0.53927199999999997</v>
      </c>
      <c r="AM16" s="82">
        <f t="shared" si="18"/>
        <v>0.59785442295469338</v>
      </c>
      <c r="AN16" s="82">
        <f t="shared" si="19"/>
        <v>3.4319002792425886E-3</v>
      </c>
      <c r="AO16" s="85">
        <v>85.844700000000003</v>
      </c>
      <c r="AP16" s="85">
        <v>0.59156299999999995</v>
      </c>
      <c r="AQ16" s="82">
        <f t="shared" si="20"/>
        <v>0.62199644837052659</v>
      </c>
      <c r="AR16" s="82">
        <f t="shared" si="21"/>
        <v>9.2619477972151053E-4</v>
      </c>
      <c r="AS16" s="85">
        <v>50.9589</v>
      </c>
      <c r="AT16" s="85">
        <v>0.58968399999999999</v>
      </c>
      <c r="AU16" s="82">
        <f t="shared" si="22"/>
        <v>0.58236433340648375</v>
      </c>
      <c r="AV16" s="82">
        <f t="shared" si="23"/>
        <v>5.3577519040237614E-5</v>
      </c>
      <c r="AW16" s="85">
        <v>116.895</v>
      </c>
      <c r="AX16" s="85">
        <v>0.91791</v>
      </c>
      <c r="AY16" s="82">
        <f t="shared" si="24"/>
        <v>0.8766857804596353</v>
      </c>
      <c r="AZ16" s="82">
        <f t="shared" si="25"/>
        <v>1.6994362767121872E-3</v>
      </c>
      <c r="BA16" s="85">
        <v>324.02699999999999</v>
      </c>
      <c r="BB16" s="85">
        <v>0.40148699999999998</v>
      </c>
      <c r="BC16" s="82">
        <f t="shared" si="290"/>
        <v>0.37695312586886159</v>
      </c>
      <c r="BD16" s="82">
        <f t="shared" si="291"/>
        <v>6.0191097988254142E-4</v>
      </c>
      <c r="BE16" s="85">
        <v>251.46100000000001</v>
      </c>
      <c r="BF16" s="85">
        <v>0.32329599999999997</v>
      </c>
      <c r="BG16" s="82">
        <f t="shared" si="28"/>
        <v>0.36866177849211029</v>
      </c>
      <c r="BH16" s="82">
        <f t="shared" si="29"/>
        <v>2.0580538581952191E-3</v>
      </c>
      <c r="BI16" s="84">
        <v>481.61799999999999</v>
      </c>
      <c r="BJ16" s="84">
        <v>0.242812</v>
      </c>
      <c r="BK16" s="82">
        <f t="shared" si="30"/>
        <v>0.2597006609456472</v>
      </c>
      <c r="BL16" s="82">
        <f t="shared" si="31"/>
        <v>2.8522686853702894E-4</v>
      </c>
      <c r="BM16" s="84">
        <v>1095.5899999999999</v>
      </c>
      <c r="BN16" s="84">
        <v>0.53993599999999997</v>
      </c>
      <c r="BO16" s="82">
        <f t="shared" si="32"/>
        <v>0.58694157806313341</v>
      </c>
      <c r="BP16" s="82">
        <f t="shared" si="33"/>
        <v>2.2095243690493311E-3</v>
      </c>
      <c r="BQ16" s="84">
        <v>1334.56</v>
      </c>
      <c r="BR16" s="84">
        <v>0.81469599999999998</v>
      </c>
      <c r="BS16" s="82">
        <f t="shared" si="34"/>
        <v>0.81685408520416347</v>
      </c>
      <c r="BT16" s="82">
        <f t="shared" si="35"/>
        <v>4.6573317484293973E-6</v>
      </c>
      <c r="BU16" s="84">
        <v>7.3170700000000002</v>
      </c>
      <c r="BV16" s="84">
        <v>1.7422699999999999E-2</v>
      </c>
      <c r="BW16" s="82">
        <f t="shared" si="36"/>
        <v>2.0007701676214733E-2</v>
      </c>
      <c r="BX16" s="82">
        <f t="shared" si="37"/>
        <v>6.6822336660329819E-6</v>
      </c>
      <c r="BY16" s="84">
        <v>12.084300000000001</v>
      </c>
      <c r="BZ16" s="84">
        <v>4.0317600000000002E-2</v>
      </c>
      <c r="CA16" s="82">
        <f t="shared" si="38"/>
        <v>3.9308096326920006E-2</v>
      </c>
      <c r="CB16" s="82">
        <f t="shared" si="39"/>
        <v>1.0190976659620041E-6</v>
      </c>
      <c r="CC16" s="84">
        <v>17.299099999999999</v>
      </c>
      <c r="CD16" s="84">
        <v>0.66033900000000001</v>
      </c>
      <c r="CE16" s="82">
        <f t="shared" si="40"/>
        <v>0.64535813746290327</v>
      </c>
      <c r="CF16" s="82">
        <f t="shared" si="41"/>
        <v>2.2442624235538856E-4</v>
      </c>
      <c r="CG16" s="115">
        <v>130</v>
      </c>
      <c r="CI16" s="82">
        <f t="shared" si="42"/>
        <v>0.62809458847137201</v>
      </c>
      <c r="CJ16" s="82"/>
      <c r="CK16" s="84">
        <v>34.700699999999998</v>
      </c>
      <c r="CL16" s="84">
        <v>0.233823</v>
      </c>
      <c r="CM16" s="82">
        <f t="shared" si="44"/>
        <v>0.23800438108897945</v>
      </c>
      <c r="CN16" s="82">
        <f t="shared" si="45"/>
        <v>1.7483947811274942E-5</v>
      </c>
      <c r="CO16" s="84">
        <v>42.2395</v>
      </c>
      <c r="CP16" s="84">
        <v>0.30135600000000001</v>
      </c>
      <c r="CQ16" s="82">
        <f t="shared" si="46"/>
        <v>0.33661434178018518</v>
      </c>
      <c r="CR16" s="82">
        <f t="shared" si="47"/>
        <v>1.2431506650883509E-3</v>
      </c>
      <c r="CS16" s="84">
        <v>183.036</v>
      </c>
      <c r="CT16" s="84">
        <v>0.31580399999999997</v>
      </c>
      <c r="CU16" s="82">
        <f t="shared" si="48"/>
        <v>0.3302196322757659</v>
      </c>
      <c r="CV16" s="82">
        <f t="shared" si="49"/>
        <v>2.0781045391010417E-4</v>
      </c>
      <c r="CW16" s="84">
        <v>186.94200000000001</v>
      </c>
      <c r="CX16" s="84">
        <v>0.26682600000000001</v>
      </c>
      <c r="CY16" s="82">
        <f t="shared" si="50"/>
        <v>0.26555194292176643</v>
      </c>
      <c r="CZ16" s="82">
        <f t="shared" si="51"/>
        <v>1.6232214385970901E-6</v>
      </c>
      <c r="DA16" s="84">
        <v>119.69499999999999</v>
      </c>
      <c r="DB16" s="84">
        <v>0.98817900000000003</v>
      </c>
      <c r="DC16" s="82">
        <f t="shared" si="52"/>
        <v>0.92896378402009439</v>
      </c>
      <c r="DD16" s="82">
        <f t="shared" si="53"/>
        <v>3.5064418035468726E-3</v>
      </c>
      <c r="DE16" s="84">
        <v>200.041</v>
      </c>
      <c r="DF16" s="84">
        <v>0.96666700000000005</v>
      </c>
      <c r="DG16" s="82">
        <f t="shared" si="294"/>
        <v>0.91058362464693399</v>
      </c>
      <c r="DH16" s="82">
        <f t="shared" si="55"/>
        <v>3.1453449909928984E-3</v>
      </c>
      <c r="DI16" s="84">
        <v>254.66300000000001</v>
      </c>
      <c r="DJ16" s="84">
        <v>0.95833299999999999</v>
      </c>
      <c r="DK16" s="82">
        <f t="shared" si="56"/>
        <v>0.93572552167671275</v>
      </c>
      <c r="DL16" s="82">
        <f t="shared" si="57"/>
        <v>5.110980761379026E-4</v>
      </c>
      <c r="DM16" s="84">
        <v>624.55999999999995</v>
      </c>
      <c r="DN16" s="84">
        <v>0.99583299999999997</v>
      </c>
      <c r="DO16" s="82">
        <f t="shared" si="58"/>
        <v>0.88935413492241544</v>
      </c>
      <c r="DP16" s="82">
        <f t="shared" si="59"/>
        <v>1.133774870821045E-2</v>
      </c>
      <c r="DQ16" s="84">
        <v>258.24900000000002</v>
      </c>
      <c r="DR16" s="84">
        <v>0.61850499999999997</v>
      </c>
      <c r="DS16" s="82">
        <f t="shared" si="60"/>
        <v>0.63724331828100178</v>
      </c>
      <c r="DT16" s="82">
        <f t="shared" si="61"/>
        <v>3.5112457200012659E-4</v>
      </c>
      <c r="DU16" s="84">
        <v>13.9961</v>
      </c>
      <c r="DV16" s="84">
        <v>0.47856300000000002</v>
      </c>
      <c r="DW16" s="82">
        <f t="shared" si="62"/>
        <v>0.55582521094148485</v>
      </c>
      <c r="DX16" s="82">
        <f t="shared" si="63"/>
        <v>5.9694492395664985E-3</v>
      </c>
      <c r="DY16" s="84">
        <v>21.9709</v>
      </c>
      <c r="DZ16" s="84">
        <v>0.32126199999999999</v>
      </c>
      <c r="EA16" s="82">
        <f t="shared" si="64"/>
        <v>0.31827358869225314</v>
      </c>
      <c r="EB16" s="82">
        <f t="shared" si="65"/>
        <v>8.9306021442692513E-6</v>
      </c>
      <c r="EC16" s="84">
        <v>36.355499999999999</v>
      </c>
      <c r="ED16" s="86">
        <v>0</v>
      </c>
      <c r="EE16" s="82">
        <f t="shared" si="66"/>
        <v>4.4902586409479644E-13</v>
      </c>
      <c r="EF16" s="82">
        <f t="shared" si="67"/>
        <v>2.0162422662607859E-25</v>
      </c>
      <c r="EG16" s="84">
        <v>63.079799999999999</v>
      </c>
      <c r="EH16" s="84">
        <v>2.1063800000000001E-2</v>
      </c>
      <c r="EI16" s="82">
        <f t="shared" si="68"/>
        <v>1.3247568666333797E-2</v>
      </c>
      <c r="EJ16" s="82">
        <f t="shared" si="69"/>
        <v>6.1093472261385359E-5</v>
      </c>
      <c r="EK16" s="84">
        <v>1040</v>
      </c>
      <c r="EL16" s="84">
        <v>0.38923099999999999</v>
      </c>
      <c r="EM16" s="82">
        <f t="shared" si="70"/>
        <v>0.39703276213102756</v>
      </c>
      <c r="EN16" s="82">
        <f t="shared" si="71"/>
        <v>6.0867492349135811E-5</v>
      </c>
      <c r="EO16" s="84">
        <v>10.7113</v>
      </c>
      <c r="EP16" s="84">
        <v>0.65780700000000003</v>
      </c>
      <c r="EQ16" s="82">
        <f t="shared" si="72"/>
        <v>0.67278170119124869</v>
      </c>
      <c r="ER16" s="82">
        <f t="shared" si="73"/>
        <v>2.2424167576718412E-4</v>
      </c>
      <c r="ES16" s="84">
        <v>15.564399999999999</v>
      </c>
      <c r="ET16" s="84">
        <v>0.21691199999999999</v>
      </c>
      <c r="EU16" s="82">
        <f t="shared" si="74"/>
        <v>0.1744308868074696</v>
      </c>
      <c r="EV16" s="82">
        <f t="shared" si="75"/>
        <v>1.80464497807658E-3</v>
      </c>
      <c r="EW16" s="84">
        <v>53.187399999999997</v>
      </c>
      <c r="EX16" s="84">
        <v>0.46748299999999998</v>
      </c>
      <c r="EY16" s="82">
        <f t="shared" si="76"/>
        <v>0.50673857631018482</v>
      </c>
      <c r="EZ16" s="82">
        <f t="shared" si="77"/>
        <v>1.541000271444745E-3</v>
      </c>
      <c r="FA16" s="84">
        <v>68.352199999999996</v>
      </c>
      <c r="FB16" s="84">
        <v>0.209677</v>
      </c>
      <c r="FC16" s="82">
        <f t="shared" si="78"/>
        <v>0.17555315985172898</v>
      </c>
      <c r="FD16" s="82">
        <f t="shared" si="79"/>
        <v>1.1644364664647534E-3</v>
      </c>
      <c r="FE16" s="84">
        <v>1005.04</v>
      </c>
      <c r="FF16" s="84">
        <v>0.45971600000000001</v>
      </c>
      <c r="FG16" s="82">
        <f t="shared" si="80"/>
        <v>0.50337648006774982</v>
      </c>
      <c r="FH16" s="82">
        <f t="shared" si="81"/>
        <v>1.9062375197463782E-3</v>
      </c>
      <c r="FI16" s="84">
        <v>60.686999999999998</v>
      </c>
      <c r="FJ16" s="84">
        <v>0.76554999999999995</v>
      </c>
      <c r="FK16" s="82">
        <f t="shared" si="82"/>
        <v>0.77486767792544731</v>
      </c>
      <c r="FL16" s="82">
        <f t="shared" si="83"/>
        <v>8.6819121922368912E-5</v>
      </c>
      <c r="FM16" s="84">
        <v>81.870199999999997</v>
      </c>
      <c r="FN16" s="84">
        <v>0.75837299999999996</v>
      </c>
      <c r="FO16" s="82">
        <f t="shared" si="84"/>
        <v>0.75669152225767955</v>
      </c>
      <c r="FP16" s="82">
        <f t="shared" si="85"/>
        <v>2.8273673979189571E-6</v>
      </c>
      <c r="FQ16" s="84">
        <v>87.595399999999998</v>
      </c>
      <c r="FR16" s="84">
        <v>0.430622</v>
      </c>
      <c r="FS16" s="82">
        <f t="shared" si="86"/>
        <v>0.41475157451920186</v>
      </c>
      <c r="FT16" s="82">
        <f t="shared" si="87"/>
        <v>2.5187040494156705E-4</v>
      </c>
      <c r="FU16" s="84">
        <v>108.492</v>
      </c>
      <c r="FV16" s="84">
        <v>0.334928</v>
      </c>
      <c r="FW16" s="82">
        <f t="shared" si="88"/>
        <v>0.36493620648194702</v>
      </c>
      <c r="FX16" s="82">
        <f t="shared" si="89"/>
        <v>9.0049245626316714E-4</v>
      </c>
      <c r="FY16" s="84">
        <v>521.98299999999995</v>
      </c>
      <c r="FZ16" s="84">
        <v>0.88202199999999997</v>
      </c>
      <c r="GA16" s="82">
        <f t="shared" si="90"/>
        <v>0.87348789339868238</v>
      </c>
      <c r="GB16" s="82">
        <f t="shared" si="91"/>
        <v>7.2830975482652505E-5</v>
      </c>
      <c r="GC16" s="84">
        <v>227.233</v>
      </c>
      <c r="GD16" s="84">
        <v>0.65056800000000004</v>
      </c>
      <c r="GE16" s="82">
        <f t="shared" si="92"/>
        <v>0.66772822390176401</v>
      </c>
      <c r="GF16" s="82">
        <f t="shared" si="93"/>
        <v>2.9447328435867149E-4</v>
      </c>
      <c r="GG16" s="84">
        <v>305.01100000000002</v>
      </c>
      <c r="GH16" s="84">
        <v>0.86647700000000005</v>
      </c>
      <c r="GI16" s="82">
        <f t="shared" si="94"/>
        <v>0.86717121544052289</v>
      </c>
      <c r="GJ16" s="82">
        <f t="shared" si="95"/>
        <v>4.8193507786031863E-7</v>
      </c>
      <c r="GK16" s="84">
        <v>379.73899999999998</v>
      </c>
      <c r="GL16" s="84">
        <v>0.42613600000000001</v>
      </c>
      <c r="GM16" s="82">
        <f t="shared" si="96"/>
        <v>0.443173326968551</v>
      </c>
      <c r="GN16" s="82">
        <f t="shared" si="97"/>
        <v>2.9027051023331455E-4</v>
      </c>
      <c r="GO16" s="84">
        <v>460.56599999999997</v>
      </c>
      <c r="GP16" s="84">
        <v>0.50568199999999996</v>
      </c>
      <c r="GQ16" s="82">
        <f t="shared" si="98"/>
        <v>0.52583086463785866</v>
      </c>
      <c r="GR16" s="82">
        <f t="shared" si="99"/>
        <v>4.0597674619475275E-4</v>
      </c>
      <c r="GS16" s="84">
        <v>459.041</v>
      </c>
      <c r="GT16" s="84">
        <v>0.3125</v>
      </c>
      <c r="GU16" s="82">
        <f t="shared" si="100"/>
        <v>0.33608533835317878</v>
      </c>
      <c r="GV16" s="82">
        <f t="shared" si="101"/>
        <v>5.562681852339257E-4</v>
      </c>
      <c r="GW16" s="115">
        <v>93</v>
      </c>
      <c r="GY16" s="82">
        <f t="shared" si="292"/>
        <v>0.98272099243967348</v>
      </c>
      <c r="GZ16" s="82"/>
      <c r="HA16" s="84">
        <v>116.42100000000001</v>
      </c>
      <c r="HB16" s="84">
        <v>0.63</v>
      </c>
      <c r="HC16" s="82">
        <f t="shared" si="104"/>
        <v>0.6825974968014501</v>
      </c>
      <c r="HD16" s="82">
        <f t="shared" si="105"/>
        <v>2.7664966697785527E-3</v>
      </c>
      <c r="HE16" s="84">
        <v>194.977</v>
      </c>
      <c r="HF16" s="84">
        <v>0.67142900000000005</v>
      </c>
      <c r="HG16" s="82">
        <f t="shared" si="106"/>
        <v>0.65629135184394627</v>
      </c>
      <c r="HH16" s="82">
        <f t="shared" si="107"/>
        <v>2.2914839169647854E-4</v>
      </c>
      <c r="HI16" s="84">
        <v>243.226</v>
      </c>
      <c r="HJ16" s="84">
        <v>0.8</v>
      </c>
      <c r="HK16" s="82">
        <f t="shared" si="108"/>
        <v>0.73067217048357114</v>
      </c>
      <c r="HL16" s="82">
        <f t="shared" si="109"/>
        <v>4.8063479454590313E-3</v>
      </c>
      <c r="HM16" s="84">
        <v>1.2319749999999998</v>
      </c>
      <c r="HN16" s="84">
        <v>0.58538199999999996</v>
      </c>
      <c r="HO16" s="82">
        <f t="shared" si="110"/>
        <v>0.53320085465382228</v>
      </c>
      <c r="HP16" s="82">
        <f t="shared" si="111"/>
        <v>2.7228719296389209E-3</v>
      </c>
      <c r="HQ16" s="84">
        <v>0.57903499999999997</v>
      </c>
      <c r="HR16" s="84">
        <v>0.92743699999999996</v>
      </c>
      <c r="HS16" s="82">
        <f t="shared" si="112"/>
        <v>0.9998134157336136</v>
      </c>
      <c r="HT16" s="82">
        <f t="shared" si="113"/>
        <v>5.2383455544448764E-3</v>
      </c>
      <c r="HU16" s="84">
        <v>0.49272500000000002</v>
      </c>
      <c r="HV16" s="84">
        <v>0.93821900000000003</v>
      </c>
      <c r="HW16" s="82">
        <f t="shared" si="114"/>
        <v>0.99920434388588986</v>
      </c>
      <c r="HX16" s="82">
        <f t="shared" si="115"/>
        <v>3.71921216888024E-3</v>
      </c>
      <c r="HY16" s="84">
        <v>0.6636266666666667</v>
      </c>
      <c r="HZ16" s="84">
        <v>0.76587499999999997</v>
      </c>
      <c r="IA16" s="82">
        <f t="shared" si="116"/>
        <v>0.80172841859625199</v>
      </c>
      <c r="IB16" s="82">
        <f t="shared" si="117"/>
        <v>1.2854676250380701E-3</v>
      </c>
      <c r="IC16" s="84">
        <v>3.5955833333333334</v>
      </c>
      <c r="ID16" s="84">
        <v>0.488514</v>
      </c>
      <c r="IE16" s="82">
        <f t="shared" si="118"/>
        <v>0.48700545268836987</v>
      </c>
      <c r="IF16" s="82">
        <f t="shared" si="119"/>
        <v>2.2757149914265145E-6</v>
      </c>
      <c r="IG16" s="84">
        <v>1.7867666666666666</v>
      </c>
      <c r="IH16" s="84">
        <v>0.84041500000000002</v>
      </c>
      <c r="II16" s="82">
        <f t="shared" si="120"/>
        <v>0.8137260315191146</v>
      </c>
      <c r="IJ16" s="82">
        <f t="shared" si="121"/>
        <v>7.1230103857369549E-4</v>
      </c>
      <c r="IK16" s="84">
        <v>1.8308833333333332</v>
      </c>
      <c r="IL16" s="84">
        <v>0.85578399999999999</v>
      </c>
      <c r="IM16" s="82">
        <f t="shared" si="122"/>
        <v>0.83960447295404284</v>
      </c>
      <c r="IN16" s="82">
        <f t="shared" si="123"/>
        <v>2.61777095430859E-4</v>
      </c>
      <c r="IO16" s="84">
        <v>1.5772066666666666</v>
      </c>
      <c r="IP16" s="84">
        <v>0.30971700000000002</v>
      </c>
      <c r="IQ16" s="82">
        <f t="shared" si="124"/>
        <v>0.2834853772109226</v>
      </c>
      <c r="IR16" s="82">
        <f t="shared" si="125"/>
        <v>6.8809803414844606E-4</v>
      </c>
      <c r="IS16" s="93">
        <v>205.58600000000001</v>
      </c>
      <c r="IT16" s="94">
        <v>0.472941</v>
      </c>
      <c r="IU16" s="82">
        <f t="shared" si="274"/>
        <v>0.53554087355013069</v>
      </c>
      <c r="IV16" s="82">
        <f t="shared" si="275"/>
        <v>3.9187441684923521E-3</v>
      </c>
      <c r="IW16" s="93">
        <v>257.29700000000003</v>
      </c>
      <c r="IX16" s="94">
        <v>0.23058799999999999</v>
      </c>
      <c r="IY16" s="82">
        <f t="shared" si="276"/>
        <v>0.22938345261014456</v>
      </c>
      <c r="IZ16" s="82">
        <f t="shared" si="277"/>
        <v>1.4509344144075195E-6</v>
      </c>
      <c r="JA16" s="93">
        <v>341.80200000000002</v>
      </c>
      <c r="JB16" s="94">
        <v>0.24</v>
      </c>
      <c r="JC16" s="82">
        <f t="shared" si="278"/>
        <v>0.27969223946881844</v>
      </c>
      <c r="JD16" s="82">
        <f t="shared" si="279"/>
        <v>1.5754738740500289E-3</v>
      </c>
      <c r="JE16" s="93">
        <v>399.82</v>
      </c>
      <c r="JF16" s="94">
        <v>0.2</v>
      </c>
      <c r="JG16" s="82">
        <f t="shared" si="280"/>
        <v>0.20121338415718559</v>
      </c>
      <c r="JH16" s="82">
        <f t="shared" si="281"/>
        <v>1.4723011129089649E-6</v>
      </c>
      <c r="JI16" s="93">
        <v>471.71199999999999</v>
      </c>
      <c r="JJ16" s="94">
        <v>0.30588199999999999</v>
      </c>
      <c r="JK16" s="82">
        <f t="shared" si="282"/>
        <v>0.36425681464518417</v>
      </c>
      <c r="JL16" s="82">
        <f t="shared" si="283"/>
        <v>3.4076189848596095E-3</v>
      </c>
      <c r="JM16" s="97">
        <v>41.442500000000003</v>
      </c>
      <c r="JN16" s="98">
        <v>0.66078199999999998</v>
      </c>
      <c r="JO16" s="82">
        <f t="shared" si="284"/>
        <v>0.64532158242313198</v>
      </c>
      <c r="JP16" s="82">
        <f t="shared" si="285"/>
        <v>2.3902451165112905E-4</v>
      </c>
      <c r="JQ16" s="97">
        <v>95.439700000000002</v>
      </c>
      <c r="JR16" s="98">
        <v>0.65086200000000005</v>
      </c>
      <c r="JS16" s="82">
        <f t="shared" si="286"/>
        <v>0.64251813313718231</v>
      </c>
      <c r="JT16" s="82">
        <f t="shared" si="287"/>
        <v>6.9620114224427945E-5</v>
      </c>
      <c r="JU16" s="97">
        <v>161.59200000000001</v>
      </c>
      <c r="JV16" s="98">
        <v>0.85024</v>
      </c>
      <c r="JW16" s="82">
        <f t="shared" si="288"/>
        <v>0.8840981342079951</v>
      </c>
      <c r="JX16" s="82">
        <f t="shared" si="289"/>
        <v>1.1463732520466084E-3</v>
      </c>
      <c r="KC16" s="115">
        <v>9</v>
      </c>
      <c r="KE16" s="113">
        <f t="shared" si="130"/>
        <v>0.99942985292439768</v>
      </c>
      <c r="KG16" s="115">
        <v>21.5</v>
      </c>
      <c r="KI16" s="113">
        <f t="shared" si="132"/>
        <v>0.99426120321744382</v>
      </c>
      <c r="LM16" s="115">
        <v>11</v>
      </c>
      <c r="LO16" s="113">
        <f t="shared" si="148"/>
        <v>0.82787870507950423</v>
      </c>
      <c r="PM16">
        <v>240</v>
      </c>
      <c r="PN16">
        <v>0.986039</v>
      </c>
      <c r="PO16" s="82">
        <f t="shared" si="200"/>
        <v>0.99774208057787284</v>
      </c>
      <c r="PP16" s="82">
        <f t="shared" si="201"/>
        <v>1.3696209501218442E-4</v>
      </c>
      <c r="QC16"/>
      <c r="QD16"/>
      <c r="QE16" s="82"/>
      <c r="QF16" s="82"/>
      <c r="QG16"/>
      <c r="QH16"/>
      <c r="QI16" s="82"/>
      <c r="QJ16" s="82"/>
      <c r="QK16">
        <v>45.040100000000002</v>
      </c>
      <c r="QL16">
        <v>0.16181300000000001</v>
      </c>
      <c r="QM16" s="82">
        <f t="shared" si="212"/>
        <v>0.17612915777574584</v>
      </c>
      <c r="QN16" s="82">
        <f t="shared" si="213"/>
        <v>2.0495237346004763E-4</v>
      </c>
      <c r="QO16">
        <v>38.074599999999997</v>
      </c>
      <c r="QP16">
        <v>0.143562</v>
      </c>
      <c r="QQ16" s="82">
        <f t="shared" si="214"/>
        <v>0.16502990215398566</v>
      </c>
      <c r="QR16" s="82">
        <f t="shared" si="215"/>
        <v>4.6087082289310251E-4</v>
      </c>
      <c r="QS16">
        <v>47.736800000000002</v>
      </c>
      <c r="QT16">
        <v>0.18411</v>
      </c>
      <c r="QU16" s="82">
        <f t="shared" si="216"/>
        <v>0.19007533849835509</v>
      </c>
      <c r="QV16" s="82">
        <f t="shared" si="217"/>
        <v>3.5585263399957409E-5</v>
      </c>
      <c r="RA16">
        <v>48.023600000000002</v>
      </c>
      <c r="RB16">
        <v>9.7676600000000002E-2</v>
      </c>
      <c r="RC16" s="82">
        <f t="shared" si="220"/>
        <v>0.10933690205178728</v>
      </c>
      <c r="RD16" s="82">
        <f t="shared" si="221"/>
        <v>1.3596264393891467E-4</v>
      </c>
      <c r="RM16">
        <v>21.968499999999999</v>
      </c>
      <c r="RN16">
        <v>8.9265499999999998E-2</v>
      </c>
      <c r="RO16" s="82">
        <f t="shared" si="226"/>
        <v>0.10048366367771881</v>
      </c>
      <c r="RP16" s="82">
        <f t="shared" si="227"/>
        <v>1.2584719630008974E-4</v>
      </c>
      <c r="RU16">
        <v>38.838500000000003</v>
      </c>
      <c r="RV16">
        <v>0.12506999999999999</v>
      </c>
      <c r="RW16" s="82">
        <f t="shared" si="230"/>
        <v>0.13731625838420991</v>
      </c>
      <c r="RX16" s="82">
        <f t="shared" si="231"/>
        <v>1.4997084441283184E-4</v>
      </c>
      <c r="RY16">
        <v>38.887599999999999</v>
      </c>
      <c r="RZ16">
        <v>6.8168999999999993E-2</v>
      </c>
      <c r="SA16" s="82">
        <f t="shared" si="232"/>
        <v>7.0135680149056953E-2</v>
      </c>
      <c r="SB16" s="82">
        <f t="shared" si="233"/>
        <v>3.8678308086947047E-6</v>
      </c>
      <c r="SC16"/>
      <c r="SD16"/>
      <c r="SO16">
        <v>24.1967</v>
      </c>
      <c r="SP16">
        <v>0.119117</v>
      </c>
      <c r="SQ16" s="82">
        <f t="shared" si="240"/>
        <v>0.12056435262448983</v>
      </c>
      <c r="SR16" s="82">
        <f t="shared" si="241"/>
        <v>2.0948296196176101E-6</v>
      </c>
      <c r="SW16"/>
      <c r="SX16"/>
      <c r="TA16">
        <v>27.8933</v>
      </c>
      <c r="TB16">
        <v>8.6029400000000006E-2</v>
      </c>
      <c r="TC16" s="82">
        <f t="shared" si="246"/>
        <v>8.4301403425875734E-2</v>
      </c>
      <c r="TD16" s="82">
        <f t="shared" si="247"/>
        <v>2.9859721601852187E-6</v>
      </c>
      <c r="TE16">
        <v>27.8933</v>
      </c>
      <c r="TF16">
        <v>8.6029400000000006E-2</v>
      </c>
      <c r="TG16" s="82">
        <f t="shared" si="248"/>
        <v>8.4301403425875734E-2</v>
      </c>
      <c r="TH16" s="82">
        <f t="shared" si="249"/>
        <v>2.9859721601852187E-6</v>
      </c>
      <c r="TI16">
        <v>121.22199999999999</v>
      </c>
      <c r="TJ16">
        <v>7.5462899999999999E-2</v>
      </c>
      <c r="TK16" s="82">
        <f t="shared" si="250"/>
        <v>6.9504221823188717E-2</v>
      </c>
      <c r="TL16" s="82">
        <f t="shared" si="251"/>
        <v>3.5505845614807031E-5</v>
      </c>
      <c r="TM16">
        <v>95.076400000000007</v>
      </c>
      <c r="TN16">
        <v>6.0029699999999998E-2</v>
      </c>
      <c r="TO16" s="82">
        <f t="shared" si="252"/>
        <v>5.5826400220526574E-2</v>
      </c>
      <c r="TP16" s="82">
        <f t="shared" si="253"/>
        <v>1.7667729036121333E-5</v>
      </c>
      <c r="TU16">
        <v>68.520600000000002</v>
      </c>
      <c r="TV16">
        <v>0.109836</v>
      </c>
      <c r="TW16" s="82">
        <f t="shared" si="256"/>
        <v>1.6795328828415733E-9</v>
      </c>
      <c r="TX16" s="82">
        <f t="shared" si="257"/>
        <v>1.2063946527053655E-2</v>
      </c>
      <c r="TY16" s="84">
        <v>4.2735185185185189</v>
      </c>
      <c r="TZ16" s="84">
        <v>0.91630899999999993</v>
      </c>
      <c r="UA16" s="82">
        <f t="shared" si="258"/>
        <v>0.36787944117144233</v>
      </c>
      <c r="UB16" s="82">
        <f t="shared" si="259"/>
        <v>0.30077498099688632</v>
      </c>
      <c r="UC16" s="84">
        <v>61.2537037037037</v>
      </c>
      <c r="UD16" s="84">
        <v>0.785408</v>
      </c>
      <c r="UE16" s="82">
        <f t="shared" si="260"/>
        <v>0.80336817879346889</v>
      </c>
      <c r="UF16" s="82">
        <f t="shared" si="261"/>
        <v>3.2256802229336981E-4</v>
      </c>
      <c r="UG16" s="84">
        <v>69.800740740740736</v>
      </c>
      <c r="UH16" s="84">
        <v>0.73819699999999999</v>
      </c>
      <c r="UI16" s="82">
        <f t="shared" si="262"/>
        <v>0.75223713318482788</v>
      </c>
      <c r="UJ16" s="82">
        <f t="shared" si="263"/>
        <v>1.9712533984770521E-4</v>
      </c>
      <c r="UO16" s="84">
        <v>66.550370370370374</v>
      </c>
      <c r="UP16" s="84">
        <v>0.75</v>
      </c>
      <c r="UQ16" s="82">
        <f t="shared" si="266"/>
        <v>0.76612965122772525</v>
      </c>
      <c r="UR16" s="82">
        <f t="shared" si="267"/>
        <v>2.6016564872805866E-4</v>
      </c>
      <c r="US16" s="84">
        <v>25.641037037037037</v>
      </c>
      <c r="UT16" s="84">
        <v>0.63655899999999999</v>
      </c>
      <c r="UU16" s="82">
        <f t="shared" si="268"/>
        <v>0.64296663989278213</v>
      </c>
      <c r="UV16" s="82">
        <f t="shared" si="269"/>
        <v>4.1057848995573195E-5</v>
      </c>
      <c r="UW16" s="84">
        <v>68.732222222222219</v>
      </c>
      <c r="UX16" s="84">
        <v>0.47957</v>
      </c>
      <c r="UY16" s="82">
        <f t="shared" si="270"/>
        <v>0.57022497327048438</v>
      </c>
      <c r="UZ16" s="82">
        <f t="shared" si="271"/>
        <v>8.2183241786722375E-3</v>
      </c>
      <c r="VA16" s="84">
        <v>153.84629629629629</v>
      </c>
      <c r="VB16" s="84">
        <v>0.45591399999999999</v>
      </c>
      <c r="VC16" s="82">
        <f t="shared" si="272"/>
        <v>0.36868020629461823</v>
      </c>
      <c r="VD16" s="82">
        <f t="shared" si="273"/>
        <v>7.6097347642331021E-3</v>
      </c>
    </row>
    <row r="17" spans="1:576" x14ac:dyDescent="0.25">
      <c r="A17" s="85">
        <v>55.8904</v>
      </c>
      <c r="B17" s="85">
        <v>0.97892400000000002</v>
      </c>
      <c r="C17" s="82">
        <f t="shared" si="0"/>
        <v>0.95256264194210527</v>
      </c>
      <c r="D17" s="82">
        <f t="shared" si="2"/>
        <v>6.9492119865653223E-4</v>
      </c>
      <c r="E17" s="85">
        <v>125.479</v>
      </c>
      <c r="F17" s="85">
        <v>0.36490800000000001</v>
      </c>
      <c r="G17" s="82">
        <f t="shared" si="1"/>
        <v>0.39216795291182105</v>
      </c>
      <c r="H17" s="82">
        <f t="shared" si="3"/>
        <v>7.4310503275470041E-4</v>
      </c>
      <c r="I17" s="85">
        <v>141.73500000000001</v>
      </c>
      <c r="J17" s="85">
        <v>0.42164200000000002</v>
      </c>
      <c r="K17" s="82">
        <f t="shared" si="4"/>
        <v>0.38538703723213691</v>
      </c>
      <c r="L17" s="82">
        <f t="shared" si="5"/>
        <v>1.3144223252991403E-3</v>
      </c>
      <c r="M17" s="85">
        <v>521.73900000000003</v>
      </c>
      <c r="N17" s="85">
        <v>0.54275099999999998</v>
      </c>
      <c r="O17" s="82">
        <f t="shared" si="6"/>
        <v>0.58169169089865247</v>
      </c>
      <c r="P17" s="82">
        <f t="shared" si="7"/>
        <v>1.5163774076643966E-3</v>
      </c>
      <c r="Q17" s="85">
        <v>254.71199999999999</v>
      </c>
      <c r="R17" s="85">
        <v>0.37178600000000001</v>
      </c>
      <c r="S17" s="82">
        <f t="shared" si="8"/>
        <v>0.39569542356365078</v>
      </c>
      <c r="T17" s="82">
        <f t="shared" si="9"/>
        <v>5.7166053514605907E-4</v>
      </c>
      <c r="U17" s="85">
        <v>51.872100000000003</v>
      </c>
      <c r="V17" s="85">
        <v>0.67286000000000001</v>
      </c>
      <c r="W17" s="82">
        <f t="shared" si="10"/>
        <v>0.66667186354579766</v>
      </c>
      <c r="X17" s="82">
        <f t="shared" si="11"/>
        <v>3.8293032775828073E-5</v>
      </c>
      <c r="Y17" s="85">
        <v>78.356200000000001</v>
      </c>
      <c r="Z17" s="85">
        <v>0.54936600000000002</v>
      </c>
      <c r="AA17" s="82">
        <f t="shared" si="12"/>
        <v>0.54680795865637044</v>
      </c>
      <c r="AB17" s="82">
        <f t="shared" si="13"/>
        <v>6.5435755157182277E-6</v>
      </c>
      <c r="AC17" s="85">
        <v>129.315</v>
      </c>
      <c r="AD17" s="85">
        <v>0.757463</v>
      </c>
      <c r="AE17" s="82">
        <f t="shared" si="14"/>
        <v>0.74384131613748872</v>
      </c>
      <c r="AF17" s="82">
        <f t="shared" si="15"/>
        <v>1.8555027125020024E-4</v>
      </c>
      <c r="AG17" s="85">
        <v>486.95699999999999</v>
      </c>
      <c r="AH17" s="85">
        <v>0.37546499999999999</v>
      </c>
      <c r="AI17" s="82">
        <f t="shared" si="16"/>
        <v>0.36448724757255596</v>
      </c>
      <c r="AJ17" s="82">
        <f t="shared" si="17"/>
        <v>1.2051104835825334E-4</v>
      </c>
      <c r="AK17" s="85">
        <v>345.54899999999998</v>
      </c>
      <c r="AL17" s="85">
        <v>0.59891399999999995</v>
      </c>
      <c r="AM17" s="82">
        <f t="shared" si="18"/>
        <v>0.65081061325179868</v>
      </c>
      <c r="AN17" s="82">
        <f t="shared" si="19"/>
        <v>2.6932584670067714E-3</v>
      </c>
      <c r="AO17" s="85">
        <v>89.497699999999995</v>
      </c>
      <c r="AP17" s="85">
        <v>0.69239399999999995</v>
      </c>
      <c r="AQ17" s="82">
        <f t="shared" si="20"/>
        <v>0.69418450434835677</v>
      </c>
      <c r="AR17" s="82">
        <f t="shared" si="21"/>
        <v>3.205905821484659E-6</v>
      </c>
      <c r="AS17" s="85">
        <v>54.246600000000001</v>
      </c>
      <c r="AT17" s="85">
        <v>0.64899399999999996</v>
      </c>
      <c r="AU17" s="82">
        <f t="shared" si="22"/>
        <v>0.64329460456576593</v>
      </c>
      <c r="AV17" s="82">
        <f t="shared" si="23"/>
        <v>3.2483108315767746E-5</v>
      </c>
      <c r="AW17" s="85">
        <v>122.009</v>
      </c>
      <c r="AX17" s="85">
        <v>0.93656700000000004</v>
      </c>
      <c r="AY17" s="82">
        <f t="shared" si="24"/>
        <v>0.91046482697789211</v>
      </c>
      <c r="AZ17" s="82">
        <f t="shared" si="25"/>
        <v>6.8132343647605913E-4</v>
      </c>
      <c r="BA17" s="85">
        <v>325.858</v>
      </c>
      <c r="BB17" s="85">
        <v>0.44237900000000002</v>
      </c>
      <c r="BC17" s="82">
        <f t="shared" si="290"/>
        <v>0.39282139065835375</v>
      </c>
      <c r="BD17" s="82">
        <f t="shared" si="291"/>
        <v>2.4559566436592258E-3</v>
      </c>
      <c r="BE17" s="85">
        <v>254.71199999999999</v>
      </c>
      <c r="BF17" s="85">
        <v>0.37178600000000001</v>
      </c>
      <c r="BG17" s="82">
        <f t="shared" si="28"/>
        <v>0.39569674795641518</v>
      </c>
      <c r="BH17" s="82">
        <f t="shared" si="29"/>
        <v>5.7172386783521266E-4</v>
      </c>
      <c r="BI17" s="84">
        <v>485.29399999999998</v>
      </c>
      <c r="BJ17" s="84">
        <v>0.28115000000000001</v>
      </c>
      <c r="BK17" s="82">
        <f t="shared" si="30"/>
        <v>0.29157311435357769</v>
      </c>
      <c r="BL17" s="82">
        <f t="shared" si="31"/>
        <v>1.0864131282775702E-4</v>
      </c>
      <c r="BM17" s="84">
        <v>1139.71</v>
      </c>
      <c r="BN17" s="84">
        <v>0.60063900000000003</v>
      </c>
      <c r="BO17" s="82">
        <f t="shared" si="32"/>
        <v>0.65067487940097257</v>
      </c>
      <c r="BP17" s="82">
        <f t="shared" si="33"/>
        <v>2.503589227428668E-3</v>
      </c>
      <c r="BQ17" s="84">
        <v>1393.38</v>
      </c>
      <c r="BR17" s="84">
        <v>0.88178900000000004</v>
      </c>
      <c r="BS17" s="82">
        <f t="shared" si="34"/>
        <v>0.86112436830744621</v>
      </c>
      <c r="BT17" s="82">
        <f t="shared" si="35"/>
        <v>4.2702700298890043E-4</v>
      </c>
      <c r="BU17" s="84">
        <v>7.6496700000000004</v>
      </c>
      <c r="BV17" s="84">
        <v>2.1693E-2</v>
      </c>
      <c r="BW17" s="82">
        <f t="shared" si="36"/>
        <v>2.2781068631777306E-2</v>
      </c>
      <c r="BX17" s="82">
        <f t="shared" si="37"/>
        <v>1.1838933474577369E-6</v>
      </c>
      <c r="BY17" s="84">
        <v>12.305999999999999</v>
      </c>
      <c r="BZ17" s="84">
        <v>4.3977500000000003E-2</v>
      </c>
      <c r="CA17" s="82">
        <f t="shared" si="38"/>
        <v>4.2369410895353905E-2</v>
      </c>
      <c r="CB17" s="82">
        <f t="shared" si="39"/>
        <v>2.5859505684814871E-6</v>
      </c>
      <c r="CC17" s="84">
        <v>18.973199999999999</v>
      </c>
      <c r="CD17" s="84">
        <v>0.76735200000000003</v>
      </c>
      <c r="CE17" s="82">
        <f t="shared" si="40"/>
        <v>0.72889245585025408</v>
      </c>
      <c r="CF17" s="82">
        <f t="shared" si="41"/>
        <v>1.479136536206258E-3</v>
      </c>
      <c r="CG17" s="115">
        <v>140</v>
      </c>
      <c r="CI17" s="82">
        <f t="shared" si="42"/>
        <v>0.77087904210070557</v>
      </c>
      <c r="CJ17" s="82"/>
      <c r="CK17" s="84">
        <v>35.144100000000002</v>
      </c>
      <c r="CL17" s="84">
        <v>0.26433800000000002</v>
      </c>
      <c r="CM17" s="82">
        <f t="shared" si="44"/>
        <v>0.27714904940138085</v>
      </c>
      <c r="CN17" s="82">
        <f t="shared" si="45"/>
        <v>1.6412298676462029E-4</v>
      </c>
      <c r="CO17" s="84">
        <v>42.793799999999997</v>
      </c>
      <c r="CP17" s="84">
        <v>0.359317</v>
      </c>
      <c r="CQ17" s="82">
        <f t="shared" si="46"/>
        <v>0.4032789823358503</v>
      </c>
      <c r="CR17" s="82">
        <f t="shared" si="47"/>
        <v>1.9326558908976141E-3</v>
      </c>
      <c r="CS17" s="84">
        <v>186.38399999999999</v>
      </c>
      <c r="CT17" s="84">
        <v>0.35246</v>
      </c>
      <c r="CU17" s="82">
        <f t="shared" si="48"/>
        <v>0.35689979747526068</v>
      </c>
      <c r="CV17" s="82">
        <f t="shared" si="49"/>
        <v>1.9711801621331172E-5</v>
      </c>
      <c r="CW17" s="84">
        <v>189.732</v>
      </c>
      <c r="CX17" s="84">
        <v>0.28819899999999998</v>
      </c>
      <c r="CY17" s="82">
        <f t="shared" si="50"/>
        <v>0.29664063992510292</v>
      </c>
      <c r="CZ17" s="82">
        <f t="shared" si="51"/>
        <v>7.1261284625091963E-5</v>
      </c>
      <c r="DA17" s="84">
        <v>125.316</v>
      </c>
      <c r="DB17" s="84">
        <v>0.99638199999999999</v>
      </c>
      <c r="DC17" s="82">
        <f t="shared" si="52"/>
        <v>0.94375608455158966</v>
      </c>
      <c r="DD17" s="82">
        <f t="shared" si="53"/>
        <v>2.7694869767832331E-3</v>
      </c>
      <c r="DE17" s="84">
        <v>201.27</v>
      </c>
      <c r="DF17" s="84">
        <v>0.97083299999999995</v>
      </c>
      <c r="DG17" s="82">
        <f t="shared" si="294"/>
        <v>0.91322509133866003</v>
      </c>
      <c r="DH17" s="82">
        <f t="shared" si="55"/>
        <v>3.3186711403332819E-3</v>
      </c>
      <c r="DI17" s="84">
        <v>256.18799999999999</v>
      </c>
      <c r="DJ17" s="84">
        <v>0.96250000000000002</v>
      </c>
      <c r="DK17" s="82">
        <f t="shared" si="56"/>
        <v>0.93774335231560746</v>
      </c>
      <c r="DL17" s="82">
        <f t="shared" si="57"/>
        <v>6.1289160456913961E-4</v>
      </c>
      <c r="DM17" s="84">
        <v>669.06600000000003</v>
      </c>
      <c r="DN17" s="84">
        <v>0.99583299999999997</v>
      </c>
      <c r="DO17" s="82">
        <f t="shared" si="58"/>
        <v>0.91714967071186415</v>
      </c>
      <c r="DP17" s="82">
        <f t="shared" si="59"/>
        <v>6.1910663078652119E-3</v>
      </c>
      <c r="DQ17" s="84">
        <v>276.61700000000002</v>
      </c>
      <c r="DR17" s="84">
        <v>0.66833900000000002</v>
      </c>
      <c r="DS17" s="82">
        <f t="shared" si="60"/>
        <v>0.68776851193474298</v>
      </c>
      <c r="DT17" s="82">
        <f t="shared" si="61"/>
        <v>3.7750593402231911E-4</v>
      </c>
      <c r="DU17" s="84">
        <v>15.944900000000001</v>
      </c>
      <c r="DV17" s="84">
        <v>0.681813</v>
      </c>
      <c r="DW17" s="82">
        <f t="shared" si="62"/>
        <v>0.77787986646748219</v>
      </c>
      <c r="DX17" s="82">
        <f t="shared" si="63"/>
        <v>9.228842832881055E-3</v>
      </c>
      <c r="DY17" s="84">
        <v>23.972200000000001</v>
      </c>
      <c r="DZ17" s="84">
        <v>0.43023400000000001</v>
      </c>
      <c r="EA17" s="82">
        <f t="shared" si="64"/>
        <v>0.41309779559804899</v>
      </c>
      <c r="EB17" s="82">
        <f t="shared" si="65"/>
        <v>2.9364950130544539E-4</v>
      </c>
      <c r="EC17" s="84">
        <v>39.048499999999997</v>
      </c>
      <c r="ED17" s="84">
        <v>0</v>
      </c>
      <c r="EE17" s="82">
        <f t="shared" si="66"/>
        <v>1.4933009087923566E-11</v>
      </c>
      <c r="EF17" s="82">
        <f t="shared" si="67"/>
        <v>2.2299476042000784E-22</v>
      </c>
      <c r="EG17" s="84">
        <v>66.419300000000007</v>
      </c>
      <c r="EH17" s="84">
        <v>2.9489399999999999E-2</v>
      </c>
      <c r="EI17" s="82">
        <f t="shared" si="68"/>
        <v>2.2498352654589202E-2</v>
      </c>
      <c r="EJ17" s="82">
        <f t="shared" si="69"/>
        <v>4.8874742985775355E-5</v>
      </c>
      <c r="EK17" s="84">
        <v>1098.95</v>
      </c>
      <c r="EL17" s="84">
        <v>0.48230800000000001</v>
      </c>
      <c r="EM17" s="82">
        <f t="shared" si="70"/>
        <v>0.5027480524601281</v>
      </c>
      <c r="EN17" s="82">
        <f t="shared" si="71"/>
        <v>4.1779574457278835E-4</v>
      </c>
      <c r="EO17" s="84">
        <v>11.338900000000001</v>
      </c>
      <c r="EP17" s="84">
        <v>0.70213599999999998</v>
      </c>
      <c r="EQ17" s="82">
        <f t="shared" si="72"/>
        <v>0.74506805941203691</v>
      </c>
      <c r="ER17" s="82">
        <f t="shared" si="73"/>
        <v>1.8431617253586686E-3</v>
      </c>
      <c r="ES17" s="84">
        <v>17.669599999999999</v>
      </c>
      <c r="ET17" s="84">
        <v>0.26838200000000001</v>
      </c>
      <c r="EU17" s="82">
        <f t="shared" si="74"/>
        <v>0.2814555187637906</v>
      </c>
      <c r="EV17" s="82">
        <f t="shared" si="75"/>
        <v>1.7091689286718469E-4</v>
      </c>
      <c r="EW17" s="84">
        <v>56.197099999999999</v>
      </c>
      <c r="EX17" s="84">
        <v>0.53213900000000003</v>
      </c>
      <c r="EY17" s="82">
        <f t="shared" si="76"/>
        <v>0.57463846582243383</v>
      </c>
      <c r="EZ17" s="82">
        <f t="shared" si="77"/>
        <v>1.8062045951922189E-3</v>
      </c>
      <c r="FA17" s="84">
        <v>73.369500000000002</v>
      </c>
      <c r="FB17" s="84">
        <v>0.25806499999999999</v>
      </c>
      <c r="FC17" s="82">
        <f t="shared" si="78"/>
        <v>0.23449796018550154</v>
      </c>
      <c r="FD17" s="82">
        <f t="shared" si="79"/>
        <v>5.5540536561815524E-4</v>
      </c>
      <c r="FE17" s="84">
        <v>1052.0999999999999</v>
      </c>
      <c r="FF17" s="84">
        <v>0.51841000000000004</v>
      </c>
      <c r="FG17" s="82">
        <f t="shared" si="80"/>
        <v>0.57003790052105718</v>
      </c>
      <c r="FH17" s="82">
        <f t="shared" si="81"/>
        <v>2.6654401122121725E-3</v>
      </c>
      <c r="FI17" s="84">
        <v>64.694699999999997</v>
      </c>
      <c r="FJ17" s="84">
        <v>0.79186599999999996</v>
      </c>
      <c r="FK17" s="82">
        <f t="shared" si="82"/>
        <v>0.82412366318198294</v>
      </c>
      <c r="FL17" s="82">
        <f t="shared" si="83"/>
        <v>1.0405568339622601E-3</v>
      </c>
      <c r="FM17" s="84">
        <v>86.736599999999996</v>
      </c>
      <c r="FN17" s="84">
        <v>0.79904299999999995</v>
      </c>
      <c r="FO17" s="82">
        <f t="shared" si="84"/>
        <v>0.820005275160542</v>
      </c>
      <c r="FP17" s="82">
        <f t="shared" si="85"/>
        <v>4.3941697990627839E-4</v>
      </c>
      <c r="FQ17" s="84">
        <v>89.313000000000002</v>
      </c>
      <c r="FR17" s="84">
        <v>0.5</v>
      </c>
      <c r="FS17" s="82">
        <f t="shared" si="86"/>
        <v>0.4684463708587519</v>
      </c>
      <c r="FT17" s="82">
        <f t="shared" si="87"/>
        <v>9.9563151198342101E-4</v>
      </c>
      <c r="FU17" s="84">
        <v>110.782</v>
      </c>
      <c r="FV17" s="84">
        <v>0.41626800000000003</v>
      </c>
      <c r="FW17" s="82">
        <f t="shared" si="88"/>
        <v>0.46508809363706732</v>
      </c>
      <c r="FX17" s="82">
        <f t="shared" si="89"/>
        <v>2.3834015427320189E-3</v>
      </c>
      <c r="FY17" s="84">
        <v>538.57799999999997</v>
      </c>
      <c r="FZ17" s="84">
        <v>0.91573000000000004</v>
      </c>
      <c r="GA17" s="82">
        <f t="shared" si="90"/>
        <v>0.90915408896703209</v>
      </c>
      <c r="GB17" s="82">
        <f t="shared" si="91"/>
        <v>4.324260591350963E-5</v>
      </c>
      <c r="GC17" s="84">
        <v>230.28299999999999</v>
      </c>
      <c r="GD17" s="84">
        <v>0.71590900000000002</v>
      </c>
      <c r="GE17" s="82">
        <f t="shared" si="92"/>
        <v>0.72517218783811965</v>
      </c>
      <c r="GF17" s="82">
        <f t="shared" si="93"/>
        <v>8.5806648924287526E-5</v>
      </c>
      <c r="GG17" s="84">
        <v>311.11099999999999</v>
      </c>
      <c r="GH17" s="84">
        <v>0.90056800000000004</v>
      </c>
      <c r="GI17" s="82">
        <f t="shared" si="94"/>
        <v>0.90285560034160917</v>
      </c>
      <c r="GJ17" s="82">
        <f t="shared" si="95"/>
        <v>5.233115322930211E-6</v>
      </c>
      <c r="GK17" s="84">
        <v>382.78899999999999</v>
      </c>
      <c r="GL17" s="84">
        <v>0.491477</v>
      </c>
      <c r="GM17" s="82">
        <f t="shared" si="96"/>
        <v>0.49210391158951955</v>
      </c>
      <c r="GN17" s="82">
        <f t="shared" si="97"/>
        <v>3.9301814107393135E-7</v>
      </c>
      <c r="GO17" s="84">
        <v>469.71699999999998</v>
      </c>
      <c r="GP17" s="84">
        <v>0.5625</v>
      </c>
      <c r="GQ17" s="82">
        <f t="shared" si="98"/>
        <v>0.59419084415486534</v>
      </c>
      <c r="GR17" s="82">
        <f t="shared" si="99"/>
        <v>1.0043096032479625E-3</v>
      </c>
      <c r="GS17" s="84">
        <v>462.09199999999998</v>
      </c>
      <c r="GT17" s="84">
        <v>0.36363600000000001</v>
      </c>
      <c r="GU17" s="82">
        <f t="shared" si="100"/>
        <v>0.3612795129062828</v>
      </c>
      <c r="GV17" s="82">
        <f t="shared" si="101"/>
        <v>5.553031422855825E-6</v>
      </c>
      <c r="GW17" s="115">
        <v>94</v>
      </c>
      <c r="GY17" s="82">
        <f t="shared" si="292"/>
        <v>0.9920239326584892</v>
      </c>
      <c r="GZ17" s="82"/>
      <c r="HA17" s="84">
        <v>116.52500000000001</v>
      </c>
      <c r="HB17" s="84">
        <v>0.72</v>
      </c>
      <c r="HC17" s="82">
        <f t="shared" si="104"/>
        <v>0.68672947771427373</v>
      </c>
      <c r="HD17" s="82">
        <f t="shared" si="105"/>
        <v>1.1069276531650066E-3</v>
      </c>
      <c r="HE17" s="84">
        <v>197.06</v>
      </c>
      <c r="HF17" s="84">
        <v>0.73428599999999999</v>
      </c>
      <c r="HG17" s="82">
        <f t="shared" si="106"/>
        <v>0.70085050316625186</v>
      </c>
      <c r="HH17" s="82">
        <f t="shared" si="107"/>
        <v>1.1179324485195816E-3</v>
      </c>
      <c r="HI17" s="84">
        <v>245.327</v>
      </c>
      <c r="HJ17" s="84">
        <v>0.84571399999999997</v>
      </c>
      <c r="HK17" s="82">
        <f t="shared" si="108"/>
        <v>0.77525834049940812</v>
      </c>
      <c r="HL17" s="82">
        <f t="shared" si="109"/>
        <v>4.9639999556633386E-3</v>
      </c>
      <c r="HM17" s="84">
        <v>1.3237083333333333</v>
      </c>
      <c r="HN17" s="84">
        <v>0.60887400000000003</v>
      </c>
      <c r="HO17" s="82">
        <f t="shared" si="110"/>
        <v>0.56389309461743153</v>
      </c>
      <c r="HP17" s="82">
        <f t="shared" si="111"/>
        <v>2.0232818490355793E-3</v>
      </c>
      <c r="HQ17" s="84">
        <v>0.66167500000000001</v>
      </c>
      <c r="HR17" s="84">
        <v>0.93694900000000003</v>
      </c>
      <c r="HS17" s="82">
        <f t="shared" si="112"/>
        <v>0.99995347243514854</v>
      </c>
      <c r="HT17" s="82">
        <f t="shared" si="113"/>
        <v>3.9695635468313881E-3</v>
      </c>
      <c r="HU17" s="84">
        <v>0.58531666666666671</v>
      </c>
      <c r="HV17" s="84">
        <v>0.93830100000000005</v>
      </c>
      <c r="HW17" s="82">
        <f t="shared" si="114"/>
        <v>0.99983210848163584</v>
      </c>
      <c r="HX17" s="82">
        <f t="shared" si="115"/>
        <v>3.7860773109788318E-3</v>
      </c>
      <c r="HY17" s="84">
        <v>0.74468166666666669</v>
      </c>
      <c r="HZ17" s="84">
        <v>0.78962900000000003</v>
      </c>
      <c r="IA17" s="82">
        <f t="shared" si="116"/>
        <v>0.84271685835494148</v>
      </c>
      <c r="IB17" s="82">
        <f t="shared" si="117"/>
        <v>2.8183207047143269E-3</v>
      </c>
      <c r="IC17" s="84">
        <v>3.6838166666666665</v>
      </c>
      <c r="ID17" s="84">
        <v>0.57310000000000005</v>
      </c>
      <c r="IE17" s="82">
        <f t="shared" si="118"/>
        <v>0.54127613980570366</v>
      </c>
      <c r="IF17" s="82">
        <f t="shared" si="119"/>
        <v>1.0127580776661226E-3</v>
      </c>
      <c r="IG17" s="84">
        <v>1.9742666666666666</v>
      </c>
      <c r="IH17" s="84">
        <v>0.87368400000000002</v>
      </c>
      <c r="II17" s="82">
        <f t="shared" si="120"/>
        <v>0.86160548052061692</v>
      </c>
      <c r="IJ17" s="82">
        <f t="shared" si="121"/>
        <v>1.4589063281383695E-4</v>
      </c>
      <c r="IK17" s="84">
        <v>2.0073500000000002</v>
      </c>
      <c r="IL17" s="84">
        <v>0.89931399999999995</v>
      </c>
      <c r="IM17" s="82">
        <f t="shared" si="122"/>
        <v>0.87717917874333329</v>
      </c>
      <c r="IN17" s="82">
        <f t="shared" si="123"/>
        <v>4.8995031206458214E-4</v>
      </c>
      <c r="IO17" s="84">
        <v>1.6654416666666667</v>
      </c>
      <c r="IP17" s="84">
        <v>0.34045599999999998</v>
      </c>
      <c r="IQ17" s="82">
        <f t="shared" si="124"/>
        <v>0.32849033386742271</v>
      </c>
      <c r="IR17" s="82">
        <f t="shared" si="125"/>
        <v>1.4317716599630665E-4</v>
      </c>
      <c r="IS17" s="93">
        <v>208.108</v>
      </c>
      <c r="IT17" s="94">
        <v>0.54352900000000004</v>
      </c>
      <c r="IU17" s="82">
        <f t="shared" si="274"/>
        <v>0.58960622116058881</v>
      </c>
      <c r="IV17" s="82">
        <f t="shared" si="275"/>
        <v>2.1231103098818091E-3</v>
      </c>
      <c r="IW17" s="93">
        <v>262.34199999999998</v>
      </c>
      <c r="IX17" s="94">
        <v>0.31764700000000001</v>
      </c>
      <c r="IY17" s="82">
        <f t="shared" si="276"/>
        <v>0.31704823940256693</v>
      </c>
      <c r="IZ17" s="82">
        <f t="shared" si="277"/>
        <v>3.5851425303841768E-7</v>
      </c>
      <c r="JA17" s="93">
        <v>344.32400000000001</v>
      </c>
      <c r="JB17" s="94">
        <v>0.289412</v>
      </c>
      <c r="JC17" s="82">
        <f t="shared" si="278"/>
        <v>0.32402478227522535</v>
      </c>
      <c r="JD17" s="82">
        <f t="shared" si="279"/>
        <v>1.1980446968321542E-3</v>
      </c>
      <c r="JE17" s="93">
        <v>412.43200000000002</v>
      </c>
      <c r="JF17" s="94">
        <v>0.28000000000000003</v>
      </c>
      <c r="JG17" s="82">
        <f t="shared" si="280"/>
        <v>0.30318774407825239</v>
      </c>
      <c r="JH17" s="82">
        <f t="shared" si="281"/>
        <v>5.376714754385274E-4</v>
      </c>
      <c r="JI17" s="93">
        <v>475.495</v>
      </c>
      <c r="JJ17" s="94">
        <v>0.388235</v>
      </c>
      <c r="JK17" s="82">
        <f t="shared" si="282"/>
        <v>0.39351220274566867</v>
      </c>
      <c r="JL17" s="82">
        <f t="shared" si="283"/>
        <v>2.7848868818892994E-5</v>
      </c>
      <c r="JM17" s="97">
        <v>48.206699999999998</v>
      </c>
      <c r="JN17" s="98">
        <v>0.75248300000000001</v>
      </c>
      <c r="JO17" s="82">
        <f t="shared" si="284"/>
        <v>0.7993938875553227</v>
      </c>
      <c r="JP17" s="82">
        <f t="shared" si="285"/>
        <v>2.2006313712281292E-3</v>
      </c>
      <c r="JQ17" s="97">
        <v>98.13</v>
      </c>
      <c r="JR17" s="98">
        <v>0.72142499999999998</v>
      </c>
      <c r="JS17" s="82">
        <f t="shared" si="286"/>
        <v>0.70705804206810574</v>
      </c>
      <c r="JT17" s="82">
        <f t="shared" si="287"/>
        <v>2.0640948021681887E-4</v>
      </c>
      <c r="JU17" s="97">
        <v>169.29</v>
      </c>
      <c r="JV17" s="98">
        <v>0.88546100000000005</v>
      </c>
      <c r="JW17" s="82">
        <f t="shared" si="288"/>
        <v>0.93223896330574096</v>
      </c>
      <c r="JX17" s="82">
        <f t="shared" si="289"/>
        <v>2.1881778510332429E-3</v>
      </c>
      <c r="KC17" s="115">
        <v>10</v>
      </c>
      <c r="KE17" s="113">
        <f t="shared" si="130"/>
        <v>0.99988692630692155</v>
      </c>
      <c r="KG17" s="115">
        <v>22</v>
      </c>
      <c r="KI17" s="113">
        <f t="shared" si="132"/>
        <v>0.99723071181379164</v>
      </c>
      <c r="LM17" s="115">
        <v>12</v>
      </c>
      <c r="LO17" s="113">
        <f t="shared" si="148"/>
        <v>0.86785860174185991</v>
      </c>
      <c r="PM17">
        <v>301.81799999999998</v>
      </c>
      <c r="PN17">
        <v>1.01176</v>
      </c>
      <c r="PO17" s="82">
        <f t="shared" si="200"/>
        <v>0.99964667367077953</v>
      </c>
      <c r="PP17" s="82">
        <f t="shared" si="201"/>
        <v>1.4673267475818572E-4</v>
      </c>
      <c r="QK17">
        <v>45.738100000000003</v>
      </c>
      <c r="QL17">
        <v>0.222802</v>
      </c>
      <c r="QM17" s="82">
        <f t="shared" si="212"/>
        <v>0.20308247148860245</v>
      </c>
      <c r="QN17" s="82">
        <f t="shared" si="213"/>
        <v>3.8885980471182086E-4</v>
      </c>
      <c r="QO17">
        <v>38.786499999999997</v>
      </c>
      <c r="QP17">
        <v>0.19917799999999999</v>
      </c>
      <c r="QQ17" s="82">
        <f t="shared" si="214"/>
        <v>0.18173251167478133</v>
      </c>
      <c r="QR17" s="82">
        <f t="shared" si="215"/>
        <v>3.0434506290534079E-4</v>
      </c>
      <c r="QS17">
        <v>48.460299999999997</v>
      </c>
      <c r="QT17">
        <v>0.22602700000000001</v>
      </c>
      <c r="QU17" s="82">
        <f t="shared" si="216"/>
        <v>0.2053446083390929</v>
      </c>
      <c r="QV17" s="82">
        <f t="shared" si="217"/>
        <v>4.277613248151596E-4</v>
      </c>
      <c r="RA17">
        <v>51.503</v>
      </c>
      <c r="RB17">
        <v>0.18917400000000001</v>
      </c>
      <c r="RC17" s="82">
        <f t="shared" si="220"/>
        <v>0.19280768967053474</v>
      </c>
      <c r="RD17" s="82">
        <f t="shared" si="221"/>
        <v>1.3203700621750827E-5</v>
      </c>
      <c r="RM17">
        <v>22.6342</v>
      </c>
      <c r="RN17">
        <v>0.10113</v>
      </c>
      <c r="RO17" s="82">
        <f t="shared" si="226"/>
        <v>0.11753133314938158</v>
      </c>
      <c r="RP17" s="82">
        <f t="shared" si="227"/>
        <v>2.6900372907700311E-4</v>
      </c>
      <c r="RU17">
        <v>41.1907</v>
      </c>
      <c r="RV17">
        <v>0.201127</v>
      </c>
      <c r="RW17" s="82">
        <f t="shared" si="230"/>
        <v>0.20430076333225958</v>
      </c>
      <c r="RX17" s="82">
        <f t="shared" si="231"/>
        <v>1.0072773689195414E-5</v>
      </c>
      <c r="RY17">
        <v>40.430100000000003</v>
      </c>
      <c r="RZ17">
        <v>8.1971799999999997E-2</v>
      </c>
      <c r="SA17" s="82">
        <f t="shared" si="232"/>
        <v>9.1467415277977179E-2</v>
      </c>
      <c r="SB17" s="82">
        <f t="shared" si="233"/>
        <v>9.016670950735367E-5</v>
      </c>
      <c r="SO17"/>
      <c r="SP17"/>
      <c r="TA17">
        <v>28.176200000000001</v>
      </c>
      <c r="TB17">
        <v>9.2892199999999994E-2</v>
      </c>
      <c r="TC17" s="82">
        <f t="shared" si="246"/>
        <v>9.1651594823479343E-2</v>
      </c>
      <c r="TD17" s="82">
        <f t="shared" si="247"/>
        <v>1.5391012040098357E-6</v>
      </c>
      <c r="TE17">
        <v>28.176200000000001</v>
      </c>
      <c r="TF17">
        <v>9.2892199999999994E-2</v>
      </c>
      <c r="TG17" s="82">
        <f t="shared" si="248"/>
        <v>9.1651594823479343E-2</v>
      </c>
      <c r="TH17" s="82">
        <f t="shared" si="249"/>
        <v>1.5391012040098357E-6</v>
      </c>
      <c r="TI17">
        <v>121.46</v>
      </c>
      <c r="TJ17">
        <v>6.36689E-2</v>
      </c>
      <c r="TK17" s="82">
        <f t="shared" si="250"/>
        <v>7.0558620793869015E-2</v>
      </c>
      <c r="TL17" s="82">
        <f t="shared" si="251"/>
        <v>4.7468252617471077E-5</v>
      </c>
      <c r="TM17">
        <v>97.215599999999995</v>
      </c>
      <c r="TN17">
        <v>6.8871199999999994E-2</v>
      </c>
      <c r="TO17" s="82">
        <f t="shared" si="252"/>
        <v>6.8587392829072238E-2</v>
      </c>
      <c r="TP17" s="82">
        <f t="shared" si="253"/>
        <v>8.0546510270015994E-8</v>
      </c>
      <c r="TU17">
        <v>77.089200000000005</v>
      </c>
      <c r="TV17">
        <v>0.10978</v>
      </c>
      <c r="TW17" s="82">
        <f t="shared" si="256"/>
        <v>9.5011469483871726E-7</v>
      </c>
      <c r="TX17" s="82">
        <f t="shared" si="257"/>
        <v>1.2051439793720321E-2</v>
      </c>
      <c r="TY17" s="84">
        <v>4.6296296296296298</v>
      </c>
      <c r="TZ17" s="84">
        <v>0.93991420000000003</v>
      </c>
      <c r="UA17" s="82">
        <f t="shared" si="258"/>
        <v>0.36787944117144233</v>
      </c>
      <c r="UB17" s="82">
        <f t="shared" si="259"/>
        <v>0.32722376530804614</v>
      </c>
      <c r="UC17" s="84">
        <v>66.239259259259256</v>
      </c>
      <c r="UD17" s="84">
        <v>0.82403400000000004</v>
      </c>
      <c r="UE17" s="82">
        <f t="shared" si="260"/>
        <v>0.85251288046524887</v>
      </c>
      <c r="UF17" s="82">
        <f t="shared" si="261"/>
        <v>8.1104663255393106E-4</v>
      </c>
      <c r="UG17" s="84">
        <v>76.567037037037025</v>
      </c>
      <c r="UH17" s="84">
        <v>0.785408</v>
      </c>
      <c r="UI17" s="82">
        <f t="shared" si="262"/>
        <v>0.82127847140541399</v>
      </c>
      <c r="UJ17" s="82">
        <f t="shared" si="263"/>
        <v>1.2866907188466231E-3</v>
      </c>
      <c r="UO17" s="84">
        <v>69.427407407407401</v>
      </c>
      <c r="UP17" s="84">
        <v>0.78017199999999998</v>
      </c>
      <c r="UQ17" s="82">
        <f t="shared" si="266"/>
        <v>0.79992171124215883</v>
      </c>
      <c r="UR17" s="82">
        <f t="shared" si="267"/>
        <v>3.9005109414865571E-4</v>
      </c>
      <c r="US17" s="84">
        <v>28.846148148148149</v>
      </c>
      <c r="UT17" s="84">
        <v>0.68817200000000001</v>
      </c>
      <c r="UU17" s="82">
        <f t="shared" si="268"/>
        <v>0.69944004409634009</v>
      </c>
      <c r="UV17" s="82">
        <f t="shared" si="269"/>
        <v>1.2696881775706452E-4</v>
      </c>
      <c r="UY17" s="82"/>
      <c r="UZ17" s="82"/>
      <c r="VA17" s="84">
        <v>163.81777777777776</v>
      </c>
      <c r="VB17" s="84">
        <v>0.48171999999999998</v>
      </c>
      <c r="VC17" s="82">
        <f t="shared" si="272"/>
        <v>0.40062724926350018</v>
      </c>
      <c r="VD17" s="82">
        <f t="shared" si="273"/>
        <v>6.5760342220120881E-3</v>
      </c>
    </row>
    <row r="18" spans="1:576" x14ac:dyDescent="0.25">
      <c r="A18" s="85">
        <v>61.735199999999999</v>
      </c>
      <c r="B18" s="85">
        <v>0.97906000000000004</v>
      </c>
      <c r="C18" s="82">
        <f t="shared" si="0"/>
        <v>0.97300685955231236</v>
      </c>
      <c r="D18" s="82">
        <f t="shared" si="2"/>
        <v>3.6640509279432572E-5</v>
      </c>
      <c r="E18" s="85">
        <v>130.411</v>
      </c>
      <c r="F18" s="85">
        <v>0.413132</v>
      </c>
      <c r="G18" s="82">
        <f t="shared" si="1"/>
        <v>0.45682896512392918</v>
      </c>
      <c r="H18" s="82">
        <f t="shared" si="3"/>
        <v>1.9094247610418828E-3</v>
      </c>
      <c r="I18" s="85">
        <v>143.196</v>
      </c>
      <c r="J18" s="85">
        <v>0.46268700000000001</v>
      </c>
      <c r="K18" s="82">
        <f t="shared" si="4"/>
        <v>0.41035147423178836</v>
      </c>
      <c r="L18" s="82">
        <f t="shared" si="5"/>
        <v>2.739007257435146E-3</v>
      </c>
      <c r="M18" s="85">
        <v>532.72299999999996</v>
      </c>
      <c r="N18" s="85">
        <v>0.60966500000000001</v>
      </c>
      <c r="O18" s="82">
        <f t="shared" si="6"/>
        <v>0.66287171265934197</v>
      </c>
      <c r="P18" s="82">
        <f t="shared" si="7"/>
        <v>2.8309542720137801E-3</v>
      </c>
      <c r="Q18" s="85">
        <v>264.32499999999999</v>
      </c>
      <c r="R18" s="85">
        <v>0.427705</v>
      </c>
      <c r="S18" s="82">
        <f t="shared" si="8"/>
        <v>0.47431802758759284</v>
      </c>
      <c r="T18" s="82">
        <f t="shared" si="9"/>
        <v>2.1727743408816911E-3</v>
      </c>
      <c r="U18" s="85">
        <v>55.525100000000002</v>
      </c>
      <c r="V18" s="85">
        <v>0.72518400000000005</v>
      </c>
      <c r="W18" s="82">
        <f t="shared" si="10"/>
        <v>0.73237226394097832</v>
      </c>
      <c r="X18" s="82">
        <f t="shared" si="11"/>
        <v>5.1671138485168415E-5</v>
      </c>
      <c r="Y18" s="85">
        <v>81.0959</v>
      </c>
      <c r="Z18" s="85">
        <v>0.58644499999999999</v>
      </c>
      <c r="AA18" s="82">
        <f t="shared" si="12"/>
        <v>0.58722313592602404</v>
      </c>
      <c r="AB18" s="82">
        <f t="shared" si="13"/>
        <v>6.054955193693032E-7</v>
      </c>
      <c r="AC18" s="85">
        <v>131.50700000000001</v>
      </c>
      <c r="AD18" s="85">
        <v>0.79850699999999997</v>
      </c>
      <c r="AE18" s="82">
        <f t="shared" si="14"/>
        <v>0.77074761529906077</v>
      </c>
      <c r="AF18" s="82">
        <f t="shared" si="15"/>
        <v>7.7058343897473702E-4</v>
      </c>
      <c r="AG18" s="85">
        <v>494.279</v>
      </c>
      <c r="AH18" s="85">
        <v>0.423792</v>
      </c>
      <c r="AI18" s="82">
        <f t="shared" si="16"/>
        <v>0.41870737456978746</v>
      </c>
      <c r="AJ18" s="82">
        <f t="shared" si="17"/>
        <v>2.5853415765564075E-5</v>
      </c>
      <c r="AK18" s="85">
        <v>351.98700000000002</v>
      </c>
      <c r="AL18" s="85">
        <v>0.65484900000000001</v>
      </c>
      <c r="AM18" s="82">
        <f t="shared" si="18"/>
        <v>0.67890923905772582</v>
      </c>
      <c r="AN18" s="82">
        <f t="shared" si="19"/>
        <v>5.7889510351491447E-4</v>
      </c>
      <c r="AO18" s="85">
        <v>93.150700000000001</v>
      </c>
      <c r="AP18" s="85">
        <v>0.77083800000000002</v>
      </c>
      <c r="AQ18" s="82">
        <f t="shared" si="20"/>
        <v>0.7553255873482736</v>
      </c>
      <c r="AR18" s="82">
        <f t="shared" si="21"/>
        <v>2.4063494627744208E-4</v>
      </c>
      <c r="AS18" s="85">
        <v>58.630099999999999</v>
      </c>
      <c r="AT18" s="85">
        <v>0.73424699999999998</v>
      </c>
      <c r="AU18" s="82">
        <f t="shared" si="22"/>
        <v>0.71436176942023122</v>
      </c>
      <c r="AV18" s="82">
        <f t="shared" si="23"/>
        <v>3.954223952105708E-4</v>
      </c>
      <c r="AW18" s="85">
        <v>124.20099999999999</v>
      </c>
      <c r="AX18" s="85">
        <v>0.95149300000000003</v>
      </c>
      <c r="AY18" s="82">
        <f t="shared" si="24"/>
        <v>0.92207707103062131</v>
      </c>
      <c r="AZ18" s="82">
        <f t="shared" si="25"/>
        <v>8.6529687713153439E-4</v>
      </c>
      <c r="BA18" s="85">
        <v>340.50299999999999</v>
      </c>
      <c r="BB18" s="85">
        <v>0.48698900000000001</v>
      </c>
      <c r="BC18" s="82">
        <f t="shared" si="290"/>
        <v>0.51607630663136606</v>
      </c>
      <c r="BD18" s="82">
        <f t="shared" si="291"/>
        <v>8.4607140706711135E-4</v>
      </c>
      <c r="BE18" s="85">
        <v>264.32499999999999</v>
      </c>
      <c r="BF18" s="85">
        <v>0.427705</v>
      </c>
      <c r="BG18" s="82">
        <f t="shared" si="28"/>
        <v>0.47431898005191014</v>
      </c>
      <c r="BH18" s="82">
        <f t="shared" si="29"/>
        <v>2.1728631362798768E-3</v>
      </c>
      <c r="BI18" s="84">
        <v>496.32400000000001</v>
      </c>
      <c r="BJ18" s="84">
        <v>0.33546300000000001</v>
      </c>
      <c r="BK18" s="82">
        <f t="shared" si="30"/>
        <v>0.39006905909785361</v>
      </c>
      <c r="BL18" s="82">
        <f t="shared" si="31"/>
        <v>2.98182169019828E-3</v>
      </c>
      <c r="BM18" s="84">
        <v>1191.18</v>
      </c>
      <c r="BN18" s="84">
        <v>0.68370600000000004</v>
      </c>
      <c r="BO18" s="82">
        <f t="shared" si="32"/>
        <v>0.7157612399461728</v>
      </c>
      <c r="BP18" s="82">
        <f t="shared" si="33"/>
        <v>1.0275384080067102E-3</v>
      </c>
      <c r="BQ18" s="84">
        <v>1452.21</v>
      </c>
      <c r="BR18" s="84">
        <v>0.93610199999999999</v>
      </c>
      <c r="BS18" s="82">
        <f t="shared" si="34"/>
        <v>0.8953845095786791</v>
      </c>
      <c r="BT18" s="82">
        <f t="shared" si="35"/>
        <v>1.6579140262103585E-3</v>
      </c>
      <c r="BU18" s="84">
        <v>8.2039899999999992</v>
      </c>
      <c r="BV18" s="84">
        <v>2.7184199999999999E-2</v>
      </c>
      <c r="BW18" s="82">
        <f t="shared" si="36"/>
        <v>2.8016029254112011E-2</v>
      </c>
      <c r="BX18" s="82">
        <f t="shared" si="37"/>
        <v>6.9193990799654604E-7</v>
      </c>
      <c r="BY18" s="84">
        <v>12.7494</v>
      </c>
      <c r="BZ18" s="84">
        <v>5.7089899999999999E-2</v>
      </c>
      <c r="CA18" s="82">
        <f t="shared" si="38"/>
        <v>4.8971843978740527E-2</v>
      </c>
      <c r="CB18" s="82">
        <f t="shared" si="39"/>
        <v>6.5902833564307172E-5</v>
      </c>
      <c r="CC18" s="115">
        <v>20</v>
      </c>
      <c r="CE18" s="82">
        <f t="shared" si="40"/>
        <v>0.77184084698304289</v>
      </c>
      <c r="CF18" s="82"/>
      <c r="CG18" s="115">
        <v>150</v>
      </c>
      <c r="CI18" s="82">
        <f t="shared" si="42"/>
        <v>0.86449779324377918</v>
      </c>
      <c r="CJ18" s="82"/>
      <c r="CK18" s="84">
        <v>35.587600000000002</v>
      </c>
      <c r="CL18" s="84">
        <v>0.297902</v>
      </c>
      <c r="CM18" s="82">
        <f t="shared" si="44"/>
        <v>0.31757030917964346</v>
      </c>
      <c r="CN18" s="82">
        <f t="shared" si="45"/>
        <v>3.8684238598604725E-4</v>
      </c>
      <c r="CO18" s="84">
        <v>43.237299999999998</v>
      </c>
      <c r="CP18" s="84">
        <v>0.41422199999999998</v>
      </c>
      <c r="CQ18" s="82">
        <f t="shared" si="46"/>
        <v>0.45593718523207333</v>
      </c>
      <c r="CR18" s="82">
        <f t="shared" si="47"/>
        <v>1.7401566789461904E-3</v>
      </c>
      <c r="CS18" s="84">
        <v>191.964</v>
      </c>
      <c r="CT18" s="84">
        <v>0.41661199999999998</v>
      </c>
      <c r="CU18" s="82">
        <f t="shared" si="48"/>
        <v>0.401429685057131</v>
      </c>
      <c r="CV18" s="82">
        <f t="shared" si="49"/>
        <v>2.3050268702446271E-4</v>
      </c>
      <c r="CW18" s="84">
        <v>191.964</v>
      </c>
      <c r="CX18" s="84">
        <v>0.31875300000000001</v>
      </c>
      <c r="CY18" s="82">
        <f t="shared" si="50"/>
        <v>0.32195010843066491</v>
      </c>
      <c r="CZ18" s="82">
        <f t="shared" si="51"/>
        <v>1.0221502317428559E-5</v>
      </c>
      <c r="DA18" s="84">
        <v>178.75399999999999</v>
      </c>
      <c r="DB18" s="84">
        <v>0.99514499999999995</v>
      </c>
      <c r="DC18" s="82">
        <f t="shared" si="52"/>
        <v>0.99417860438188632</v>
      </c>
      <c r="DD18" s="82">
        <f t="shared" si="53"/>
        <v>9.3392049070921462E-7</v>
      </c>
      <c r="DE18" s="84">
        <v>203.73</v>
      </c>
      <c r="DF18" s="84">
        <v>0.97916700000000001</v>
      </c>
      <c r="DG18" s="82">
        <f t="shared" si="294"/>
        <v>0.91829077650774338</v>
      </c>
      <c r="DH18" s="82">
        <f t="shared" si="55"/>
        <v>3.7059145866791782E-3</v>
      </c>
      <c r="DI18" s="84">
        <v>257.71300000000002</v>
      </c>
      <c r="DJ18" s="84">
        <v>0.96666700000000005</v>
      </c>
      <c r="DK18" s="82">
        <f t="shared" si="56"/>
        <v>0.93969989607270987</v>
      </c>
      <c r="DL18" s="82">
        <f t="shared" si="57"/>
        <v>7.2722469422526956E-4</v>
      </c>
      <c r="DM18" s="84">
        <v>700</v>
      </c>
      <c r="DN18" s="84">
        <v>1</v>
      </c>
      <c r="DO18" s="82">
        <f t="shared" si="58"/>
        <v>0.9324016780994393</v>
      </c>
      <c r="DP18" s="82">
        <f t="shared" si="59"/>
        <v>4.5695331237718241E-3</v>
      </c>
      <c r="DQ18" s="84">
        <v>296.06599999999997</v>
      </c>
      <c r="DR18" s="84">
        <v>0.722329</v>
      </c>
      <c r="DS18" s="82">
        <f t="shared" si="60"/>
        <v>0.73524912323587099</v>
      </c>
      <c r="DT18" s="82">
        <f t="shared" si="61"/>
        <v>1.6692958443009358E-4</v>
      </c>
      <c r="DU18" s="84">
        <v>17.893699999999999</v>
      </c>
      <c r="DV18" s="84">
        <v>0.93132599999999999</v>
      </c>
      <c r="DW18" s="82">
        <f t="shared" si="62"/>
        <v>0.89814061311751681</v>
      </c>
      <c r="DX18" s="82">
        <f t="shared" si="63"/>
        <v>1.1012699025400867E-3</v>
      </c>
      <c r="DY18" s="84">
        <v>24.9755</v>
      </c>
      <c r="DZ18" s="84">
        <v>0.47186899999999998</v>
      </c>
      <c r="EA18" s="82">
        <f t="shared" si="64"/>
        <v>0.4599577986889069</v>
      </c>
      <c r="EB18" s="82">
        <f t="shared" si="65"/>
        <v>1.4187671667338547E-4</v>
      </c>
      <c r="EC18" s="84">
        <v>41.741500000000002</v>
      </c>
      <c r="ED18" s="84">
        <v>0</v>
      </c>
      <c r="EE18" s="82">
        <f t="shared" si="66"/>
        <v>3.2244067233032853E-10</v>
      </c>
      <c r="EF18" s="82">
        <f t="shared" si="67"/>
        <v>1.0396798717283429E-19</v>
      </c>
      <c r="EG18" s="84">
        <v>68.645600000000002</v>
      </c>
      <c r="EH18" s="84">
        <v>3.7914900000000001E-2</v>
      </c>
      <c r="EI18" s="82">
        <f t="shared" si="68"/>
        <v>3.0875740021319872E-2</v>
      </c>
      <c r="EJ18" s="82">
        <f t="shared" si="69"/>
        <v>4.9549773205452047E-5</v>
      </c>
      <c r="EK18" s="84">
        <v>1157.8900000000001</v>
      </c>
      <c r="EL18" s="84">
        <v>0.57538500000000004</v>
      </c>
      <c r="EM18" s="82">
        <f t="shared" si="70"/>
        <v>0.59932479094292501</v>
      </c>
      <c r="EN18" s="82">
        <f t="shared" si="71"/>
        <v>5.7311359039095269E-4</v>
      </c>
      <c r="EO18" s="84">
        <v>11.799200000000001</v>
      </c>
      <c r="EP18" s="84">
        <v>0.74198699999999995</v>
      </c>
      <c r="EQ18" s="82">
        <f t="shared" si="72"/>
        <v>0.78934470822824176</v>
      </c>
      <c r="ER18" s="82">
        <f t="shared" si="73"/>
        <v>2.2427525286312822E-3</v>
      </c>
      <c r="ES18" s="84">
        <v>19.608599999999999</v>
      </c>
      <c r="ET18" s="84">
        <v>0.34191199999999999</v>
      </c>
      <c r="EU18" s="82">
        <f t="shared" si="74"/>
        <v>0.38907359819277365</v>
      </c>
      <c r="EV18" s="82">
        <f t="shared" si="75"/>
        <v>2.2242163440966316E-3</v>
      </c>
      <c r="EW18" s="84">
        <v>59.205300000000001</v>
      </c>
      <c r="EX18" s="84">
        <v>0.58869700000000003</v>
      </c>
      <c r="EY18" s="82">
        <f t="shared" si="76"/>
        <v>0.63662432468052466</v>
      </c>
      <c r="EZ18" s="82">
        <f t="shared" si="77"/>
        <v>2.2970284510324254E-3</v>
      </c>
      <c r="FA18" s="84">
        <v>78.382800000000003</v>
      </c>
      <c r="FB18" s="84">
        <v>0.318548</v>
      </c>
      <c r="FC18" s="82">
        <f t="shared" si="78"/>
        <v>0.29845011658911119</v>
      </c>
      <c r="FD18" s="82">
        <f t="shared" si="79"/>
        <v>4.0392491759767948E-4</v>
      </c>
      <c r="FE18" s="84">
        <v>1105.8800000000001</v>
      </c>
      <c r="FF18" s="84">
        <v>0.58810600000000002</v>
      </c>
      <c r="FG18" s="82">
        <f t="shared" si="80"/>
        <v>0.63937152803338426</v>
      </c>
      <c r="FH18" s="82">
        <f t="shared" si="81"/>
        <v>2.628154364541706E-3</v>
      </c>
      <c r="FI18" s="84">
        <v>68.988500000000002</v>
      </c>
      <c r="FJ18" s="84">
        <v>0.81339700000000004</v>
      </c>
      <c r="FK18" s="82">
        <f t="shared" si="82"/>
        <v>0.86603577536439047</v>
      </c>
      <c r="FL18" s="82">
        <f t="shared" si="83"/>
        <v>2.7708406718627574E-3</v>
      </c>
      <c r="FM18" s="84">
        <v>90.457999999999998</v>
      </c>
      <c r="FN18" s="84">
        <v>0.83253600000000005</v>
      </c>
      <c r="FO18" s="82">
        <f t="shared" si="84"/>
        <v>0.85811902022178244</v>
      </c>
      <c r="FP18" s="82">
        <f t="shared" si="85"/>
        <v>6.5449092366812634E-4</v>
      </c>
      <c r="FQ18" s="84">
        <v>90.171800000000005</v>
      </c>
      <c r="FR18" s="84">
        <v>0.53827800000000003</v>
      </c>
      <c r="FS18" s="82">
        <f t="shared" si="86"/>
        <v>0.49463671829401262</v>
      </c>
      <c r="FT18" s="82">
        <f t="shared" si="87"/>
        <v>1.9045614689413516E-3</v>
      </c>
      <c r="FU18" s="84">
        <v>111.92700000000001</v>
      </c>
      <c r="FV18" s="84">
        <v>0.5</v>
      </c>
      <c r="FW18" s="82">
        <f t="shared" si="88"/>
        <v>0.51318385356198359</v>
      </c>
      <c r="FX18" s="82">
        <f t="shared" si="89"/>
        <v>1.738139947438275E-4</v>
      </c>
      <c r="FY18" s="84">
        <v>555.17200000000003</v>
      </c>
      <c r="FZ18" s="84">
        <v>0.93820199999999998</v>
      </c>
      <c r="GA18" s="82">
        <f t="shared" si="90"/>
        <v>0.93513648892946954</v>
      </c>
      <c r="GB18" s="82">
        <f t="shared" si="91"/>
        <v>9.3973581235446573E-6</v>
      </c>
      <c r="GC18" s="84">
        <v>231.80799999999999</v>
      </c>
      <c r="GD18" s="84">
        <v>0.79545500000000002</v>
      </c>
      <c r="GE18" s="82">
        <f t="shared" si="92"/>
        <v>0.75078201543582312</v>
      </c>
      <c r="GF18" s="82">
        <f t="shared" si="93"/>
        <v>1.9956755498711874E-3</v>
      </c>
      <c r="GG18" s="84">
        <v>323.31200000000001</v>
      </c>
      <c r="GH18" s="84">
        <v>0.9375</v>
      </c>
      <c r="GI18" s="82">
        <f t="shared" si="94"/>
        <v>0.94881629184707017</v>
      </c>
      <c r="GJ18" s="82">
        <f t="shared" si="95"/>
        <v>1.280584611680668E-4</v>
      </c>
      <c r="GK18" s="84">
        <v>385.839</v>
      </c>
      <c r="GL18" s="84">
        <v>0.55397700000000005</v>
      </c>
      <c r="GM18" s="82">
        <f t="shared" si="96"/>
        <v>0.53912154623300423</v>
      </c>
      <c r="GN18" s="82">
        <f t="shared" si="97"/>
        <v>2.2068450662335025E-4</v>
      </c>
      <c r="GO18" s="84">
        <v>477.34199999999998</v>
      </c>
      <c r="GP18" s="84">
        <v>0.61647700000000005</v>
      </c>
      <c r="GQ18" s="82">
        <f t="shared" si="98"/>
        <v>0.64618863446652075</v>
      </c>
      <c r="GR18" s="82">
        <f t="shared" si="99"/>
        <v>8.8278122267214062E-4</v>
      </c>
      <c r="GS18" s="84">
        <v>466.66699999999997</v>
      </c>
      <c r="GT18" s="84">
        <v>0.40625</v>
      </c>
      <c r="GU18" s="82">
        <f t="shared" si="100"/>
        <v>0.39908159855747199</v>
      </c>
      <c r="GV18" s="82">
        <f t="shared" si="101"/>
        <v>5.1385979241237587E-5</v>
      </c>
      <c r="GW18" s="115">
        <v>95</v>
      </c>
      <c r="GY18" s="82">
        <f t="shared" si="292"/>
        <v>0.996327546656678</v>
      </c>
      <c r="GZ18" s="82"/>
      <c r="HA18" s="84">
        <v>117.438</v>
      </c>
      <c r="HB18" s="84">
        <v>0.78285700000000003</v>
      </c>
      <c r="HC18" s="82">
        <f t="shared" si="104"/>
        <v>0.72125344774562627</v>
      </c>
      <c r="HD18" s="82">
        <f t="shared" si="105"/>
        <v>3.794997650357357E-3</v>
      </c>
      <c r="HE18" s="84">
        <v>199.13399999999999</v>
      </c>
      <c r="HF18" s="84">
        <v>0.80571400000000004</v>
      </c>
      <c r="HG18" s="82">
        <f t="shared" si="106"/>
        <v>0.74064274858882306</v>
      </c>
      <c r="HH18" s="82">
        <f t="shared" si="107"/>
        <v>4.2342677602166022E-3</v>
      </c>
      <c r="HI18" s="84">
        <v>247.435</v>
      </c>
      <c r="HJ18" s="84">
        <v>0.885714</v>
      </c>
      <c r="HK18" s="82">
        <f t="shared" si="108"/>
        <v>0.81353669417375252</v>
      </c>
      <c r="HL18" s="82">
        <f t="shared" si="109"/>
        <v>5.2095634763356588E-3</v>
      </c>
      <c r="HM18" s="84">
        <v>1.4321366666666668</v>
      </c>
      <c r="HN18" s="84">
        <v>0.63471299999999997</v>
      </c>
      <c r="HO18" s="82">
        <f t="shared" si="110"/>
        <v>0.59862121926469047</v>
      </c>
      <c r="HP18" s="82">
        <f t="shared" si="111"/>
        <v>1.3026166366456578E-3</v>
      </c>
      <c r="HQ18" s="84">
        <v>0.74431500000000006</v>
      </c>
      <c r="HR18" s="84">
        <v>0.946461</v>
      </c>
      <c r="HS18" s="82">
        <f t="shared" si="112"/>
        <v>0.99998839826890173</v>
      </c>
      <c r="HT18" s="82">
        <f t="shared" si="113"/>
        <v>2.8651823654376246E-3</v>
      </c>
      <c r="HU18" s="84">
        <v>0.66468333333333329</v>
      </c>
      <c r="HV18" s="84">
        <v>0.94281599999999999</v>
      </c>
      <c r="HW18" s="82">
        <f t="shared" si="114"/>
        <v>0.99995576634901995</v>
      </c>
      <c r="HX18" s="82">
        <f t="shared" si="115"/>
        <v>3.2649528984205938E-3</v>
      </c>
      <c r="HY18" s="84">
        <v>0.83586666666666665</v>
      </c>
      <c r="HZ18" s="84">
        <v>0.79917199999999999</v>
      </c>
      <c r="IA18" s="82">
        <f t="shared" si="116"/>
        <v>0.87954942893528465</v>
      </c>
      <c r="IB18" s="82">
        <f t="shared" si="117"/>
        <v>6.4605310822467349E-3</v>
      </c>
      <c r="IC18" s="84">
        <v>3.75</v>
      </c>
      <c r="ID18" s="84">
        <v>0.62179499999999999</v>
      </c>
      <c r="IE18" s="82">
        <f t="shared" si="118"/>
        <v>0.57990593515282207</v>
      </c>
      <c r="IF18" s="82">
        <f t="shared" si="119"/>
        <v>1.7546937537710765E-3</v>
      </c>
      <c r="IG18" s="84">
        <v>2.1617666666666664</v>
      </c>
      <c r="IH18" s="84">
        <v>0.89926099999999998</v>
      </c>
      <c r="II18" s="82">
        <f t="shared" si="120"/>
        <v>0.8979489496182872</v>
      </c>
      <c r="IJ18" s="82">
        <f t="shared" si="121"/>
        <v>1.7214762041526557E-6</v>
      </c>
      <c r="IK18" s="84">
        <v>2.25</v>
      </c>
      <c r="IL18" s="84">
        <v>0.93512799999999996</v>
      </c>
      <c r="IM18" s="82">
        <f t="shared" si="122"/>
        <v>0.91561241178515795</v>
      </c>
      <c r="IN18" s="82">
        <f t="shared" si="123"/>
        <v>3.8085818337128016E-4</v>
      </c>
      <c r="IO18" s="84">
        <v>1.7647000000000002</v>
      </c>
      <c r="IP18" s="84">
        <v>0.39426800000000001</v>
      </c>
      <c r="IQ18" s="82">
        <f t="shared" si="124"/>
        <v>0.37985158025200522</v>
      </c>
      <c r="IR18" s="82">
        <f t="shared" si="125"/>
        <v>2.078331583503742E-4</v>
      </c>
      <c r="IS18" s="93">
        <v>209.369</v>
      </c>
      <c r="IT18" s="94">
        <v>0.61882400000000004</v>
      </c>
      <c r="IU18" s="82">
        <f t="shared" si="274"/>
        <v>0.61513237552465239</v>
      </c>
      <c r="IV18" s="82">
        <f t="shared" si="275"/>
        <v>1.3628091266985847E-5</v>
      </c>
      <c r="IW18" s="93">
        <v>268.649</v>
      </c>
      <c r="IX18" s="94">
        <v>0.45176500000000003</v>
      </c>
      <c r="IY18" s="82">
        <f t="shared" si="276"/>
        <v>0.43074744906545109</v>
      </c>
      <c r="IZ18" s="82">
        <f t="shared" si="277"/>
        <v>4.4173744728635876E-4</v>
      </c>
      <c r="JA18" s="93">
        <v>350.63099999999997</v>
      </c>
      <c r="JB18" s="94">
        <v>0.41411799999999999</v>
      </c>
      <c r="JC18" s="82">
        <f t="shared" si="278"/>
        <v>0.43642698719848255</v>
      </c>
      <c r="JD18" s="82">
        <f t="shared" si="279"/>
        <v>4.9769090982205901E-4</v>
      </c>
      <c r="JE18" s="93">
        <v>420</v>
      </c>
      <c r="JF18" s="94">
        <v>0.37176500000000001</v>
      </c>
      <c r="JG18" s="82">
        <f t="shared" si="280"/>
        <v>0.36802522172615199</v>
      </c>
      <c r="JH18" s="82">
        <f t="shared" si="281"/>
        <v>1.3985941537545726E-5</v>
      </c>
      <c r="JI18" s="93">
        <v>483.06299999999999</v>
      </c>
      <c r="JJ18" s="94">
        <v>0.46352900000000002</v>
      </c>
      <c r="JK18" s="82">
        <f t="shared" si="282"/>
        <v>0.45140947214081195</v>
      </c>
      <c r="JL18" s="82">
        <f t="shared" si="283"/>
        <v>1.4688295552963584E-4</v>
      </c>
      <c r="JM18" s="97">
        <v>54.072000000000003</v>
      </c>
      <c r="JN18" s="98">
        <v>0.82536900000000002</v>
      </c>
      <c r="JO18" s="82">
        <f t="shared" si="284"/>
        <v>0.88238232943866213</v>
      </c>
      <c r="JP18" s="82">
        <f t="shared" si="285"/>
        <v>3.2505197336814154E-3</v>
      </c>
      <c r="JQ18" s="97">
        <v>104.905</v>
      </c>
      <c r="JR18" s="98">
        <v>0.78959699999999999</v>
      </c>
      <c r="JS18" s="82">
        <f t="shared" si="286"/>
        <v>0.82895523663702753</v>
      </c>
      <c r="JT18" s="82">
        <f t="shared" si="287"/>
        <v>1.5490707911762563E-3</v>
      </c>
      <c r="JU18" s="97">
        <v>178.34299999999999</v>
      </c>
      <c r="JV18" s="98">
        <v>0.93243500000000001</v>
      </c>
      <c r="JW18" s="82">
        <f t="shared" si="288"/>
        <v>0.9644510421424769</v>
      </c>
      <c r="JX18" s="82">
        <f t="shared" si="289"/>
        <v>1.025026954468856E-3</v>
      </c>
      <c r="KC18" s="115">
        <v>11</v>
      </c>
      <c r="KE18" s="113">
        <f t="shared" si="130"/>
        <v>0.99997757891329619</v>
      </c>
      <c r="KG18" s="115">
        <v>22.5</v>
      </c>
      <c r="KI18" s="113">
        <f t="shared" si="132"/>
        <v>0.99866469565129046</v>
      </c>
      <c r="LM18" s="115">
        <v>13</v>
      </c>
      <c r="LO18" s="113">
        <f t="shared" si="148"/>
        <v>0.89911899932867567</v>
      </c>
      <c r="QK18"/>
      <c r="QL18"/>
      <c r="QM18" s="82"/>
      <c r="QN18" s="82"/>
      <c r="QO18">
        <v>38.932299999999998</v>
      </c>
      <c r="QP18">
        <v>0.226301</v>
      </c>
      <c r="QQ18" s="82">
        <f t="shared" si="214"/>
        <v>0.18523682402915706</v>
      </c>
      <c r="QR18" s="82">
        <f t="shared" si="215"/>
        <v>1.6862665481643549E-3</v>
      </c>
      <c r="QS18"/>
      <c r="QT18"/>
      <c r="RA18">
        <v>51.4786</v>
      </c>
      <c r="RB18">
        <v>0.20396900000000001</v>
      </c>
      <c r="RC18" s="82">
        <f t="shared" si="220"/>
        <v>0.19214909980540407</v>
      </c>
      <c r="RD18" s="82">
        <f t="shared" si="221"/>
        <v>1.3971004061020926E-4</v>
      </c>
      <c r="RM18">
        <v>23.951899999999998</v>
      </c>
      <c r="RN18">
        <v>0.14096</v>
      </c>
      <c r="RO18" s="82">
        <f t="shared" si="226"/>
        <v>0.1554129462284165</v>
      </c>
      <c r="RP18" s="82">
        <f t="shared" si="227"/>
        <v>2.0888765468149879E-4</v>
      </c>
      <c r="RU18">
        <v>41.515000000000001</v>
      </c>
      <c r="RV18">
        <v>0.225634</v>
      </c>
      <c r="RW18" s="82">
        <f t="shared" si="230"/>
        <v>0.21437730459989177</v>
      </c>
      <c r="RX18" s="82">
        <f t="shared" si="231"/>
        <v>1.2671319133081789E-4</v>
      </c>
      <c r="RY18">
        <v>41.886200000000002</v>
      </c>
      <c r="RZ18">
        <v>9.5774600000000001E-2</v>
      </c>
      <c r="SA18" s="82">
        <f t="shared" si="232"/>
        <v>0.11469356648547571</v>
      </c>
      <c r="SB18" s="82">
        <f t="shared" si="233"/>
        <v>3.5792729287855319E-4</v>
      </c>
      <c r="TA18">
        <v>28.403199999999998</v>
      </c>
      <c r="TB18">
        <v>9.7303899999999999E-2</v>
      </c>
      <c r="TC18" s="82">
        <f t="shared" si="246"/>
        <v>9.7809750391975939E-2</v>
      </c>
      <c r="TD18" s="82">
        <f t="shared" si="247"/>
        <v>2.5588461906221209E-7</v>
      </c>
      <c r="TE18">
        <v>28.403199999999998</v>
      </c>
      <c r="TF18">
        <v>9.7303899999999999E-2</v>
      </c>
      <c r="TG18" s="82">
        <f t="shared" si="248"/>
        <v>9.7809750391975939E-2</v>
      </c>
      <c r="TH18" s="82">
        <f t="shared" si="249"/>
        <v>2.5588461906221209E-7</v>
      </c>
      <c r="TI18">
        <v>127.402</v>
      </c>
      <c r="TJ18">
        <v>0.100268</v>
      </c>
      <c r="TK18" s="82">
        <f t="shared" si="250"/>
        <v>0.10008223725934343</v>
      </c>
      <c r="TL18" s="82">
        <f t="shared" si="251"/>
        <v>3.4507795816240022E-8</v>
      </c>
      <c r="TM18">
        <v>98.879499999999993</v>
      </c>
      <c r="TN18">
        <v>7.8204800000000005E-2</v>
      </c>
      <c r="TO18" s="82">
        <f t="shared" si="252"/>
        <v>7.9680235534574789E-2</v>
      </c>
      <c r="TP18" s="82">
        <f t="shared" si="253"/>
        <v>2.1769100166859796E-6</v>
      </c>
      <c r="TU18">
        <v>111.40600000000001</v>
      </c>
      <c r="TV18">
        <v>0.10960499999999999</v>
      </c>
      <c r="TW18" s="82">
        <f t="shared" si="256"/>
        <v>4.6387792290906137E-2</v>
      </c>
      <c r="TX18" s="82">
        <f t="shared" si="257"/>
        <v>3.9964153505347164E-3</v>
      </c>
      <c r="TY18" s="84">
        <v>5.3418888888888887</v>
      </c>
      <c r="TZ18" s="84">
        <v>0.9656652</v>
      </c>
      <c r="UA18" s="82">
        <f t="shared" si="258"/>
        <v>0.36787944117144233</v>
      </c>
      <c r="UB18" s="82">
        <f t="shared" si="259"/>
        <v>0.35734781345823452</v>
      </c>
      <c r="UC18" s="84">
        <v>71.581111111111113</v>
      </c>
      <c r="UD18" s="84">
        <v>0.86051500000000003</v>
      </c>
      <c r="UE18" s="82">
        <f t="shared" si="260"/>
        <v>0.89253089526954743</v>
      </c>
      <c r="UF18" s="82">
        <f t="shared" si="261"/>
        <v>1.0250175499106277E-3</v>
      </c>
      <c r="UG18" s="84">
        <v>82.621111111111105</v>
      </c>
      <c r="UH18" s="84">
        <v>0.81759699999999991</v>
      </c>
      <c r="UI18" s="82">
        <f t="shared" si="262"/>
        <v>0.86800708639678081</v>
      </c>
      <c r="UJ18" s="82">
        <f t="shared" si="263"/>
        <v>2.5411768105309154E-3</v>
      </c>
      <c r="UO18" s="84">
        <v>71.94370370370369</v>
      </c>
      <c r="UP18" s="84">
        <v>0.80387900000000001</v>
      </c>
      <c r="UQ18" s="82">
        <f t="shared" si="266"/>
        <v>0.82591409966916307</v>
      </c>
      <c r="UR18" s="82">
        <f t="shared" si="267"/>
        <v>4.8554561742995004E-4</v>
      </c>
      <c r="US18" s="84">
        <v>32.763518518518516</v>
      </c>
      <c r="UT18" s="84">
        <v>0.73548400000000003</v>
      </c>
      <c r="UU18" s="82">
        <f t="shared" si="268"/>
        <v>0.75877336655698213</v>
      </c>
      <c r="UV18" s="82">
        <f t="shared" si="269"/>
        <v>5.4239459462547654E-4</v>
      </c>
      <c r="UY18" s="82"/>
      <c r="UZ18" s="82"/>
      <c r="VA18" s="84">
        <v>176.63814814814813</v>
      </c>
      <c r="VB18" s="84">
        <v>0.50967700000000005</v>
      </c>
      <c r="VC18" s="82">
        <f t="shared" si="272"/>
        <v>0.44132793231908923</v>
      </c>
      <c r="VD18" s="82">
        <f t="shared" si="273"/>
        <v>4.6715950528497269E-3</v>
      </c>
    </row>
    <row r="19" spans="1:576" x14ac:dyDescent="0.25">
      <c r="A19" s="85">
        <v>71.232900000000001</v>
      </c>
      <c r="B19" s="85">
        <v>0.97928199999999999</v>
      </c>
      <c r="C19" s="82">
        <f t="shared" si="0"/>
        <v>0.98929721175451069</v>
      </c>
      <c r="D19" s="82">
        <f t="shared" si="2"/>
        <v>1.0030446648768929E-4</v>
      </c>
      <c r="E19" s="85">
        <v>133.15100000000001</v>
      </c>
      <c r="F19" s="85">
        <v>0.45391500000000001</v>
      </c>
      <c r="G19" s="82">
        <f t="shared" si="1"/>
        <v>0.49179839761287453</v>
      </c>
      <c r="H19" s="82">
        <f t="shared" si="3"/>
        <v>1.4351518146951464E-3</v>
      </c>
      <c r="I19" s="85">
        <v>145.38800000000001</v>
      </c>
      <c r="J19" s="85">
        <v>0.49626900000000002</v>
      </c>
      <c r="K19" s="82">
        <f t="shared" si="4"/>
        <v>0.44743019249357563</v>
      </c>
      <c r="L19" s="82">
        <f t="shared" si="5"/>
        <v>2.385229118649575E-3</v>
      </c>
      <c r="M19" s="85">
        <v>540.04600000000005</v>
      </c>
      <c r="N19" s="85">
        <v>0.69888499999999998</v>
      </c>
      <c r="O19" s="82">
        <f t="shared" si="6"/>
        <v>0.71028547928566554</v>
      </c>
      <c r="P19" s="82">
        <f t="shared" si="7"/>
        <v>1.2997092794288966E-4</v>
      </c>
      <c r="Q19" s="85">
        <v>269.13400000000001</v>
      </c>
      <c r="R19" s="85">
        <v>0.45752999999999999</v>
      </c>
      <c r="S19" s="82">
        <f t="shared" si="8"/>
        <v>0.51223269545721295</v>
      </c>
      <c r="T19" s="82">
        <f t="shared" si="9"/>
        <v>2.9923848902845872E-3</v>
      </c>
      <c r="U19" s="85">
        <v>59.908700000000003</v>
      </c>
      <c r="V19" s="85">
        <v>0.77006200000000002</v>
      </c>
      <c r="W19" s="82">
        <f t="shared" si="10"/>
        <v>0.79694392772224032</v>
      </c>
      <c r="X19" s="82">
        <f t="shared" si="11"/>
        <v>7.2263803806375132E-4</v>
      </c>
      <c r="Y19" s="85">
        <v>83.835599999999999</v>
      </c>
      <c r="Z19" s="85">
        <v>0.60500600000000004</v>
      </c>
      <c r="AA19" s="82">
        <f t="shared" si="12"/>
        <v>0.62533587796253698</v>
      </c>
      <c r="AB19" s="82">
        <f t="shared" si="13"/>
        <v>4.1330393797164492E-4</v>
      </c>
      <c r="AC19" s="85">
        <v>138.08199999999999</v>
      </c>
      <c r="AD19" s="85">
        <v>0.83209</v>
      </c>
      <c r="AE19" s="82">
        <f t="shared" si="14"/>
        <v>0.83743055642757669</v>
      </c>
      <c r="AF19" s="82">
        <f t="shared" si="15"/>
        <v>2.8521542956130726E-5</v>
      </c>
      <c r="AG19" s="85">
        <v>499.77100000000002</v>
      </c>
      <c r="AH19" s="85">
        <v>0.49442399999999997</v>
      </c>
      <c r="AI19" s="82">
        <f t="shared" si="16"/>
        <v>0.45876383593627462</v>
      </c>
      <c r="AJ19" s="82">
        <f t="shared" si="17"/>
        <v>1.271647301051809E-3</v>
      </c>
      <c r="AK19" s="85">
        <v>360.03</v>
      </c>
      <c r="AL19" s="85">
        <v>0.72197100000000003</v>
      </c>
      <c r="AM19" s="82">
        <f t="shared" si="18"/>
        <v>0.71158749899433238</v>
      </c>
      <c r="AN19" s="82">
        <f t="shared" si="19"/>
        <v>1.078170931347011E-4</v>
      </c>
      <c r="AO19" s="85">
        <v>97.899500000000003</v>
      </c>
      <c r="AP19" s="85">
        <v>0.823187</v>
      </c>
      <c r="AQ19" s="82">
        <f t="shared" si="20"/>
        <v>0.81926180469228382</v>
      </c>
      <c r="AR19" s="82">
        <f t="shared" si="21"/>
        <v>1.5407158203717105E-5</v>
      </c>
      <c r="AS19" s="85">
        <v>64.1096</v>
      </c>
      <c r="AT19" s="85">
        <v>0.77877600000000002</v>
      </c>
      <c r="AU19" s="82">
        <f t="shared" si="22"/>
        <v>0.78689896746804811</v>
      </c>
      <c r="AV19" s="82">
        <f t="shared" si="23"/>
        <v>6.5982600486967462E-5</v>
      </c>
      <c r="AW19" s="85">
        <v>126.393</v>
      </c>
      <c r="AX19" s="85">
        <v>0.96268699999999996</v>
      </c>
      <c r="AY19" s="82">
        <f t="shared" si="24"/>
        <v>0.93223972919364373</v>
      </c>
      <c r="AZ19" s="82">
        <f t="shared" si="25"/>
        <v>9.2703629955559236E-4</v>
      </c>
      <c r="BA19" s="85">
        <v>349.65699999999998</v>
      </c>
      <c r="BB19" s="85">
        <v>0.55762100000000003</v>
      </c>
      <c r="BC19" s="82">
        <f t="shared" si="290"/>
        <v>0.58681124234281157</v>
      </c>
      <c r="BD19" s="82">
        <f t="shared" si="291"/>
        <v>8.5207024803206745E-4</v>
      </c>
      <c r="BE19" s="85">
        <v>269.13400000000001</v>
      </c>
      <c r="BF19" s="85">
        <v>0.45752999999999999</v>
      </c>
      <c r="BG19" s="82">
        <f t="shared" si="28"/>
        <v>0.51223346065356079</v>
      </c>
      <c r="BH19" s="82">
        <f t="shared" si="29"/>
        <v>2.9924686074756742E-3</v>
      </c>
      <c r="BI19" s="84">
        <v>503.67599999999999</v>
      </c>
      <c r="BJ19" s="84">
        <v>0.42492000000000002</v>
      </c>
      <c r="BK19" s="82">
        <f t="shared" si="30"/>
        <v>0.45534228121736114</v>
      </c>
      <c r="BL19" s="82">
        <f t="shared" si="31"/>
        <v>9.2551519446820349E-4</v>
      </c>
      <c r="BM19" s="84">
        <v>1242.6500000000001</v>
      </c>
      <c r="BN19" s="84">
        <v>0.75079899999999999</v>
      </c>
      <c r="BO19" s="82">
        <f t="shared" si="32"/>
        <v>0.77088046210877437</v>
      </c>
      <c r="BP19" s="82">
        <f t="shared" si="33"/>
        <v>4.0326512042614088E-4</v>
      </c>
      <c r="BQ19" s="84">
        <v>1511.03</v>
      </c>
      <c r="BR19" s="84">
        <v>0.95846600000000004</v>
      </c>
      <c r="BS19" s="82">
        <f t="shared" si="34"/>
        <v>0.92157400932545264</v>
      </c>
      <c r="BT19" s="82">
        <f t="shared" si="35"/>
        <v>1.3610189759308926E-3</v>
      </c>
      <c r="BU19" s="84">
        <v>8.4257200000000001</v>
      </c>
      <c r="BV19" s="84">
        <v>3.0539199999999999E-2</v>
      </c>
      <c r="BW19" s="82">
        <f t="shared" si="36"/>
        <v>3.033533178208209E-2</v>
      </c>
      <c r="BX19" s="82">
        <f t="shared" si="37"/>
        <v>4.1562250277023957E-8</v>
      </c>
      <c r="BY19" s="84">
        <v>13.303800000000001</v>
      </c>
      <c r="BZ19" s="84">
        <v>7.0507899999999998E-2</v>
      </c>
      <c r="CA19" s="82">
        <f t="shared" si="38"/>
        <v>5.8149714763500129E-2</v>
      </c>
      <c r="CB19" s="82">
        <f t="shared" si="39"/>
        <v>1.5272474233964331E-4</v>
      </c>
      <c r="CC19" s="115">
        <v>25</v>
      </c>
      <c r="CD19" s="115"/>
      <c r="CE19" s="82">
        <f t="shared" si="40"/>
        <v>0.906720274253354</v>
      </c>
      <c r="CF19" s="82"/>
      <c r="CG19" s="115">
        <v>160</v>
      </c>
      <c r="CI19" s="82">
        <f t="shared" si="42"/>
        <v>0.92175743146097855</v>
      </c>
      <c r="CJ19" s="82"/>
      <c r="CK19" s="84">
        <v>35.920200000000001</v>
      </c>
      <c r="CL19" s="84">
        <v>0.32840999999999998</v>
      </c>
      <c r="CM19" s="82">
        <f t="shared" si="44"/>
        <v>0.34835933214563597</v>
      </c>
      <c r="CN19" s="82">
        <f t="shared" si="45"/>
        <v>3.9797585305690545E-4</v>
      </c>
      <c r="CO19" s="84">
        <v>43.569800000000001</v>
      </c>
      <c r="CP19" s="84">
        <v>0.47216900000000001</v>
      </c>
      <c r="CQ19" s="82">
        <f t="shared" si="46"/>
        <v>0.49440682294204341</v>
      </c>
      <c r="CR19" s="82">
        <f t="shared" si="47"/>
        <v>4.94520769201672E-4</v>
      </c>
      <c r="CS19" s="84">
        <v>199.21899999999999</v>
      </c>
      <c r="CT19" s="84">
        <v>0.48380200000000001</v>
      </c>
      <c r="CU19" s="82">
        <f t="shared" si="48"/>
        <v>0.45855205314228331</v>
      </c>
      <c r="CV19" s="82">
        <f t="shared" si="49"/>
        <v>6.3755981631751738E-4</v>
      </c>
      <c r="CW19" s="84">
        <v>195.31299999999999</v>
      </c>
      <c r="CX19" s="84">
        <v>0.35235100000000003</v>
      </c>
      <c r="CY19" s="82">
        <f t="shared" si="50"/>
        <v>0.36032823402888092</v>
      </c>
      <c r="CZ19" s="82">
        <f t="shared" si="51"/>
        <v>6.3636262751535358E-5</v>
      </c>
      <c r="DE19" s="84">
        <v>206.8</v>
      </c>
      <c r="DF19" s="84">
        <v>0.98333300000000001</v>
      </c>
      <c r="DG19" s="82">
        <f t="shared" si="294"/>
        <v>0.92421712765654995</v>
      </c>
      <c r="DH19" s="82">
        <f t="shared" si="55"/>
        <v>3.4946863629270837E-3</v>
      </c>
      <c r="DI19" s="84">
        <v>259.238</v>
      </c>
      <c r="DJ19" s="84">
        <v>0.97083299999999995</v>
      </c>
      <c r="DK19" s="82">
        <f t="shared" si="56"/>
        <v>0.94159688403846176</v>
      </c>
      <c r="DL19" s="82">
        <f t="shared" si="57"/>
        <v>8.5475047651650804E-4</v>
      </c>
      <c r="DQ19" s="84">
        <v>314.43400000000003</v>
      </c>
      <c r="DR19" s="84">
        <v>0.77216300000000004</v>
      </c>
      <c r="DS19" s="82">
        <f t="shared" si="60"/>
        <v>0.77455304876124886</v>
      </c>
      <c r="DT19" s="82">
        <f t="shared" si="61"/>
        <v>5.7123330811470174E-6</v>
      </c>
      <c r="DU19" s="84">
        <v>18.070900000000002</v>
      </c>
      <c r="DV19" s="84">
        <v>0.94517700000000004</v>
      </c>
      <c r="DW19" s="82">
        <f t="shared" si="62"/>
        <v>0.90534045634618776</v>
      </c>
      <c r="DX19" s="82">
        <f t="shared" si="63"/>
        <v>1.5869502102820918E-3</v>
      </c>
      <c r="DY19" s="84">
        <v>25.980799999999999</v>
      </c>
      <c r="DZ19" s="84">
        <v>0.50373800000000002</v>
      </c>
      <c r="EA19" s="82">
        <f t="shared" si="64"/>
        <v>0.50557771680498464</v>
      </c>
      <c r="EB19" s="82">
        <f t="shared" si="65"/>
        <v>3.3845579225428395E-6</v>
      </c>
      <c r="EC19" s="84">
        <v>44.4345</v>
      </c>
      <c r="ED19" s="84">
        <v>0</v>
      </c>
      <c r="EE19" s="82">
        <f t="shared" si="66"/>
        <v>4.7675750114506118E-9</v>
      </c>
      <c r="EF19" s="82">
        <f t="shared" si="67"/>
        <v>2.2729771489808301E-17</v>
      </c>
      <c r="EG19" s="84">
        <v>72.7273</v>
      </c>
      <c r="EH19" s="84">
        <v>6.3191499999999998E-2</v>
      </c>
      <c r="EI19" s="82">
        <f t="shared" si="68"/>
        <v>5.1588812838479395E-2</v>
      </c>
      <c r="EJ19" s="82">
        <f t="shared" si="69"/>
        <v>1.3462234936811502E-4</v>
      </c>
      <c r="EK19" s="84">
        <v>1221.05</v>
      </c>
      <c r="EL19" s="84">
        <v>0.66423100000000002</v>
      </c>
      <c r="EM19" s="82">
        <f t="shared" si="70"/>
        <v>0.6885492087453926</v>
      </c>
      <c r="EN19" s="82">
        <f t="shared" si="71"/>
        <v>5.913752765844886E-4</v>
      </c>
      <c r="EO19" s="84">
        <v>12.4268</v>
      </c>
      <c r="EP19" s="84">
        <v>0.80393700000000001</v>
      </c>
      <c r="EQ19" s="82">
        <f t="shared" si="72"/>
        <v>0.83891923575214022</v>
      </c>
      <c r="ER19" s="82">
        <f t="shared" si="73"/>
        <v>1.2237568182183168E-3</v>
      </c>
      <c r="ES19" s="84">
        <v>21.716200000000001</v>
      </c>
      <c r="ET19" s="84">
        <v>0.422794</v>
      </c>
      <c r="EU19" s="82">
        <f t="shared" si="74"/>
        <v>0.50404222814319688</v>
      </c>
      <c r="EV19" s="82">
        <f t="shared" si="75"/>
        <v>6.601274576408969E-3</v>
      </c>
      <c r="EW19" s="84">
        <v>62.212800000000001</v>
      </c>
      <c r="EX19" s="84">
        <v>0.64120699999999997</v>
      </c>
      <c r="EY19" s="82">
        <f t="shared" si="76"/>
        <v>0.69205102213770797</v>
      </c>
      <c r="EZ19" s="82">
        <f t="shared" si="77"/>
        <v>2.5851145871397412E-3</v>
      </c>
      <c r="FA19" s="84">
        <v>83.733000000000004</v>
      </c>
      <c r="FB19" s="84">
        <v>0.375</v>
      </c>
      <c r="FC19" s="82">
        <f t="shared" si="78"/>
        <v>0.36940902192297503</v>
      </c>
      <c r="FD19" s="82">
        <f t="shared" si="79"/>
        <v>3.1259035857773788E-5</v>
      </c>
      <c r="FE19" s="84">
        <v>1149.58</v>
      </c>
      <c r="FF19" s="84">
        <v>0.64679399999999998</v>
      </c>
      <c r="FG19" s="82">
        <f t="shared" si="80"/>
        <v>0.68970045358066079</v>
      </c>
      <c r="FH19" s="82">
        <f t="shared" si="81"/>
        <v>1.8409637588694006E-3</v>
      </c>
      <c r="FI19" s="84">
        <v>73.855000000000004</v>
      </c>
      <c r="FJ19" s="84">
        <v>0.83732099999999998</v>
      </c>
      <c r="FK19" s="82">
        <f t="shared" si="82"/>
        <v>0.90230706057181931</v>
      </c>
      <c r="FL19" s="82">
        <f t="shared" si="83"/>
        <v>4.2231880686441703E-3</v>
      </c>
      <c r="FM19" s="84">
        <v>96.755700000000004</v>
      </c>
      <c r="FN19" s="84">
        <v>0.86363599999999996</v>
      </c>
      <c r="FO19" s="82">
        <f t="shared" si="84"/>
        <v>0.90615252998491624</v>
      </c>
      <c r="FP19" s="82">
        <f t="shared" si="85"/>
        <v>1.8076553219582856E-3</v>
      </c>
      <c r="FQ19" s="84">
        <v>91.316800000000001</v>
      </c>
      <c r="FR19" s="84">
        <v>0.56698599999999999</v>
      </c>
      <c r="FS19" s="82">
        <f t="shared" si="86"/>
        <v>0.52865388023131565</v>
      </c>
      <c r="FT19" s="82">
        <f t="shared" si="87"/>
        <v>1.4693514059607605E-3</v>
      </c>
      <c r="FU19" s="84">
        <v>114.218</v>
      </c>
      <c r="FV19" s="84">
        <v>0.61004800000000003</v>
      </c>
      <c r="FW19" s="82">
        <f t="shared" si="88"/>
        <v>0.60255900470547308</v>
      </c>
      <c r="FX19" s="82">
        <f t="shared" si="89"/>
        <v>5.6085050521446899E-5</v>
      </c>
      <c r="FY19" s="84">
        <v>571.76700000000005</v>
      </c>
      <c r="FZ19" s="84">
        <v>0.949438</v>
      </c>
      <c r="GA19" s="82">
        <f t="shared" si="90"/>
        <v>0.95387695394043015</v>
      </c>
      <c r="GB19" s="82">
        <f t="shared" si="91"/>
        <v>1.970431208526032E-5</v>
      </c>
      <c r="GC19" s="84">
        <v>233.333</v>
      </c>
      <c r="GD19" s="84">
        <v>0.85227299999999995</v>
      </c>
      <c r="GE19" s="82">
        <f t="shared" si="92"/>
        <v>0.77438813262867467</v>
      </c>
      <c r="GF19" s="82">
        <f t="shared" si="93"/>
        <v>6.0660525654489279E-3</v>
      </c>
      <c r="GG19" s="84">
        <v>346.18700000000001</v>
      </c>
      <c r="GH19" s="84">
        <v>0.98295500000000002</v>
      </c>
      <c r="GI19" s="82">
        <f t="shared" si="94"/>
        <v>0.9850197185973385</v>
      </c>
      <c r="GJ19" s="82">
        <f t="shared" si="95"/>
        <v>4.26306288619537E-6</v>
      </c>
      <c r="GK19" s="84">
        <v>387.36399999999998</v>
      </c>
      <c r="GL19" s="84">
        <v>0.59659099999999998</v>
      </c>
      <c r="GM19" s="82">
        <f t="shared" si="96"/>
        <v>0.56175373187120736</v>
      </c>
      <c r="GN19" s="82">
        <f t="shared" si="97"/>
        <v>1.2136352506773901E-3</v>
      </c>
      <c r="GO19" s="84">
        <v>483.44200000000001</v>
      </c>
      <c r="GP19" s="84">
        <v>0.65625</v>
      </c>
      <c r="GQ19" s="82">
        <f t="shared" si="98"/>
        <v>0.68427512136049762</v>
      </c>
      <c r="GR19" s="82">
        <f t="shared" si="99"/>
        <v>7.8540742727061983E-4</v>
      </c>
      <c r="GS19" s="84">
        <v>472.767</v>
      </c>
      <c r="GT19" s="84">
        <v>0.446023</v>
      </c>
      <c r="GU19" s="82">
        <f t="shared" si="100"/>
        <v>0.44893921433605943</v>
      </c>
      <c r="GV19" s="82">
        <f t="shared" si="101"/>
        <v>8.5043060538385464E-6</v>
      </c>
      <c r="GW19" s="115">
        <v>96</v>
      </c>
      <c r="GY19" s="82">
        <f t="shared" si="292"/>
        <v>0.99831105168098677</v>
      </c>
      <c r="GZ19" s="82"/>
      <c r="HA19" s="84">
        <v>119.502</v>
      </c>
      <c r="HB19" s="84">
        <v>0.86285699999999999</v>
      </c>
      <c r="HC19" s="82">
        <f t="shared" si="104"/>
        <v>0.78805267949493918</v>
      </c>
      <c r="HD19" s="82">
        <f t="shared" si="105"/>
        <v>5.595686366223861E-3</v>
      </c>
      <c r="HE19" s="84">
        <v>202.316</v>
      </c>
      <c r="HF19" s="84">
        <v>0.84571399999999997</v>
      </c>
      <c r="HG19" s="82">
        <f t="shared" si="106"/>
        <v>0.79316859341764034</v>
      </c>
      <c r="HH19" s="82">
        <f t="shared" si="107"/>
        <v>2.7610197529054819E-3</v>
      </c>
      <c r="HI19" s="84">
        <v>254.93100000000001</v>
      </c>
      <c r="HJ19" s="84">
        <v>0.91428600000000004</v>
      </c>
      <c r="HK19" s="82">
        <f t="shared" si="108"/>
        <v>0.90679874042289788</v>
      </c>
      <c r="HL19" s="82">
        <f t="shared" si="109"/>
        <v>5.6059055974908133E-5</v>
      </c>
      <c r="HM19" s="84">
        <v>1.5822516666666668</v>
      </c>
      <c r="HN19" s="84">
        <v>0.67230000000000001</v>
      </c>
      <c r="HO19" s="82">
        <f t="shared" si="110"/>
        <v>0.64369146037064684</v>
      </c>
      <c r="HP19" s="82">
        <f t="shared" si="111"/>
        <v>8.1844853972427075E-4</v>
      </c>
      <c r="HQ19" s="84">
        <v>0.82300833333333334</v>
      </c>
      <c r="HR19" s="84">
        <v>0.95832700000000004</v>
      </c>
      <c r="HS19" s="82">
        <f t="shared" si="112"/>
        <v>0.99999690873294134</v>
      </c>
      <c r="HT19" s="82">
        <f t="shared" si="113"/>
        <v>1.7363812938116572E-3</v>
      </c>
      <c r="HU19" s="84">
        <v>0.83333333333333337</v>
      </c>
      <c r="HV19" s="84">
        <v>0.94296599999999997</v>
      </c>
      <c r="HW19" s="82">
        <f t="shared" si="114"/>
        <v>0.99999740119472724</v>
      </c>
      <c r="HX19" s="82">
        <f t="shared" si="115"/>
        <v>3.252580722233939E-3</v>
      </c>
      <c r="HY19" s="84">
        <v>0.91691999999999996</v>
      </c>
      <c r="HZ19" s="84">
        <v>0.81344799999999995</v>
      </c>
      <c r="IA19" s="82">
        <f t="shared" si="116"/>
        <v>0.905391950930022</v>
      </c>
      <c r="IB19" s="82">
        <f t="shared" si="117"/>
        <v>8.4536901126223037E-3</v>
      </c>
      <c r="IC19" s="84">
        <v>3.8161833333333335</v>
      </c>
      <c r="ID19" s="84">
        <v>0.66536200000000001</v>
      </c>
      <c r="IE19" s="82">
        <f t="shared" si="118"/>
        <v>0.61650120591965629</v>
      </c>
      <c r="IF19" s="82">
        <f t="shared" si="119"/>
        <v>2.3873771981617518E-3</v>
      </c>
      <c r="IG19" s="84">
        <v>2.3823500000000002</v>
      </c>
      <c r="IH19" s="84">
        <v>0.92482699999999995</v>
      </c>
      <c r="II19" s="82">
        <f t="shared" si="120"/>
        <v>0.92918009149161629</v>
      </c>
      <c r="IJ19" s="82">
        <f t="shared" si="121"/>
        <v>1.8949405534382521E-5</v>
      </c>
      <c r="IK19" s="84">
        <v>2.5808833333333334</v>
      </c>
      <c r="IL19" s="84">
        <v>0.95296400000000003</v>
      </c>
      <c r="IM19" s="82">
        <f t="shared" si="122"/>
        <v>0.94994453576145499</v>
      </c>
      <c r="IN19" s="82">
        <f t="shared" si="123"/>
        <v>9.1171642878524034E-6</v>
      </c>
      <c r="IO19" s="84">
        <v>1.8639666666666665</v>
      </c>
      <c r="IP19" s="84">
        <v>0.41474699999999998</v>
      </c>
      <c r="IQ19" s="82">
        <f t="shared" si="124"/>
        <v>0.43099920802059311</v>
      </c>
      <c r="IR19" s="82">
        <f t="shared" si="125"/>
        <v>2.641342655446316E-4</v>
      </c>
      <c r="IS19" s="93">
        <v>214.41399999999999</v>
      </c>
      <c r="IT19" s="94">
        <v>0.69411800000000001</v>
      </c>
      <c r="IU19" s="82">
        <f t="shared" si="274"/>
        <v>0.70627862331041569</v>
      </c>
      <c r="IV19" s="82">
        <f t="shared" si="275"/>
        <v>1.4788075929782508E-4</v>
      </c>
      <c r="IW19" s="93">
        <v>278.73899999999998</v>
      </c>
      <c r="IX19" s="94">
        <v>0.590588</v>
      </c>
      <c r="IY19" s="82">
        <f t="shared" si="276"/>
        <v>0.59890808859571798</v>
      </c>
      <c r="IZ19" s="82">
        <f t="shared" si="277"/>
        <v>6.9223874240596363E-5</v>
      </c>
      <c r="JA19" s="93">
        <v>353.15300000000002</v>
      </c>
      <c r="JB19" s="94">
        <v>0.50823499999999999</v>
      </c>
      <c r="JC19" s="82">
        <f t="shared" si="278"/>
        <v>0.48028045097765237</v>
      </c>
      <c r="JD19" s="82">
        <f t="shared" si="279"/>
        <v>7.8145681104283622E-4</v>
      </c>
      <c r="JE19" s="93">
        <v>427.56799999999998</v>
      </c>
      <c r="JF19" s="94">
        <v>0.43058800000000003</v>
      </c>
      <c r="JG19" s="82">
        <f t="shared" si="280"/>
        <v>0.43288809213039797</v>
      </c>
      <c r="JH19" s="82">
        <f t="shared" si="281"/>
        <v>5.2904238083185616E-6</v>
      </c>
      <c r="JI19" s="93">
        <v>490.63099999999997</v>
      </c>
      <c r="JJ19" s="94">
        <v>0.53647100000000003</v>
      </c>
      <c r="JK19" s="82">
        <f t="shared" si="282"/>
        <v>0.50746909963980547</v>
      </c>
      <c r="JL19" s="82">
        <f t="shared" si="283"/>
        <v>8.4111022450265372E-4</v>
      </c>
      <c r="JM19" s="97">
        <v>62.2102</v>
      </c>
      <c r="JN19" s="98">
        <v>0.888822</v>
      </c>
      <c r="JO19" s="82">
        <f t="shared" si="284"/>
        <v>0.94571529398415621</v>
      </c>
      <c r="JP19" s="82">
        <f t="shared" si="285"/>
        <v>3.2368469003676253E-3</v>
      </c>
      <c r="JQ19" s="97">
        <v>111.688</v>
      </c>
      <c r="JR19" s="98">
        <v>0.83894500000000005</v>
      </c>
      <c r="JS19" s="82">
        <f t="shared" si="286"/>
        <v>0.90353341953210697</v>
      </c>
      <c r="JT19" s="82">
        <f t="shared" si="287"/>
        <v>4.1716639376554506E-3</v>
      </c>
      <c r="JU19" s="97">
        <v>186.49700000000001</v>
      </c>
      <c r="JV19" s="98">
        <v>0.96059300000000003</v>
      </c>
      <c r="JW19" s="82">
        <f t="shared" si="288"/>
        <v>0.98025658507183733</v>
      </c>
      <c r="JX19" s="82">
        <f t="shared" si="289"/>
        <v>3.8665657787738259E-4</v>
      </c>
      <c r="KG19" s="115">
        <v>23</v>
      </c>
      <c r="KI19" s="113">
        <f t="shared" si="132"/>
        <v>0.99935637815571343</v>
      </c>
      <c r="LM19" s="115">
        <v>14</v>
      </c>
      <c r="LO19" s="113">
        <f t="shared" si="148"/>
        <v>0.92331142420305945</v>
      </c>
      <c r="QM19" s="82"/>
      <c r="QN19" s="82"/>
      <c r="QO19"/>
      <c r="QP19"/>
      <c r="RA19"/>
      <c r="RB19"/>
      <c r="RM19">
        <v>25.0687</v>
      </c>
      <c r="RN19">
        <v>0.21864400000000001</v>
      </c>
      <c r="RO19" s="82">
        <f t="shared" si="226"/>
        <v>0.1913553783676378</v>
      </c>
      <c r="RP19" s="82">
        <f t="shared" si="227"/>
        <v>7.4466887059422635E-4</v>
      </c>
      <c r="RU19"/>
      <c r="RV19"/>
      <c r="RY19">
        <v>42.486600000000003</v>
      </c>
      <c r="RZ19">
        <v>0.100563</v>
      </c>
      <c r="SA19" s="82">
        <f t="shared" si="232"/>
        <v>0.12511255827175899</v>
      </c>
      <c r="SB19" s="82">
        <f t="shared" si="233"/>
        <v>6.0268081133849018E-4</v>
      </c>
      <c r="TA19">
        <v>28.6309</v>
      </c>
      <c r="TB19">
        <v>0.10049</v>
      </c>
      <c r="TC19" s="82">
        <f t="shared" si="246"/>
        <v>0.10421717744832706</v>
      </c>
      <c r="TD19" s="82">
        <f t="shared" si="247"/>
        <v>1.3891851731317875E-5</v>
      </c>
      <c r="TE19">
        <v>28.6309</v>
      </c>
      <c r="TF19">
        <v>0.10049</v>
      </c>
      <c r="TG19" s="82">
        <f t="shared" si="248"/>
        <v>0.10421717744832706</v>
      </c>
      <c r="TH19" s="82">
        <f t="shared" si="249"/>
        <v>1.3891851731317875E-5</v>
      </c>
      <c r="TI19">
        <v>132.15600000000001</v>
      </c>
      <c r="TJ19">
        <v>0.128024</v>
      </c>
      <c r="TK19" s="82">
        <f t="shared" si="250"/>
        <v>0.12801735250314744</v>
      </c>
      <c r="TL19" s="82">
        <f t="shared" si="251"/>
        <v>4.4189214404763336E-11</v>
      </c>
      <c r="TM19">
        <v>100.54300000000001</v>
      </c>
      <c r="TN19">
        <v>8.8029899999999994E-2</v>
      </c>
      <c r="TO19" s="82">
        <f t="shared" si="252"/>
        <v>9.1791020072949966E-2</v>
      </c>
      <c r="TP19" s="82">
        <f t="shared" si="253"/>
        <v>1.4146024203147204E-5</v>
      </c>
      <c r="TU19">
        <v>127.197</v>
      </c>
      <c r="TV19">
        <v>0.20822599999999999</v>
      </c>
      <c r="TW19" s="82">
        <f t="shared" si="256"/>
        <v>0.21556677321626697</v>
      </c>
      <c r="TX19" s="82">
        <f t="shared" si="257"/>
        <v>5.3886951412662539E-5</v>
      </c>
      <c r="UC19" s="84">
        <v>77.635185185185179</v>
      </c>
      <c r="UD19" s="84">
        <v>0.89270399999999994</v>
      </c>
      <c r="UE19" s="82">
        <f t="shared" si="260"/>
        <v>0.92549224102687</v>
      </c>
      <c r="UF19" s="82">
        <f t="shared" si="261"/>
        <v>1.0750687496361249E-3</v>
      </c>
      <c r="UG19" s="84">
        <v>91.168148148148134</v>
      </c>
      <c r="UH19" s="84">
        <v>0.84978500000000001</v>
      </c>
      <c r="UI19" s="82">
        <f t="shared" si="262"/>
        <v>0.91499123249815961</v>
      </c>
      <c r="UJ19" s="82">
        <f t="shared" si="263"/>
        <v>4.2518527566040454E-3</v>
      </c>
      <c r="UO19" s="84">
        <v>74.819259259259255</v>
      </c>
      <c r="UP19" s="84">
        <v>0.82974099999999995</v>
      </c>
      <c r="UQ19" s="82">
        <f t="shared" si="266"/>
        <v>0.85189615855291523</v>
      </c>
      <c r="UR19" s="82">
        <f t="shared" si="267"/>
        <v>4.90851050504815E-4</v>
      </c>
      <c r="US19" s="84">
        <v>34.900296296296297</v>
      </c>
      <c r="UT19" s="84">
        <v>0.76344099999999993</v>
      </c>
      <c r="UU19" s="82">
        <f t="shared" si="268"/>
        <v>0.78682378467262459</v>
      </c>
      <c r="UV19" s="82">
        <f t="shared" si="269"/>
        <v>5.4675461904633111E-4</v>
      </c>
      <c r="UY19" s="82"/>
      <c r="UZ19" s="82"/>
      <c r="VA19" s="84">
        <v>191.59555555555553</v>
      </c>
      <c r="VB19" s="84">
        <v>0.53978499999999996</v>
      </c>
      <c r="VC19" s="82">
        <f t="shared" si="272"/>
        <v>0.48775603120866157</v>
      </c>
      <c r="VD19" s="82">
        <f t="shared" si="273"/>
        <v>2.7070135934900643E-3</v>
      </c>
    </row>
    <row r="20" spans="1:576" x14ac:dyDescent="0.25">
      <c r="A20" s="85">
        <v>80</v>
      </c>
      <c r="B20" s="85">
        <v>1</v>
      </c>
      <c r="C20" s="82">
        <f t="shared" si="0"/>
        <v>0.99546397688662214</v>
      </c>
      <c r="D20" s="82">
        <f t="shared" si="2"/>
        <v>2.0575505685098198E-5</v>
      </c>
      <c r="E20" s="85">
        <v>136.43799999999999</v>
      </c>
      <c r="F20" s="85">
        <v>0.48729899999999998</v>
      </c>
      <c r="G20" s="82">
        <f t="shared" si="1"/>
        <v>0.53242925470732849</v>
      </c>
      <c r="H20" s="82">
        <f t="shared" si="3"/>
        <v>2.0367398899483473E-3</v>
      </c>
      <c r="I20" s="85">
        <v>148.31100000000001</v>
      </c>
      <c r="J20" s="85">
        <v>0.533582</v>
      </c>
      <c r="K20" s="82">
        <f t="shared" si="4"/>
        <v>0.4956887095257102</v>
      </c>
      <c r="L20" s="82">
        <f t="shared" si="5"/>
        <v>1.435901462968902E-3</v>
      </c>
      <c r="M20" s="85">
        <v>551.03</v>
      </c>
      <c r="N20" s="85">
        <v>0.76579900000000001</v>
      </c>
      <c r="O20" s="82">
        <f t="shared" si="6"/>
        <v>0.77135629481377588</v>
      </c>
      <c r="P20" s="82">
        <f t="shared" si="7"/>
        <v>3.0883525647220184E-5</v>
      </c>
      <c r="Q20" s="85">
        <v>270.79300000000001</v>
      </c>
      <c r="R20" s="85">
        <v>0.50229699999999999</v>
      </c>
      <c r="S20" s="82">
        <f t="shared" si="8"/>
        <v>0.52501429744878114</v>
      </c>
      <c r="T20" s="82">
        <f t="shared" si="9"/>
        <v>5.1607560337639849E-4</v>
      </c>
      <c r="U20" s="85">
        <v>63.196300000000001</v>
      </c>
      <c r="V20" s="85">
        <v>0.81118400000000002</v>
      </c>
      <c r="W20" s="82">
        <f t="shared" si="10"/>
        <v>0.8360921927328866</v>
      </c>
      <c r="X20" s="82">
        <f t="shared" si="11"/>
        <v>6.2041806521862387E-4</v>
      </c>
      <c r="Y20" s="85">
        <v>86.575299999999999</v>
      </c>
      <c r="Z20" s="85">
        <v>0.63838200000000001</v>
      </c>
      <c r="AA20" s="82">
        <f t="shared" si="12"/>
        <v>0.66099399171641959</v>
      </c>
      <c r="AB20" s="82">
        <f t="shared" si="13"/>
        <v>5.1130216938342812E-4</v>
      </c>
      <c r="AC20" s="85">
        <v>149.77199999999999</v>
      </c>
      <c r="AD20" s="85">
        <v>0.96268699999999996</v>
      </c>
      <c r="AE20" s="82">
        <f t="shared" si="14"/>
        <v>0.91421825045738403</v>
      </c>
      <c r="AF20" s="82">
        <f t="shared" si="15"/>
        <v>2.3492196822248318E-3</v>
      </c>
      <c r="AG20" s="85">
        <v>505.26299999999998</v>
      </c>
      <c r="AH20" s="85">
        <v>0.53903299999999998</v>
      </c>
      <c r="AI20" s="82">
        <f t="shared" si="16"/>
        <v>0.49785592085195479</v>
      </c>
      <c r="AJ20" s="82">
        <f t="shared" si="17"/>
        <v>1.6955518471643781E-3</v>
      </c>
      <c r="AK20" s="85">
        <v>371.22399999999999</v>
      </c>
      <c r="AL20" s="85">
        <v>0.77415</v>
      </c>
      <c r="AM20" s="82">
        <f t="shared" si="18"/>
        <v>0.75263621335836939</v>
      </c>
      <c r="AN20" s="82">
        <f t="shared" si="19"/>
        <v>4.6284301566160396E-4</v>
      </c>
      <c r="AO20" s="85">
        <v>104.11</v>
      </c>
      <c r="AP20" s="85">
        <v>0.87183900000000003</v>
      </c>
      <c r="AQ20" s="82">
        <f t="shared" si="20"/>
        <v>0.88031161944408409</v>
      </c>
      <c r="AR20" s="82">
        <f t="shared" si="21"/>
        <v>7.1785280244271316E-5</v>
      </c>
      <c r="AS20" s="85">
        <v>68.493200000000002</v>
      </c>
      <c r="AT20" s="85">
        <v>0.81588000000000005</v>
      </c>
      <c r="AU20" s="82">
        <f t="shared" si="22"/>
        <v>0.83299381818362017</v>
      </c>
      <c r="AV20" s="82">
        <f t="shared" si="23"/>
        <v>2.9288277282200675E-4</v>
      </c>
      <c r="AW20" s="85">
        <v>127.123</v>
      </c>
      <c r="AX20" s="85">
        <v>0.97014900000000004</v>
      </c>
      <c r="AY20" s="82">
        <f t="shared" si="24"/>
        <v>0.93533166622189878</v>
      </c>
      <c r="AZ20" s="82">
        <f t="shared" si="25"/>
        <v>1.2122467314157107E-3</v>
      </c>
      <c r="BA20" s="85">
        <v>356.97899999999998</v>
      </c>
      <c r="BB20" s="85">
        <v>0.65055799999999997</v>
      </c>
      <c r="BC20" s="82">
        <f t="shared" si="290"/>
        <v>0.63857807401217759</v>
      </c>
      <c r="BD20" s="82">
        <f t="shared" si="291"/>
        <v>1.4351862667370208E-4</v>
      </c>
      <c r="BE20" s="85">
        <v>270.79300000000001</v>
      </c>
      <c r="BF20" s="85">
        <v>0.50229699999999999</v>
      </c>
      <c r="BG20" s="82">
        <f t="shared" si="28"/>
        <v>0.52501499925583162</v>
      </c>
      <c r="BH20" s="82">
        <f t="shared" si="29"/>
        <v>5.161074901879662E-4</v>
      </c>
      <c r="BI20" s="84">
        <v>507.35300000000001</v>
      </c>
      <c r="BJ20" s="84">
        <v>0.48242800000000002</v>
      </c>
      <c r="BK20" s="82">
        <f t="shared" si="30"/>
        <v>0.48717089689876053</v>
      </c>
      <c r="BL20" s="82">
        <f t="shared" si="31"/>
        <v>2.2495070992272035E-5</v>
      </c>
      <c r="BM20" s="84">
        <v>1290.44</v>
      </c>
      <c r="BN20" s="84">
        <v>0.80511200000000005</v>
      </c>
      <c r="BO20" s="82">
        <f t="shared" si="32"/>
        <v>0.81370498659184387</v>
      </c>
      <c r="BP20" s="82">
        <f t="shared" si="33"/>
        <v>7.383941856760768E-5</v>
      </c>
      <c r="BQ20" s="84">
        <v>1573.53</v>
      </c>
      <c r="BR20" s="84">
        <v>0.96485600000000005</v>
      </c>
      <c r="BS20" s="82">
        <f t="shared" si="34"/>
        <v>0.94248713877692258</v>
      </c>
      <c r="BT20" s="82">
        <f t="shared" si="35"/>
        <v>5.0036595241729858E-4</v>
      </c>
      <c r="BU20" s="84">
        <v>8.7583099999999998</v>
      </c>
      <c r="BV20" s="84">
        <v>3.3894899999999999E-2</v>
      </c>
      <c r="BW20" s="82">
        <f t="shared" si="36"/>
        <v>3.4066356247645938E-2</v>
      </c>
      <c r="BX20" s="82">
        <f t="shared" si="37"/>
        <v>2.9397244856825515E-8</v>
      </c>
      <c r="BY20" s="84">
        <v>13.747199999999999</v>
      </c>
      <c r="BZ20" s="84">
        <v>7.6913099999999998E-2</v>
      </c>
      <c r="CA20" s="82">
        <f t="shared" si="38"/>
        <v>6.6243464339361277E-2</v>
      </c>
      <c r="CB20" s="82">
        <f t="shared" si="39"/>
        <v>1.1384112513077348E-4</v>
      </c>
      <c r="CC20" s="115">
        <v>30</v>
      </c>
      <c r="CE20" s="100">
        <f t="shared" si="40"/>
        <v>0.96365220040824495</v>
      </c>
      <c r="CG20" s="115">
        <v>170</v>
      </c>
      <c r="CI20" s="82">
        <f t="shared" si="42"/>
        <v>0.95543572620722128</v>
      </c>
      <c r="CJ20" s="82"/>
      <c r="CK20" s="84">
        <v>36.917999999999999</v>
      </c>
      <c r="CL20" s="84">
        <v>0.42603200000000002</v>
      </c>
      <c r="CM20" s="82">
        <f t="shared" si="44"/>
        <v>0.44072036919437885</v>
      </c>
      <c r="CN20" s="82">
        <f t="shared" si="45"/>
        <v>2.1574818959037685E-4</v>
      </c>
      <c r="CO20" s="84">
        <v>43.9024</v>
      </c>
      <c r="CP20" s="84">
        <v>0.52097000000000004</v>
      </c>
      <c r="CQ20" s="82">
        <f t="shared" si="46"/>
        <v>0.53167297350117759</v>
      </c>
      <c r="CR20" s="82">
        <f t="shared" si="47"/>
        <v>1.1455364176690879E-4</v>
      </c>
      <c r="CS20" s="115">
        <v>210</v>
      </c>
      <c r="CU20" s="82">
        <f t="shared" si="48"/>
        <v>0.5395938927221402</v>
      </c>
      <c r="CV20" s="82"/>
      <c r="CW20" s="84">
        <v>199.21899999999999</v>
      </c>
      <c r="CX20" s="84">
        <v>0.382884</v>
      </c>
      <c r="CY20" s="82">
        <f t="shared" si="50"/>
        <v>0.40517013893837794</v>
      </c>
      <c r="CZ20" s="82">
        <f t="shared" si="51"/>
        <v>4.9667198878068555E-4</v>
      </c>
      <c r="DE20" s="84">
        <v>210.483</v>
      </c>
      <c r="DF20" s="84">
        <v>0.98750000000000004</v>
      </c>
      <c r="DG20" s="82">
        <f t="shared" si="294"/>
        <v>0.93078393213852051</v>
      </c>
      <c r="DH20" s="82">
        <f t="shared" si="55"/>
        <v>3.2167123536679517E-3</v>
      </c>
      <c r="DI20" s="84">
        <v>261.52499999999998</v>
      </c>
      <c r="DJ20" s="84">
        <v>0.97499999999999998</v>
      </c>
      <c r="DK20" s="82">
        <f t="shared" si="56"/>
        <v>0.94433380143668511</v>
      </c>
      <c r="DL20" s="82">
        <f t="shared" si="57"/>
        <v>9.4041573432465512E-4</v>
      </c>
      <c r="DQ20" s="84">
        <v>331.70100000000002</v>
      </c>
      <c r="DR20" s="84">
        <v>0.80117300000000002</v>
      </c>
      <c r="DS20" s="82">
        <f t="shared" si="60"/>
        <v>0.80687737726435049</v>
      </c>
      <c r="DT20" s="82">
        <f t="shared" si="61"/>
        <v>3.253991997403854E-5</v>
      </c>
      <c r="DU20" s="84">
        <v>18.307099999999998</v>
      </c>
      <c r="DV20" s="84">
        <v>0.95439300000000005</v>
      </c>
      <c r="DW20" s="82">
        <f t="shared" si="62"/>
        <v>0.91419050050229056</v>
      </c>
      <c r="DX20" s="82">
        <f t="shared" si="63"/>
        <v>1.6162409658633315E-3</v>
      </c>
      <c r="DY20" s="84">
        <v>27.992000000000001</v>
      </c>
      <c r="DZ20" s="84">
        <v>0.56439300000000003</v>
      </c>
      <c r="EA20" s="82">
        <f t="shared" si="64"/>
        <v>0.59095107484331488</v>
      </c>
      <c r="EB20" s="82">
        <f t="shared" si="65"/>
        <v>7.053313393831131E-4</v>
      </c>
      <c r="EC20" s="84">
        <v>47.127499999999998</v>
      </c>
      <c r="ED20" s="84">
        <v>2.8326200000000001E-3</v>
      </c>
      <c r="EE20" s="82">
        <f t="shared" si="66"/>
        <v>5.0577781469621871E-8</v>
      </c>
      <c r="EF20" s="82">
        <f t="shared" si="67"/>
        <v>8.0234495316874201E-6</v>
      </c>
      <c r="EG20" s="84">
        <v>76.437799999999996</v>
      </c>
      <c r="EH20" s="84">
        <v>0.101106</v>
      </c>
      <c r="EI20" s="82">
        <f t="shared" si="68"/>
        <v>7.7007353995733399E-2</v>
      </c>
      <c r="EJ20" s="82">
        <f t="shared" si="69"/>
        <v>5.8074473923895467E-4</v>
      </c>
      <c r="EK20" s="84">
        <v>1280</v>
      </c>
      <c r="EL20" s="84">
        <v>0.74461500000000003</v>
      </c>
      <c r="EM20" s="82">
        <f t="shared" si="70"/>
        <v>0.75744720020673961</v>
      </c>
      <c r="EN20" s="82">
        <f t="shared" si="71"/>
        <v>1.6466536214584747E-4</v>
      </c>
      <c r="EO20" s="84">
        <v>13.2218</v>
      </c>
      <c r="EP20" s="84">
        <v>0.91441899999999998</v>
      </c>
      <c r="EQ20" s="82">
        <f t="shared" si="72"/>
        <v>0.88651436373661296</v>
      </c>
      <c r="ER20" s="82">
        <f t="shared" si="73"/>
        <v>7.7866872499193372E-4</v>
      </c>
      <c r="ES20" s="84">
        <v>23.7407</v>
      </c>
      <c r="ET20" s="84">
        <v>0.514706</v>
      </c>
      <c r="EU20" s="82">
        <f t="shared" si="74"/>
        <v>0.60439358864608583</v>
      </c>
      <c r="EV20" s="82">
        <f t="shared" si="75"/>
        <v>8.0438635571495054E-3</v>
      </c>
      <c r="EW20" s="84">
        <v>65.223799999999997</v>
      </c>
      <c r="EX20" s="84">
        <v>0.71395900000000001</v>
      </c>
      <c r="EY20" s="82">
        <f t="shared" si="76"/>
        <v>0.74083548904683993</v>
      </c>
      <c r="EZ20" s="82">
        <f t="shared" si="77"/>
        <v>7.2234566348490644E-4</v>
      </c>
      <c r="FA20" s="84">
        <v>88.077799999999996</v>
      </c>
      <c r="FB20" s="84">
        <v>0.42741899999999999</v>
      </c>
      <c r="FC20" s="82">
        <f t="shared" si="78"/>
        <v>0.42714089046685022</v>
      </c>
      <c r="FD20" s="82">
        <f t="shared" si="79"/>
        <v>7.7344912428784655E-8</v>
      </c>
      <c r="FE20" s="84">
        <v>1200</v>
      </c>
      <c r="FF20" s="84">
        <v>0.72014699999999998</v>
      </c>
      <c r="FG20" s="82">
        <f t="shared" si="80"/>
        <v>0.74090735480703818</v>
      </c>
      <c r="FH20" s="82">
        <f t="shared" si="81"/>
        <v>4.3099233171411391E-4</v>
      </c>
      <c r="FI20" s="84">
        <v>78.435100000000006</v>
      </c>
      <c r="FJ20" s="84">
        <v>0.85406700000000002</v>
      </c>
      <c r="FK20" s="82">
        <f t="shared" si="82"/>
        <v>0.92779710163439399</v>
      </c>
      <c r="FL20" s="82">
        <f t="shared" si="83"/>
        <v>5.4361278870180647E-3</v>
      </c>
      <c r="FM20" s="84">
        <v>100.477</v>
      </c>
      <c r="FN20" s="84">
        <v>0.88277499999999998</v>
      </c>
      <c r="FO20" s="82">
        <f t="shared" si="84"/>
        <v>0.92682863201415888</v>
      </c>
      <c r="FP20" s="82">
        <f t="shared" si="85"/>
        <v>1.9407224936389264E-3</v>
      </c>
      <c r="FQ20" s="84">
        <v>92.461799999999997</v>
      </c>
      <c r="FR20" s="84">
        <v>0.605263</v>
      </c>
      <c r="FS20" s="82">
        <f t="shared" si="86"/>
        <v>0.56147098322515887</v>
      </c>
      <c r="FT20" s="82">
        <f t="shared" si="87"/>
        <v>1.9177407332079664E-3</v>
      </c>
      <c r="FU20" s="84">
        <v>116.508</v>
      </c>
      <c r="FV20" s="84">
        <v>0.71052599999999999</v>
      </c>
      <c r="FW20" s="82">
        <f t="shared" si="88"/>
        <v>0.6806525630379836</v>
      </c>
      <c r="FX20" s="82">
        <f t="shared" si="89"/>
        <v>8.9242223592356684E-4</v>
      </c>
      <c r="FY20" s="84">
        <v>588.36199999999997</v>
      </c>
      <c r="FZ20" s="84">
        <v>0.96067400000000003</v>
      </c>
      <c r="GA20" s="82">
        <f t="shared" si="90"/>
        <v>0.96729746882429835</v>
      </c>
      <c r="GB20" s="82">
        <f t="shared" si="91"/>
        <v>4.3870339266451736E-5</v>
      </c>
      <c r="GC20" s="84">
        <v>236.38300000000001</v>
      </c>
      <c r="GD20" s="84">
        <v>0.89488599999999996</v>
      </c>
      <c r="GE20" s="82">
        <f t="shared" si="92"/>
        <v>0.81592256384115602</v>
      </c>
      <c r="GF20" s="82">
        <f t="shared" si="93"/>
        <v>6.2352242500118222E-3</v>
      </c>
      <c r="GG20" s="84">
        <v>361.43799999999999</v>
      </c>
      <c r="GH20" s="84">
        <v>0.98863599999999996</v>
      </c>
      <c r="GI20" s="82">
        <f t="shared" si="94"/>
        <v>0.99345044143697536</v>
      </c>
      <c r="GJ20" s="82">
        <f t="shared" si="95"/>
        <v>2.3178846350065783E-5</v>
      </c>
      <c r="GK20" s="84">
        <v>390.41399999999999</v>
      </c>
      <c r="GL20" s="84">
        <v>0.63920500000000002</v>
      </c>
      <c r="GM20" s="82">
        <f t="shared" si="96"/>
        <v>0.60503073303941501</v>
      </c>
      <c r="GN20" s="82">
        <f t="shared" si="97"/>
        <v>1.1678805222933321E-3</v>
      </c>
      <c r="GO20" s="84">
        <v>492.59300000000002</v>
      </c>
      <c r="GP20" s="84">
        <v>0.73011400000000004</v>
      </c>
      <c r="GQ20" s="82">
        <f t="shared" si="98"/>
        <v>0.73546310783530533</v>
      </c>
      <c r="GR20" s="82">
        <f t="shared" si="99"/>
        <v>2.8612954633724436E-5</v>
      </c>
      <c r="GS20" s="84">
        <v>480.392</v>
      </c>
      <c r="GT20" s="84">
        <v>0.50284099999999998</v>
      </c>
      <c r="GU20" s="82">
        <f t="shared" si="100"/>
        <v>0.50930969131329784</v>
      </c>
      <c r="GV20" s="82">
        <f t="shared" si="101"/>
        <v>4.1843967306735171E-5</v>
      </c>
      <c r="GW20" s="115">
        <v>97</v>
      </c>
      <c r="GY20" s="82">
        <f t="shared" si="292"/>
        <v>0.9992236757820101</v>
      </c>
      <c r="GZ20" s="82"/>
      <c r="HA20" s="84">
        <v>122.673</v>
      </c>
      <c r="HB20" s="84">
        <v>0.91428600000000004</v>
      </c>
      <c r="HC20" s="82">
        <f t="shared" si="104"/>
        <v>0.86368768402085716</v>
      </c>
      <c r="HD20" s="82">
        <f t="shared" si="105"/>
        <v>2.560189579925186E-3</v>
      </c>
      <c r="HE20" s="84">
        <v>206.58099999999999</v>
      </c>
      <c r="HF20" s="84">
        <v>0.88</v>
      </c>
      <c r="HG20" s="82">
        <f t="shared" si="106"/>
        <v>0.84895756038901427</v>
      </c>
      <c r="HH20" s="82">
        <f t="shared" si="107"/>
        <v>9.6363305700169642E-4</v>
      </c>
      <c r="HI20" s="84">
        <v>261.35500000000002</v>
      </c>
      <c r="HJ20" s="84">
        <v>0.94</v>
      </c>
      <c r="HK20" s="82">
        <f t="shared" si="108"/>
        <v>0.9497021927970869</v>
      </c>
      <c r="HL20" s="82">
        <f t="shared" si="109"/>
        <v>9.4132545071845907E-5</v>
      </c>
      <c r="HM20" s="84">
        <v>1.67405</v>
      </c>
      <c r="HN20" s="84">
        <v>0.68873300000000004</v>
      </c>
      <c r="HO20" s="82">
        <f t="shared" si="110"/>
        <v>0.66944730168765909</v>
      </c>
      <c r="HP20" s="82">
        <f t="shared" si="111"/>
        <v>3.7193815939463051E-4</v>
      </c>
      <c r="HQ20" s="84">
        <v>0.90174833333333337</v>
      </c>
      <c r="HR20" s="84">
        <v>0.95840199999999998</v>
      </c>
      <c r="HS20" s="82">
        <f t="shared" si="112"/>
        <v>0.99999917698400076</v>
      </c>
      <c r="HT20" s="82">
        <f t="shared" si="113"/>
        <v>1.7303251330382846E-3</v>
      </c>
      <c r="HU20" s="84">
        <v>0.74735499999999999</v>
      </c>
      <c r="HV20" s="84">
        <v>0.94511199999999995</v>
      </c>
      <c r="HW20" s="82">
        <f t="shared" si="114"/>
        <v>0.99998897613847693</v>
      </c>
      <c r="HX20" s="82">
        <f t="shared" si="115"/>
        <v>3.0114825101029714E-3</v>
      </c>
      <c r="HY20" s="84">
        <v>1.0030399999999999</v>
      </c>
      <c r="HZ20" s="84">
        <v>0.82298800000000005</v>
      </c>
      <c r="IA20" s="82">
        <f t="shared" si="116"/>
        <v>0.92705489173872546</v>
      </c>
      <c r="IB20" s="82">
        <f t="shared" si="117"/>
        <v>1.0829917956159596E-2</v>
      </c>
      <c r="IC20" s="84">
        <v>3.9264666666666668</v>
      </c>
      <c r="ID20" s="84">
        <v>0.69096500000000005</v>
      </c>
      <c r="IE20" s="82">
        <f t="shared" si="118"/>
        <v>0.67259787469529753</v>
      </c>
      <c r="IF20" s="82">
        <f t="shared" si="119"/>
        <v>3.3735129195864384E-4</v>
      </c>
      <c r="IG20" s="84">
        <v>2.6691166666666666</v>
      </c>
      <c r="IH20" s="84">
        <v>0.95549799999999996</v>
      </c>
      <c r="II20" s="82">
        <f t="shared" si="120"/>
        <v>0.95629145861288056</v>
      </c>
      <c r="IJ20" s="82">
        <f t="shared" si="121"/>
        <v>6.2957657035441267E-7</v>
      </c>
      <c r="IK20" s="84">
        <v>2.9117666666666664</v>
      </c>
      <c r="IL20" s="84">
        <v>0.97849200000000003</v>
      </c>
      <c r="IM20" s="82">
        <f t="shared" si="122"/>
        <v>0.97053215622369327</v>
      </c>
      <c r="IN20" s="82">
        <f t="shared" si="123"/>
        <v>6.3359112943209514E-5</v>
      </c>
      <c r="IO20" s="84">
        <v>1.9191166666666668</v>
      </c>
      <c r="IP20" s="84">
        <v>0.43011300000000002</v>
      </c>
      <c r="IQ20" s="82">
        <f t="shared" si="124"/>
        <v>0.45898654342124784</v>
      </c>
      <c r="IR20" s="82">
        <f t="shared" si="125"/>
        <v>8.3368150969868307E-4</v>
      </c>
      <c r="IS20" s="93">
        <v>218.19800000000001</v>
      </c>
      <c r="IT20" s="94">
        <v>0.76941199999999998</v>
      </c>
      <c r="IU20" s="82">
        <f t="shared" si="274"/>
        <v>0.76294513449459922</v>
      </c>
      <c r="IV20" s="82">
        <f t="shared" si="275"/>
        <v>4.1820349464942291E-5</v>
      </c>
      <c r="IW20" s="93">
        <v>288.82900000000001</v>
      </c>
      <c r="IX20" s="94">
        <v>0.710588</v>
      </c>
      <c r="IY20" s="82">
        <f t="shared" si="276"/>
        <v>0.73195520688024573</v>
      </c>
      <c r="IZ20" s="82">
        <f t="shared" si="277"/>
        <v>4.5655752986322075E-4</v>
      </c>
      <c r="JA20" s="93">
        <v>358.19799999999998</v>
      </c>
      <c r="JB20" s="94">
        <v>0.59764700000000004</v>
      </c>
      <c r="JC20" s="82">
        <f t="shared" si="278"/>
        <v>0.56340666170500664</v>
      </c>
      <c r="JD20" s="82">
        <f t="shared" si="279"/>
        <v>1.1724007665555914E-3</v>
      </c>
      <c r="JE20" s="93">
        <v>433.87400000000002</v>
      </c>
      <c r="JF20" s="94">
        <v>0.47764699999999999</v>
      </c>
      <c r="JG20" s="82">
        <f t="shared" si="280"/>
        <v>0.48561372113483553</v>
      </c>
      <c r="JH20" s="82">
        <f t="shared" si="281"/>
        <v>6.3468645640235295E-5</v>
      </c>
      <c r="JI20" s="93">
        <v>505.76600000000002</v>
      </c>
      <c r="JJ20" s="94">
        <v>0.62117599999999995</v>
      </c>
      <c r="JK20" s="82">
        <f t="shared" si="282"/>
        <v>0.61057265726336052</v>
      </c>
      <c r="JL20" s="82">
        <f t="shared" si="283"/>
        <v>1.124308771906442E-4</v>
      </c>
      <c r="JM20" s="97">
        <v>73.077100000000002</v>
      </c>
      <c r="JN20" s="98">
        <v>0.93813100000000005</v>
      </c>
      <c r="JO20" s="82">
        <f t="shared" si="284"/>
        <v>0.98118768229685382</v>
      </c>
      <c r="JP20" s="82">
        <f t="shared" si="285"/>
        <v>1.8538778904122013E-3</v>
      </c>
      <c r="JQ20" s="97">
        <v>118.47799999999999</v>
      </c>
      <c r="JR20" s="98">
        <v>0.87417500000000004</v>
      </c>
      <c r="JS20" s="82">
        <f t="shared" si="286"/>
        <v>0.94665374530660751</v>
      </c>
      <c r="JT20" s="82">
        <f t="shared" si="287"/>
        <v>5.2531685212200748E-3</v>
      </c>
      <c r="JU20" s="97">
        <v>194.654</v>
      </c>
      <c r="JV20" s="98">
        <v>0.98169300000000004</v>
      </c>
      <c r="JW20" s="82">
        <f t="shared" si="288"/>
        <v>0.98907681605190256</v>
      </c>
      <c r="JX20" s="82">
        <f t="shared" si="289"/>
        <v>5.4520739488333394E-5</v>
      </c>
      <c r="KG20" s="115">
        <v>24</v>
      </c>
      <c r="KI20" s="113">
        <f t="shared" si="132"/>
        <v>0.9998505353470053</v>
      </c>
      <c r="LM20" s="115">
        <v>15</v>
      </c>
      <c r="LO20" s="113">
        <f t="shared" si="148"/>
        <v>0.94188991795536559</v>
      </c>
      <c r="QM20" s="82"/>
      <c r="QN20" s="82"/>
      <c r="RM20"/>
      <c r="RN20"/>
      <c r="RY20">
        <v>45.188200000000002</v>
      </c>
      <c r="RZ20">
        <v>0.17211299999999999</v>
      </c>
      <c r="SA20" s="82">
        <f t="shared" si="232"/>
        <v>0.17754676533419608</v>
      </c>
      <c r="SB20" s="82">
        <f t="shared" si="233"/>
        <v>2.9525805707111193E-5</v>
      </c>
      <c r="TA20">
        <v>28.7438</v>
      </c>
      <c r="TB20">
        <v>0.103676</v>
      </c>
      <c r="TC20" s="82">
        <f t="shared" si="246"/>
        <v>0.10747877057576327</v>
      </c>
      <c r="TD20" s="82">
        <f t="shared" si="247"/>
        <v>1.4461064051890893E-5</v>
      </c>
      <c r="TE20">
        <v>28.7438</v>
      </c>
      <c r="TF20">
        <v>0.103676</v>
      </c>
      <c r="TG20" s="82">
        <f t="shared" si="248"/>
        <v>0.10747877057576327</v>
      </c>
      <c r="TH20" s="82">
        <f t="shared" si="249"/>
        <v>1.4461064051890893E-5</v>
      </c>
      <c r="TI20"/>
      <c r="TJ20"/>
      <c r="TM20">
        <v>102.44499999999999</v>
      </c>
      <c r="TN20">
        <v>9.9820199999999998E-2</v>
      </c>
      <c r="TO20" s="82">
        <f t="shared" si="252"/>
        <v>0.10687100148327983</v>
      </c>
      <c r="TP20" s="82">
        <f t="shared" si="253"/>
        <v>4.9713801556621028E-5</v>
      </c>
      <c r="TU20">
        <v>132.94399999999999</v>
      </c>
      <c r="TV20">
        <v>0.30688900000000002</v>
      </c>
      <c r="TW20" s="82">
        <f t="shared" si="256"/>
        <v>0.30358103731290453</v>
      </c>
      <c r="TX20" s="82">
        <f t="shared" si="257"/>
        <v>1.094261713921601E-5</v>
      </c>
      <c r="UC20" s="84">
        <v>83.333333333333329</v>
      </c>
      <c r="UD20" s="84">
        <v>0.91630899999999993</v>
      </c>
      <c r="UE20" s="82">
        <f t="shared" si="260"/>
        <v>0.94749220113685506</v>
      </c>
      <c r="UF20" s="82">
        <f t="shared" si="261"/>
        <v>9.7239203314156315E-4</v>
      </c>
      <c r="UG20" s="84">
        <v>100.4274074074074</v>
      </c>
      <c r="UH20" s="84">
        <v>0.87339100000000003</v>
      </c>
      <c r="UI20" s="82">
        <f t="shared" si="262"/>
        <v>0.94777899098776019</v>
      </c>
      <c r="UJ20" s="82">
        <f t="shared" si="263"/>
        <v>5.5335732031950875E-3</v>
      </c>
      <c r="UO20" s="84">
        <v>78.052962962962951</v>
      </c>
      <c r="UP20" s="84">
        <v>0.855603</v>
      </c>
      <c r="UQ20" s="82">
        <f t="shared" si="266"/>
        <v>0.87685889659536109</v>
      </c>
      <c r="UR20" s="82">
        <f t="shared" si="267"/>
        <v>4.5181314007268318E-4</v>
      </c>
      <c r="US20" s="84">
        <v>39.529999999999994</v>
      </c>
      <c r="UT20" s="84">
        <v>0.81290300000000004</v>
      </c>
      <c r="UU20" s="82">
        <f t="shared" si="268"/>
        <v>0.83808003181984103</v>
      </c>
      <c r="UV20" s="82">
        <f t="shared" si="269"/>
        <v>6.338829312572857E-4</v>
      </c>
      <c r="UY20" s="82"/>
      <c r="UZ20" s="82"/>
      <c r="VA20" s="84">
        <v>211.89444444444445</v>
      </c>
      <c r="VB20" s="84">
        <v>0.56989199999999995</v>
      </c>
      <c r="VC20" s="82">
        <f t="shared" si="272"/>
        <v>0.54800789645212256</v>
      </c>
      <c r="VD20" s="82">
        <f t="shared" si="273"/>
        <v>4.7891398809422013E-4</v>
      </c>
    </row>
    <row r="21" spans="1:576" x14ac:dyDescent="0.25">
      <c r="E21" s="85">
        <v>141.91800000000001</v>
      </c>
      <c r="F21" s="85">
        <v>0.55034700000000003</v>
      </c>
      <c r="G21" s="82">
        <f t="shared" si="1"/>
        <v>0.59618256295741479</v>
      </c>
      <c r="H21" s="82">
        <f t="shared" si="3"/>
        <v>2.1008988316231318E-3</v>
      </c>
      <c r="I21" s="85">
        <v>152.69399999999999</v>
      </c>
      <c r="J21" s="85">
        <v>0.600746</v>
      </c>
      <c r="K21" s="82">
        <f t="shared" si="4"/>
        <v>0.5643177922007715</v>
      </c>
      <c r="L21" s="82">
        <f t="shared" si="5"/>
        <v>1.3270143234637725E-3</v>
      </c>
      <c r="M21" s="85">
        <v>565.67499999999995</v>
      </c>
      <c r="N21" s="85">
        <v>0.87732299999999996</v>
      </c>
      <c r="O21" s="82">
        <f t="shared" si="6"/>
        <v>0.83552038472211376</v>
      </c>
      <c r="P21" s="82">
        <f t="shared" si="7"/>
        <v>1.7474586440709649E-3</v>
      </c>
      <c r="Q21" s="85">
        <v>277.20699999999999</v>
      </c>
      <c r="R21" s="85">
        <v>0.54330800000000001</v>
      </c>
      <c r="S21" s="82">
        <f t="shared" si="8"/>
        <v>0.57276027795818463</v>
      </c>
      <c r="T21" s="82">
        <f t="shared" si="9"/>
        <v>8.6743667692616721E-4</v>
      </c>
      <c r="U21" s="85">
        <v>67.9452</v>
      </c>
      <c r="V21" s="85">
        <v>0.85980199999999996</v>
      </c>
      <c r="W21" s="82">
        <f t="shared" si="10"/>
        <v>0.88068347792313872</v>
      </c>
      <c r="X21" s="82">
        <f t="shared" si="11"/>
        <v>4.3603612025453181E-4</v>
      </c>
      <c r="Y21" s="85">
        <v>88.219200000000001</v>
      </c>
      <c r="Z21" s="85">
        <v>0.64951800000000004</v>
      </c>
      <c r="AA21" s="82">
        <f t="shared" si="12"/>
        <v>0.68117797424041526</v>
      </c>
      <c r="AB21" s="82">
        <f t="shared" si="13"/>
        <v>1.0023539689037555E-3</v>
      </c>
      <c r="AC21" s="85">
        <v>153.42500000000001</v>
      </c>
      <c r="AD21" s="85">
        <v>0.97014900000000004</v>
      </c>
      <c r="AE21" s="82">
        <f t="shared" si="14"/>
        <v>0.93009601786092055</v>
      </c>
      <c r="AF21" s="82">
        <f t="shared" si="15"/>
        <v>1.6042413782334202E-3</v>
      </c>
      <c r="AG21" s="85">
        <v>510.755</v>
      </c>
      <c r="AH21" s="85">
        <v>0.60594800000000004</v>
      </c>
      <c r="AI21" s="82">
        <f t="shared" si="16"/>
        <v>0.53566233553616205</v>
      </c>
      <c r="AJ21" s="82">
        <f t="shared" si="17"/>
        <v>4.9400746291232188E-3</v>
      </c>
      <c r="AK21" s="85">
        <v>380.80099999999999</v>
      </c>
      <c r="AL21" s="85">
        <v>0.80768099999999998</v>
      </c>
      <c r="AM21" s="82">
        <f t="shared" si="18"/>
        <v>0.78380905922678779</v>
      </c>
      <c r="AN21" s="82">
        <f t="shared" si="19"/>
        <v>5.6986955627975097E-4</v>
      </c>
      <c r="AO21" s="85">
        <v>107.76300000000001</v>
      </c>
      <c r="AP21" s="85">
        <v>0.90923799999999999</v>
      </c>
      <c r="AQ21" s="82">
        <f t="shared" si="20"/>
        <v>0.90664940984456965</v>
      </c>
      <c r="AR21" s="82">
        <f t="shared" si="21"/>
        <v>6.700798992790856E-6</v>
      </c>
      <c r="AS21" s="85">
        <v>75.0685</v>
      </c>
      <c r="AT21" s="85">
        <v>0.86412999999999995</v>
      </c>
      <c r="AU21" s="82">
        <f t="shared" si="22"/>
        <v>0.88545109598895</v>
      </c>
      <c r="AV21" s="82">
        <f t="shared" si="23"/>
        <v>4.545891341700217E-4</v>
      </c>
      <c r="AW21" s="85">
        <v>132.96799999999999</v>
      </c>
      <c r="AX21" s="85">
        <v>0.98507500000000003</v>
      </c>
      <c r="AY21" s="82">
        <f t="shared" si="24"/>
        <v>0.95561773801377947</v>
      </c>
      <c r="AZ21" s="82">
        <f t="shared" si="25"/>
        <v>8.6773028372483501E-4</v>
      </c>
      <c r="BA21" s="85">
        <v>364.30200000000002</v>
      </c>
      <c r="BB21" s="85">
        <v>0.69145000000000001</v>
      </c>
      <c r="BC21" s="82">
        <f t="shared" si="290"/>
        <v>0.685662574961444</v>
      </c>
      <c r="BD21" s="82">
        <f t="shared" si="291"/>
        <v>3.3494288576904968E-5</v>
      </c>
      <c r="BE21" s="85">
        <v>277.20699999999999</v>
      </c>
      <c r="BF21" s="85">
        <v>0.54330800000000001</v>
      </c>
      <c r="BG21" s="82">
        <f t="shared" si="28"/>
        <v>0.57276074467097948</v>
      </c>
      <c r="BH21" s="82">
        <f t="shared" si="29"/>
        <v>8.674641686539095E-4</v>
      </c>
      <c r="BI21" s="84">
        <v>518.38199999999995</v>
      </c>
      <c r="BJ21" s="84">
        <v>0.54313100000000003</v>
      </c>
      <c r="BK21" s="82">
        <f t="shared" si="30"/>
        <v>0.57733268468524124</v>
      </c>
      <c r="BL21" s="82">
        <f t="shared" si="31"/>
        <v>1.1697552353086629E-3</v>
      </c>
      <c r="BM21" s="84">
        <v>1341.91</v>
      </c>
      <c r="BN21" s="84">
        <v>0.86262000000000005</v>
      </c>
      <c r="BO21" s="82">
        <f t="shared" si="32"/>
        <v>0.85178379648932956</v>
      </c>
      <c r="BP21" s="82">
        <f t="shared" si="33"/>
        <v>1.1742330652466755E-4</v>
      </c>
      <c r="BQ21" s="84">
        <v>1639.71</v>
      </c>
      <c r="BR21" s="84">
        <v>0.97763599999999995</v>
      </c>
      <c r="BS21" s="82">
        <f t="shared" si="34"/>
        <v>0.95872211039213695</v>
      </c>
      <c r="BT21" s="82">
        <f t="shared" si="35"/>
        <v>3.5773522009842796E-4</v>
      </c>
      <c r="BU21" s="84">
        <v>8.8691800000000001</v>
      </c>
      <c r="BV21" s="84">
        <v>3.6944299999999999E-2</v>
      </c>
      <c r="BW21" s="82">
        <f t="shared" si="36"/>
        <v>3.5378929989371456E-2</v>
      </c>
      <c r="BX21" s="82">
        <f t="shared" si="37"/>
        <v>2.4503832701752053E-6</v>
      </c>
      <c r="BY21" s="84">
        <v>14.079800000000001</v>
      </c>
      <c r="BZ21" s="84">
        <v>7.9658999999999994E-2</v>
      </c>
      <c r="CA21" s="82">
        <f t="shared" si="38"/>
        <v>7.2759155773488987E-2</v>
      </c>
      <c r="CB21" s="82">
        <f t="shared" si="39"/>
        <v>4.7607850350117273E-5</v>
      </c>
      <c r="CC21" s="115">
        <v>35</v>
      </c>
      <c r="CE21" s="113">
        <f t="shared" si="40"/>
        <v>0.98609814234498849</v>
      </c>
      <c r="CG21" s="115">
        <v>180</v>
      </c>
      <c r="CI21" s="82">
        <f t="shared" si="42"/>
        <v>0.97481424236464842</v>
      </c>
      <c r="CJ21" s="82"/>
      <c r="CK21" s="84">
        <v>37.583100000000002</v>
      </c>
      <c r="CL21" s="84">
        <v>0.49924299999999999</v>
      </c>
      <c r="CM21" s="82">
        <f t="shared" si="44"/>
        <v>0.50032461154457109</v>
      </c>
      <c r="CN21" s="82">
        <f t="shared" si="45"/>
        <v>1.1698835333494649E-6</v>
      </c>
      <c r="CO21" s="84">
        <v>44.6785</v>
      </c>
      <c r="CP21" s="84">
        <v>0.59723599999999999</v>
      </c>
      <c r="CQ21" s="82">
        <f t="shared" si="46"/>
        <v>0.61263349889520002</v>
      </c>
      <c r="CR21" s="82">
        <f t="shared" si="47"/>
        <v>2.370829722276863E-4</v>
      </c>
      <c r="CS21" s="115">
        <v>250</v>
      </c>
      <c r="CU21" s="82">
        <f t="shared" si="48"/>
        <v>0.77195967790805586</v>
      </c>
      <c r="CV21" s="82"/>
      <c r="CW21" s="84">
        <v>203.125</v>
      </c>
      <c r="CX21" s="84">
        <v>0.41647600000000001</v>
      </c>
      <c r="CY21" s="82">
        <f t="shared" si="50"/>
        <v>0.44949330478403249</v>
      </c>
      <c r="CZ21" s="82">
        <f t="shared" si="51"/>
        <v>1.0901424152016937E-3</v>
      </c>
      <c r="DE21" s="84">
        <v>215.39400000000001</v>
      </c>
      <c r="DF21" s="84">
        <v>0.99166699999999997</v>
      </c>
      <c r="DG21" s="82">
        <f t="shared" si="294"/>
        <v>0.93869298266252321</v>
      </c>
      <c r="DH21" s="82">
        <f t="shared" si="55"/>
        <v>2.8062465128712876E-3</v>
      </c>
      <c r="DI21" s="84">
        <v>266.86200000000002</v>
      </c>
      <c r="DJ21" s="84">
        <v>0.97916700000000001</v>
      </c>
      <c r="DK21" s="82">
        <f t="shared" si="56"/>
        <v>0.95024521226478798</v>
      </c>
      <c r="DL21" s="82">
        <f t="shared" si="57"/>
        <v>8.3646980580066128E-4</v>
      </c>
      <c r="DQ21" s="84">
        <v>351.14600000000002</v>
      </c>
      <c r="DR21" s="84">
        <v>0.850997</v>
      </c>
      <c r="DS21" s="82">
        <f t="shared" si="60"/>
        <v>0.83834997285864721</v>
      </c>
      <c r="DT21" s="82">
        <f t="shared" si="61"/>
        <v>1.5994729551411426E-4</v>
      </c>
      <c r="DU21" s="84">
        <v>18.4252</v>
      </c>
      <c r="DV21" s="84">
        <v>0.95900099999999999</v>
      </c>
      <c r="DW21" s="82">
        <f t="shared" si="62"/>
        <v>0.91831459840464025</v>
      </c>
      <c r="DX21" s="82">
        <f t="shared" si="63"/>
        <v>1.655383274778892E-3</v>
      </c>
      <c r="DY21" s="84">
        <v>28.994299999999999</v>
      </c>
      <c r="DZ21" s="84">
        <v>0.61065400000000003</v>
      </c>
      <c r="EA21" s="82">
        <f t="shared" si="64"/>
        <v>0.62992861561141011</v>
      </c>
      <c r="EB21" s="82">
        <f t="shared" si="65"/>
        <v>3.7151080696761331E-4</v>
      </c>
      <c r="EC21" s="84">
        <v>49.820500000000003</v>
      </c>
      <c r="ED21" s="84">
        <v>3.7768200000000002E-3</v>
      </c>
      <c r="EE21" s="82">
        <f t="shared" si="66"/>
        <v>4.0105839871845587E-7</v>
      </c>
      <c r="EF21" s="82">
        <f t="shared" si="67"/>
        <v>1.4261340022484947E-5</v>
      </c>
      <c r="EG21" s="84">
        <v>80.148399999999995</v>
      </c>
      <c r="EH21" s="84">
        <v>0.126383</v>
      </c>
      <c r="EI21" s="82">
        <f t="shared" si="68"/>
        <v>0.10889365836587604</v>
      </c>
      <c r="EJ21" s="82">
        <f t="shared" si="69"/>
        <v>3.0587707079510152E-4</v>
      </c>
      <c r="EK21" s="84">
        <v>1343.16</v>
      </c>
      <c r="EL21" s="84">
        <v>0.82076899999999997</v>
      </c>
      <c r="EM21" s="82">
        <f t="shared" si="70"/>
        <v>0.8166919918244403</v>
      </c>
      <c r="EN21" s="82">
        <f t="shared" si="71"/>
        <v>1.6621995663580397E-5</v>
      </c>
      <c r="EO21" s="84">
        <v>13.9331</v>
      </c>
      <c r="EP21" s="84">
        <v>0.98962300000000003</v>
      </c>
      <c r="EQ21" s="82">
        <f t="shared" si="72"/>
        <v>0.91763214540079352</v>
      </c>
      <c r="ER21" s="82">
        <f t="shared" si="73"/>
        <v>5.1826831459240935E-3</v>
      </c>
      <c r="ES21" s="84">
        <v>25.680900000000001</v>
      </c>
      <c r="ET21" s="84">
        <v>0.60294099999999995</v>
      </c>
      <c r="EU21" s="82">
        <f t="shared" si="74"/>
        <v>0.68738645581595992</v>
      </c>
      <c r="EV21" s="82">
        <f t="shared" si="75"/>
        <v>7.1310350079652474E-3</v>
      </c>
      <c r="EW21" s="84">
        <v>68.231300000000005</v>
      </c>
      <c r="EX21" s="84">
        <v>0.76646899999999996</v>
      </c>
      <c r="EY21" s="82">
        <f t="shared" si="76"/>
        <v>0.78307886363223267</v>
      </c>
      <c r="EZ21" s="82">
        <f t="shared" si="77"/>
        <v>2.7588756988136692E-4</v>
      </c>
      <c r="FA21" s="84">
        <v>93.430700000000002</v>
      </c>
      <c r="FB21" s="84">
        <v>0.47580600000000001</v>
      </c>
      <c r="FC21" s="82">
        <f t="shared" si="78"/>
        <v>0.49632984742010178</v>
      </c>
      <c r="FD21" s="82">
        <f t="shared" si="79"/>
        <v>4.2122831292361812E-4</v>
      </c>
      <c r="FE21" s="84">
        <v>1253.78</v>
      </c>
      <c r="FF21" s="84">
        <v>0.78617899999999996</v>
      </c>
      <c r="FG21" s="82">
        <f t="shared" si="80"/>
        <v>0.78769998819837983</v>
      </c>
      <c r="FH21" s="82">
        <f t="shared" si="81"/>
        <v>2.3134050996108396E-6</v>
      </c>
      <c r="FI21" s="84">
        <v>85.305300000000003</v>
      </c>
      <c r="FJ21" s="84">
        <v>0.87799000000000005</v>
      </c>
      <c r="FK21" s="82">
        <f t="shared" si="82"/>
        <v>0.95442436706214673</v>
      </c>
      <c r="FL21" s="82">
        <f t="shared" si="83"/>
        <v>5.8422124681909732E-3</v>
      </c>
      <c r="FM21" s="84">
        <v>105.63</v>
      </c>
      <c r="FN21" s="84">
        <v>0.90191399999999999</v>
      </c>
      <c r="FO21" s="82">
        <f t="shared" si="84"/>
        <v>0.94836702545113505</v>
      </c>
      <c r="FP21" s="82">
        <f t="shared" si="85"/>
        <v>2.1578835735638013E-3</v>
      </c>
      <c r="FQ21" s="84">
        <v>93.606899999999996</v>
      </c>
      <c r="FR21" s="84">
        <v>0.62918700000000005</v>
      </c>
      <c r="FS21" s="82">
        <f t="shared" si="86"/>
        <v>0.59294424973235449</v>
      </c>
      <c r="FT21" s="82">
        <f t="shared" si="87"/>
        <v>1.3135369469629225E-3</v>
      </c>
      <c r="FU21" s="84">
        <v>119.943</v>
      </c>
      <c r="FV21" s="84">
        <v>0.81818199999999996</v>
      </c>
      <c r="FW21" s="82">
        <f t="shared" si="88"/>
        <v>0.77522763765241298</v>
      </c>
      <c r="FX21" s="82">
        <f t="shared" si="89"/>
        <v>1.8450772446877983E-3</v>
      </c>
      <c r="FY21" s="84">
        <v>604.95699999999999</v>
      </c>
      <c r="FZ21" s="84">
        <v>0.96348299999999998</v>
      </c>
      <c r="GA21" s="82">
        <f t="shared" si="90"/>
        <v>0.97686031866822109</v>
      </c>
      <c r="GB21" s="82">
        <f t="shared" si="91"/>
        <v>1.789526547511372E-4</v>
      </c>
      <c r="GC21" s="84">
        <v>240.959</v>
      </c>
      <c r="GD21" s="84">
        <v>0.93465900000000002</v>
      </c>
      <c r="GE21" s="82">
        <f t="shared" si="92"/>
        <v>0.865564931116097</v>
      </c>
      <c r="GF21" s="82">
        <f t="shared" si="93"/>
        <v>4.7739903549335345E-3</v>
      </c>
      <c r="GG21" s="84">
        <v>372.113</v>
      </c>
      <c r="GH21" s="84">
        <v>0.99147700000000005</v>
      </c>
      <c r="GI21" s="82">
        <f t="shared" si="94"/>
        <v>0.99633521049405305</v>
      </c>
      <c r="GJ21" s="82">
        <f t="shared" si="95"/>
        <v>2.3602209204526643E-5</v>
      </c>
      <c r="GK21" s="84">
        <v>396.51400000000001</v>
      </c>
      <c r="GL21" s="84">
        <v>0.69602299999999995</v>
      </c>
      <c r="GM21" s="82">
        <f t="shared" si="96"/>
        <v>0.6828579492678134</v>
      </c>
      <c r="GN21" s="82">
        <f t="shared" si="97"/>
        <v>1.7331856078104548E-4</v>
      </c>
      <c r="GO21" s="84">
        <v>500.21800000000002</v>
      </c>
      <c r="GP21" s="84">
        <v>0.79545500000000002</v>
      </c>
      <c r="GQ21" s="82">
        <f t="shared" si="98"/>
        <v>0.77279714022111801</v>
      </c>
      <c r="GR21" s="82">
        <f t="shared" si="99"/>
        <v>5.1337860975947944E-4</v>
      </c>
      <c r="GS21" s="84">
        <v>484.96699999999998</v>
      </c>
      <c r="GT21" s="84">
        <v>0.53125</v>
      </c>
      <c r="GU21" s="82">
        <f t="shared" si="100"/>
        <v>0.54402998209708353</v>
      </c>
      <c r="GV21" s="82">
        <f t="shared" si="101"/>
        <v>1.6332794240177557E-4</v>
      </c>
      <c r="GW21" s="115">
        <v>98</v>
      </c>
      <c r="GY21" s="82">
        <f t="shared" si="292"/>
        <v>0.99964325106649365</v>
      </c>
      <c r="GZ21" s="82"/>
      <c r="HA21" s="84">
        <v>126.928</v>
      </c>
      <c r="HB21" s="84">
        <v>0.95714299999999997</v>
      </c>
      <c r="HC21" s="82">
        <f t="shared" si="104"/>
        <v>0.92647748725513901</v>
      </c>
      <c r="HD21" s="82">
        <f t="shared" si="105"/>
        <v>9.403736719052298E-4</v>
      </c>
      <c r="HE21" s="84">
        <v>210.86</v>
      </c>
      <c r="HF21" s="84">
        <v>0.9</v>
      </c>
      <c r="HG21" s="82">
        <f t="shared" si="106"/>
        <v>0.89084891662681065</v>
      </c>
      <c r="HH21" s="82">
        <f t="shared" si="107"/>
        <v>8.3742326903062981E-5</v>
      </c>
      <c r="HI21" s="84">
        <v>269.935</v>
      </c>
      <c r="HJ21" s="84">
        <v>0.96</v>
      </c>
      <c r="HK21" s="82">
        <f t="shared" si="108"/>
        <v>0.97827643393772967</v>
      </c>
      <c r="HL21" s="82">
        <f t="shared" si="109"/>
        <v>3.3402803748019825E-4</v>
      </c>
      <c r="HM21" s="84">
        <v>1.7490833333333333</v>
      </c>
      <c r="HN21" s="84">
        <v>0.70987900000000004</v>
      </c>
      <c r="HO21" s="82">
        <f t="shared" si="110"/>
        <v>0.68946144479586302</v>
      </c>
      <c r="HP21" s="82">
        <f t="shared" si="111"/>
        <v>4.1687656051398256E-4</v>
      </c>
      <c r="HQ21" s="84">
        <v>0.98836166666666658</v>
      </c>
      <c r="HR21" s="84">
        <v>0.95848299999999997</v>
      </c>
      <c r="HS21" s="82">
        <f t="shared" si="112"/>
        <v>0.9999998080395911</v>
      </c>
      <c r="HT21" s="82">
        <f t="shared" si="113"/>
        <v>1.7236453497962581E-3</v>
      </c>
      <c r="HU21" s="84">
        <v>0.92261833333333343</v>
      </c>
      <c r="HV21" s="84">
        <v>0.94526699999999997</v>
      </c>
      <c r="HW21" s="82">
        <f t="shared" si="114"/>
        <v>0.99999942046889845</v>
      </c>
      <c r="HX21" s="82">
        <f t="shared" si="115"/>
        <v>2.995637850384297E-3</v>
      </c>
      <c r="HY21" s="84">
        <v>1.0840933333333331</v>
      </c>
      <c r="HZ21" s="84">
        <v>0.83252400000000004</v>
      </c>
      <c r="IA21" s="82">
        <f t="shared" si="116"/>
        <v>0.9430339765679514</v>
      </c>
      <c r="IB21" s="82">
        <f t="shared" si="117"/>
        <v>1.221245492104916E-2</v>
      </c>
      <c r="IC21" s="84">
        <v>3.9816166666666666</v>
      </c>
      <c r="ID21" s="84">
        <v>0.71402299999999996</v>
      </c>
      <c r="IE21" s="82">
        <f t="shared" si="118"/>
        <v>0.69828494628732984</v>
      </c>
      <c r="IF21" s="82">
        <f t="shared" si="119"/>
        <v>2.4768633466288974E-4</v>
      </c>
      <c r="IG21" s="84">
        <v>2.9007333333333336</v>
      </c>
      <c r="IH21" s="84">
        <v>0.97336699999999998</v>
      </c>
      <c r="II21" s="82">
        <f t="shared" si="120"/>
        <v>0.97052334767807291</v>
      </c>
      <c r="IJ21" s="82">
        <f t="shared" si="121"/>
        <v>8.0863585280012194E-6</v>
      </c>
      <c r="IK21" s="84">
        <v>3.1654333333333331</v>
      </c>
      <c r="IL21" s="84">
        <v>0.99635399999999996</v>
      </c>
      <c r="IM21" s="82">
        <f t="shared" si="122"/>
        <v>0.98042993208302975</v>
      </c>
      <c r="IN21" s="82">
        <f t="shared" si="123"/>
        <v>2.5357593902427991E-4</v>
      </c>
      <c r="IO21" s="84">
        <v>1.9632333333333334</v>
      </c>
      <c r="IP21" s="84">
        <v>0.46086700000000003</v>
      </c>
      <c r="IQ21" s="82">
        <f t="shared" si="124"/>
        <v>0.48103775606547428</v>
      </c>
      <c r="IR21" s="82">
        <f t="shared" si="125"/>
        <v>4.068594002528662E-4</v>
      </c>
      <c r="IS21" s="93">
        <v>221.982</v>
      </c>
      <c r="IT21" s="94">
        <v>0.84</v>
      </c>
      <c r="IU21" s="82">
        <f t="shared" si="274"/>
        <v>0.81016216883914716</v>
      </c>
      <c r="IV21" s="82">
        <f t="shared" si="275"/>
        <v>8.9029616838355911E-4</v>
      </c>
      <c r="IW21" s="93">
        <v>296.39600000000002</v>
      </c>
      <c r="IX21" s="94">
        <v>0.82588200000000001</v>
      </c>
      <c r="IY21" s="82">
        <f t="shared" si="276"/>
        <v>0.80651490438446605</v>
      </c>
      <c r="IZ21" s="82">
        <f t="shared" si="277"/>
        <v>3.7508439258123464E-4</v>
      </c>
      <c r="JA21" s="93">
        <v>367.02699999999999</v>
      </c>
      <c r="JB21" s="94">
        <v>0.69176499999999996</v>
      </c>
      <c r="JC21" s="82">
        <f t="shared" si="278"/>
        <v>0.68839917238697423</v>
      </c>
      <c r="JD21" s="82">
        <f t="shared" si="279"/>
        <v>1.1328795520606477E-5</v>
      </c>
      <c r="JE21" s="93">
        <v>440.18</v>
      </c>
      <c r="JF21" s="94">
        <v>0.52235299999999996</v>
      </c>
      <c r="JG21" s="82">
        <f t="shared" si="280"/>
        <v>0.536233945798266</v>
      </c>
      <c r="JH21" s="82">
        <f t="shared" si="281"/>
        <v>1.926806562543997E-4</v>
      </c>
      <c r="JI21" s="93">
        <v>524.68499999999995</v>
      </c>
      <c r="JJ21" s="94">
        <v>0.72470599999999996</v>
      </c>
      <c r="JK21" s="82">
        <f t="shared" si="282"/>
        <v>0.71793590071513003</v>
      </c>
      <c r="JL21" s="82">
        <f t="shared" si="283"/>
        <v>4.5834244326996401E-5</v>
      </c>
      <c r="JM21" s="97">
        <v>88.030699999999996</v>
      </c>
      <c r="JN21" s="98">
        <v>0.98034399999999999</v>
      </c>
      <c r="JO21" s="82">
        <f t="shared" si="284"/>
        <v>0.99570092424515932</v>
      </c>
      <c r="JP21" s="82">
        <f t="shared" si="285"/>
        <v>2.358351222715625E-4</v>
      </c>
      <c r="JQ21" s="97">
        <v>127.081</v>
      </c>
      <c r="JR21" s="98">
        <v>0.91409399999999996</v>
      </c>
      <c r="JS21" s="82">
        <f t="shared" si="286"/>
        <v>0.9751755407950673</v>
      </c>
      <c r="JT21" s="82">
        <f t="shared" si="287"/>
        <v>3.7309546258994749E-3</v>
      </c>
      <c r="JU21" s="97">
        <v>200.55</v>
      </c>
      <c r="JV21" s="98">
        <v>0.98869600000000002</v>
      </c>
      <c r="JW21" s="82">
        <f t="shared" si="288"/>
        <v>0.99288844321116176</v>
      </c>
      <c r="JX21" s="82">
        <f t="shared" si="289"/>
        <v>1.7576580078816205E-5</v>
      </c>
      <c r="LM21" s="115">
        <v>16</v>
      </c>
      <c r="LO21" s="113">
        <f t="shared" si="148"/>
        <v>0.95607475565712474</v>
      </c>
      <c r="QM21" s="82"/>
      <c r="QN21" s="82"/>
      <c r="RY21">
        <v>45.832999999999998</v>
      </c>
      <c r="RZ21">
        <v>0.225352</v>
      </c>
      <c r="SA21" s="82">
        <f t="shared" si="232"/>
        <v>0.19126481147340302</v>
      </c>
      <c r="SB21" s="82">
        <f t="shared" si="233"/>
        <v>1.1619364216477648E-3</v>
      </c>
      <c r="TA21">
        <v>29.304500000000001</v>
      </c>
      <c r="TB21">
        <v>0.126471</v>
      </c>
      <c r="TC21" s="82">
        <f t="shared" si="246"/>
        <v>0.12449021032055253</v>
      </c>
      <c r="TD21" s="82">
        <f t="shared" si="247"/>
        <v>3.9235277542055998E-6</v>
      </c>
      <c r="TE21">
        <v>29.304500000000001</v>
      </c>
      <c r="TF21">
        <v>0.126471</v>
      </c>
      <c r="TG21" s="82">
        <f t="shared" si="248"/>
        <v>0.12449021032055253</v>
      </c>
      <c r="TH21" s="82">
        <f t="shared" si="249"/>
        <v>3.9235277542055998E-6</v>
      </c>
      <c r="TM21">
        <v>103.871</v>
      </c>
      <c r="TN21">
        <v>0.12807299999999999</v>
      </c>
      <c r="TO21" s="82">
        <f t="shared" si="252"/>
        <v>0.11901798936657797</v>
      </c>
      <c r="TP21" s="82">
        <f t="shared" si="253"/>
        <v>8.1993217571385956E-5</v>
      </c>
      <c r="TU21">
        <v>141.011</v>
      </c>
      <c r="TV21">
        <v>0.41541400000000001</v>
      </c>
      <c r="TW21" s="82">
        <f t="shared" si="256"/>
        <v>0.43327560077921201</v>
      </c>
      <c r="TX21" s="82">
        <f t="shared" si="257"/>
        <v>3.1903678239594694E-4</v>
      </c>
      <c r="UC21" s="84">
        <v>91.880370370370358</v>
      </c>
      <c r="UD21" s="84">
        <v>0.94206010000000007</v>
      </c>
      <c r="UE21" s="82">
        <f t="shared" si="260"/>
        <v>0.96912820035980307</v>
      </c>
      <c r="UF21" s="82">
        <f t="shared" si="261"/>
        <v>7.3268205708836758E-4</v>
      </c>
      <c r="UG21" s="84">
        <v>117.52148148148147</v>
      </c>
      <c r="UH21" s="84">
        <v>0.89914199999999989</v>
      </c>
      <c r="UI21" s="82">
        <f t="shared" si="262"/>
        <v>0.97909585807640043</v>
      </c>
      <c r="UJ21" s="82">
        <f t="shared" si="263"/>
        <v>6.3926194213012001E-3</v>
      </c>
      <c r="UO21" s="84">
        <v>81.285925925925923</v>
      </c>
      <c r="UP21" s="84">
        <v>0.87930999999999993</v>
      </c>
      <c r="UQ21" s="82">
        <f t="shared" si="266"/>
        <v>0.89786409978082649</v>
      </c>
      <c r="UR21" s="82">
        <f t="shared" si="267"/>
        <v>3.442546186768682E-4</v>
      </c>
      <c r="US21" s="84">
        <v>42.022962962962964</v>
      </c>
      <c r="UT21" s="84">
        <v>0.83655900000000005</v>
      </c>
      <c r="UU21" s="82">
        <f t="shared" si="268"/>
        <v>0.86083740087725868</v>
      </c>
      <c r="UV21" s="82">
        <f t="shared" si="269"/>
        <v>5.8944074915687271E-4</v>
      </c>
      <c r="UY21" s="82"/>
      <c r="UZ21" s="82"/>
      <c r="VA21" s="84">
        <v>229.34481481481481</v>
      </c>
      <c r="VB21" s="84">
        <v>0.58709699999999998</v>
      </c>
      <c r="VC21" s="82">
        <f t="shared" si="272"/>
        <v>0.59656866671810793</v>
      </c>
      <c r="VD21" s="82">
        <f t="shared" si="273"/>
        <v>8.9712470418913863E-5</v>
      </c>
    </row>
    <row r="22" spans="1:576" x14ac:dyDescent="0.25">
      <c r="E22" s="85">
        <v>147.39699999999999</v>
      </c>
      <c r="F22" s="85">
        <v>0.61339399999999999</v>
      </c>
      <c r="G22" s="82">
        <f t="shared" si="1"/>
        <v>0.65414910879813903</v>
      </c>
      <c r="H22" s="82">
        <f t="shared" si="3"/>
        <v>1.6609788931481501E-3</v>
      </c>
      <c r="I22" s="85">
        <v>154.886</v>
      </c>
      <c r="J22" s="85">
        <v>0.64552200000000004</v>
      </c>
      <c r="K22" s="82">
        <f t="shared" si="4"/>
        <v>0.59656135230238849</v>
      </c>
      <c r="L22" s="82">
        <f t="shared" si="5"/>
        <v>2.3971450229696351E-3</v>
      </c>
      <c r="M22" s="85">
        <v>572.99800000000005</v>
      </c>
      <c r="N22" s="85">
        <v>0.91449800000000003</v>
      </c>
      <c r="O22" s="82">
        <f t="shared" si="6"/>
        <v>0.8611322231652937</v>
      </c>
      <c r="P22" s="82">
        <f t="shared" si="7"/>
        <v>2.8479061371716793E-3</v>
      </c>
      <c r="Q22" s="85">
        <v>288.47800000000001</v>
      </c>
      <c r="R22" s="85">
        <v>0.64399399999999996</v>
      </c>
      <c r="S22" s="82">
        <f t="shared" si="8"/>
        <v>0.64931325293885667</v>
      </c>
      <c r="T22" s="82">
        <f t="shared" si="9"/>
        <v>2.8294451827535757E-5</v>
      </c>
      <c r="U22" s="85">
        <v>71.963499999999996</v>
      </c>
      <c r="V22" s="85">
        <v>0.89347799999999999</v>
      </c>
      <c r="W22" s="82">
        <f t="shared" si="10"/>
        <v>0.90931571855696292</v>
      </c>
      <c r="X22" s="82">
        <f t="shared" si="11"/>
        <v>2.5083332908956766E-4</v>
      </c>
      <c r="Y22" s="85">
        <v>90.9589</v>
      </c>
      <c r="Z22" s="85">
        <v>0.682894</v>
      </c>
      <c r="AA22" s="82">
        <f t="shared" si="12"/>
        <v>0.71278201527173612</v>
      </c>
      <c r="AB22" s="82">
        <f t="shared" si="13"/>
        <v>8.9329345688353174E-4</v>
      </c>
      <c r="AC22" s="85">
        <v>162.19200000000001</v>
      </c>
      <c r="AD22" s="85">
        <v>0.98134299999999997</v>
      </c>
      <c r="AE22" s="82">
        <f t="shared" si="14"/>
        <v>0.95748398143915703</v>
      </c>
      <c r="AF22" s="82">
        <f t="shared" si="15"/>
        <v>5.6925276668664778E-4</v>
      </c>
      <c r="AG22" s="85">
        <v>521.73900000000003</v>
      </c>
      <c r="AH22" s="85">
        <v>0.65055799999999997</v>
      </c>
      <c r="AI22" s="82">
        <f t="shared" si="16"/>
        <v>0.60646854031630426</v>
      </c>
      <c r="AJ22" s="82">
        <f t="shared" si="17"/>
        <v>1.9438804552002293E-3</v>
      </c>
      <c r="AK22" s="85">
        <v>391.959</v>
      </c>
      <c r="AL22" s="85">
        <v>0.83747199999999999</v>
      </c>
      <c r="AM22" s="82">
        <f t="shared" si="18"/>
        <v>0.81582331660144314</v>
      </c>
      <c r="AN22" s="82">
        <f t="shared" si="19"/>
        <v>4.6866549289095125E-4</v>
      </c>
      <c r="AO22" s="85">
        <v>111.416</v>
      </c>
      <c r="AP22" s="85">
        <v>0.95409900000000003</v>
      </c>
      <c r="AQ22" s="82">
        <f t="shared" si="20"/>
        <v>0.9274310278739204</v>
      </c>
      <c r="AR22" s="82">
        <f t="shared" si="21"/>
        <v>7.1118073731736011E-4</v>
      </c>
      <c r="AS22" s="85">
        <v>80.547899999999998</v>
      </c>
      <c r="AT22" s="85">
        <v>0.90495499999999995</v>
      </c>
      <c r="AU22" s="82">
        <f t="shared" si="22"/>
        <v>0.91697046125962178</v>
      </c>
      <c r="AV22" s="82">
        <f t="shared" si="23"/>
        <v>1.4437130928147298E-4</v>
      </c>
      <c r="AW22" s="85">
        <v>136.62100000000001</v>
      </c>
      <c r="AX22" s="85">
        <v>0.992537</v>
      </c>
      <c r="AY22" s="82">
        <f t="shared" si="24"/>
        <v>0.964984876388708</v>
      </c>
      <c r="AZ22" s="82">
        <f t="shared" si="25"/>
        <v>7.5911951549191418E-4</v>
      </c>
      <c r="BA22" s="85">
        <v>378.947</v>
      </c>
      <c r="BB22" s="85">
        <v>0.76951700000000001</v>
      </c>
      <c r="BC22" s="82">
        <f t="shared" si="290"/>
        <v>0.7655539382135591</v>
      </c>
      <c r="BD22" s="82">
        <f t="shared" si="291"/>
        <v>1.5705858723148155E-5</v>
      </c>
      <c r="BE22" s="85">
        <v>288.47800000000001</v>
      </c>
      <c r="BF22" s="85">
        <v>0.64399399999999996</v>
      </c>
      <c r="BG22" s="82">
        <f t="shared" si="28"/>
        <v>0.64931336115529825</v>
      </c>
      <c r="BH22" s="82">
        <f t="shared" si="29"/>
        <v>2.8295603100496429E-5</v>
      </c>
      <c r="BI22" s="84">
        <v>525.73500000000001</v>
      </c>
      <c r="BJ22" s="84">
        <v>0.60383399999999998</v>
      </c>
      <c r="BK22" s="82">
        <f t="shared" si="30"/>
        <v>0.63188924931246926</v>
      </c>
      <c r="BL22" s="82">
        <f t="shared" si="31"/>
        <v>7.8709701398480783E-4</v>
      </c>
      <c r="BM22" s="84">
        <v>1393.38</v>
      </c>
      <c r="BN22" s="84">
        <v>0.92971199999999998</v>
      </c>
      <c r="BO22" s="82">
        <f t="shared" si="32"/>
        <v>0.88264366831027741</v>
      </c>
      <c r="BP22" s="82">
        <f t="shared" si="33"/>
        <v>2.2154278480537425E-3</v>
      </c>
      <c r="BQ22" s="84">
        <v>1713.24</v>
      </c>
      <c r="BR22" s="84">
        <v>0.98721999999999999</v>
      </c>
      <c r="BS22" s="82">
        <f t="shared" si="34"/>
        <v>0.97152589961418678</v>
      </c>
      <c r="BT22" s="82">
        <f t="shared" si="35"/>
        <v>2.4630478691998212E-4</v>
      </c>
      <c r="BU22" s="84">
        <v>9.2017699999999998</v>
      </c>
      <c r="BV22" s="84">
        <v>4.0604899999999999E-2</v>
      </c>
      <c r="BW22" s="82">
        <f t="shared" si="36"/>
        <v>3.9528013311315342E-2</v>
      </c>
      <c r="BX22" s="82">
        <f t="shared" si="37"/>
        <v>1.1596849402662054E-6</v>
      </c>
      <c r="BY22" s="84">
        <v>14.523300000000001</v>
      </c>
      <c r="BZ22" s="84">
        <v>8.3625099999999994E-2</v>
      </c>
      <c r="CA22" s="82">
        <f t="shared" si="38"/>
        <v>8.2041857588115219E-2</v>
      </c>
      <c r="CB22" s="82">
        <f t="shared" si="39"/>
        <v>2.506656534790719E-6</v>
      </c>
      <c r="CC22" s="115">
        <v>40</v>
      </c>
      <c r="CE22" s="113">
        <f t="shared" si="40"/>
        <v>0.99472069970991006</v>
      </c>
      <c r="CG22" s="115">
        <v>190</v>
      </c>
      <c r="CI22" s="100">
        <f t="shared" si="42"/>
        <v>0.98582834817475273</v>
      </c>
      <c r="CK22" s="84">
        <v>37.804900000000004</v>
      </c>
      <c r="CL22" s="84">
        <v>0.52974399999999999</v>
      </c>
      <c r="CM22" s="82">
        <f t="shared" si="44"/>
        <v>0.51958541155574856</v>
      </c>
      <c r="CN22" s="82">
        <f t="shared" si="45"/>
        <v>1.0319691917967884E-4</v>
      </c>
      <c r="CO22" s="84">
        <v>44.900199999999998</v>
      </c>
      <c r="CP22" s="84">
        <v>0.65822599999999998</v>
      </c>
      <c r="CQ22" s="82">
        <f t="shared" si="46"/>
        <v>0.6340132080290829</v>
      </c>
      <c r="CR22" s="82">
        <f t="shared" si="47"/>
        <v>5.8625929502690666E-4</v>
      </c>
      <c r="CS22" s="115">
        <v>260</v>
      </c>
      <c r="CU22" s="82">
        <f t="shared" si="48"/>
        <v>0.81196194364341812</v>
      </c>
      <c r="CV22" s="82"/>
      <c r="CW22" s="84">
        <v>206.47300000000001</v>
      </c>
      <c r="CX22" s="84">
        <v>0.45618999999999998</v>
      </c>
      <c r="CY22" s="82">
        <f t="shared" si="50"/>
        <v>0.48665524262482512</v>
      </c>
      <c r="CZ22" s="82">
        <f t="shared" si="51"/>
        <v>9.2813100818946257E-4</v>
      </c>
      <c r="DE22" s="84">
        <v>225.82300000000001</v>
      </c>
      <c r="DF22" s="84">
        <v>1</v>
      </c>
      <c r="DG22" s="82">
        <f t="shared" si="294"/>
        <v>0.95269248342393698</v>
      </c>
      <c r="DH22" s="82">
        <f t="shared" si="55"/>
        <v>2.2380011245944778E-3</v>
      </c>
      <c r="DI22" s="84">
        <v>296.59800000000001</v>
      </c>
      <c r="DJ22" s="84">
        <v>0.98333300000000001</v>
      </c>
      <c r="DK22" s="82">
        <f t="shared" si="56"/>
        <v>0.97352003916813457</v>
      </c>
      <c r="DL22" s="82">
        <f t="shared" si="57"/>
        <v>9.6294200287725407E-5</v>
      </c>
      <c r="DQ22" s="84">
        <v>370.55500000000001</v>
      </c>
      <c r="DR22" s="84">
        <v>0.86748800000000004</v>
      </c>
      <c r="DS22" s="82">
        <f t="shared" si="60"/>
        <v>0.86508154198193732</v>
      </c>
      <c r="DT22" s="82">
        <f t="shared" si="61"/>
        <v>5.7910401926983459E-6</v>
      </c>
      <c r="DU22" s="84">
        <v>18.543299999999999</v>
      </c>
      <c r="DV22" s="84">
        <v>0.96360900000000005</v>
      </c>
      <c r="DW22" s="82">
        <f t="shared" si="62"/>
        <v>0.92224901744359045</v>
      </c>
      <c r="DX22" s="82">
        <f t="shared" si="63"/>
        <v>1.7106481570665067E-3</v>
      </c>
      <c r="DY22" s="84">
        <v>29.998799999999999</v>
      </c>
      <c r="DZ22" s="84">
        <v>0.64663599999999999</v>
      </c>
      <c r="EA22" s="82">
        <f t="shared" si="64"/>
        <v>0.66636608496273964</v>
      </c>
      <c r="EB22" s="82">
        <f t="shared" si="65"/>
        <v>3.8927625263692514E-4</v>
      </c>
      <c r="EC22" s="84">
        <v>52.513500000000001</v>
      </c>
      <c r="ED22" s="84">
        <v>6.6094400000000003E-3</v>
      </c>
      <c r="EE22" s="82">
        <f t="shared" si="66"/>
        <v>2.463892853273623E-6</v>
      </c>
      <c r="EF22" s="82">
        <f t="shared" si="67"/>
        <v>4.3652133280407715E-5</v>
      </c>
      <c r="EG22" s="84">
        <v>83.858999999999995</v>
      </c>
      <c r="EH22" s="84">
        <v>0.164298</v>
      </c>
      <c r="EI22" s="82">
        <f t="shared" si="68"/>
        <v>0.1469396161923614</v>
      </c>
      <c r="EJ22" s="82">
        <f t="shared" si="69"/>
        <v>3.0131348841328995E-4</v>
      </c>
      <c r="EK22" s="84">
        <v>1402.11</v>
      </c>
      <c r="EL22" s="84">
        <v>0.88423099999999999</v>
      </c>
      <c r="EM22" s="82">
        <f t="shared" si="70"/>
        <v>0.86006782949124716</v>
      </c>
      <c r="EN22" s="82">
        <f t="shared" si="71"/>
        <v>5.838588090350625E-4</v>
      </c>
      <c r="EO22" s="84">
        <v>14.3933</v>
      </c>
      <c r="EP22" s="84">
        <v>1.0118499999999999</v>
      </c>
      <c r="EQ22" s="82">
        <f t="shared" si="72"/>
        <v>0.93323351506334906</v>
      </c>
      <c r="ER22" s="82">
        <f t="shared" si="73"/>
        <v>6.1805517037946504E-3</v>
      </c>
      <c r="ES22" s="84">
        <v>27.708500000000001</v>
      </c>
      <c r="ET22" s="84">
        <v>0.73161799999999999</v>
      </c>
      <c r="EU22" s="82">
        <f t="shared" si="74"/>
        <v>0.75928139853133148</v>
      </c>
      <c r="EV22" s="82">
        <f t="shared" si="75"/>
        <v>7.6526361830327292E-4</v>
      </c>
      <c r="EW22" s="84">
        <v>71.239599999999996</v>
      </c>
      <c r="EX22" s="84">
        <v>0.82302699999999995</v>
      </c>
      <c r="EY22" s="82">
        <f t="shared" si="76"/>
        <v>0.8192976773359999</v>
      </c>
      <c r="EZ22" s="82">
        <f t="shared" si="77"/>
        <v>1.3907847532224478E-5</v>
      </c>
      <c r="FA22" s="84">
        <v>98.112399999999994</v>
      </c>
      <c r="FB22" s="84">
        <v>0.52419400000000005</v>
      </c>
      <c r="FC22" s="82">
        <f t="shared" si="78"/>
        <v>0.55371716199808352</v>
      </c>
      <c r="FD22" s="82">
        <f t="shared" si="79"/>
        <v>8.7161709436507986E-4</v>
      </c>
      <c r="FE22" s="84">
        <v>1304.2</v>
      </c>
      <c r="FF22" s="84">
        <v>0.83389000000000002</v>
      </c>
      <c r="FG22" s="82">
        <f t="shared" si="80"/>
        <v>0.82478476952277713</v>
      </c>
      <c r="FH22" s="82">
        <f t="shared" si="81"/>
        <v>8.2905222043348612E-5</v>
      </c>
      <c r="FI22" s="84">
        <v>91.030500000000004</v>
      </c>
      <c r="FJ22" s="84">
        <v>0.894737</v>
      </c>
      <c r="FK22" s="82">
        <f t="shared" si="82"/>
        <v>0.96906646016321274</v>
      </c>
      <c r="FL22" s="82">
        <f t="shared" si="83"/>
        <v>5.5248686481546285E-3</v>
      </c>
      <c r="FM22" s="84">
        <v>111.92700000000001</v>
      </c>
      <c r="FN22" s="84">
        <v>0.91626799999999997</v>
      </c>
      <c r="FO22" s="82">
        <f t="shared" si="84"/>
        <v>0.96643124397793234</v>
      </c>
      <c r="FP22" s="82">
        <f t="shared" si="85"/>
        <v>2.5163510463895684E-3</v>
      </c>
      <c r="FQ22" s="84">
        <v>95.610699999999994</v>
      </c>
      <c r="FR22" s="84">
        <v>0.67224899999999999</v>
      </c>
      <c r="FS22" s="82">
        <f t="shared" si="86"/>
        <v>0.64447430134986194</v>
      </c>
      <c r="FT22" s="82">
        <f t="shared" si="87"/>
        <v>7.7143388510597991E-4</v>
      </c>
      <c r="FU22" s="84">
        <v>122.80500000000001</v>
      </c>
      <c r="FV22" s="84">
        <v>0.86124400000000001</v>
      </c>
      <c r="FW22" s="82">
        <f t="shared" si="88"/>
        <v>0.83484809297273888</v>
      </c>
      <c r="FX22" s="82">
        <f t="shared" si="89"/>
        <v>6.9674390779181372E-4</v>
      </c>
      <c r="FY22" s="84">
        <v>617.02599999999995</v>
      </c>
      <c r="FZ22" s="84">
        <v>0.96629200000000004</v>
      </c>
      <c r="GA22" s="82">
        <f t="shared" si="90"/>
        <v>0.98202375730762836</v>
      </c>
      <c r="GB22" s="82">
        <f t="shared" si="91"/>
        <v>2.474881879861172E-4</v>
      </c>
      <c r="GC22" s="84">
        <v>248.584</v>
      </c>
      <c r="GD22" s="84">
        <v>0.96306800000000004</v>
      </c>
      <c r="GE22" s="82">
        <f t="shared" si="92"/>
        <v>0.9217074615822225</v>
      </c>
      <c r="GF22" s="82">
        <f t="shared" si="93"/>
        <v>1.7106941382084516E-3</v>
      </c>
      <c r="GG22" s="84">
        <v>381.26400000000001</v>
      </c>
      <c r="GH22" s="84">
        <v>0.99147700000000005</v>
      </c>
      <c r="GI22" s="82">
        <f t="shared" si="94"/>
        <v>0.99777331150091397</v>
      </c>
      <c r="GJ22" s="82">
        <f t="shared" si="95"/>
        <v>3.9643538516540903E-5</v>
      </c>
      <c r="GK22" s="84">
        <v>401.089</v>
      </c>
      <c r="GL22" s="84">
        <v>0.74147700000000005</v>
      </c>
      <c r="GM22" s="82">
        <f t="shared" si="96"/>
        <v>0.73326139705566284</v>
      </c>
      <c r="GN22" s="82">
        <f t="shared" si="97"/>
        <v>6.74961317390022E-5</v>
      </c>
      <c r="GO22" s="84">
        <v>512.41800000000001</v>
      </c>
      <c r="GP22" s="84">
        <v>0.83806800000000004</v>
      </c>
      <c r="GQ22" s="82">
        <f t="shared" si="98"/>
        <v>0.82319111734538186</v>
      </c>
      <c r="GR22" s="82">
        <f t="shared" si="99"/>
        <v>2.2132163751927906E-4</v>
      </c>
      <c r="GS22" s="84">
        <v>492.59300000000002</v>
      </c>
      <c r="GT22" s="84">
        <v>0.58238599999999996</v>
      </c>
      <c r="GU22" s="82">
        <f t="shared" si="100"/>
        <v>0.59879454954833189</v>
      </c>
      <c r="GV22" s="82">
        <f t="shared" si="101"/>
        <v>2.6924049828006398E-4</v>
      </c>
      <c r="GY22" s="82"/>
      <c r="GZ22" s="82"/>
      <c r="HA22" s="84">
        <v>133.352</v>
      </c>
      <c r="HB22" s="84">
        <v>0.98285699999999998</v>
      </c>
      <c r="HC22" s="82">
        <f t="shared" si="104"/>
        <v>0.97185854292889395</v>
      </c>
      <c r="HD22" s="82">
        <f t="shared" si="105"/>
        <v>1.2096605794496216E-4</v>
      </c>
      <c r="HE22" s="84">
        <v>218.35300000000001</v>
      </c>
      <c r="HF22" s="84">
        <v>0.93142899999999995</v>
      </c>
      <c r="HG22" s="82">
        <f t="shared" si="106"/>
        <v>0.93913057842016956</v>
      </c>
      <c r="HH22" s="82">
        <f t="shared" si="107"/>
        <v>5.9314310162022193E-5</v>
      </c>
      <c r="HI22" s="84">
        <v>278.53100000000001</v>
      </c>
      <c r="HJ22" s="84">
        <v>0.96571399999999996</v>
      </c>
      <c r="HK22" s="82">
        <f t="shared" si="108"/>
        <v>0.99071120682900238</v>
      </c>
      <c r="HL22" s="82">
        <f t="shared" si="109"/>
        <v>6.2486034925192499E-4</v>
      </c>
      <c r="HM22" s="84">
        <v>1.8408333333333333</v>
      </c>
      <c r="HN22" s="84">
        <v>0.73101899999999997</v>
      </c>
      <c r="HO22" s="82">
        <f t="shared" si="110"/>
        <v>0.71266368465505492</v>
      </c>
      <c r="HP22" s="82">
        <f t="shared" si="111"/>
        <v>3.3691760141237541E-4</v>
      </c>
      <c r="HQ22" s="84">
        <v>1.0749383333333333</v>
      </c>
      <c r="HR22" s="84">
        <v>0.96799900000000005</v>
      </c>
      <c r="HS22" s="82">
        <f t="shared" si="112"/>
        <v>0.99999995519952878</v>
      </c>
      <c r="HT22" s="82">
        <f t="shared" si="113"/>
        <v>1.0240611336822445E-3</v>
      </c>
      <c r="HU22" s="84">
        <v>0.99867666666666666</v>
      </c>
      <c r="HV22" s="84">
        <v>0.95644600000000002</v>
      </c>
      <c r="HW22" s="82">
        <f t="shared" si="114"/>
        <v>0.99999983859322139</v>
      </c>
      <c r="HX22" s="82">
        <f t="shared" si="115"/>
        <v>1.8969368562043794E-3</v>
      </c>
      <c r="HY22" s="84">
        <v>1.1600816666666667</v>
      </c>
      <c r="HZ22" s="84">
        <v>0.84442700000000004</v>
      </c>
      <c r="IA22" s="82">
        <f t="shared" si="116"/>
        <v>0.95489789632327948</v>
      </c>
      <c r="IB22" s="82">
        <f t="shared" si="117"/>
        <v>1.2203818934468756E-2</v>
      </c>
      <c r="IC22" s="84">
        <v>4.0808833333333334</v>
      </c>
      <c r="ID22" s="84">
        <v>0.76270700000000002</v>
      </c>
      <c r="IE22" s="82">
        <f t="shared" si="118"/>
        <v>0.7405471626581388</v>
      </c>
      <c r="IF22" s="82">
        <f t="shared" si="119"/>
        <v>4.9105839101774699E-4</v>
      </c>
      <c r="IG22" s="84">
        <v>3.1764666666666668</v>
      </c>
      <c r="IH22" s="84">
        <v>0.99378599999999995</v>
      </c>
      <c r="II22" s="82">
        <f t="shared" si="120"/>
        <v>0.98161494770481028</v>
      </c>
      <c r="IJ22" s="82">
        <f t="shared" si="121"/>
        <v>1.4813451397224163E-4</v>
      </c>
      <c r="IK22" s="84">
        <v>4.3235333333333328</v>
      </c>
      <c r="IL22" s="84">
        <v>1.00109</v>
      </c>
      <c r="IM22" s="82">
        <f t="shared" si="122"/>
        <v>0.99702369175881245</v>
      </c>
      <c r="IN22" s="82">
        <f t="shared" si="123"/>
        <v>1.65348627123501E-5</v>
      </c>
      <c r="IO22" s="84">
        <v>1.9963166666666665</v>
      </c>
      <c r="IP22" s="84">
        <v>0.48649700000000001</v>
      </c>
      <c r="IQ22" s="82">
        <f t="shared" si="124"/>
        <v>0.49733816557524918</v>
      </c>
      <c r="IR22" s="82">
        <f t="shared" si="125"/>
        <v>1.1753087102996762E-4</v>
      </c>
      <c r="IS22" s="93">
        <v>225.76599999999999</v>
      </c>
      <c r="IT22" s="94">
        <v>0.90588199999999997</v>
      </c>
      <c r="IU22" s="82">
        <f t="shared" si="274"/>
        <v>0.84891242342922568</v>
      </c>
      <c r="IV22" s="82">
        <f t="shared" si="275"/>
        <v>3.245532654653314E-3</v>
      </c>
      <c r="IW22" s="93">
        <v>302.70299999999997</v>
      </c>
      <c r="IX22" s="94">
        <v>0.86352899999999999</v>
      </c>
      <c r="IY22" s="82">
        <f t="shared" si="276"/>
        <v>0.85413744705238648</v>
      </c>
      <c r="IZ22" s="82">
        <f t="shared" si="277"/>
        <v>8.8201266767828061E-5</v>
      </c>
      <c r="JA22" s="93">
        <v>375.85599999999999</v>
      </c>
      <c r="JB22" s="94">
        <v>0.79294100000000001</v>
      </c>
      <c r="JC22" s="82">
        <f t="shared" si="278"/>
        <v>0.78427794973636489</v>
      </c>
      <c r="JD22" s="82">
        <f t="shared" si="279"/>
        <v>7.5048439870268509E-5</v>
      </c>
      <c r="JE22" s="93">
        <v>451.53199999999998</v>
      </c>
      <c r="JF22" s="94">
        <v>0.57411800000000002</v>
      </c>
      <c r="JG22" s="82">
        <f t="shared" si="280"/>
        <v>0.62019273782685924</v>
      </c>
      <c r="JH22" s="82">
        <f t="shared" si="281"/>
        <v>2.1228814658138121E-3</v>
      </c>
      <c r="JI22" s="93">
        <v>548.649</v>
      </c>
      <c r="JJ22" s="94">
        <v>0.83294100000000004</v>
      </c>
      <c r="JK22" s="82">
        <f t="shared" si="282"/>
        <v>0.81859625921642543</v>
      </c>
      <c r="JL22" s="82">
        <f t="shared" si="283"/>
        <v>2.057715881479489E-4</v>
      </c>
      <c r="JM22" s="97">
        <v>97.5535</v>
      </c>
      <c r="JN22" s="98">
        <v>0.99201899999999998</v>
      </c>
      <c r="JO22" s="82">
        <f t="shared" si="284"/>
        <v>0.99832631543977945</v>
      </c>
      <c r="JP22" s="82">
        <f t="shared" si="285"/>
        <v>3.9782228056880495E-5</v>
      </c>
      <c r="JQ22" s="97">
        <v>134.33199999999999</v>
      </c>
      <c r="JR22" s="98">
        <v>0.93284900000000004</v>
      </c>
      <c r="JS22" s="82">
        <f t="shared" si="286"/>
        <v>0.98705534358363967</v>
      </c>
      <c r="JT22" s="82">
        <f t="shared" si="287"/>
        <v>2.9383276847075889E-3</v>
      </c>
      <c r="JU22" s="97">
        <v>205.53700000000001</v>
      </c>
      <c r="JV22" s="98">
        <v>0.99570800000000004</v>
      </c>
      <c r="JW22" s="82">
        <f t="shared" si="288"/>
        <v>0.99505594696996758</v>
      </c>
      <c r="JX22" s="82">
        <f t="shared" si="289"/>
        <v>4.2517315397451516E-7</v>
      </c>
      <c r="LM22" s="115">
        <v>20</v>
      </c>
      <c r="LO22" s="113">
        <f t="shared" si="148"/>
        <v>0.98586406023955275</v>
      </c>
      <c r="QM22" s="82"/>
      <c r="QN22" s="82"/>
      <c r="RY22"/>
      <c r="RZ22"/>
      <c r="TA22"/>
      <c r="TB22"/>
      <c r="TE22"/>
      <c r="TF22"/>
      <c r="TM22"/>
      <c r="TN22"/>
      <c r="TU22">
        <v>158.64500000000001</v>
      </c>
      <c r="TV22">
        <v>0.6522</v>
      </c>
      <c r="TW22" s="82">
        <f t="shared" si="256"/>
        <v>0.68014692944429145</v>
      </c>
      <c r="TX22" s="82">
        <f t="shared" si="257"/>
        <v>7.8103086536420417E-4</v>
      </c>
      <c r="UC22" s="84">
        <v>99.002962962962954</v>
      </c>
      <c r="UD22" s="84">
        <v>0.95708150000000003</v>
      </c>
      <c r="UE22" s="82">
        <f t="shared" si="260"/>
        <v>0.98024164545794634</v>
      </c>
      <c r="UF22" s="82">
        <f t="shared" si="261"/>
        <v>5.3639233763323128E-4</v>
      </c>
      <c r="UG22" s="84">
        <v>126.0685185185185</v>
      </c>
      <c r="UH22" s="84">
        <v>0.90772530000000007</v>
      </c>
      <c r="UI22" s="82">
        <f t="shared" si="262"/>
        <v>0.98682890831873848</v>
      </c>
      <c r="UJ22" s="82">
        <f t="shared" si="263"/>
        <v>6.2573808490443816E-3</v>
      </c>
      <c r="UO22" s="84">
        <v>85.594444444444434</v>
      </c>
      <c r="UP22" s="84">
        <v>0.90517239999999999</v>
      </c>
      <c r="UQ22" s="82">
        <f t="shared" si="266"/>
        <v>0.92064539713053717</v>
      </c>
      <c r="UR22" s="82">
        <f t="shared" si="267"/>
        <v>2.3941364020161181E-4</v>
      </c>
      <c r="US22" s="84">
        <v>47.720740740740737</v>
      </c>
      <c r="UT22" s="84">
        <v>0.88602199999999998</v>
      </c>
      <c r="UU22" s="82">
        <f t="shared" si="268"/>
        <v>0.90222428744847538</v>
      </c>
      <c r="UV22" s="82">
        <f t="shared" si="269"/>
        <v>2.6251411856302364E-4</v>
      </c>
      <c r="UY22" s="82"/>
      <c r="UZ22" s="82"/>
      <c r="VA22" s="84">
        <v>242.52148148148146</v>
      </c>
      <c r="VB22" s="84">
        <v>0.60215099999999999</v>
      </c>
      <c r="VC22" s="82">
        <f t="shared" si="272"/>
        <v>0.63097587511000319</v>
      </c>
      <c r="VD22" s="82">
        <f t="shared" si="273"/>
        <v>8.3087342510728204E-4</v>
      </c>
    </row>
    <row r="23" spans="1:576" x14ac:dyDescent="0.25">
      <c r="E23" s="85">
        <v>151.233</v>
      </c>
      <c r="F23" s="85">
        <v>0.66530500000000004</v>
      </c>
      <c r="G23" s="82">
        <f t="shared" si="1"/>
        <v>0.69104357661906879</v>
      </c>
      <c r="H23" s="82">
        <f t="shared" si="3"/>
        <v>6.6247432637567272E-4</v>
      </c>
      <c r="I23" s="85">
        <v>163.65299999999999</v>
      </c>
      <c r="J23" s="85">
        <v>0.70149300000000003</v>
      </c>
      <c r="K23" s="82">
        <f t="shared" si="4"/>
        <v>0.70942344082220887</v>
      </c>
      <c r="L23" s="82">
        <f t="shared" si="5"/>
        <v>6.2891891634556422E-5</v>
      </c>
      <c r="M23" s="85">
        <v>580.32000000000005</v>
      </c>
      <c r="N23" s="85">
        <v>0.93680300000000005</v>
      </c>
      <c r="O23" s="82">
        <f t="shared" si="6"/>
        <v>0.8830352910149486</v>
      </c>
      <c r="P23" s="82">
        <f t="shared" si="7"/>
        <v>2.8909665295011829E-3</v>
      </c>
      <c r="Q23" s="85">
        <v>293.30500000000001</v>
      </c>
      <c r="R23" s="85">
        <v>0.68501299999999998</v>
      </c>
      <c r="S23" s="82">
        <f t="shared" si="8"/>
        <v>0.67898312990156451</v>
      </c>
      <c r="T23" s="82">
        <f t="shared" si="9"/>
        <v>3.6359333404006242E-5</v>
      </c>
      <c r="U23" s="85">
        <v>75.616399999999999</v>
      </c>
      <c r="V23" s="85">
        <v>0.93460799999999999</v>
      </c>
      <c r="W23" s="82">
        <f t="shared" si="10"/>
        <v>0.92957623084900698</v>
      </c>
      <c r="X23" s="82">
        <f t="shared" si="11"/>
        <v>2.5318700788884968E-5</v>
      </c>
      <c r="Y23" s="85">
        <v>93.698599999999999</v>
      </c>
      <c r="Z23" s="85">
        <v>0.70515799999999995</v>
      </c>
      <c r="AA23" s="82">
        <f t="shared" si="12"/>
        <v>0.7418673505260639</v>
      </c>
      <c r="AB23" s="82">
        <f t="shared" si="13"/>
        <v>1.3475764160454312E-3</v>
      </c>
      <c r="AC23" s="85">
        <v>168.03700000000001</v>
      </c>
      <c r="AD23" s="85">
        <v>0.98880599999999996</v>
      </c>
      <c r="AE23" s="82">
        <f t="shared" si="14"/>
        <v>0.96958226033795625</v>
      </c>
      <c r="AF23" s="82">
        <f t="shared" si="15"/>
        <v>3.6955216659403261E-4</v>
      </c>
      <c r="AG23" s="85">
        <v>543.70699999999999</v>
      </c>
      <c r="AH23" s="85">
        <v>0.71375500000000003</v>
      </c>
      <c r="AI23" s="82">
        <f t="shared" si="16"/>
        <v>0.72544847750582442</v>
      </c>
      <c r="AJ23" s="82">
        <f t="shared" si="17"/>
        <v>1.36737416179221E-4</v>
      </c>
      <c r="AK23" s="85">
        <v>399.94299999999998</v>
      </c>
      <c r="AL23" s="85">
        <v>0.86728000000000005</v>
      </c>
      <c r="AM23" s="82">
        <f t="shared" si="18"/>
        <v>0.83609148835836666</v>
      </c>
      <c r="AN23" s="82">
        <f t="shared" si="19"/>
        <v>9.7272325842030132E-4</v>
      </c>
      <c r="AO23" s="85">
        <v>116.164</v>
      </c>
      <c r="AP23" s="85">
        <v>0.98033000000000003</v>
      </c>
      <c r="AQ23" s="82">
        <f t="shared" si="20"/>
        <v>0.94788248393448138</v>
      </c>
      <c r="AR23" s="82">
        <f t="shared" si="21"/>
        <v>1.0528412988220913E-3</v>
      </c>
      <c r="AS23" s="85">
        <v>86.575299999999999</v>
      </c>
      <c r="AT23" s="85">
        <v>0.93467800000000001</v>
      </c>
      <c r="AU23" s="82">
        <f t="shared" si="22"/>
        <v>0.94204723234612431</v>
      </c>
      <c r="AV23" s="82">
        <f t="shared" si="23"/>
        <v>5.4305585371164643E-5</v>
      </c>
      <c r="AW23" s="85">
        <v>141.73500000000001</v>
      </c>
      <c r="AX23" s="85">
        <v>0.99626899999999996</v>
      </c>
      <c r="AY23" s="82">
        <f t="shared" si="24"/>
        <v>0.97491622839897041</v>
      </c>
      <c r="AZ23" s="82">
        <f t="shared" si="25"/>
        <v>4.5594085504573414E-4</v>
      </c>
      <c r="BA23" s="85">
        <v>413.73</v>
      </c>
      <c r="BB23" s="85">
        <v>0.88475800000000004</v>
      </c>
      <c r="BC23" s="82">
        <f t="shared" si="290"/>
        <v>0.88903015127768392</v>
      </c>
      <c r="BD23" s="82">
        <f t="shared" si="291"/>
        <v>1.8251276539415989E-5</v>
      </c>
      <c r="BE23" s="85">
        <v>293.30500000000001</v>
      </c>
      <c r="BF23" s="85">
        <v>0.68501299999999998</v>
      </c>
      <c r="BG23" s="82">
        <f t="shared" si="28"/>
        <v>0.67898311019182334</v>
      </c>
      <c r="BH23" s="82">
        <f t="shared" si="29"/>
        <v>3.6359571098752601E-5</v>
      </c>
      <c r="BI23" s="84">
        <v>536.76499999999999</v>
      </c>
      <c r="BJ23" s="84">
        <v>0.68690099999999998</v>
      </c>
      <c r="BK23" s="82">
        <f t="shared" si="30"/>
        <v>0.70423470091852758</v>
      </c>
      <c r="BL23" s="82">
        <f t="shared" si="31"/>
        <v>3.0045718753296438E-4</v>
      </c>
      <c r="BM23" s="84">
        <v>1441.18</v>
      </c>
      <c r="BN23" s="84">
        <v>0.98083100000000001</v>
      </c>
      <c r="BO23" s="82">
        <f t="shared" si="32"/>
        <v>0.90583959878050524</v>
      </c>
      <c r="BP23" s="82">
        <f t="shared" si="33"/>
        <v>5.6237102568632413E-3</v>
      </c>
      <c r="BQ23" s="84">
        <v>1816.18</v>
      </c>
      <c r="BR23" s="84">
        <v>0.98721999999999999</v>
      </c>
      <c r="BS23" s="82">
        <f t="shared" si="34"/>
        <v>0.98312522037060013</v>
      </c>
      <c r="BT23" s="82">
        <f t="shared" si="35"/>
        <v>1.6767220213348042E-5</v>
      </c>
      <c r="BU23" s="84">
        <v>9.4235000000000007</v>
      </c>
      <c r="BV23" s="84">
        <v>4.4874499999999998E-2</v>
      </c>
      <c r="BW23" s="82">
        <f t="shared" si="36"/>
        <v>4.2473798954968209E-2</v>
      </c>
      <c r="BX23" s="82">
        <f t="shared" si="37"/>
        <v>5.7633655076167231E-6</v>
      </c>
      <c r="BY23" s="84">
        <v>14.744999999999999</v>
      </c>
      <c r="BZ23" s="84">
        <v>8.63704E-2</v>
      </c>
      <c r="CA23" s="82">
        <f t="shared" si="38"/>
        <v>8.6936230960197425E-2</v>
      </c>
      <c r="CB23" s="82">
        <f t="shared" si="39"/>
        <v>3.2016467551793978E-7</v>
      </c>
      <c r="CC23" s="115">
        <v>45</v>
      </c>
      <c r="CE23" s="113">
        <f t="shared" si="40"/>
        <v>0.99800056722092534</v>
      </c>
      <c r="CG23" s="115">
        <v>200</v>
      </c>
      <c r="CI23" s="113">
        <f t="shared" si="42"/>
        <v>0.99204542659814199</v>
      </c>
      <c r="CK23" s="84">
        <v>38.691800000000001</v>
      </c>
      <c r="CL23" s="84">
        <v>0.63040799999999997</v>
      </c>
      <c r="CM23" s="82">
        <f t="shared" si="44"/>
        <v>0.59263380359517381</v>
      </c>
      <c r="CN23" s="82">
        <f t="shared" si="45"/>
        <v>1.4268899140303811E-3</v>
      </c>
      <c r="CO23" s="115">
        <v>45</v>
      </c>
      <c r="CQ23" s="82">
        <f t="shared" si="46"/>
        <v>0.64336829356509828</v>
      </c>
      <c r="CR23" s="82"/>
      <c r="CS23" s="115">
        <v>270</v>
      </c>
      <c r="CU23" s="82">
        <f t="shared" si="48"/>
        <v>0.84565638139236388</v>
      </c>
      <c r="CV23" s="82"/>
      <c r="CW23" s="84">
        <v>210.93799999999999</v>
      </c>
      <c r="CX23" s="84">
        <v>0.50200699999999998</v>
      </c>
      <c r="CY23" s="82">
        <f t="shared" si="50"/>
        <v>0.53451070715479054</v>
      </c>
      <c r="CZ23" s="82">
        <f t="shared" si="51"/>
        <v>1.0564909788043832E-3</v>
      </c>
      <c r="DE23" s="115">
        <v>230</v>
      </c>
      <c r="DG23" s="100">
        <f t="shared" si="294"/>
        <v>0.95737918195465299</v>
      </c>
      <c r="DI23" s="84">
        <v>433.84199999999998</v>
      </c>
      <c r="DJ23" s="84">
        <v>1</v>
      </c>
      <c r="DK23" s="82">
        <f t="shared" si="56"/>
        <v>0.99861931764653478</v>
      </c>
      <c r="DL23" s="82">
        <f t="shared" si="57"/>
        <v>1.9062837611702684E-6</v>
      </c>
      <c r="DQ23" s="84">
        <v>387.81799999999998</v>
      </c>
      <c r="DR23" s="84">
        <v>0.89233099999999999</v>
      </c>
      <c r="DS23" s="82">
        <f t="shared" si="60"/>
        <v>0.88537727004567124</v>
      </c>
      <c r="DT23" s="82">
        <f t="shared" si="61"/>
        <v>4.8354360277728872E-5</v>
      </c>
      <c r="DU23" s="84">
        <v>18.720500000000001</v>
      </c>
      <c r="DV23" s="84">
        <v>0.96820799999999996</v>
      </c>
      <c r="DW23" s="82">
        <f t="shared" si="62"/>
        <v>0.92781372156962327</v>
      </c>
      <c r="DX23" s="82">
        <f t="shared" si="63"/>
        <v>1.6316977299107951E-3</v>
      </c>
      <c r="DY23" s="84">
        <v>33.019100000000002</v>
      </c>
      <c r="DZ23" s="84">
        <v>0.72065400000000002</v>
      </c>
      <c r="EA23" s="82">
        <f t="shared" si="64"/>
        <v>0.75972335373210753</v>
      </c>
      <c r="EB23" s="82">
        <f t="shared" si="65"/>
        <v>1.5264144010445433E-3</v>
      </c>
      <c r="EC23" s="84">
        <v>55.206499999999998</v>
      </c>
      <c r="ED23" s="84">
        <v>7.5536500000000003E-3</v>
      </c>
      <c r="EE23" s="82">
        <f t="shared" si="66"/>
        <v>1.210215730984693E-5</v>
      </c>
      <c r="EF23" s="82">
        <f t="shared" si="67"/>
        <v>5.6874943863584511E-5</v>
      </c>
      <c r="EG23" s="84">
        <v>90.167000000000002</v>
      </c>
      <c r="EH23" s="84">
        <v>0.23170199999999999</v>
      </c>
      <c r="EI23" s="82">
        <f t="shared" si="68"/>
        <v>0.22350941462770127</v>
      </c>
      <c r="EJ23" s="82">
        <f t="shared" si="69"/>
        <v>6.7118455082402985E-5</v>
      </c>
      <c r="EK23" s="84">
        <v>1461.05</v>
      </c>
      <c r="EL23" s="84">
        <v>0.93076899999999996</v>
      </c>
      <c r="EM23" s="82">
        <f t="shared" si="70"/>
        <v>0.89384271329557807</v>
      </c>
      <c r="EN23" s="82">
        <f t="shared" si="71"/>
        <v>1.3635506497771644E-3</v>
      </c>
      <c r="EO23" s="84">
        <v>15.1464</v>
      </c>
      <c r="EP23" s="84">
        <v>1.0121800000000001</v>
      </c>
      <c r="EQ23" s="82">
        <f t="shared" si="72"/>
        <v>0.95280842702219848</v>
      </c>
      <c r="ER23" s="82">
        <f t="shared" si="73"/>
        <v>3.5249836778584211E-3</v>
      </c>
      <c r="ES23" s="84">
        <v>29.734000000000002</v>
      </c>
      <c r="ET23" s="84">
        <v>0.83455900000000005</v>
      </c>
      <c r="EU23" s="82">
        <f t="shared" si="74"/>
        <v>0.81679312650234304</v>
      </c>
      <c r="EV23" s="82">
        <f t="shared" si="75"/>
        <v>3.156262611347519E-4</v>
      </c>
      <c r="EW23" s="84">
        <v>74.247100000000003</v>
      </c>
      <c r="EX23" s="84">
        <v>0.87553700000000001</v>
      </c>
      <c r="EY23" s="82">
        <f t="shared" si="76"/>
        <v>0.85004753640266895</v>
      </c>
      <c r="EZ23" s="82">
        <f t="shared" si="77"/>
        <v>6.4971275447966547E-4</v>
      </c>
      <c r="FA23" s="84">
        <v>103.46299999999999</v>
      </c>
      <c r="FB23" s="84">
        <v>0.58064499999999997</v>
      </c>
      <c r="FC23" s="82">
        <f t="shared" si="78"/>
        <v>0.61457738885261215</v>
      </c>
      <c r="FD23" s="82">
        <f t="shared" si="79"/>
        <v>1.1514070132448795E-3</v>
      </c>
      <c r="FE23" s="84">
        <v>1351.26</v>
      </c>
      <c r="FF23" s="84">
        <v>0.88525900000000002</v>
      </c>
      <c r="FG23" s="82">
        <f t="shared" si="80"/>
        <v>0.85407886056405069</v>
      </c>
      <c r="FH23" s="82">
        <f t="shared" si="81"/>
        <v>9.7220109524524248E-4</v>
      </c>
      <c r="FI23" s="84">
        <v>96.183199999999999</v>
      </c>
      <c r="FJ23" s="84">
        <v>0.90909099999999998</v>
      </c>
      <c r="FK23" s="82">
        <f t="shared" si="82"/>
        <v>0.97822125487220646</v>
      </c>
      <c r="FL23" s="82">
        <f t="shared" si="83"/>
        <v>4.7789921386962274E-3</v>
      </c>
      <c r="FM23" s="84">
        <v>116.221</v>
      </c>
      <c r="FN23" s="84">
        <v>0.92823</v>
      </c>
      <c r="FO23" s="82">
        <f t="shared" si="84"/>
        <v>0.97502176750202163</v>
      </c>
      <c r="FP23" s="82">
        <f t="shared" si="85"/>
        <v>2.1894695059632477E-3</v>
      </c>
      <c r="FQ23" s="84">
        <v>98.759500000000003</v>
      </c>
      <c r="FR23" s="84">
        <v>0.72248800000000002</v>
      </c>
      <c r="FS23" s="82">
        <f t="shared" si="86"/>
        <v>0.71577987215651107</v>
      </c>
      <c r="FT23" s="82">
        <f t="shared" si="87"/>
        <v>4.4998979164591759E-5</v>
      </c>
      <c r="FU23" s="84">
        <v>125.38200000000001</v>
      </c>
      <c r="FV23" s="84">
        <v>0.88516700000000004</v>
      </c>
      <c r="FW23" s="82">
        <f t="shared" si="88"/>
        <v>0.87596092443171314</v>
      </c>
      <c r="FX23" s="82">
        <f t="shared" si="89"/>
        <v>8.4751827369008932E-5</v>
      </c>
      <c r="FY23" s="84">
        <v>656.25</v>
      </c>
      <c r="FZ23" s="84">
        <v>0.97191000000000005</v>
      </c>
      <c r="GA23" s="82">
        <f t="shared" si="90"/>
        <v>0.99211468990019114</v>
      </c>
      <c r="GB23" s="82">
        <f t="shared" si="91"/>
        <v>4.082294939628837E-4</v>
      </c>
      <c r="GC23" s="84">
        <v>263.834</v>
      </c>
      <c r="GD23" s="84">
        <v>0.97727299999999995</v>
      </c>
      <c r="GE23" s="82">
        <f t="shared" si="92"/>
        <v>0.97433707066724351</v>
      </c>
      <c r="GF23" s="82">
        <f t="shared" si="93"/>
        <v>8.6196810469396584E-6</v>
      </c>
      <c r="GG23" s="84">
        <v>385</v>
      </c>
      <c r="GH23" s="84">
        <v>1</v>
      </c>
      <c r="GI23" s="82">
        <f t="shared" si="94"/>
        <v>0.99818332459249726</v>
      </c>
      <c r="GJ23" s="82">
        <f t="shared" si="95"/>
        <v>3.3003095362252594E-6</v>
      </c>
      <c r="GK23" s="84">
        <v>405.66399999999999</v>
      </c>
      <c r="GL23" s="84">
        <v>0.78693199999999996</v>
      </c>
      <c r="GM23" s="82">
        <f t="shared" si="96"/>
        <v>0.77698622308976462</v>
      </c>
      <c r="GN23" s="82">
        <f t="shared" si="97"/>
        <v>9.8918478348170607E-5</v>
      </c>
      <c r="GO23" s="84">
        <v>521.56899999999996</v>
      </c>
      <c r="GP23" s="84">
        <v>0.89772700000000005</v>
      </c>
      <c r="GQ23" s="82">
        <f t="shared" si="98"/>
        <v>0.85421628645380954</v>
      </c>
      <c r="GR23" s="82">
        <f t="shared" si="99"/>
        <v>1.8931821932986468E-3</v>
      </c>
      <c r="GS23" s="84">
        <v>498.69299999999998</v>
      </c>
      <c r="GT23" s="84">
        <v>0.62784099999999998</v>
      </c>
      <c r="GU23" s="82">
        <f t="shared" si="100"/>
        <v>0.63947083542589922</v>
      </c>
      <c r="GV23" s="82">
        <f t="shared" si="101"/>
        <v>1.3525307203350091E-4</v>
      </c>
      <c r="HA23" s="84">
        <v>141.935</v>
      </c>
      <c r="HB23" s="84">
        <v>0.99</v>
      </c>
      <c r="HC23" s="82">
        <f t="shared" si="104"/>
        <v>0.9923639495634361</v>
      </c>
      <c r="HD23" s="82">
        <f t="shared" si="105"/>
        <v>5.588257538469763E-6</v>
      </c>
      <c r="HE23" s="84">
        <v>230.15700000000001</v>
      </c>
      <c r="HF23" s="84">
        <v>0.95428599999999997</v>
      </c>
      <c r="HG23" s="82">
        <f t="shared" si="106"/>
        <v>0.97626325003480574</v>
      </c>
      <c r="HH23" s="82">
        <f t="shared" si="107"/>
        <v>4.8299951909237034E-4</v>
      </c>
      <c r="HI23" s="84">
        <v>289.27199999999999</v>
      </c>
      <c r="HJ23" s="84">
        <v>0.97714299999999998</v>
      </c>
      <c r="HK23" s="82">
        <f t="shared" si="108"/>
        <v>0.99680237452696818</v>
      </c>
      <c r="HL23" s="82">
        <f t="shared" si="109"/>
        <v>3.8649100679160611E-4</v>
      </c>
      <c r="HM23" s="84">
        <v>1.9578166666666665</v>
      </c>
      <c r="HN23" s="84">
        <v>0.733325</v>
      </c>
      <c r="HO23" s="82">
        <f t="shared" si="110"/>
        <v>0.74023950730631916</v>
      </c>
      <c r="HP23" s="82">
        <f t="shared" si="111"/>
        <v>4.7810411289140919E-5</v>
      </c>
      <c r="HQ23" s="84">
        <v>1.1457949999999999</v>
      </c>
      <c r="HR23" s="84">
        <v>0.97042399999999995</v>
      </c>
      <c r="HS23" s="82">
        <f t="shared" si="112"/>
        <v>0.99999998638257959</v>
      </c>
      <c r="HT23" s="82">
        <f t="shared" si="113"/>
        <v>8.7473897050253588E-4</v>
      </c>
      <c r="HU23" s="84">
        <v>1.0879633333333334</v>
      </c>
      <c r="HV23" s="84">
        <v>0.95652599999999999</v>
      </c>
      <c r="HW23" s="82">
        <f t="shared" si="114"/>
        <v>0.99999996400748437</v>
      </c>
      <c r="HX23" s="82">
        <f t="shared" si="115"/>
        <v>1.8899855465240472E-3</v>
      </c>
      <c r="HY23" s="84">
        <v>1.2462000000000002</v>
      </c>
      <c r="HZ23" s="84">
        <v>0.853966</v>
      </c>
      <c r="IA23" s="82">
        <f t="shared" si="116"/>
        <v>0.96543984625432744</v>
      </c>
      <c r="IB23" s="82">
        <f t="shared" si="117"/>
        <v>1.2426418398733432E-2</v>
      </c>
      <c r="IC23" s="84">
        <v>4.191183333333333</v>
      </c>
      <c r="ID23" s="84">
        <v>0.78061800000000003</v>
      </c>
      <c r="IE23" s="82">
        <f t="shared" si="118"/>
        <v>0.78170419843646155</v>
      </c>
      <c r="IF23" s="82">
        <f t="shared" si="119"/>
        <v>1.1798270433714427E-6</v>
      </c>
      <c r="IG23" s="84">
        <v>7.058816666666667</v>
      </c>
      <c r="IH23" s="84">
        <v>1.0001500000000001</v>
      </c>
      <c r="II23" s="82">
        <f t="shared" si="120"/>
        <v>0.99997775285594237</v>
      </c>
      <c r="IJ23" s="82">
        <f t="shared" si="121"/>
        <v>2.9669078636042481E-8</v>
      </c>
      <c r="IK23" s="84">
        <v>3.5404333333333331</v>
      </c>
      <c r="IL23" s="84">
        <v>1.00135</v>
      </c>
      <c r="IM23" s="82">
        <f t="shared" si="122"/>
        <v>0.98934558966061059</v>
      </c>
      <c r="IN23" s="82">
        <f t="shared" si="123"/>
        <v>1.4410586759643843E-4</v>
      </c>
      <c r="IO23" s="84">
        <v>2.0625</v>
      </c>
      <c r="IP23" s="84">
        <v>0.51980800000000005</v>
      </c>
      <c r="IQ23" s="82">
        <f t="shared" si="124"/>
        <v>0.52924457135512459</v>
      </c>
      <c r="IR23" s="82">
        <f t="shared" si="125"/>
        <v>8.9048878940357106E-5</v>
      </c>
      <c r="IS23" s="93">
        <v>229.55</v>
      </c>
      <c r="IT23" s="94">
        <v>0.92470600000000003</v>
      </c>
      <c r="IU23" s="82">
        <f t="shared" si="274"/>
        <v>0.8803403041514325</v>
      </c>
      <c r="IV23" s="82">
        <f t="shared" si="275"/>
        <v>1.9683149681276025E-3</v>
      </c>
      <c r="IW23" s="93">
        <v>310.27</v>
      </c>
      <c r="IX23" s="94">
        <v>0.91058799999999995</v>
      </c>
      <c r="IY23" s="82">
        <f t="shared" si="276"/>
        <v>0.89704416071142135</v>
      </c>
      <c r="IZ23" s="82">
        <f t="shared" si="277"/>
        <v>1.8343558267484549E-4</v>
      </c>
      <c r="JA23" s="93">
        <v>385.94600000000003</v>
      </c>
      <c r="JB23" s="94">
        <v>0.86588200000000004</v>
      </c>
      <c r="JC23" s="82">
        <f t="shared" si="278"/>
        <v>0.86180774842634378</v>
      </c>
      <c r="JD23" s="82">
        <f t="shared" si="279"/>
        <v>1.6599525885440529E-5</v>
      </c>
      <c r="JE23" s="93">
        <v>456.577</v>
      </c>
      <c r="JF23" s="94">
        <v>0.623529</v>
      </c>
      <c r="JG23" s="82">
        <f t="shared" si="280"/>
        <v>0.65409835874877464</v>
      </c>
      <c r="JH23" s="82">
        <f t="shared" si="281"/>
        <v>9.3448569431128488E-4</v>
      </c>
      <c r="JI23" s="93">
        <v>568.82899999999995</v>
      </c>
      <c r="JJ23" s="94">
        <v>0.87764699999999995</v>
      </c>
      <c r="JK23" s="82">
        <f t="shared" si="282"/>
        <v>0.8772832554213511</v>
      </c>
      <c r="JL23" s="82">
        <f t="shared" si="283"/>
        <v>1.323101184964296E-7</v>
      </c>
      <c r="JM23" s="97">
        <v>110.255</v>
      </c>
      <c r="JN23" s="98">
        <v>0.99895800000000001</v>
      </c>
      <c r="JO23" s="82">
        <f t="shared" si="284"/>
        <v>0.99952497939261797</v>
      </c>
      <c r="JP23" s="82">
        <f t="shared" si="285"/>
        <v>3.2146563165343215E-7</v>
      </c>
      <c r="JQ23" s="97">
        <v>141.583</v>
      </c>
      <c r="JR23" s="98">
        <v>0.95160400000000001</v>
      </c>
      <c r="JS23" s="82">
        <f t="shared" si="286"/>
        <v>0.99326960050836544</v>
      </c>
      <c r="JT23" s="82">
        <f t="shared" si="287"/>
        <v>1.7360222657227017E-3</v>
      </c>
      <c r="LM23" s="115">
        <v>25</v>
      </c>
      <c r="LO23" s="113">
        <f t="shared" si="148"/>
        <v>0.99662010297092829</v>
      </c>
      <c r="QM23" s="82"/>
      <c r="QN23" s="82"/>
      <c r="TU23">
        <v>168.27199999999999</v>
      </c>
      <c r="TV23">
        <v>0.76401399999999997</v>
      </c>
      <c r="TW23" s="82">
        <f t="shared" si="256"/>
        <v>0.77684335360334555</v>
      </c>
      <c r="TX23" s="82">
        <f t="shared" si="257"/>
        <v>1.6459231387967632E-4</v>
      </c>
      <c r="UC23" s="84">
        <v>112.17962962962962</v>
      </c>
      <c r="UD23" s="84">
        <v>0.97639480000000001</v>
      </c>
      <c r="UE23" s="82">
        <f t="shared" si="260"/>
        <v>0.99138823457284475</v>
      </c>
      <c r="UF23" s="82">
        <f t="shared" si="261"/>
        <v>2.2480308029017605E-4</v>
      </c>
      <c r="UG23" s="84">
        <v>142.8062962962963</v>
      </c>
      <c r="UH23" s="84">
        <v>0.91845489999999996</v>
      </c>
      <c r="UI23" s="82">
        <f t="shared" si="262"/>
        <v>0.99468935011664827</v>
      </c>
      <c r="UJ23" s="82">
        <f t="shared" si="263"/>
        <v>5.81169138458774E-3</v>
      </c>
      <c r="UO23" s="84">
        <v>90.260740740740744</v>
      </c>
      <c r="UP23" s="84">
        <v>0.92887929999999996</v>
      </c>
      <c r="UQ23" s="82">
        <f t="shared" si="266"/>
        <v>0.93981530860308293</v>
      </c>
      <c r="UR23" s="82">
        <f t="shared" si="267"/>
        <v>1.1959628416670472E-4</v>
      </c>
      <c r="US23" s="84">
        <v>54.487037037037034</v>
      </c>
      <c r="UT23" s="84">
        <v>0.93763439999999998</v>
      </c>
      <c r="UU23" s="82">
        <f t="shared" si="268"/>
        <v>0.93628069615586074</v>
      </c>
      <c r="UV23" s="82">
        <f t="shared" si="269"/>
        <v>1.8325140976373623E-6</v>
      </c>
      <c r="UY23" s="82"/>
      <c r="UZ23" s="82"/>
      <c r="VA23" s="84">
        <v>258.90296296296293</v>
      </c>
      <c r="VB23" s="84">
        <v>0.61720399999999997</v>
      </c>
      <c r="VC23" s="82">
        <f t="shared" si="272"/>
        <v>0.67086490552580691</v>
      </c>
      <c r="VD23" s="82">
        <f t="shared" si="273"/>
        <v>2.8794927818495773E-3</v>
      </c>
    </row>
    <row r="24" spans="1:576" x14ac:dyDescent="0.25">
      <c r="E24" s="85">
        <v>156.16399999999999</v>
      </c>
      <c r="F24" s="85">
        <v>0.70612200000000003</v>
      </c>
      <c r="G24" s="82">
        <f t="shared" si="1"/>
        <v>0.733952752506984</v>
      </c>
      <c r="H24" s="82">
        <f t="shared" si="3"/>
        <v>7.7455078510499451E-4</v>
      </c>
      <c r="I24" s="85">
        <v>168.767</v>
      </c>
      <c r="J24" s="85">
        <v>0.73134299999999997</v>
      </c>
      <c r="K24" s="82">
        <f t="shared" si="4"/>
        <v>0.76299960313508464</v>
      </c>
      <c r="L24" s="82">
        <f t="shared" si="5"/>
        <v>1.0021405220522527E-3</v>
      </c>
      <c r="M24" s="85">
        <v>589.47400000000005</v>
      </c>
      <c r="N24" s="85">
        <v>0.94795499999999999</v>
      </c>
      <c r="O24" s="82">
        <f>EXP(-1*EXP(N$67*(M$67-M24)))</f>
        <v>0.9058894145419486</v>
      </c>
      <c r="P24" s="82">
        <f>(N24-O24)^2</f>
        <v>1.7695134799286247E-3</v>
      </c>
      <c r="Q24" s="85">
        <v>299.72500000000002</v>
      </c>
      <c r="R24" s="85">
        <v>0.72975500000000004</v>
      </c>
      <c r="S24" s="82">
        <f t="shared" si="8"/>
        <v>0.71547209943458567</v>
      </c>
      <c r="T24" s="82">
        <f t="shared" si="9"/>
        <v>2.040012485615141E-4</v>
      </c>
      <c r="U24" s="85">
        <v>79.634699999999995</v>
      </c>
      <c r="V24" s="85">
        <v>0.97201499999999996</v>
      </c>
      <c r="W24" s="82">
        <f t="shared" si="10"/>
        <v>0.94682807053275053</v>
      </c>
      <c r="X24" s="82">
        <f t="shared" si="11"/>
        <v>6.3438141598819772E-4</v>
      </c>
      <c r="Y24" s="85">
        <v>96.438400000000001</v>
      </c>
      <c r="Z24" s="85">
        <v>0.73482999999999998</v>
      </c>
      <c r="AA24" s="82">
        <f t="shared" si="12"/>
        <v>0.76850116160170967</v>
      </c>
      <c r="AB24" s="82">
        <f t="shared" si="13"/>
        <v>1.1337471236084488E-3</v>
      </c>
      <c r="AC24" s="85">
        <v>176.07300000000001</v>
      </c>
      <c r="AD24" s="85">
        <v>0.992537</v>
      </c>
      <c r="AE24" s="82">
        <f t="shared" si="14"/>
        <v>0.9808590496263857</v>
      </c>
      <c r="AF24" s="82">
        <f t="shared" si="15"/>
        <v>1.3637452492859834E-4</v>
      </c>
      <c r="AG24" s="85">
        <v>552.86</v>
      </c>
      <c r="AH24" s="85">
        <v>0.75836400000000004</v>
      </c>
      <c r="AI24" s="82">
        <f t="shared" si="16"/>
        <v>0.76581461341046286</v>
      </c>
      <c r="AJ24" s="82">
        <f t="shared" si="17"/>
        <v>5.5511640192168494E-5</v>
      </c>
      <c r="AK24" s="85">
        <v>411.09</v>
      </c>
      <c r="AL24" s="85">
        <v>0.88960899999999998</v>
      </c>
      <c r="AM24" s="82">
        <f t="shared" si="18"/>
        <v>0.86103215585881387</v>
      </c>
      <c r="AN24" s="82">
        <f t="shared" si="19"/>
        <v>8.1663602106964281E-4</v>
      </c>
      <c r="AO24" s="85">
        <v>120.913</v>
      </c>
      <c r="AP24" s="85">
        <v>0.99163400000000002</v>
      </c>
      <c r="AQ24" s="82">
        <f t="shared" si="20"/>
        <v>0.96268876485136323</v>
      </c>
      <c r="AR24" s="82">
        <f t="shared" si="21"/>
        <v>8.3782663780987822E-4</v>
      </c>
      <c r="AS24" s="85">
        <v>92.0548</v>
      </c>
      <c r="AT24" s="85">
        <v>0.95328100000000004</v>
      </c>
      <c r="AU24" s="82">
        <f t="shared" si="22"/>
        <v>0.95835669969755588</v>
      </c>
      <c r="AV24" s="82">
        <f t="shared" si="23"/>
        <v>2.5762727419768401E-5</v>
      </c>
      <c r="AW24" s="85">
        <v>145.38800000000001</v>
      </c>
      <c r="AX24" s="85">
        <v>0.99626899999999996</v>
      </c>
      <c r="AY24" s="82">
        <f t="shared" si="24"/>
        <v>0.98025232225258319</v>
      </c>
      <c r="AZ24" s="82">
        <f t="shared" si="25"/>
        <v>2.565339660645957E-4</v>
      </c>
      <c r="BA24" s="85">
        <v>426.54500000000002</v>
      </c>
      <c r="BB24" s="85">
        <v>0.93308599999999997</v>
      </c>
      <c r="BC24" s="82">
        <f t="shared" si="290"/>
        <v>0.9167287871493115</v>
      </c>
      <c r="BD24" s="82">
        <f t="shared" si="291"/>
        <v>2.6755841224272817E-4</v>
      </c>
      <c r="BE24" s="85">
        <v>299.72500000000002</v>
      </c>
      <c r="BF24" s="85">
        <v>0.72975500000000004</v>
      </c>
      <c r="BG24" s="82">
        <f t="shared" si="28"/>
        <v>0.71547193462409708</v>
      </c>
      <c r="BH24" s="82">
        <f t="shared" si="29"/>
        <v>2.0400595653231795E-4</v>
      </c>
      <c r="BI24" s="84">
        <v>547.79399999999998</v>
      </c>
      <c r="BJ24" s="84">
        <v>0.75718799999999997</v>
      </c>
      <c r="BK24" s="82">
        <f t="shared" si="30"/>
        <v>0.76502291684957202</v>
      </c>
      <c r="BL24" s="82">
        <f t="shared" si="31"/>
        <v>6.1385922039707995E-5</v>
      </c>
      <c r="BM24" s="84">
        <v>1455.88</v>
      </c>
      <c r="BN24" s="84">
        <v>0.98721999999999999</v>
      </c>
      <c r="BO24" s="82">
        <f t="shared" si="32"/>
        <v>0.91205372147972552</v>
      </c>
      <c r="BP24" s="82">
        <f t="shared" si="33"/>
        <v>5.6499694265874749E-3</v>
      </c>
      <c r="BQ24" s="84">
        <v>1886.03</v>
      </c>
      <c r="BR24" s="84">
        <v>0.98721999999999999</v>
      </c>
      <c r="BS24" s="82">
        <f t="shared" si="34"/>
        <v>0.98818501230942957</v>
      </c>
      <c r="BT24" s="82">
        <f t="shared" si="35"/>
        <v>9.3124875735061216E-7</v>
      </c>
      <c r="BU24" s="84">
        <v>9.6452299999999997</v>
      </c>
      <c r="BV24" s="84">
        <v>4.7924700000000001E-2</v>
      </c>
      <c r="BW24" s="82">
        <f t="shared" si="36"/>
        <v>4.5566191320595452E-2</v>
      </c>
      <c r="BX24" s="82">
        <f t="shared" si="37"/>
        <v>5.5625631908265885E-6</v>
      </c>
      <c r="BY24" s="84">
        <v>15.0776</v>
      </c>
      <c r="BZ24" s="84">
        <v>9.0640700000000005E-2</v>
      </c>
      <c r="CA24" s="82">
        <f t="shared" si="38"/>
        <v>9.459430997661035E-2</v>
      </c>
      <c r="CB24" s="82">
        <f t="shared" si="39"/>
        <v>1.5631031847152851E-5</v>
      </c>
      <c r="CC24" s="115">
        <v>50</v>
      </c>
      <c r="CE24" s="113">
        <f t="shared" si="40"/>
        <v>0.99924352760619095</v>
      </c>
      <c r="CG24" s="115">
        <v>220</v>
      </c>
      <c r="CI24" s="113">
        <f t="shared" si="42"/>
        <v>0.99750267678054216</v>
      </c>
      <c r="CK24" s="115">
        <v>40</v>
      </c>
      <c r="CM24" s="82">
        <f t="shared" si="44"/>
        <v>0.68673168452875211</v>
      </c>
      <c r="CN24" s="82"/>
      <c r="CO24" s="115">
        <v>46</v>
      </c>
      <c r="CQ24" s="82">
        <f t="shared" si="46"/>
        <v>0.72767096368162287</v>
      </c>
      <c r="CR24" s="82"/>
      <c r="CS24" s="115">
        <v>280</v>
      </c>
      <c r="CU24" s="82">
        <f t="shared" si="48"/>
        <v>0.87378657745346822</v>
      </c>
      <c r="CV24" s="82"/>
      <c r="CW24" s="84">
        <v>213.17</v>
      </c>
      <c r="CX24" s="84">
        <v>0.53561899999999996</v>
      </c>
      <c r="CY24" s="82">
        <f t="shared" si="50"/>
        <v>0.55755160602510445</v>
      </c>
      <c r="CZ24" s="82">
        <f t="shared" si="51"/>
        <v>4.8103920705245E-4</v>
      </c>
      <c r="DE24" s="115">
        <v>240</v>
      </c>
      <c r="DG24" s="113">
        <f t="shared" si="294"/>
        <v>0.96683052843756667</v>
      </c>
      <c r="DQ24" s="84">
        <v>406.14499999999998</v>
      </c>
      <c r="DR24" s="84">
        <v>0.90466500000000005</v>
      </c>
      <c r="DS24" s="82">
        <f t="shared" si="60"/>
        <v>0.90378043201490876</v>
      </c>
      <c r="DT24" s="82">
        <f t="shared" si="61"/>
        <v>7.8246052024846299E-7</v>
      </c>
      <c r="DU24" s="84">
        <v>19.133900000000001</v>
      </c>
      <c r="DV24" s="84">
        <v>0.97277000000000002</v>
      </c>
      <c r="DW24" s="82">
        <f t="shared" si="62"/>
        <v>0.93934624672546874</v>
      </c>
      <c r="DX24" s="82">
        <f t="shared" si="63"/>
        <v>1.1171472829567409E-3</v>
      </c>
      <c r="DY24" s="84">
        <v>34.023099999999999</v>
      </c>
      <c r="DZ24" s="84">
        <v>0.75869200000000003</v>
      </c>
      <c r="EA24" s="82">
        <f t="shared" si="64"/>
        <v>0.78554332576588037</v>
      </c>
      <c r="EB24" s="82">
        <f t="shared" si="65"/>
        <v>7.2099369538542943E-4</v>
      </c>
      <c r="EC24" s="84">
        <v>57.899500000000003</v>
      </c>
      <c r="ED24" s="84">
        <v>9.91416E-3</v>
      </c>
      <c r="EE24" s="82">
        <f t="shared" si="66"/>
        <v>4.8854805485270284E-5</v>
      </c>
      <c r="EF24" s="82">
        <f t="shared" si="67"/>
        <v>9.7324246580919317E-5</v>
      </c>
      <c r="EG24" s="84">
        <v>94.990700000000004</v>
      </c>
      <c r="EH24" s="84">
        <v>0.29068100000000002</v>
      </c>
      <c r="EI24" s="82">
        <f t="shared" si="68"/>
        <v>0.28921017494547896</v>
      </c>
      <c r="EJ24" s="82">
        <f t="shared" si="69"/>
        <v>2.1633263410068888E-6</v>
      </c>
      <c r="EK24" s="84">
        <v>1520</v>
      </c>
      <c r="EL24" s="84">
        <v>0.95192299999999996</v>
      </c>
      <c r="EM24" s="82">
        <f t="shared" si="70"/>
        <v>0.91984961304453505</v>
      </c>
      <c r="EN24" s="82">
        <f t="shared" si="71"/>
        <v>1.0287021507949868E-3</v>
      </c>
      <c r="EO24" s="115">
        <v>16</v>
      </c>
      <c r="EQ24" s="114">
        <f t="shared" si="72"/>
        <v>0.96826976697678191</v>
      </c>
      <c r="ES24" s="84">
        <v>31.675699999999999</v>
      </c>
      <c r="ET24" s="84">
        <v>0.94117600000000001</v>
      </c>
      <c r="EU24" s="82">
        <f t="shared" si="74"/>
        <v>0.86017282497101299</v>
      </c>
      <c r="EV24" s="82">
        <f t="shared" si="75"/>
        <v>6.5615143647767063E-3</v>
      </c>
      <c r="EW24" s="84">
        <v>77.253100000000003</v>
      </c>
      <c r="EX24" s="84">
        <v>0.91995000000000005</v>
      </c>
      <c r="EY24" s="82">
        <f t="shared" si="76"/>
        <v>0.87595287670815725</v>
      </c>
      <c r="EZ24" s="82">
        <f t="shared" si="77"/>
        <v>1.9357468579576161E-3</v>
      </c>
      <c r="FA24" s="84">
        <v>108.146</v>
      </c>
      <c r="FB24" s="84">
        <v>0.625</v>
      </c>
      <c r="FC24" s="82">
        <f t="shared" si="78"/>
        <v>0.66314300583756525</v>
      </c>
      <c r="FD24" s="82">
        <f t="shared" si="79"/>
        <v>1.4548888943245364E-3</v>
      </c>
      <c r="FE24" s="84">
        <v>1405.04</v>
      </c>
      <c r="FF24" s="84">
        <v>0.94396500000000005</v>
      </c>
      <c r="FG24" s="82">
        <f t="shared" si="80"/>
        <v>0.88203845271337744</v>
      </c>
      <c r="FH24" s="82">
        <f t="shared" si="81"/>
        <v>3.8348972588423064E-3</v>
      </c>
      <c r="FI24" s="84">
        <v>102.48099999999999</v>
      </c>
      <c r="FJ24" s="84">
        <v>0.92823</v>
      </c>
      <c r="FK24" s="82">
        <f t="shared" si="82"/>
        <v>0.98584322344571673</v>
      </c>
      <c r="FL24" s="82">
        <f t="shared" si="83"/>
        <v>3.3192835158060842E-3</v>
      </c>
      <c r="FM24" s="84">
        <v>122.51900000000001</v>
      </c>
      <c r="FN24" s="84">
        <v>0.94497600000000004</v>
      </c>
      <c r="FO24" s="82">
        <f t="shared" si="84"/>
        <v>0.98384077817882276</v>
      </c>
      <c r="FP24" s="82">
        <f t="shared" si="85"/>
        <v>1.5104709828890949E-3</v>
      </c>
      <c r="FQ24" s="84">
        <v>101.336</v>
      </c>
      <c r="FR24" s="84">
        <v>0.75837299999999996</v>
      </c>
      <c r="FS24" s="82">
        <f t="shared" si="86"/>
        <v>0.76532489040103879</v>
      </c>
      <c r="FT24" s="82">
        <f t="shared" si="87"/>
        <v>4.8328780148055819E-5</v>
      </c>
      <c r="FU24" s="84">
        <v>126.527</v>
      </c>
      <c r="FV24" s="84">
        <v>0.89712899999999995</v>
      </c>
      <c r="FW24" s="82">
        <f t="shared" si="88"/>
        <v>0.89100105759522519</v>
      </c>
      <c r="FX24" s="82">
        <f t="shared" si="89"/>
        <v>3.7551678116236747E-5</v>
      </c>
      <c r="FY24" s="84">
        <v>677.37099999999998</v>
      </c>
      <c r="FZ24" s="84">
        <v>0.97752799999999995</v>
      </c>
      <c r="GA24" s="82">
        <f t="shared" si="90"/>
        <v>0.99494715249909549</v>
      </c>
      <c r="GB24" s="82">
        <f t="shared" si="91"/>
        <v>3.0342687378674628E-4</v>
      </c>
      <c r="GC24" s="84">
        <v>272.98500000000001</v>
      </c>
      <c r="GD24" s="84">
        <v>0.98579499999999998</v>
      </c>
      <c r="GE24" s="82">
        <f t="shared" si="92"/>
        <v>0.98699087739985247</v>
      </c>
      <c r="GF24" s="82">
        <f t="shared" si="93"/>
        <v>1.4301227554779673E-6</v>
      </c>
      <c r="GK24" s="84">
        <v>413.29</v>
      </c>
      <c r="GL24" s="84">
        <v>0.83238599999999996</v>
      </c>
      <c r="GM24" s="82">
        <f t="shared" si="96"/>
        <v>0.83626783652080694</v>
      </c>
      <c r="GN24" s="82">
        <f t="shared" si="97"/>
        <v>1.5068654774270843E-5</v>
      </c>
      <c r="GO24" s="84">
        <v>535.29399999999998</v>
      </c>
      <c r="GP24" s="84">
        <v>0.92329499999999998</v>
      </c>
      <c r="GQ24" s="82">
        <f t="shared" si="98"/>
        <v>0.89150684878992148</v>
      </c>
      <c r="GR24" s="82">
        <f t="shared" si="99"/>
        <v>1.010486557354815E-3</v>
      </c>
      <c r="GS24" s="84">
        <v>506.31799999999998</v>
      </c>
      <c r="GT24" s="84">
        <v>0.69318199999999996</v>
      </c>
      <c r="GU24" s="82">
        <f t="shared" si="100"/>
        <v>0.68613844753224262</v>
      </c>
      <c r="GV24" s="82">
        <f t="shared" si="101"/>
        <v>4.9611631366050536E-5</v>
      </c>
      <c r="HA24" s="84">
        <v>155.911</v>
      </c>
      <c r="HB24" s="84">
        <v>1</v>
      </c>
      <c r="HC24" s="82">
        <f t="shared" si="104"/>
        <v>0.99909934099547937</v>
      </c>
      <c r="HD24" s="82">
        <f t="shared" si="105"/>
        <v>8.1118664242409573E-7</v>
      </c>
      <c r="HE24" s="84">
        <v>246.26400000000001</v>
      </c>
      <c r="HF24" s="84">
        <v>0.97428599999999999</v>
      </c>
      <c r="HG24" s="82">
        <f t="shared" si="106"/>
        <v>0.99354717730446773</v>
      </c>
      <c r="HH24" s="82">
        <f t="shared" si="107"/>
        <v>3.709929511541434E-4</v>
      </c>
      <c r="HI24" s="84">
        <v>301.08800000000002</v>
      </c>
      <c r="HJ24" s="84">
        <v>0.98857099999999998</v>
      </c>
      <c r="HK24" s="82">
        <f t="shared" si="108"/>
        <v>0.99901289786040826</v>
      </c>
      <c r="HL24" s="82">
        <f t="shared" si="109"/>
        <v>1.0903323092719898E-4</v>
      </c>
      <c r="HM24" s="84">
        <v>2.0246</v>
      </c>
      <c r="HN24" s="84">
        <v>0.74270899999999995</v>
      </c>
      <c r="HO24" s="82">
        <f t="shared" si="110"/>
        <v>0.75499193871125259</v>
      </c>
      <c r="HP24" s="82">
        <f t="shared" si="111"/>
        <v>1.5087058338438851E-4</v>
      </c>
      <c r="HQ24" s="84">
        <v>1.2402833333333334</v>
      </c>
      <c r="HR24" s="84">
        <v>0.97051299999999996</v>
      </c>
      <c r="HS24" s="82">
        <f t="shared" si="112"/>
        <v>0.99999999721761046</v>
      </c>
      <c r="HT24" s="82">
        <f t="shared" si="113"/>
        <v>8.6948300491136938E-4</v>
      </c>
      <c r="HU24" s="84">
        <v>1.1640216666666667</v>
      </c>
      <c r="HV24" s="84">
        <v>0.95881499999999997</v>
      </c>
      <c r="HW24" s="82">
        <f t="shared" si="114"/>
        <v>0.99999998997562878</v>
      </c>
      <c r="HX24" s="82">
        <f t="shared" si="115"/>
        <v>1.6962033992926452E-3</v>
      </c>
      <c r="HY24" s="84">
        <v>1.3221883333333333</v>
      </c>
      <c r="HZ24" s="84">
        <v>0.865869</v>
      </c>
      <c r="IA24" s="82">
        <f t="shared" si="116"/>
        <v>0.97270488771695318</v>
      </c>
      <c r="IB24" s="82">
        <f t="shared" si="117"/>
        <v>1.1413906904269428E-2</v>
      </c>
      <c r="IC24" s="84">
        <v>4.2352999999999996</v>
      </c>
      <c r="ID24" s="84">
        <v>0.80880799999999997</v>
      </c>
      <c r="IE24" s="82">
        <f t="shared" si="118"/>
        <v>0.79653955252151798</v>
      </c>
      <c r="IF24" s="82">
        <f t="shared" si="119"/>
        <v>1.5051480353227113E-4</v>
      </c>
      <c r="IG24" s="84">
        <v>3.8603000000000001</v>
      </c>
      <c r="IH24" s="84">
        <v>1.0012399999999999</v>
      </c>
      <c r="II24" s="82">
        <f t="shared" si="120"/>
        <v>0.99434128936170052</v>
      </c>
      <c r="IJ24" s="82">
        <f t="shared" si="121"/>
        <v>4.7592208470985145E-5</v>
      </c>
      <c r="IK24" s="84">
        <v>5.183816666666667</v>
      </c>
      <c r="IL24" s="84">
        <v>1.00336</v>
      </c>
      <c r="IM24" s="82">
        <f t="shared" si="122"/>
        <v>0.99926905561872947</v>
      </c>
      <c r="IN24" s="82">
        <f t="shared" si="123"/>
        <v>1.6735825930649131E-5</v>
      </c>
      <c r="IO24" s="84">
        <v>2.1617666666666664</v>
      </c>
      <c r="IP24" s="84">
        <v>0.53772200000000003</v>
      </c>
      <c r="IQ24" s="82">
        <f t="shared" si="124"/>
        <v>0.57506993874399126</v>
      </c>
      <c r="IR24" s="82">
        <f t="shared" si="125"/>
        <v>1.3948685284249211E-3</v>
      </c>
      <c r="IS24" s="93">
        <v>234.595</v>
      </c>
      <c r="IT24" s="94">
        <v>0.945882</v>
      </c>
      <c r="IU24" s="82">
        <f t="shared" si="274"/>
        <v>0.91282888332462941</v>
      </c>
      <c r="IV24" s="82">
        <f t="shared" si="275"/>
        <v>1.092508521955661E-3</v>
      </c>
      <c r="IW24" s="93">
        <v>319.09899999999999</v>
      </c>
      <c r="IX24" s="94">
        <v>0.934118</v>
      </c>
      <c r="IY24" s="82">
        <f t="shared" si="276"/>
        <v>0.93205260834911674</v>
      </c>
      <c r="IZ24" s="82">
        <f t="shared" si="277"/>
        <v>4.2658426715382939E-6</v>
      </c>
      <c r="JA24" s="93">
        <v>403.60399999999998</v>
      </c>
      <c r="JB24" s="94">
        <v>0.93647100000000005</v>
      </c>
      <c r="JC24" s="82">
        <f t="shared" si="278"/>
        <v>0.93895655418913648</v>
      </c>
      <c r="JD24" s="82">
        <f t="shared" si="279"/>
        <v>6.177979627133654E-6</v>
      </c>
      <c r="JE24" s="93">
        <v>459.09899999999999</v>
      </c>
      <c r="JF24" s="94">
        <v>0.66352900000000004</v>
      </c>
      <c r="JG24" s="82">
        <f t="shared" si="280"/>
        <v>0.67021576418722251</v>
      </c>
      <c r="JH24" s="82">
        <f t="shared" si="281"/>
        <v>4.4712815295520997E-5</v>
      </c>
      <c r="JI24" s="93">
        <v>580.17999999999995</v>
      </c>
      <c r="JJ24" s="94">
        <v>0.89882399999999996</v>
      </c>
      <c r="JK24" s="82">
        <f t="shared" si="282"/>
        <v>0.90202321026681798</v>
      </c>
      <c r="JL24" s="82">
        <f t="shared" si="283"/>
        <v>1.0234946331313827E-5</v>
      </c>
      <c r="JQ24" s="97">
        <v>147.928</v>
      </c>
      <c r="JR24" s="98">
        <v>0.96566200000000002</v>
      </c>
      <c r="JS24" s="82">
        <f t="shared" si="286"/>
        <v>0.99620743650339905</v>
      </c>
      <c r="JT24" s="82">
        <f t="shared" si="287"/>
        <v>9.3302369118318171E-4</v>
      </c>
      <c r="LM24" s="115">
        <v>30</v>
      </c>
      <c r="LO24" s="113">
        <f t="shared" si="148"/>
        <v>0.99919519704796878</v>
      </c>
      <c r="QM24" s="82"/>
      <c r="QN24" s="82"/>
      <c r="TU24">
        <v>173.303</v>
      </c>
      <c r="TV24">
        <v>0.82650000000000001</v>
      </c>
      <c r="TW24" s="82">
        <f t="shared" si="256"/>
        <v>0.8167329198980644</v>
      </c>
      <c r="TX24" s="82">
        <f t="shared" si="257"/>
        <v>9.5395853717626531E-5</v>
      </c>
      <c r="UC24" s="84">
        <v>129.98592592592593</v>
      </c>
      <c r="UD24" s="84">
        <v>0.99141631000000008</v>
      </c>
      <c r="UE24" s="82">
        <f t="shared" si="260"/>
        <v>0.99720953838371629</v>
      </c>
      <c r="UF24" s="82">
        <f t="shared" si="261"/>
        <v>3.3561495105895117E-5</v>
      </c>
      <c r="UG24" s="84">
        <v>199.07407407407405</v>
      </c>
      <c r="UH24" s="84">
        <v>0.94206010000000007</v>
      </c>
      <c r="UI24" s="82">
        <f t="shared" si="262"/>
        <v>0.99975205567358949</v>
      </c>
      <c r="UJ24" s="82">
        <f t="shared" si="263"/>
        <v>3.3283617494434068E-3</v>
      </c>
      <c r="UO24" s="84">
        <v>96.362222222222215</v>
      </c>
      <c r="UP24" s="84">
        <v>0.95905169999999995</v>
      </c>
      <c r="UQ24" s="82">
        <f t="shared" si="266"/>
        <v>0.95823025389072536</v>
      </c>
      <c r="UR24" s="82">
        <f t="shared" si="267"/>
        <v>6.7477371044236625E-7</v>
      </c>
      <c r="US24" s="84">
        <v>58.048518518518513</v>
      </c>
      <c r="UT24" s="84">
        <v>0.96129030000000004</v>
      </c>
      <c r="UU24" s="82">
        <f t="shared" si="268"/>
        <v>0.9492800087240435</v>
      </c>
      <c r="UV24" s="82">
        <f t="shared" si="269"/>
        <v>1.4424709653331781E-4</v>
      </c>
      <c r="UY24" s="82"/>
      <c r="UZ24" s="82"/>
      <c r="VA24" s="84">
        <v>296.2962962962963</v>
      </c>
      <c r="VB24" s="84">
        <v>0.64946200000000009</v>
      </c>
      <c r="VC24" s="82">
        <f t="shared" si="272"/>
        <v>0.74967911030372558</v>
      </c>
      <c r="VD24" s="82">
        <f t="shared" si="273"/>
        <v>1.0043469197629081E-2</v>
      </c>
    </row>
    <row r="25" spans="1:576" x14ac:dyDescent="0.25">
      <c r="E25" s="85">
        <v>161.64400000000001</v>
      </c>
      <c r="F25" s="85">
        <v>0.76917000000000002</v>
      </c>
      <c r="G25" s="82">
        <f t="shared" si="1"/>
        <v>0.77583887646128069</v>
      </c>
      <c r="H25" s="82">
        <f t="shared" si="3"/>
        <v>4.4473913255823401E-5</v>
      </c>
      <c r="I25" s="85">
        <v>173.15100000000001</v>
      </c>
      <c r="J25" s="85">
        <v>0.76865700000000003</v>
      </c>
      <c r="K25" s="82">
        <f t="shared" si="4"/>
        <v>0.80211045235159406</v>
      </c>
      <c r="L25" s="82">
        <f t="shared" si="5"/>
        <v>1.1191334742403718E-3</v>
      </c>
      <c r="M25" s="85">
        <v>598.62699999999995</v>
      </c>
      <c r="N25" s="85">
        <v>0.96282500000000004</v>
      </c>
      <c r="O25" s="82">
        <f t="shared" ref="O25:O30" si="295">EXP(-1*EXP(N$67*(M$67-M25)))</f>
        <v>0.92446802347344004</v>
      </c>
      <c r="P25" s="82">
        <f t="shared" ref="P25:P31" si="296">(N25-O25)^2</f>
        <v>1.4712576482590752E-3</v>
      </c>
      <c r="Q25" s="85">
        <v>304.52800000000002</v>
      </c>
      <c r="R25" s="85">
        <v>0.75584899999999999</v>
      </c>
      <c r="S25" s="82">
        <f t="shared" si="8"/>
        <v>0.74057097607355626</v>
      </c>
      <c r="T25" s="82">
        <f t="shared" si="9"/>
        <v>2.3341801509698705E-4</v>
      </c>
      <c r="U25" s="85">
        <v>82.191800000000001</v>
      </c>
      <c r="V25" s="85">
        <v>0.98699999999999999</v>
      </c>
      <c r="W25" s="82">
        <f t="shared" si="10"/>
        <v>0.95558886170067248</v>
      </c>
      <c r="X25" s="82">
        <f t="shared" si="11"/>
        <v>9.8665960925947965E-4</v>
      </c>
      <c r="Y25" s="85">
        <v>98.630099999999999</v>
      </c>
      <c r="Z25" s="85">
        <v>0.74967899999999998</v>
      </c>
      <c r="AA25" s="82">
        <f t="shared" si="12"/>
        <v>0.7881066087020302</v>
      </c>
      <c r="AB25" s="82">
        <f t="shared" si="13"/>
        <v>1.4766811105563482E-3</v>
      </c>
      <c r="AC25" s="85">
        <v>179.726</v>
      </c>
      <c r="AD25" s="85">
        <v>0.992537</v>
      </c>
      <c r="AE25" s="82">
        <f t="shared" si="14"/>
        <v>0.98450521884959796</v>
      </c>
      <c r="AF25" s="82">
        <f t="shared" si="15"/>
        <v>6.4509508447953515E-5</v>
      </c>
      <c r="AG25" s="85">
        <v>567.50599999999997</v>
      </c>
      <c r="AH25" s="85">
        <v>0.78066899999999995</v>
      </c>
      <c r="AI25" s="82">
        <f t="shared" si="16"/>
        <v>0.81994347080028329</v>
      </c>
      <c r="AJ25" s="82">
        <f t="shared" si="17"/>
        <v>1.5424840566423091E-3</v>
      </c>
      <c r="AK25" s="85">
        <v>420.64299999999997</v>
      </c>
      <c r="AL25" s="85">
        <v>0.90821499999999999</v>
      </c>
      <c r="AM25" s="82">
        <f t="shared" si="18"/>
        <v>0.87958515652053626</v>
      </c>
      <c r="AN25" s="82">
        <f t="shared" si="19"/>
        <v>8.196679376585921E-4</v>
      </c>
      <c r="AO25" s="85">
        <v>123.47</v>
      </c>
      <c r="AP25" s="85">
        <v>0.995425</v>
      </c>
      <c r="AQ25" s="82">
        <f t="shared" si="20"/>
        <v>0.96886336246962557</v>
      </c>
      <c r="AR25" s="82">
        <f t="shared" si="21"/>
        <v>7.055205882949959E-4</v>
      </c>
      <c r="AS25" s="85">
        <v>98.0822</v>
      </c>
      <c r="AT25" s="85">
        <v>0.97189199999999998</v>
      </c>
      <c r="AU25" s="82">
        <f t="shared" si="22"/>
        <v>0.97112930625057592</v>
      </c>
      <c r="AV25" s="82">
        <f t="shared" si="23"/>
        <v>5.8170175541052975E-7</v>
      </c>
      <c r="AW25" s="112">
        <v>150</v>
      </c>
      <c r="AY25" s="100">
        <f t="shared" si="24"/>
        <v>0.98541135939113988</v>
      </c>
      <c r="BA25" s="85">
        <v>437.529</v>
      </c>
      <c r="BB25" s="85">
        <v>0.96654300000000004</v>
      </c>
      <c r="BC25" s="82">
        <f t="shared" si="290"/>
        <v>0.93510015647408884</v>
      </c>
      <c r="BD25" s="82">
        <f t="shared" si="291"/>
        <v>9.8865240899493603E-4</v>
      </c>
      <c r="BE25" s="85">
        <v>304.52800000000002</v>
      </c>
      <c r="BF25" s="85">
        <v>0.75584899999999999</v>
      </c>
      <c r="BG25" s="82">
        <f t="shared" si="28"/>
        <v>0.74057072104271648</v>
      </c>
      <c r="BH25" s="82">
        <f t="shared" si="29"/>
        <v>2.3342580789657207E-4</v>
      </c>
      <c r="BI25" s="84">
        <v>566.17600000000004</v>
      </c>
      <c r="BJ25" s="84">
        <v>0.90415299999999998</v>
      </c>
      <c r="BK25" s="82">
        <f t="shared" si="30"/>
        <v>0.84284390814856802</v>
      </c>
      <c r="BL25" s="82">
        <f t="shared" si="31"/>
        <v>3.7588047436473209E-3</v>
      </c>
      <c r="BM25" s="84">
        <v>1511.03</v>
      </c>
      <c r="BN25" s="84">
        <v>0.99041500000000005</v>
      </c>
      <c r="BO25" s="82">
        <f t="shared" si="32"/>
        <v>0.93205730830628797</v>
      </c>
      <c r="BP25" s="82">
        <f t="shared" si="33"/>
        <v>3.4056201798183514E-3</v>
      </c>
      <c r="BQ25" s="84">
        <v>1890</v>
      </c>
      <c r="BR25" s="84">
        <v>1</v>
      </c>
      <c r="BS25" s="82">
        <f t="shared" si="34"/>
        <v>0.98842226521386289</v>
      </c>
      <c r="BT25" s="82">
        <f t="shared" si="35"/>
        <v>1.3404394277812922E-4</v>
      </c>
      <c r="BU25" s="84">
        <v>9.7561</v>
      </c>
      <c r="BV25" s="84">
        <v>5.0669199999999998E-2</v>
      </c>
      <c r="BW25" s="82">
        <f t="shared" si="36"/>
        <v>4.7168125656283436E-2</v>
      </c>
      <c r="BX25" s="82">
        <f t="shared" si="37"/>
        <v>1.2257521560230356E-5</v>
      </c>
      <c r="BY25" s="84">
        <v>15.188499999999999</v>
      </c>
      <c r="BZ25" s="84">
        <v>9.2775499999999997E-2</v>
      </c>
      <c r="CA25" s="82">
        <f t="shared" si="38"/>
        <v>9.7231320732578105E-2</v>
      </c>
      <c r="CB25" s="82">
        <f t="shared" si="39"/>
        <v>1.9854338400872913E-5</v>
      </c>
      <c r="CC25" s="115">
        <v>55</v>
      </c>
      <c r="CE25" s="113">
        <f t="shared" si="40"/>
        <v>0.99971390430061791</v>
      </c>
      <c r="CG25" s="115">
        <v>250</v>
      </c>
      <c r="CI25" s="113">
        <f t="shared" si="42"/>
        <v>0.99956205057434722</v>
      </c>
      <c r="CK25" s="115">
        <v>43</v>
      </c>
      <c r="CM25" s="82">
        <f t="shared" si="44"/>
        <v>0.83862913778115822</v>
      </c>
      <c r="CN25" s="82"/>
      <c r="CO25" s="115">
        <v>47</v>
      </c>
      <c r="CQ25" s="82">
        <f t="shared" si="46"/>
        <v>0.79520820773945389</v>
      </c>
      <c r="CR25" s="82"/>
      <c r="CS25" s="115">
        <v>290</v>
      </c>
      <c r="CU25" s="82">
        <f t="shared" si="48"/>
        <v>0.89710400317046413</v>
      </c>
      <c r="CV25" s="82"/>
      <c r="CW25" s="84">
        <v>215.96</v>
      </c>
      <c r="CX25" s="84">
        <v>0.58145599999999997</v>
      </c>
      <c r="CY25" s="82">
        <f t="shared" si="50"/>
        <v>0.58542225922687186</v>
      </c>
      <c r="CZ25" s="82">
        <f t="shared" si="51"/>
        <v>1.573121225474634E-5</v>
      </c>
      <c r="DE25" s="115">
        <v>250</v>
      </c>
      <c r="DG25" s="113">
        <f t="shared" si="294"/>
        <v>0.97421425419843521</v>
      </c>
      <c r="DQ25" s="84">
        <v>424.47199999999998</v>
      </c>
      <c r="DR25" s="84">
        <v>0.91699900000000001</v>
      </c>
      <c r="DS25" s="82">
        <f t="shared" si="60"/>
        <v>0.91936440097390437</v>
      </c>
      <c r="DT25" s="82">
        <f t="shared" si="61"/>
        <v>5.5951217673477111E-6</v>
      </c>
      <c r="DU25" s="84">
        <v>20.0197</v>
      </c>
      <c r="DV25" s="84">
        <v>0.972634</v>
      </c>
      <c r="DW25" s="82">
        <f t="shared" si="62"/>
        <v>0.95836043404454274</v>
      </c>
      <c r="DX25" s="82">
        <f t="shared" si="63"/>
        <v>2.0373468508478844E-4</v>
      </c>
      <c r="DY25" s="84">
        <v>35.028799999999997</v>
      </c>
      <c r="DZ25" s="84">
        <v>0.78850500000000001</v>
      </c>
      <c r="EA25" s="82">
        <f t="shared" si="64"/>
        <v>0.80898366681696077</v>
      </c>
      <c r="EB25" s="82">
        <f t="shared" si="65"/>
        <v>4.1937579460008955E-4</v>
      </c>
      <c r="EC25" s="84">
        <v>60.592500000000001</v>
      </c>
      <c r="ED25" s="84">
        <v>8.4978499999999995E-3</v>
      </c>
      <c r="EE25" s="82">
        <f t="shared" si="66"/>
        <v>1.6605650584225389E-4</v>
      </c>
      <c r="EF25" s="82">
        <f t="shared" si="67"/>
        <v>6.9418782829289326E-5</v>
      </c>
      <c r="EG25" s="84">
        <v>99.072400000000002</v>
      </c>
      <c r="EH25" s="84">
        <v>0.345447</v>
      </c>
      <c r="EI25" s="82">
        <f t="shared" si="68"/>
        <v>0.3473285416385678</v>
      </c>
      <c r="EJ25" s="82">
        <f t="shared" si="69"/>
        <v>3.5401989376643879E-6</v>
      </c>
      <c r="EK25" s="84">
        <v>1574.74</v>
      </c>
      <c r="EL25" s="84">
        <v>0.95615399999999995</v>
      </c>
      <c r="EM25" s="82">
        <f t="shared" si="70"/>
        <v>0.93845625043894321</v>
      </c>
      <c r="EN25" s="82">
        <f t="shared" si="71"/>
        <v>3.132103395258841E-4</v>
      </c>
      <c r="EO25" s="115">
        <v>17</v>
      </c>
      <c r="EQ25" s="113">
        <f t="shared" si="72"/>
        <v>0.98013532934766467</v>
      </c>
      <c r="ES25" s="84">
        <v>32.686900000000001</v>
      </c>
      <c r="ET25" s="84">
        <v>0.97426500000000005</v>
      </c>
      <c r="EU25" s="82">
        <f t="shared" si="74"/>
        <v>0.87884205891333156</v>
      </c>
      <c r="EV25" s="82">
        <f t="shared" si="75"/>
        <v>9.105537685629805E-3</v>
      </c>
      <c r="EW25" s="84">
        <v>80.254199999999997</v>
      </c>
      <c r="EX25" s="84">
        <v>0.93602300000000005</v>
      </c>
      <c r="EY25" s="82">
        <f t="shared" si="76"/>
        <v>0.89762217241480191</v>
      </c>
      <c r="EZ25" s="82">
        <f t="shared" si="77"/>
        <v>1.4746235592281143E-3</v>
      </c>
      <c r="FA25" s="84">
        <v>113.16200000000001</v>
      </c>
      <c r="FB25" s="84">
        <v>0.67741899999999999</v>
      </c>
      <c r="FC25" s="82">
        <f t="shared" si="78"/>
        <v>0.71004315958865583</v>
      </c>
      <c r="FD25" s="82">
        <f t="shared" si="79"/>
        <v>1.0643357888660842E-3</v>
      </c>
      <c r="FE25" s="84">
        <v>1452.1</v>
      </c>
      <c r="FF25" s="84">
        <v>0.988008</v>
      </c>
      <c r="FG25" s="82">
        <f t="shared" si="80"/>
        <v>0.90232719843236442</v>
      </c>
      <c r="FH25" s="82">
        <f t="shared" si="81"/>
        <v>7.3411997572725438E-3</v>
      </c>
      <c r="FI25" s="84">
        <v>107.06100000000001</v>
      </c>
      <c r="FJ25" s="84">
        <v>0.94258399999999998</v>
      </c>
      <c r="FK25" s="82">
        <f t="shared" si="82"/>
        <v>0.98965962318168366</v>
      </c>
      <c r="FL25" s="82">
        <f t="shared" si="83"/>
        <v>2.2161142979438739E-3</v>
      </c>
      <c r="FM25" s="84">
        <v>127.38500000000001</v>
      </c>
      <c r="FN25" s="84">
        <v>0.95454499999999998</v>
      </c>
      <c r="FO25" s="82">
        <f t="shared" si="84"/>
        <v>0.98847086682084717</v>
      </c>
      <c r="FP25" s="82">
        <f t="shared" si="85"/>
        <v>1.1509644395458606E-3</v>
      </c>
      <c r="FQ25" s="84">
        <v>103.626</v>
      </c>
      <c r="FR25" s="84">
        <v>0.77990400000000004</v>
      </c>
      <c r="FS25" s="82">
        <f t="shared" si="86"/>
        <v>0.80307912942540438</v>
      </c>
      <c r="FT25" s="82">
        <f t="shared" si="87"/>
        <v>5.3708662388424211E-4</v>
      </c>
      <c r="FU25" s="84">
        <v>129.10300000000001</v>
      </c>
      <c r="FV25" s="84">
        <v>0.91866000000000003</v>
      </c>
      <c r="FW25" s="82">
        <f t="shared" si="88"/>
        <v>0.91880232869978684</v>
      </c>
      <c r="FX25" s="82">
        <f t="shared" si="89"/>
        <v>2.025745878300359E-8</v>
      </c>
      <c r="FY25" s="84">
        <v>718.10299999999995</v>
      </c>
      <c r="FZ25" s="84">
        <v>0.98876399999999998</v>
      </c>
      <c r="GA25" s="82">
        <f t="shared" si="90"/>
        <v>0.99786089861497607</v>
      </c>
      <c r="GB25" s="82">
        <f t="shared" si="91"/>
        <v>8.2753564411153907E-5</v>
      </c>
      <c r="GC25" s="84">
        <v>283.66000000000003</v>
      </c>
      <c r="GD25" s="84">
        <v>0.98863599999999996</v>
      </c>
      <c r="GE25" s="82">
        <f t="shared" si="92"/>
        <v>0.9941338054245844</v>
      </c>
      <c r="GF25" s="82">
        <f t="shared" si="93"/>
        <v>3.0225864486590155E-5</v>
      </c>
      <c r="GK25" s="84">
        <v>420.91500000000002</v>
      </c>
      <c r="GL25" s="84">
        <v>0.86647700000000005</v>
      </c>
      <c r="GM25" s="82">
        <f t="shared" si="96"/>
        <v>0.88098884476939909</v>
      </c>
      <c r="GN25" s="82">
        <f t="shared" si="97"/>
        <v>2.1059363861113429E-4</v>
      </c>
      <c r="GO25" s="84">
        <v>549.02</v>
      </c>
      <c r="GP25" s="84">
        <v>0.95738599999999996</v>
      </c>
      <c r="GQ25" s="82">
        <f t="shared" si="98"/>
        <v>0.91970866132510776</v>
      </c>
      <c r="GR25" s="82">
        <f t="shared" si="99"/>
        <v>1.4195818496225278E-3</v>
      </c>
      <c r="GS25" s="84">
        <v>510.89299999999997</v>
      </c>
      <c r="GT25" s="84">
        <v>0.73295500000000002</v>
      </c>
      <c r="GU25" s="82">
        <f t="shared" si="100"/>
        <v>0.71187149256453208</v>
      </c>
      <c r="GV25" s="82">
        <f t="shared" si="101"/>
        <v>4.4451428578143196E-4</v>
      </c>
      <c r="HE25" s="84">
        <v>261.29599999999999</v>
      </c>
      <c r="HF25" s="84">
        <v>0.994286</v>
      </c>
      <c r="HG25" s="82">
        <f t="shared" si="106"/>
        <v>0.99809771328112706</v>
      </c>
      <c r="HH25" s="82">
        <f t="shared" si="107"/>
        <v>1.452915813752042E-5</v>
      </c>
      <c r="HI25" s="84">
        <v>307.52999999999997</v>
      </c>
      <c r="HJ25" s="84">
        <v>0.997143</v>
      </c>
      <c r="HK25" s="82">
        <f t="shared" si="108"/>
        <v>0.99948012460657576</v>
      </c>
      <c r="HL25" s="82">
        <f t="shared" si="109"/>
        <v>5.4621514266618908E-6</v>
      </c>
      <c r="HM25" s="84">
        <v>2.0745999999999998</v>
      </c>
      <c r="HN25" s="84">
        <v>0.75915999999999995</v>
      </c>
      <c r="HO25" s="82">
        <f t="shared" si="110"/>
        <v>0.76557633986562912</v>
      </c>
      <c r="HP25" s="82">
        <f t="shared" si="111"/>
        <v>4.1169417271262185E-5</v>
      </c>
      <c r="HQ25" s="84">
        <v>1.3111400000000002</v>
      </c>
      <c r="HR25" s="84">
        <v>0.972939</v>
      </c>
      <c r="HS25" s="82">
        <f t="shared" si="112"/>
        <v>0.99999999915427307</v>
      </c>
      <c r="HT25" s="82">
        <f t="shared" si="113"/>
        <v>7.3229767522756779E-4</v>
      </c>
      <c r="HU25" s="84">
        <v>1.2466933333333332</v>
      </c>
      <c r="HV25" s="84">
        <v>0.96333299999999999</v>
      </c>
      <c r="HW25" s="82">
        <f t="shared" si="114"/>
        <v>0.99999999750177881</v>
      </c>
      <c r="HX25" s="82">
        <f t="shared" si="115"/>
        <v>1.3444687057954541E-3</v>
      </c>
      <c r="HY25" s="84">
        <v>1.4133733333333334</v>
      </c>
      <c r="HZ25" s="84">
        <v>0.87778199999999995</v>
      </c>
      <c r="IA25" s="82">
        <f t="shared" si="116"/>
        <v>0.97945764453364703</v>
      </c>
      <c r="IB25" s="82">
        <f t="shared" si="117"/>
        <v>1.0337936691332558E-2</v>
      </c>
      <c r="IC25" s="84">
        <v>4.3345666666666665</v>
      </c>
      <c r="ID25" s="84">
        <v>0.81903099999999995</v>
      </c>
      <c r="IE25" s="82">
        <f t="shared" si="118"/>
        <v>0.82674623172596062</v>
      </c>
      <c r="IF25" s="82">
        <f t="shared" si="119"/>
        <v>5.9524800585270049E-5</v>
      </c>
      <c r="IG25" s="84">
        <v>3.5845666666666669</v>
      </c>
      <c r="IH25" s="84">
        <v>1.0013399999999999</v>
      </c>
      <c r="II25" s="82">
        <f t="shared" si="120"/>
        <v>0.99089175511674055</v>
      </c>
      <c r="IJ25" s="82">
        <f t="shared" si="121"/>
        <v>1.0916582114055519E-4</v>
      </c>
      <c r="IK25" s="84">
        <v>7.0919166666666662</v>
      </c>
      <c r="IL25" s="84">
        <v>1.0052700000000001</v>
      </c>
      <c r="IM25" s="82">
        <f t="shared" si="122"/>
        <v>0.99996760807272966</v>
      </c>
      <c r="IN25" s="82">
        <f t="shared" si="123"/>
        <v>2.8115360150382777E-5</v>
      </c>
      <c r="IO25" s="84">
        <v>2.2279333333333331</v>
      </c>
      <c r="IP25" s="84">
        <v>0.57616100000000003</v>
      </c>
      <c r="IQ25" s="82">
        <f t="shared" si="124"/>
        <v>0.6040955563183863</v>
      </c>
      <c r="IR25" s="82">
        <f t="shared" si="125"/>
        <v>7.8033943670509376E-4</v>
      </c>
      <c r="IS25" s="93">
        <v>238.37799999999999</v>
      </c>
      <c r="IT25" s="94">
        <v>0.96</v>
      </c>
      <c r="IU25" s="82">
        <f t="shared" si="274"/>
        <v>0.93149010924486697</v>
      </c>
      <c r="IV25" s="82">
        <f t="shared" si="275"/>
        <v>8.1281387086961775E-4</v>
      </c>
      <c r="IW25" s="93">
        <v>330.45</v>
      </c>
      <c r="IX25" s="94">
        <v>0.95294100000000004</v>
      </c>
      <c r="IY25" s="82">
        <f t="shared" si="276"/>
        <v>0.96054599422274478</v>
      </c>
      <c r="IZ25" s="82">
        <f t="shared" si="277"/>
        <v>5.7835937127980919E-5</v>
      </c>
      <c r="JA25" s="93">
        <v>412.43200000000002</v>
      </c>
      <c r="JB25" s="94">
        <v>0.96470599999999995</v>
      </c>
      <c r="JC25" s="82">
        <f t="shared" si="278"/>
        <v>0.95983684306660766</v>
      </c>
      <c r="JD25" s="82">
        <f t="shared" si="279"/>
        <v>2.3708689242002245E-5</v>
      </c>
      <c r="JE25" s="93">
        <v>465.40499999999997</v>
      </c>
      <c r="JF25" s="94">
        <v>0.70117600000000002</v>
      </c>
      <c r="JG25" s="82">
        <f t="shared" si="280"/>
        <v>0.70806061684417188</v>
      </c>
      <c r="JH25" s="82">
        <f t="shared" si="281"/>
        <v>4.7397949091054812E-5</v>
      </c>
      <c r="JI25" s="93">
        <v>592.79300000000001</v>
      </c>
      <c r="JJ25" s="94">
        <v>0.91764699999999999</v>
      </c>
      <c r="JK25" s="82">
        <f t="shared" si="282"/>
        <v>0.92396197173112982</v>
      </c>
      <c r="JL25" s="82">
        <f t="shared" si="283"/>
        <v>3.9878867964968833E-5</v>
      </c>
      <c r="JQ25" s="97">
        <v>155.18199999999999</v>
      </c>
      <c r="JR25" s="98">
        <v>0.97971200000000003</v>
      </c>
      <c r="JS25" s="82">
        <f t="shared" si="286"/>
        <v>0.99803301118368504</v>
      </c>
      <c r="JT25" s="82">
        <f t="shared" si="287"/>
        <v>3.3565945079271119E-4</v>
      </c>
      <c r="QM25" s="82"/>
      <c r="QN25" s="82"/>
      <c r="TU25">
        <v>181.13200000000001</v>
      </c>
      <c r="TV25">
        <v>0.87582099999999996</v>
      </c>
      <c r="TW25" s="82">
        <f t="shared" si="256"/>
        <v>0.86629756871600727</v>
      </c>
      <c r="TX25" s="82">
        <f t="shared" si="257"/>
        <v>9.0695743420930649E-5</v>
      </c>
      <c r="UC25" s="84">
        <v>158.47592592592591</v>
      </c>
      <c r="UD25" s="84">
        <v>0.99785408000000009</v>
      </c>
      <c r="UE25" s="82">
        <f t="shared" si="260"/>
        <v>0.99954176611056578</v>
      </c>
      <c r="UF25" s="82">
        <f t="shared" si="261"/>
        <v>2.8482844077963442E-6</v>
      </c>
      <c r="UG25" s="84">
        <v>232.54999999999998</v>
      </c>
      <c r="UH25" s="84">
        <v>0.95278969999999996</v>
      </c>
      <c r="UI25" s="82">
        <f t="shared" si="262"/>
        <v>0.999960005332025</v>
      </c>
      <c r="UJ25" s="82">
        <f t="shared" si="263"/>
        <v>2.22503770511647E-3</v>
      </c>
      <c r="UO25" s="84">
        <v>107.48185185185186</v>
      </c>
      <c r="UP25" s="84">
        <v>0.99568966000000003</v>
      </c>
      <c r="UQ25" s="82">
        <f t="shared" si="266"/>
        <v>0.97868296010786382</v>
      </c>
      <c r="UR25" s="82">
        <f t="shared" si="267"/>
        <v>2.8922784122118584E-4</v>
      </c>
      <c r="US25" s="84">
        <v>61.965925925925916</v>
      </c>
      <c r="UT25" s="84">
        <v>0.99139785000000002</v>
      </c>
      <c r="UU25" s="82">
        <f t="shared" si="268"/>
        <v>0.96060165159501365</v>
      </c>
      <c r="UV25" s="82">
        <f t="shared" si="269"/>
        <v>9.4840583619928531E-4</v>
      </c>
      <c r="UY25" s="82"/>
      <c r="UZ25" s="82"/>
      <c r="VA25" s="84">
        <v>350</v>
      </c>
      <c r="VB25" s="84">
        <v>0.7</v>
      </c>
      <c r="VC25" s="82">
        <f t="shared" si="272"/>
        <v>0.83495992153151266</v>
      </c>
      <c r="VD25" s="82">
        <f t="shared" si="273"/>
        <v>1.8214180419792066E-2</v>
      </c>
    </row>
    <row r="26" spans="1:576" x14ac:dyDescent="0.25">
      <c r="E26" s="85">
        <v>165.47900000000001</v>
      </c>
      <c r="F26" s="85">
        <v>0.81367299999999998</v>
      </c>
      <c r="G26" s="82">
        <f t="shared" si="1"/>
        <v>0.80171135310451425</v>
      </c>
      <c r="H26" s="82">
        <f>(F26-G26)^2</f>
        <v>1.430809964522835E-4</v>
      </c>
      <c r="I26" s="85">
        <v>178.26499999999999</v>
      </c>
      <c r="J26" s="85">
        <v>0.79850699999999997</v>
      </c>
      <c r="K26" s="82">
        <f t="shared" si="4"/>
        <v>0.84051106664688124</v>
      </c>
      <c r="L26" s="82">
        <f t="shared" si="5"/>
        <v>1.7643416148756441E-3</v>
      </c>
      <c r="M26" s="85">
        <v>605.95000000000005</v>
      </c>
      <c r="N26" s="85">
        <v>0.97026000000000001</v>
      </c>
      <c r="O26" s="82">
        <f t="shared" si="295"/>
        <v>0.93674793422655045</v>
      </c>
      <c r="P26" s="82">
        <f t="shared" si="296"/>
        <v>1.1230585524040096E-3</v>
      </c>
      <c r="Q26" s="85">
        <v>314.09899999999999</v>
      </c>
      <c r="R26" s="85">
        <v>0.78564800000000001</v>
      </c>
      <c r="S26" s="82">
        <f t="shared" si="8"/>
        <v>0.78517101583028193</v>
      </c>
      <c r="T26" s="82">
        <f t="shared" si="9"/>
        <v>2.2751389816165238E-7</v>
      </c>
      <c r="U26" s="85">
        <v>85.844700000000003</v>
      </c>
      <c r="V26" s="85">
        <v>0.99081600000000003</v>
      </c>
      <c r="W26" s="82">
        <f t="shared" ref="W26:W36" si="297">EXP(-1*EXP(V$67*(U$67-U26)))</f>
        <v>0.96570487546415873</v>
      </c>
      <c r="X26" s="82">
        <f t="shared" si="11"/>
        <v>6.30568575454531E-4</v>
      </c>
      <c r="Y26" s="85">
        <v>101.91800000000001</v>
      </c>
      <c r="Z26" s="85">
        <v>0.80158099999999999</v>
      </c>
      <c r="AA26" s="82">
        <f t="shared" si="12"/>
        <v>0.81482851261936751</v>
      </c>
      <c r="AB26" s="82">
        <f t="shared" si="13"/>
        <v>1.7549659060030166E-4</v>
      </c>
      <c r="AC26" s="112">
        <v>180</v>
      </c>
      <c r="AE26" s="92">
        <f t="shared" si="14"/>
        <v>0.98474912161949191</v>
      </c>
      <c r="AG26" s="85">
        <v>578.49</v>
      </c>
      <c r="AH26" s="85">
        <v>0.81040900000000005</v>
      </c>
      <c r="AI26" s="82">
        <f t="shared" si="16"/>
        <v>0.85296313096943877</v>
      </c>
      <c r="AJ26" s="82">
        <f t="shared" si="17"/>
        <v>1.8108540625641435E-3</v>
      </c>
      <c r="AK26" s="85">
        <v>430.197</v>
      </c>
      <c r="AL26" s="85">
        <v>0.92682100000000001</v>
      </c>
      <c r="AM26" s="82">
        <f t="shared" ref="AM26:AM45" si="298">EXP(-1*EXP(AL$67*(AK$67-AK26)))</f>
        <v>0.89581435191048164</v>
      </c>
      <c r="AN26" s="82">
        <f t="shared" ref="AN26:AN33" si="299">(AL26-AM26)^2</f>
        <v>9.6141222574723268E-4</v>
      </c>
      <c r="AS26" s="85">
        <v>103.014</v>
      </c>
      <c r="AT26" s="85">
        <v>0.98307999999999995</v>
      </c>
      <c r="AU26" s="82">
        <f t="shared" si="22"/>
        <v>0.97863936624732528</v>
      </c>
      <c r="AV26" s="82">
        <f t="shared" si="23"/>
        <v>1.971922812539354E-5</v>
      </c>
      <c r="AW26" s="112">
        <v>160</v>
      </c>
      <c r="AY26" s="113">
        <f t="shared" si="24"/>
        <v>0.9924496911816002</v>
      </c>
      <c r="BA26" s="85">
        <v>448.51299999999998</v>
      </c>
      <c r="BB26" s="85">
        <v>0.98141299999999998</v>
      </c>
      <c r="BC26" s="82">
        <f t="shared" si="290"/>
        <v>0.94953021328195031</v>
      </c>
      <c r="BD26" s="82">
        <f t="shared" si="291"/>
        <v>1.0165120889086446E-3</v>
      </c>
      <c r="BE26" s="85">
        <v>314.09899999999999</v>
      </c>
      <c r="BF26" s="85">
        <v>0.78564800000000001</v>
      </c>
      <c r="BG26" s="82">
        <f t="shared" si="28"/>
        <v>0.78517062454259889</v>
      </c>
      <c r="BH26" s="82">
        <f t="shared" si="29"/>
        <v>2.2788732732892767E-7</v>
      </c>
      <c r="BI26" s="84">
        <v>584.55899999999997</v>
      </c>
      <c r="BJ26" s="84">
        <v>0.96166099999999999</v>
      </c>
      <c r="BK26" s="82">
        <f t="shared" si="30"/>
        <v>0.89661114118827534</v>
      </c>
      <c r="BL26" s="82">
        <f t="shared" si="31"/>
        <v>4.2314841314253105E-3</v>
      </c>
      <c r="BM26" s="84">
        <v>1669.12</v>
      </c>
      <c r="BN26" s="84">
        <v>0.99041500000000005</v>
      </c>
      <c r="BO26" s="82">
        <f t="shared" si="32"/>
        <v>0.96796013669481296</v>
      </c>
      <c r="BP26" s="82">
        <f t="shared" si="33"/>
        <v>5.0422088605463764E-4</v>
      </c>
      <c r="BQ26" s="115">
        <v>2000</v>
      </c>
      <c r="BS26" s="100">
        <f t="shared" si="34"/>
        <v>0.99340559513695148</v>
      </c>
      <c r="BU26" s="84">
        <v>10.1996</v>
      </c>
      <c r="BV26" s="84">
        <v>5.5245099999999998E-2</v>
      </c>
      <c r="BW26" s="82">
        <f t="shared" si="36"/>
        <v>5.3952888712028697E-2</v>
      </c>
      <c r="BX26" s="82">
        <f t="shared" si="37"/>
        <v>1.6698100127604486E-6</v>
      </c>
      <c r="BY26" s="84">
        <v>15.4102</v>
      </c>
      <c r="BZ26" s="84">
        <v>9.7045199999999998E-2</v>
      </c>
      <c r="CA26" s="82">
        <f t="shared" si="38"/>
        <v>0.10262708682006029</v>
      </c>
      <c r="CB26" s="82">
        <f t="shared" si="39"/>
        <v>3.1157460471962792E-5</v>
      </c>
      <c r="CC26" s="115"/>
      <c r="CE26" s="113"/>
      <c r="CK26" s="115">
        <v>45</v>
      </c>
      <c r="CM26" s="82">
        <f t="shared" si="44"/>
        <v>0.89931180949735645</v>
      </c>
      <c r="CN26" s="82"/>
      <c r="CO26" s="115">
        <v>48</v>
      </c>
      <c r="CQ26" s="82">
        <f t="shared" si="46"/>
        <v>0.84774494855818106</v>
      </c>
      <c r="CR26" s="82"/>
      <c r="CS26" s="115">
        <v>300</v>
      </c>
      <c r="CU26" s="82">
        <f t="shared" si="48"/>
        <v>0.91632109096332393</v>
      </c>
      <c r="CV26" s="82"/>
      <c r="CW26" s="84">
        <v>217.07599999999999</v>
      </c>
      <c r="CX26" s="84">
        <v>0.59979099999999996</v>
      </c>
      <c r="CY26" s="82">
        <f t="shared" si="50"/>
        <v>0.59626466660789157</v>
      </c>
      <c r="CZ26" s="82">
        <f t="shared" si="51"/>
        <v>1.2435027192298693E-5</v>
      </c>
      <c r="DE26" s="115">
        <v>260</v>
      </c>
      <c r="DG26" s="113">
        <f t="shared" si="294"/>
        <v>0.97997135687374004</v>
      </c>
      <c r="DQ26" s="84">
        <v>442.82600000000002</v>
      </c>
      <c r="DR26" s="84">
        <v>0.95433299999999999</v>
      </c>
      <c r="DS26" s="82">
        <f t="shared" si="60"/>
        <v>0.93253690346804152</v>
      </c>
      <c r="DT26" s="82">
        <f t="shared" si="61"/>
        <v>4.7506982403045179E-4</v>
      </c>
      <c r="DU26" s="84">
        <v>23</v>
      </c>
      <c r="DV26" s="84">
        <v>1</v>
      </c>
      <c r="DW26" s="82">
        <f t="shared" si="62"/>
        <v>0.98846339313433762</v>
      </c>
      <c r="DX26" s="82">
        <f t="shared" si="63"/>
        <v>1.3309329797284836E-4</v>
      </c>
      <c r="DY26" s="84">
        <v>36.031599999999997</v>
      </c>
      <c r="DZ26" s="84">
        <v>0.83270999999999995</v>
      </c>
      <c r="EA26" s="82">
        <f t="shared" si="64"/>
        <v>0.83008692883746005</v>
      </c>
      <c r="EB26" s="82">
        <f t="shared" si="65"/>
        <v>6.8805023237484371E-6</v>
      </c>
      <c r="EC26" s="84">
        <v>63.285499999999999</v>
      </c>
      <c r="ED26" s="84">
        <v>9.4420600000000004E-3</v>
      </c>
      <c r="EE26" s="82">
        <f t="shared" si="66"/>
        <v>4.8541701326324009E-4</v>
      </c>
      <c r="EF26" s="82">
        <f t="shared" si="67"/>
        <v>8.0221453591860798E-5</v>
      </c>
      <c r="EG26" s="84">
        <v>101.67</v>
      </c>
      <c r="EH26" s="84">
        <v>0.37493599999999999</v>
      </c>
      <c r="EI26" s="82">
        <f t="shared" si="68"/>
        <v>0.38470158629343282</v>
      </c>
      <c r="EJ26" s="82">
        <f t="shared" si="69"/>
        <v>9.5366675654483095E-5</v>
      </c>
      <c r="EK26" s="84">
        <v>1637.89</v>
      </c>
      <c r="EL26" s="84">
        <v>0.964615</v>
      </c>
      <c r="EM26" s="82">
        <f t="shared" si="70"/>
        <v>0.95475338176788682</v>
      </c>
      <c r="EN26" s="82">
        <f t="shared" si="71"/>
        <v>9.7251514155947047E-5</v>
      </c>
      <c r="EO26" s="115">
        <v>18</v>
      </c>
      <c r="EQ26" s="113">
        <f t="shared" si="72"/>
        <v>0.98759212264655749</v>
      </c>
      <c r="ES26" s="84">
        <v>33.863700000000001</v>
      </c>
      <c r="ET26" s="84">
        <v>0.97794099999999995</v>
      </c>
      <c r="EU26" s="82">
        <f t="shared" si="74"/>
        <v>0.89764125003989592</v>
      </c>
      <c r="EV26" s="82">
        <f t="shared" si="75"/>
        <v>6.4480498436552264E-3</v>
      </c>
      <c r="EW26" s="84">
        <v>83.256</v>
      </c>
      <c r="EX26" s="84">
        <v>0.95614399999999999</v>
      </c>
      <c r="EY26" s="82">
        <f t="shared" si="76"/>
        <v>0.91569334118562229</v>
      </c>
      <c r="EZ26" s="82">
        <f t="shared" si="77"/>
        <v>1.6362557985171928E-3</v>
      </c>
      <c r="FA26" s="84">
        <v>118.182</v>
      </c>
      <c r="FB26" s="84">
        <v>0.71774199999999999</v>
      </c>
      <c r="FC26" s="82">
        <f t="shared" si="78"/>
        <v>0.75169750807055014</v>
      </c>
      <c r="FD26" s="82">
        <f t="shared" si="79"/>
        <v>1.1529765283291959E-3</v>
      </c>
      <c r="FE26" s="84">
        <v>1502.52</v>
      </c>
      <c r="FF26" s="84">
        <v>0.99176299999999995</v>
      </c>
      <c r="FG26" s="82">
        <f t="shared" si="80"/>
        <v>0.92038401812040693</v>
      </c>
      <c r="FH26" s="82">
        <f t="shared" si="81"/>
        <v>5.0949590541672684E-3</v>
      </c>
      <c r="FI26" s="84">
        <v>111.92700000000001</v>
      </c>
      <c r="FJ26" s="84">
        <v>0.95454499999999998</v>
      </c>
      <c r="FK26" s="82">
        <f t="shared" si="82"/>
        <v>0.99259811502668693</v>
      </c>
      <c r="FL26" s="82">
        <f t="shared" si="83"/>
        <v>1.4480395632342686E-3</v>
      </c>
      <c r="FM26" s="84">
        <v>131.107</v>
      </c>
      <c r="FN26" s="84">
        <v>0.95933000000000002</v>
      </c>
      <c r="FO26" s="82">
        <f t="shared" si="84"/>
        <v>0.991098938895008</v>
      </c>
      <c r="FP26" s="82">
        <f t="shared" si="85"/>
        <v>1.0092654785147509E-3</v>
      </c>
      <c r="FQ26" s="84">
        <v>105.63</v>
      </c>
      <c r="FR26" s="84">
        <v>0.80622000000000005</v>
      </c>
      <c r="FS26" s="82">
        <f t="shared" si="86"/>
        <v>0.83165941393974707</v>
      </c>
      <c r="FT26" s="82">
        <f t="shared" si="87"/>
        <v>6.4716378159779524E-4</v>
      </c>
      <c r="FU26" s="84">
        <v>131.393</v>
      </c>
      <c r="FV26" s="84">
        <v>0.92823</v>
      </c>
      <c r="FW26" s="82">
        <f t="shared" si="88"/>
        <v>0.93771274109748559</v>
      </c>
      <c r="FX26" s="82">
        <f t="shared" si="89"/>
        <v>8.9922378721942245E-5</v>
      </c>
      <c r="FY26" s="84">
        <v>720</v>
      </c>
      <c r="FZ26" s="84">
        <v>1</v>
      </c>
      <c r="GA26" s="82">
        <f t="shared" si="90"/>
        <v>0.99794489382686213</v>
      </c>
      <c r="GB26" s="82">
        <f t="shared" si="91"/>
        <v>4.2234613828693652E-6</v>
      </c>
      <c r="GC26" s="84">
        <v>295.86099999999999</v>
      </c>
      <c r="GD26" s="84">
        <v>0.98863599999999996</v>
      </c>
      <c r="GE26" s="82">
        <f t="shared" si="92"/>
        <v>0.99764496350857834</v>
      </c>
      <c r="GF26" s="82">
        <f t="shared" si="93"/>
        <v>8.1161423498896925E-5</v>
      </c>
      <c r="GK26" s="84">
        <v>436.166</v>
      </c>
      <c r="GL26" s="84">
        <v>0.90625</v>
      </c>
      <c r="GM26" s="82">
        <f t="shared" si="96"/>
        <v>0.93835369925470047</v>
      </c>
      <c r="GN26" s="82">
        <f t="shared" si="97"/>
        <v>1.0306475058362555E-3</v>
      </c>
      <c r="GO26" s="84">
        <v>565.79499999999996</v>
      </c>
      <c r="GP26" s="84">
        <v>0.97443199999999996</v>
      </c>
      <c r="GQ26" s="82">
        <f t="shared" si="98"/>
        <v>0.94472536568163479</v>
      </c>
      <c r="GR26" s="82">
        <f t="shared" si="99"/>
        <v>8.8248412252507169E-4</v>
      </c>
      <c r="GS26" s="84">
        <v>520.04399999999998</v>
      </c>
      <c r="GT26" s="84">
        <v>0.78409099999999998</v>
      </c>
      <c r="GU26" s="82">
        <f t="shared" si="100"/>
        <v>0.75831213306155709</v>
      </c>
      <c r="GV26" s="82">
        <f t="shared" si="101"/>
        <v>6.6454998062994396E-4</v>
      </c>
      <c r="HE26" s="84">
        <v>277.41899999999998</v>
      </c>
      <c r="HF26" s="84">
        <v>1</v>
      </c>
      <c r="HG26" s="82">
        <f t="shared" si="106"/>
        <v>0.9994876817774534</v>
      </c>
      <c r="HH26" s="82">
        <f t="shared" si="107"/>
        <v>2.6246996115331155E-7</v>
      </c>
      <c r="HI26" s="84">
        <v>315.05700000000002</v>
      </c>
      <c r="HJ26" s="84">
        <v>0.997143</v>
      </c>
      <c r="HK26" s="82">
        <f t="shared" si="108"/>
        <v>0.99975425935732332</v>
      </c>
      <c r="HL26" s="82">
        <f t="shared" si="109"/>
        <v>6.8186754312085691E-6</v>
      </c>
      <c r="HM26" s="84">
        <v>2.1998833333333332</v>
      </c>
      <c r="HN26" s="84">
        <v>0.76852100000000001</v>
      </c>
      <c r="HO26" s="82">
        <f t="shared" si="110"/>
        <v>0.79041526716966903</v>
      </c>
      <c r="HP26" s="82">
        <f t="shared" si="111"/>
        <v>4.7935893489684683E-4</v>
      </c>
      <c r="HQ26" s="84">
        <v>1.4056183333333334</v>
      </c>
      <c r="HR26" s="84">
        <v>0.97538599999999998</v>
      </c>
      <c r="HS26" s="82">
        <f t="shared" si="112"/>
        <v>0.99999999982716714</v>
      </c>
      <c r="HT26" s="82">
        <f t="shared" si="113"/>
        <v>6.0584898749178526E-4</v>
      </c>
      <c r="HU26" s="84">
        <v>1.3293649999999999</v>
      </c>
      <c r="HV26" s="84">
        <v>0.96340700000000001</v>
      </c>
      <c r="HW26" s="82">
        <f t="shared" si="114"/>
        <v>0.99999999937740647</v>
      </c>
      <c r="HX26" s="82">
        <f t="shared" si="115"/>
        <v>1.3390476034348692E-3</v>
      </c>
      <c r="HY26" s="84">
        <v>1.4944283333333332</v>
      </c>
      <c r="HZ26" s="84">
        <v>0.88968800000000003</v>
      </c>
      <c r="IA26" s="82">
        <f t="shared" si="116"/>
        <v>0.98405545481222301</v>
      </c>
      <c r="IB26" s="82">
        <f t="shared" si="117"/>
        <v>8.9052165277369449E-3</v>
      </c>
      <c r="IC26" s="84">
        <v>4.3897000000000004</v>
      </c>
      <c r="ID26" s="84">
        <v>0.84465299999999999</v>
      </c>
      <c r="IE26" s="82">
        <f t="shared" si="118"/>
        <v>0.84174073346424971</v>
      </c>
      <c r="IF26" s="82">
        <f t="shared" si="119"/>
        <v>8.4812963752509035E-6</v>
      </c>
      <c r="IO26" s="84">
        <v>2.25</v>
      </c>
      <c r="IP26" s="84">
        <v>0.60179499999999997</v>
      </c>
      <c r="IQ26" s="82">
        <f t="shared" si="124"/>
        <v>0.6134873997331628</v>
      </c>
      <c r="IR26" s="82">
        <f t="shared" si="125"/>
        <v>1.3671221152006618E-4</v>
      </c>
      <c r="IS26" s="93">
        <v>242.16200000000001</v>
      </c>
      <c r="IT26" s="94">
        <v>0.967059</v>
      </c>
      <c r="IU26" s="82">
        <f t="shared" si="274"/>
        <v>0.94627773571883023</v>
      </c>
      <c r="IV26" s="82">
        <f t="shared" si="275"/>
        <v>4.3186094512382274E-4</v>
      </c>
      <c r="IW26" s="93">
        <v>348.108</v>
      </c>
      <c r="IX26" s="94">
        <v>0.96941200000000005</v>
      </c>
      <c r="IY26" s="82">
        <f t="shared" si="276"/>
        <v>0.98325802762314529</v>
      </c>
      <c r="IZ26" s="82">
        <f t="shared" si="277"/>
        <v>1.9171248094090103E-4</v>
      </c>
      <c r="JA26" s="93">
        <v>422.52300000000002</v>
      </c>
      <c r="JB26" s="94">
        <v>0.97411800000000004</v>
      </c>
      <c r="JC26" s="82">
        <f t="shared" si="278"/>
        <v>0.97522418601975858</v>
      </c>
      <c r="JD26" s="82">
        <f t="shared" si="279"/>
        <v>1.2236475103092348E-6</v>
      </c>
      <c r="JE26" s="93">
        <v>471.71199999999999</v>
      </c>
      <c r="JF26" s="94">
        <v>0.74117599999999995</v>
      </c>
      <c r="JG26" s="82">
        <f t="shared" si="280"/>
        <v>0.74242834350314935</v>
      </c>
      <c r="JH26" s="82">
        <f t="shared" si="281"/>
        <v>1.5683642498805116E-6</v>
      </c>
      <c r="JI26" s="93">
        <v>605.40499999999997</v>
      </c>
      <c r="JJ26" s="94">
        <v>0.934118</v>
      </c>
      <c r="JK26" s="82">
        <f t="shared" si="282"/>
        <v>0.9411476400053177</v>
      </c>
      <c r="JL26" s="82">
        <f t="shared" si="283"/>
        <v>4.9415838604362954E-5</v>
      </c>
      <c r="JQ26" s="97">
        <v>161.07599999999999</v>
      </c>
      <c r="JR26" s="98">
        <v>0.98906799999999995</v>
      </c>
      <c r="JS26" s="82">
        <f t="shared" si="286"/>
        <v>0.99884659430972678</v>
      </c>
      <c r="JT26" s="82">
        <f t="shared" si="287"/>
        <v>9.5620906674221917E-5</v>
      </c>
      <c r="QM26" s="82"/>
      <c r="QN26" s="82"/>
      <c r="TU26">
        <v>194.97499999999999</v>
      </c>
      <c r="TV26">
        <v>0.97775900000000004</v>
      </c>
      <c r="TW26" s="82">
        <f t="shared" si="256"/>
        <v>0.92484357248611104</v>
      </c>
      <c r="TX26" s="82">
        <f t="shared" si="257"/>
        <v>2.800042468977641E-3</v>
      </c>
      <c r="UC26" s="84">
        <v>175.21370370370369</v>
      </c>
      <c r="UD26" s="84">
        <v>1</v>
      </c>
      <c r="UE26" s="82">
        <f t="shared" si="260"/>
        <v>0.99984154311530238</v>
      </c>
      <c r="UF26" s="82">
        <f t="shared" si="261"/>
        <v>2.5108584308075468E-8</v>
      </c>
      <c r="UG26" s="84">
        <v>269.58703703703702</v>
      </c>
      <c r="UH26" s="84">
        <v>0.9656652</v>
      </c>
      <c r="UI26" s="82">
        <f t="shared" si="262"/>
        <v>0.99999468726029428</v>
      </c>
      <c r="UJ26" s="82">
        <f t="shared" si="263"/>
        <v>1.1785136955547071E-3</v>
      </c>
      <c r="UO26" s="84">
        <v>109.99148148148147</v>
      </c>
      <c r="UP26" s="84">
        <v>1</v>
      </c>
      <c r="UQ26" s="82">
        <f t="shared" si="266"/>
        <v>0.98170085766345438</v>
      </c>
      <c r="UR26" s="82">
        <f t="shared" si="267"/>
        <v>3.3485861025315611E-4</v>
      </c>
      <c r="US26" s="84">
        <v>64.102592592592586</v>
      </c>
      <c r="UT26" s="84">
        <v>1</v>
      </c>
      <c r="UU26" s="82">
        <f t="shared" si="268"/>
        <v>0.96569234857308539</v>
      </c>
      <c r="UV26" s="82">
        <f t="shared" si="269"/>
        <v>1.1770149464306761E-3</v>
      </c>
      <c r="UY26" s="82"/>
      <c r="UZ26" s="82"/>
    </row>
    <row r="27" spans="1:576" x14ac:dyDescent="0.25">
      <c r="E27" s="85">
        <v>167.67099999999999</v>
      </c>
      <c r="F27" s="85">
        <v>0.85074399999999994</v>
      </c>
      <c r="G27" s="82">
        <f t="shared" si="1"/>
        <v>0.81530104517232616</v>
      </c>
      <c r="H27" s="82">
        <f t="shared" ref="H27:H33" si="300">(F27-G27)^2</f>
        <v>1.2562030469165247E-3</v>
      </c>
      <c r="I27" s="85">
        <v>183.37899999999999</v>
      </c>
      <c r="J27" s="85">
        <v>0.858209</v>
      </c>
      <c r="K27" s="82">
        <f t="shared" si="4"/>
        <v>0.87205859854933054</v>
      </c>
      <c r="L27" s="82">
        <f t="shared" si="5"/>
        <v>1.9181137997761872E-4</v>
      </c>
      <c r="M27" s="85">
        <v>618.76400000000001</v>
      </c>
      <c r="N27" s="85">
        <v>0.97769499999999998</v>
      </c>
      <c r="O27" s="82">
        <f t="shared" si="295"/>
        <v>0.95374550481318454</v>
      </c>
      <c r="P27" s="82">
        <f t="shared" si="296"/>
        <v>5.7357831970329589E-4</v>
      </c>
      <c r="Q27" s="85">
        <v>322.089</v>
      </c>
      <c r="R27" s="85">
        <v>0.81918800000000003</v>
      </c>
      <c r="S27" s="82">
        <f t="shared" si="8"/>
        <v>0.81721421976320396</v>
      </c>
      <c r="T27" s="82">
        <f t="shared" si="9"/>
        <v>3.8958084231667238E-6</v>
      </c>
      <c r="U27" s="112">
        <v>90</v>
      </c>
      <c r="W27" s="92">
        <f t="shared" si="297"/>
        <v>0.9744786553157081</v>
      </c>
      <c r="Y27" s="85">
        <v>105.753</v>
      </c>
      <c r="Z27" s="85">
        <v>0.82386300000000001</v>
      </c>
      <c r="AA27" s="82">
        <f t="shared" ref="AA27:AA46" si="301">EXP(-1*EXP(Z$67*(Y$67-Y27)))</f>
        <v>0.8422007101830622</v>
      </c>
      <c r="AB27" s="82">
        <f t="shared" ref="AB27:AB35" si="302">(Z27-AA27)^2</f>
        <v>3.362716147579825E-4</v>
      </c>
      <c r="AC27" s="112">
        <v>185</v>
      </c>
      <c r="AE27" s="113">
        <f t="shared" si="14"/>
        <v>0.98858652717684192</v>
      </c>
      <c r="AG27" s="85">
        <v>596.79600000000005</v>
      </c>
      <c r="AH27" s="85">
        <v>0.85130099999999997</v>
      </c>
      <c r="AI27" s="82">
        <f t="shared" si="16"/>
        <v>0.89592126262787974</v>
      </c>
      <c r="AJ27" s="82">
        <f t="shared" si="17"/>
        <v>1.9909678369809639E-3</v>
      </c>
      <c r="AK27" s="85">
        <v>441.33699999999999</v>
      </c>
      <c r="AL27" s="85">
        <v>0.94541799999999998</v>
      </c>
      <c r="AM27" s="82">
        <f t="shared" si="298"/>
        <v>0.912134956574009</v>
      </c>
      <c r="AN27" s="82">
        <f t="shared" si="299"/>
        <v>1.1077609796964012E-3</v>
      </c>
      <c r="AS27" s="85">
        <v>105.753</v>
      </c>
      <c r="AT27" s="85">
        <v>0.98682599999999998</v>
      </c>
      <c r="AU27" s="82">
        <f t="shared" si="22"/>
        <v>0.98193864102697204</v>
      </c>
      <c r="AV27" s="82">
        <f t="shared" si="23"/>
        <v>2.3886277731236763E-5</v>
      </c>
      <c r="AW27" s="112">
        <v>170</v>
      </c>
      <c r="AY27" s="113">
        <f t="shared" si="24"/>
        <v>0.99609906908499612</v>
      </c>
      <c r="BA27" s="85">
        <v>464.98899999999998</v>
      </c>
      <c r="BB27" s="85">
        <v>0.98512999999999995</v>
      </c>
      <c r="BC27" s="82">
        <f t="shared" si="290"/>
        <v>0.96549601559185205</v>
      </c>
      <c r="BD27" s="82">
        <f t="shared" si="291"/>
        <v>3.8549334373939474E-4</v>
      </c>
      <c r="BE27" s="85">
        <v>322.089</v>
      </c>
      <c r="BF27" s="85">
        <v>0.81918800000000003</v>
      </c>
      <c r="BG27" s="82">
        <f t="shared" si="28"/>
        <v>0.81721375400905694</v>
      </c>
      <c r="BH27" s="82">
        <f t="shared" si="29"/>
        <v>3.8976472327548673E-6</v>
      </c>
      <c r="BI27" s="84">
        <v>595.58799999999997</v>
      </c>
      <c r="BJ27" s="84">
        <v>0.97763599999999995</v>
      </c>
      <c r="BK27" s="82">
        <f t="shared" si="30"/>
        <v>0.92001575114532164</v>
      </c>
      <c r="BL27" s="82">
        <f t="shared" si="31"/>
        <v>3.3200930780750574E-3</v>
      </c>
      <c r="BM27" s="84">
        <v>1595.59</v>
      </c>
      <c r="BN27" s="84">
        <v>0.99041500000000005</v>
      </c>
      <c r="BO27" s="82">
        <f t="shared" si="32"/>
        <v>0.95447124200748035</v>
      </c>
      <c r="BP27" s="82">
        <f t="shared" si="33"/>
        <v>1.2919537386248236E-3</v>
      </c>
      <c r="BQ27" s="115">
        <v>2200</v>
      </c>
      <c r="BS27" s="113">
        <f t="shared" si="34"/>
        <v>0.99763590865059826</v>
      </c>
      <c r="BU27" s="84">
        <v>10.4213</v>
      </c>
      <c r="BV27" s="84">
        <v>5.8295300000000001E-2</v>
      </c>
      <c r="BW27" s="82">
        <f t="shared" si="36"/>
        <v>5.7573299751429829E-2</v>
      </c>
      <c r="BX27" s="82">
        <f t="shared" si="37"/>
        <v>5.2128435893538992E-7</v>
      </c>
      <c r="BY27" s="84">
        <v>15.521100000000001</v>
      </c>
      <c r="BZ27" s="84">
        <v>0.100095</v>
      </c>
      <c r="CA27" s="82">
        <f t="shared" si="38"/>
        <v>0.10538782754425748</v>
      </c>
      <c r="CB27" s="82">
        <f t="shared" si="39"/>
        <v>2.8014023413250586E-5</v>
      </c>
      <c r="CK27" s="115">
        <v>47</v>
      </c>
      <c r="CM27" s="82">
        <f t="shared" si="44"/>
        <v>0.93800784881310628</v>
      </c>
      <c r="CN27" s="82"/>
      <c r="CO27" s="115">
        <v>49</v>
      </c>
      <c r="CQ27" s="82">
        <f t="shared" si="46"/>
        <v>0.88775384643578759</v>
      </c>
      <c r="CR27" s="82"/>
      <c r="CS27" s="115">
        <v>320</v>
      </c>
      <c r="CU27" s="82">
        <f t="shared" si="48"/>
        <v>0.94496976231339391</v>
      </c>
      <c r="CV27" s="82"/>
      <c r="CW27" s="84">
        <v>219.30799999999999</v>
      </c>
      <c r="CX27" s="84">
        <v>0.61505399999999999</v>
      </c>
      <c r="CY27" s="82">
        <f t="shared" si="50"/>
        <v>0.61740286436544822</v>
      </c>
      <c r="CZ27" s="82">
        <f t="shared" si="51"/>
        <v>5.517163807272532E-6</v>
      </c>
      <c r="DE27" s="115">
        <v>270</v>
      </c>
      <c r="DG27" s="113">
        <f t="shared" si="294"/>
        <v>0.98445335197221107</v>
      </c>
      <c r="DQ27" s="84">
        <v>461.154</v>
      </c>
      <c r="DR27" s="84">
        <v>0.96666700000000005</v>
      </c>
      <c r="DS27" s="82">
        <f t="shared" si="60"/>
        <v>0.94360948717996929</v>
      </c>
      <c r="DT27" s="82">
        <f t="shared" si="61"/>
        <v>5.3164889744588325E-4</v>
      </c>
      <c r="DY27" s="84">
        <v>37.037500000000001</v>
      </c>
      <c r="DZ27" s="84">
        <v>0.86149500000000001</v>
      </c>
      <c r="EA27" s="82">
        <f t="shared" si="64"/>
        <v>0.84913587051056671</v>
      </c>
      <c r="EB27" s="82">
        <f t="shared" si="65"/>
        <v>1.5274808173657971E-4</v>
      </c>
      <c r="EC27" s="84">
        <v>65.978499999999997</v>
      </c>
      <c r="ED27" s="84">
        <v>9.4420600000000004E-3</v>
      </c>
      <c r="EE27" s="82">
        <f t="shared" si="66"/>
        <v>1.2432436894806056E-3</v>
      </c>
      <c r="EF27" s="82">
        <f t="shared" si="67"/>
        <v>6.7220588893638847E-5</v>
      </c>
      <c r="EG27" s="84">
        <v>104.63800000000001</v>
      </c>
      <c r="EH27" s="84">
        <v>0.42127700000000001</v>
      </c>
      <c r="EI27" s="82">
        <f t="shared" si="68"/>
        <v>0.4271796684829785</v>
      </c>
      <c r="EJ27" s="82">
        <f t="shared" si="69"/>
        <v>3.484149521994759E-5</v>
      </c>
      <c r="EK27" s="84">
        <v>1701.05</v>
      </c>
      <c r="EL27" s="84">
        <v>0.97730799999999995</v>
      </c>
      <c r="EM27" s="82">
        <f t="shared" si="70"/>
        <v>0.96681287660541093</v>
      </c>
      <c r="EN27" s="82">
        <f t="shared" si="71"/>
        <v>1.1014761506764982E-4</v>
      </c>
      <c r="EO27" s="115">
        <v>19</v>
      </c>
      <c r="EQ27" s="113">
        <f t="shared" si="72"/>
        <v>0.99226082480664102</v>
      </c>
      <c r="ES27" s="84">
        <v>35.040500000000002</v>
      </c>
      <c r="ET27" s="84">
        <v>0.98161799999999999</v>
      </c>
      <c r="EU27" s="82">
        <f t="shared" si="74"/>
        <v>0.91366792401348884</v>
      </c>
      <c r="EV27" s="82">
        <f t="shared" si="75"/>
        <v>4.6172128265726392E-3</v>
      </c>
      <c r="EW27" s="84">
        <v>86.431299999999993</v>
      </c>
      <c r="EX27" s="84">
        <v>0.96006400000000003</v>
      </c>
      <c r="EY27" s="82">
        <f t="shared" si="76"/>
        <v>0.9314823661143522</v>
      </c>
      <c r="EZ27" s="82">
        <f t="shared" si="77"/>
        <v>8.1690979557321212E-4</v>
      </c>
      <c r="FA27" s="84">
        <v>123.535</v>
      </c>
      <c r="FB27" s="84">
        <v>0.76612899999999995</v>
      </c>
      <c r="FC27" s="82">
        <f t="shared" si="78"/>
        <v>0.7905333780852537</v>
      </c>
      <c r="FD27" s="82">
        <f t="shared" si="79"/>
        <v>5.9557366972801367E-4</v>
      </c>
      <c r="FE27" s="84">
        <v>1552.94</v>
      </c>
      <c r="FF27" s="84">
        <v>0.99185500000000004</v>
      </c>
      <c r="FG27" s="82">
        <f t="shared" si="80"/>
        <v>0.93522303217813152</v>
      </c>
      <c r="FH27" s="82">
        <f t="shared" si="81"/>
        <v>3.2071797793771519E-3</v>
      </c>
      <c r="FI27" s="84">
        <v>114.79</v>
      </c>
      <c r="FJ27" s="84">
        <v>0.95933000000000002</v>
      </c>
      <c r="FK27" s="82">
        <f t="shared" si="82"/>
        <v>0.99392109373047188</v>
      </c>
      <c r="FL27" s="82">
        <f t="shared" si="83"/>
        <v>1.19654376547029E-3</v>
      </c>
      <c r="FM27" s="84">
        <v>134.828</v>
      </c>
      <c r="FN27" s="84">
        <v>0.96172199999999997</v>
      </c>
      <c r="FO27" s="82">
        <f t="shared" si="84"/>
        <v>0.99312954456027169</v>
      </c>
      <c r="FP27" s="82">
        <f t="shared" si="85"/>
        <v>9.8643385530545417E-4</v>
      </c>
      <c r="FQ27" s="84">
        <v>107.34699999999999</v>
      </c>
      <c r="FR27" s="84">
        <v>0.822967</v>
      </c>
      <c r="FS27" s="82">
        <f t="shared" si="86"/>
        <v>0.85313145251520095</v>
      </c>
      <c r="FT27" s="82">
        <f t="shared" si="87"/>
        <v>9.0989419554181263E-4</v>
      </c>
      <c r="FU27" s="84">
        <v>134.256</v>
      </c>
      <c r="FV27" s="84">
        <v>0.94497600000000004</v>
      </c>
      <c r="FW27" s="82">
        <f t="shared" si="88"/>
        <v>0.95543339281824236</v>
      </c>
      <c r="FX27" s="82">
        <f t="shared" si="89"/>
        <v>1.0935706455502599E-4</v>
      </c>
      <c r="GC27" s="84">
        <v>300.43599999999998</v>
      </c>
      <c r="GD27" s="84">
        <v>0.98863599999999996</v>
      </c>
      <c r="GE27" s="82">
        <f t="shared" si="92"/>
        <v>0.99832799736091704</v>
      </c>
      <c r="GF27" s="82">
        <f t="shared" si="93"/>
        <v>9.3934812844023683E-5</v>
      </c>
      <c r="GK27" s="84">
        <v>452.94099999999997</v>
      </c>
      <c r="GL27" s="84">
        <v>0.94034099999999998</v>
      </c>
      <c r="GM27" s="82">
        <f t="shared" si="96"/>
        <v>0.97061444596261648</v>
      </c>
      <c r="GN27" s="82">
        <f t="shared" si="97"/>
        <v>9.164815304514611E-4</v>
      </c>
      <c r="GO27" s="84">
        <v>574.94600000000003</v>
      </c>
      <c r="GP27" s="84">
        <v>0.98295500000000002</v>
      </c>
      <c r="GQ27" s="82">
        <f t="shared" si="98"/>
        <v>0.95499502997994079</v>
      </c>
      <c r="GR27" s="82">
        <f t="shared" si="99"/>
        <v>7.8175992352261107E-4</v>
      </c>
      <c r="GS27" s="84">
        <v>529.19399999999996</v>
      </c>
      <c r="GT27" s="84">
        <v>0.8125</v>
      </c>
      <c r="GU27" s="82">
        <f t="shared" si="100"/>
        <v>0.79834104987403165</v>
      </c>
      <c r="GV27" s="82">
        <f t="shared" si="101"/>
        <v>2.0047586866965916E-4</v>
      </c>
      <c r="HI27" s="84">
        <v>320</v>
      </c>
      <c r="HJ27" s="84">
        <v>1</v>
      </c>
      <c r="HK27" s="82">
        <f t="shared" si="108"/>
        <v>0.99984977126962626</v>
      </c>
      <c r="HL27" s="82">
        <f t="shared" si="109"/>
        <v>2.2568671429704658E-8</v>
      </c>
      <c r="HM27" s="84">
        <v>2.3334333333333332</v>
      </c>
      <c r="HN27" s="84">
        <v>0.78729099999999996</v>
      </c>
      <c r="HO27" s="82">
        <f t="shared" si="110"/>
        <v>0.81436088342412671</v>
      </c>
      <c r="HP27" s="82">
        <f t="shared" si="111"/>
        <v>7.3277858859581218E-4</v>
      </c>
      <c r="HQ27" s="84">
        <v>1.4843583333333332</v>
      </c>
      <c r="HR27" s="84">
        <v>0.97546100000000002</v>
      </c>
      <c r="HS27" s="82">
        <f t="shared" si="112"/>
        <v>0.99999999995398525</v>
      </c>
      <c r="HT27" s="82">
        <f t="shared" si="113"/>
        <v>6.0216251874168714E-4</v>
      </c>
      <c r="HU27" s="84">
        <v>1.4120366666666666</v>
      </c>
      <c r="HV27" s="84">
        <v>0.97903600000000002</v>
      </c>
      <c r="HW27" s="82">
        <f t="shared" si="114"/>
        <v>0.99999999984484045</v>
      </c>
      <c r="HX27" s="82">
        <f t="shared" si="115"/>
        <v>4.3948928949446962E-4</v>
      </c>
      <c r="HY27" s="84">
        <v>1.5805466666666668</v>
      </c>
      <c r="HZ27" s="84">
        <v>0.89922800000000003</v>
      </c>
      <c r="IA27" s="82">
        <f t="shared" si="116"/>
        <v>0.98782549292545185</v>
      </c>
      <c r="IB27" s="82">
        <f t="shared" si="117"/>
        <v>7.8495157526754858E-3</v>
      </c>
      <c r="IC27" s="84">
        <v>4.4889666666666672</v>
      </c>
      <c r="ID27" s="84">
        <v>0.86513200000000001</v>
      </c>
      <c r="IE27" s="82">
        <f t="shared" si="118"/>
        <v>0.86580678460843274</v>
      </c>
      <c r="IF27" s="82">
        <f t="shared" si="119"/>
        <v>4.5533426777771607E-7</v>
      </c>
      <c r="IO27" s="84">
        <v>2.3823500000000002</v>
      </c>
      <c r="IP27" s="84">
        <v>0.63764699999999996</v>
      </c>
      <c r="IQ27" s="82">
        <f t="shared" si="124"/>
        <v>0.66665289533472116</v>
      </c>
      <c r="IR27" s="82">
        <f t="shared" si="125"/>
        <v>8.4134196416880101E-4</v>
      </c>
      <c r="IS27" s="93">
        <v>249.73</v>
      </c>
      <c r="IT27" s="94">
        <v>0.97411800000000004</v>
      </c>
      <c r="IU27" s="82">
        <f t="shared" si="274"/>
        <v>0.96712357022305717</v>
      </c>
      <c r="IV27" s="82">
        <f t="shared" si="275"/>
        <v>4.8922047904585054E-5</v>
      </c>
      <c r="IW27" s="93">
        <v>361.98200000000003</v>
      </c>
      <c r="IX27" s="94">
        <v>0.97411800000000004</v>
      </c>
      <c r="IY27" s="82">
        <f t="shared" si="276"/>
        <v>0.99150541558594363</v>
      </c>
      <c r="IZ27" s="82">
        <f t="shared" si="277"/>
        <v>3.0232222075831402E-4</v>
      </c>
      <c r="JA27" s="93">
        <v>432.613</v>
      </c>
      <c r="JB27" s="94">
        <v>0.98117600000000005</v>
      </c>
      <c r="JC27" s="82">
        <f t="shared" si="278"/>
        <v>0.98476224502193865</v>
      </c>
      <c r="JD27" s="82">
        <f t="shared" si="279"/>
        <v>1.2861153357379429E-5</v>
      </c>
      <c r="JE27" s="93">
        <v>486.84699999999998</v>
      </c>
      <c r="JF27" s="94">
        <v>0.80941200000000002</v>
      </c>
      <c r="JG27" s="82">
        <f t="shared" si="280"/>
        <v>0.81142949086516714</v>
      </c>
      <c r="JH27" s="82">
        <f t="shared" si="281"/>
        <v>4.070269391032755E-6</v>
      </c>
      <c r="JI27" s="93">
        <v>623.06299999999999</v>
      </c>
      <c r="JJ27" s="94">
        <v>0.95764700000000003</v>
      </c>
      <c r="JK27" s="82">
        <f t="shared" si="282"/>
        <v>0.95902739562930051</v>
      </c>
      <c r="JL27" s="82">
        <f t="shared" si="283"/>
        <v>1.9054920933918663E-6</v>
      </c>
      <c r="JQ27" s="97">
        <v>168.33199999999999</v>
      </c>
      <c r="JR27" s="98">
        <v>0.996058</v>
      </c>
      <c r="JS27" s="82">
        <f t="shared" si="286"/>
        <v>0.99940228276523413</v>
      </c>
      <c r="JT27" s="82">
        <f t="shared" si="287"/>
        <v>1.1184227213842039E-5</v>
      </c>
      <c r="QM27" s="82"/>
      <c r="QN27" s="82"/>
      <c r="TU27">
        <v>206.80699999999999</v>
      </c>
      <c r="TV27">
        <v>0.99088900000000002</v>
      </c>
      <c r="TW27" s="82">
        <f t="shared" si="256"/>
        <v>0.95460286595987953</v>
      </c>
      <c r="TX27" s="82">
        <f t="shared" si="257"/>
        <v>1.3166835235775907E-3</v>
      </c>
      <c r="UG27" s="84">
        <v>295.94</v>
      </c>
      <c r="UH27" s="84">
        <v>0.97210300000000005</v>
      </c>
      <c r="UI27" s="82">
        <f t="shared" si="262"/>
        <v>0.99999873663917027</v>
      </c>
      <c r="UJ27" s="82">
        <f t="shared" si="263"/>
        <v>7.7817212264194395E-4</v>
      </c>
      <c r="UY27" s="82"/>
      <c r="UZ27" s="82"/>
    </row>
    <row r="28" spans="1:576" x14ac:dyDescent="0.25">
      <c r="E28" s="85">
        <v>173.69900000000001</v>
      </c>
      <c r="F28" s="85">
        <v>0.89157799999999998</v>
      </c>
      <c r="G28" s="82">
        <f t="shared" si="1"/>
        <v>0.84850680153309743</v>
      </c>
      <c r="H28" s="82">
        <f t="shared" si="300"/>
        <v>1.8551281373753086E-3</v>
      </c>
      <c r="I28" s="85">
        <v>187.76300000000001</v>
      </c>
      <c r="J28" s="85">
        <v>0.884328</v>
      </c>
      <c r="K28" s="82">
        <f t="shared" si="4"/>
        <v>0.89440251032502538</v>
      </c>
      <c r="L28" s="82">
        <f t="shared" si="5"/>
        <v>1.0149575828904292E-4</v>
      </c>
      <c r="M28" s="85">
        <v>629.74800000000005</v>
      </c>
      <c r="N28" s="85">
        <v>0.98141299999999998</v>
      </c>
      <c r="O28" s="82">
        <f t="shared" si="295"/>
        <v>0.96469867824358413</v>
      </c>
      <c r="P28" s="82">
        <f t="shared" si="296"/>
        <v>2.7936855177699627E-4</v>
      </c>
      <c r="Q28" s="85">
        <v>328.48599999999999</v>
      </c>
      <c r="R28" s="85">
        <v>0.84900500000000001</v>
      </c>
      <c r="S28" s="82">
        <f t="shared" si="8"/>
        <v>0.83974839916952093</v>
      </c>
      <c r="T28" s="82">
        <f t="shared" si="9"/>
        <v>8.5684658934825962E-5</v>
      </c>
      <c r="U28" s="112">
        <v>95</v>
      </c>
      <c r="W28" s="113">
        <f t="shared" si="297"/>
        <v>0.98214206436342566</v>
      </c>
      <c r="Y28" s="85">
        <v>106.849</v>
      </c>
      <c r="Z28" s="85">
        <v>0.86832399999999998</v>
      </c>
      <c r="AA28" s="82">
        <f t="shared" si="301"/>
        <v>0.84932425982098481</v>
      </c>
      <c r="AB28" s="82">
        <f t="shared" si="302"/>
        <v>3.6099012687008372E-4</v>
      </c>
      <c r="AC28" s="112">
        <v>200</v>
      </c>
      <c r="AE28" s="113">
        <f t="shared" si="14"/>
        <v>0.99522788767179182</v>
      </c>
      <c r="AG28" s="85">
        <v>615.10299999999995</v>
      </c>
      <c r="AH28" s="85">
        <v>0.88475800000000004</v>
      </c>
      <c r="AI28" s="82">
        <f t="shared" si="16"/>
        <v>0.92686627149291489</v>
      </c>
      <c r="AJ28" s="82">
        <f t="shared" si="17"/>
        <v>1.7731065281210254E-3</v>
      </c>
      <c r="AK28" s="85">
        <v>450.88499999999999</v>
      </c>
      <c r="AL28" s="85">
        <v>0.96029200000000003</v>
      </c>
      <c r="AM28" s="82">
        <f t="shared" si="298"/>
        <v>0.92416001336999254</v>
      </c>
      <c r="AN28" s="82">
        <f t="shared" si="299"/>
        <v>1.3055204578310403E-3</v>
      </c>
      <c r="AS28" s="85">
        <v>108.49299999999999</v>
      </c>
      <c r="AT28" s="85">
        <v>0.98686799999999997</v>
      </c>
      <c r="AU28" s="82">
        <f t="shared" si="22"/>
        <v>0.98473324160058795</v>
      </c>
      <c r="AV28" s="82">
        <f t="shared" si="23"/>
        <v>4.55719342386016E-6</v>
      </c>
      <c r="AW28" s="112">
        <v>180</v>
      </c>
      <c r="AY28" s="113">
        <f t="shared" si="24"/>
        <v>0.99798633891397548</v>
      </c>
      <c r="BA28" s="85">
        <v>507.09399999999999</v>
      </c>
      <c r="BB28" s="85">
        <v>0.98512999999999995</v>
      </c>
      <c r="BC28" s="82">
        <f t="shared" si="290"/>
        <v>0.98707632475174223</v>
      </c>
      <c r="BD28" s="82">
        <f t="shared" si="291"/>
        <v>3.7881800392446431E-6</v>
      </c>
      <c r="BE28" s="85">
        <v>328.48599999999999</v>
      </c>
      <c r="BF28" s="85">
        <v>0.84900500000000001</v>
      </c>
      <c r="BG28" s="82">
        <f t="shared" si="28"/>
        <v>0.83974789547919193</v>
      </c>
      <c r="BH28" s="82">
        <f t="shared" si="29"/>
        <v>8.5693984109165382E-5</v>
      </c>
      <c r="BI28" s="84">
        <v>602.94100000000003</v>
      </c>
      <c r="BJ28" s="84">
        <v>0.98721999999999999</v>
      </c>
      <c r="BK28" s="82">
        <f t="shared" si="30"/>
        <v>0.93270928843265088</v>
      </c>
      <c r="BL28" s="82">
        <f t="shared" si="31"/>
        <v>2.9714176755787271E-3</v>
      </c>
      <c r="BM28" s="84">
        <v>1705.88</v>
      </c>
      <c r="BN28" s="84">
        <v>0.99041500000000005</v>
      </c>
      <c r="BO28" s="82">
        <f t="shared" si="32"/>
        <v>0.97314383107277247</v>
      </c>
      <c r="BP28" s="82">
        <f t="shared" si="33"/>
        <v>2.9829327611283131E-4</v>
      </c>
      <c r="BQ28" s="115">
        <v>2500</v>
      </c>
      <c r="BS28" s="113">
        <f t="shared" si="34"/>
        <v>0.99949368819684548</v>
      </c>
      <c r="BU28" s="84">
        <v>10.5322</v>
      </c>
      <c r="BV28" s="84">
        <v>6.1344700000000002E-2</v>
      </c>
      <c r="BW28" s="82">
        <f t="shared" si="36"/>
        <v>5.9442131703782389E-2</v>
      </c>
      <c r="BX28" s="82">
        <f t="shared" si="37"/>
        <v>3.6197661217723919E-6</v>
      </c>
      <c r="BY28" s="115">
        <v>18</v>
      </c>
      <c r="CA28" s="82">
        <f t="shared" si="38"/>
        <v>0.17706981500470736</v>
      </c>
      <c r="CB28" s="82"/>
      <c r="CK28" s="115">
        <v>50</v>
      </c>
      <c r="CM28" s="82">
        <f t="shared" si="44"/>
        <v>0.97047583576937946</v>
      </c>
      <c r="CN28" s="82"/>
      <c r="CO28" s="115">
        <v>50</v>
      </c>
      <c r="CQ28" s="82">
        <f t="shared" si="46"/>
        <v>0.91775880015604516</v>
      </c>
      <c r="CR28" s="82"/>
      <c r="CS28" s="115">
        <v>330</v>
      </c>
      <c r="CU28" s="100">
        <f t="shared" si="48"/>
        <v>0.95546818846930581</v>
      </c>
      <c r="CW28" s="84">
        <v>221.54</v>
      </c>
      <c r="CX28" s="84">
        <v>0.65478199999999998</v>
      </c>
      <c r="CY28" s="82">
        <f t="shared" si="50"/>
        <v>0.63779170431270549</v>
      </c>
      <c r="CZ28" s="82">
        <f t="shared" si="51"/>
        <v>2.8867014754169765E-4</v>
      </c>
      <c r="DE28" s="115">
        <v>280</v>
      </c>
      <c r="DG28" s="113">
        <f t="shared" si="294"/>
        <v>0.98793854489052635</v>
      </c>
      <c r="DQ28" s="84">
        <v>479.48099999999999</v>
      </c>
      <c r="DR28" s="84">
        <v>0.97900100000000001</v>
      </c>
      <c r="DS28" s="82">
        <f t="shared" si="60"/>
        <v>0.95291035737216312</v>
      </c>
      <c r="DT28" s="82">
        <f t="shared" si="61"/>
        <v>6.8072163273349951E-4</v>
      </c>
      <c r="DY28" s="84">
        <v>38.044800000000002</v>
      </c>
      <c r="DZ28" s="84">
        <v>0.88359799999999999</v>
      </c>
      <c r="EA28" s="82">
        <f t="shared" si="64"/>
        <v>0.86624662908992522</v>
      </c>
      <c r="EB28" s="82">
        <f t="shared" si="65"/>
        <v>3.0107007245898897E-4</v>
      </c>
      <c r="EC28" s="84">
        <v>68.671499999999995</v>
      </c>
      <c r="ED28" s="84">
        <v>1.22747E-2</v>
      </c>
      <c r="EE28" s="82">
        <f t="shared" si="66"/>
        <v>2.835675543129548E-3</v>
      </c>
      <c r="EF28" s="82">
        <f t="shared" si="67"/>
        <v>8.9095182697398524E-5</v>
      </c>
      <c r="EG28" s="84">
        <v>110.575</v>
      </c>
      <c r="EH28" s="84">
        <v>0.48868099999999998</v>
      </c>
      <c r="EI28" s="82">
        <f t="shared" si="68"/>
        <v>0.50954282526094052</v>
      </c>
      <c r="EJ28" s="82">
        <f t="shared" si="69"/>
        <v>4.3521575321801712E-4</v>
      </c>
      <c r="EK28" s="84">
        <v>1755.79</v>
      </c>
      <c r="EL28" s="84">
        <v>0.97730799999999995</v>
      </c>
      <c r="EM28" s="82">
        <f t="shared" si="70"/>
        <v>0.97466618088868018</v>
      </c>
      <c r="EN28" s="82">
        <f t="shared" si="71"/>
        <v>6.979208216934413E-6</v>
      </c>
      <c r="EO28" s="115">
        <v>20</v>
      </c>
      <c r="EQ28" s="113">
        <f t="shared" si="72"/>
        <v>0.99517712419287019</v>
      </c>
      <c r="ES28" s="84">
        <v>36.217599999999997</v>
      </c>
      <c r="ET28" s="84">
        <v>0.98897100000000004</v>
      </c>
      <c r="EU28" s="82">
        <f t="shared" si="74"/>
        <v>0.9272907514348564</v>
      </c>
      <c r="EV28" s="82">
        <f t="shared" si="75"/>
        <v>3.804453063057905E-3</v>
      </c>
      <c r="EW28" s="84">
        <v>89.430899999999994</v>
      </c>
      <c r="EX28" s="84">
        <v>0.96804000000000001</v>
      </c>
      <c r="EY28" s="82">
        <f t="shared" si="76"/>
        <v>0.94375580481224364</v>
      </c>
      <c r="EZ28" s="82">
        <f t="shared" si="77"/>
        <v>5.8972213591704985E-4</v>
      </c>
      <c r="FA28" s="84">
        <v>128.54900000000001</v>
      </c>
      <c r="FB28" s="84">
        <v>0.82258100000000001</v>
      </c>
      <c r="FC28" s="82">
        <f t="shared" si="78"/>
        <v>0.82204596857600787</v>
      </c>
      <c r="FD28" s="82">
        <f t="shared" si="79"/>
        <v>2.8625862465905527E-7</v>
      </c>
      <c r="FE28" s="84">
        <v>1603.36</v>
      </c>
      <c r="FF28" s="84">
        <v>0.98828499999999997</v>
      </c>
      <c r="FG28" s="82">
        <f t="shared" si="80"/>
        <v>0.94737567408057255</v>
      </c>
      <c r="FH28" s="82">
        <f t="shared" si="81"/>
        <v>1.6735729471819361E-3</v>
      </c>
      <c r="FI28" s="84">
        <v>117.93899999999999</v>
      </c>
      <c r="FJ28" s="84">
        <v>0.96172199999999997</v>
      </c>
      <c r="FK28" s="82">
        <f t="shared" si="82"/>
        <v>0.99510552125527185</v>
      </c>
      <c r="FL28" s="82">
        <f t="shared" si="83"/>
        <v>1.1144594914011899E-3</v>
      </c>
      <c r="FM28" s="84">
        <v>138.26300000000001</v>
      </c>
      <c r="FN28" s="84">
        <v>0.96172199999999997</v>
      </c>
      <c r="FO28" s="82">
        <f t="shared" si="84"/>
        <v>0.99459143424608287</v>
      </c>
      <c r="FP28" s="82">
        <f t="shared" si="85"/>
        <v>1.0803997076575679E-3</v>
      </c>
      <c r="FQ28" s="84">
        <v>110.782</v>
      </c>
      <c r="FR28" s="84">
        <v>0.85406700000000002</v>
      </c>
      <c r="FS28" s="82">
        <f t="shared" si="86"/>
        <v>0.88875142625941583</v>
      </c>
      <c r="FT28" s="82">
        <f t="shared" si="87"/>
        <v>1.2030094249448531E-3</v>
      </c>
      <c r="FU28" s="84">
        <v>138.55000000000001</v>
      </c>
      <c r="FV28" s="84">
        <v>0.94976099999999997</v>
      </c>
      <c r="FW28" s="82">
        <f t="shared" si="88"/>
        <v>0.97315425146455448</v>
      </c>
      <c r="FX28" s="82">
        <f t="shared" si="89"/>
        <v>5.4724421408388171E-4</v>
      </c>
      <c r="GC28" s="84">
        <v>305</v>
      </c>
      <c r="GD28" s="84">
        <v>1</v>
      </c>
      <c r="GE28" s="82">
        <f t="shared" si="92"/>
        <v>0.99881206964054647</v>
      </c>
      <c r="GF28" s="82">
        <f t="shared" si="93"/>
        <v>1.411178538911384E-6</v>
      </c>
      <c r="GK28" s="84">
        <v>472.767</v>
      </c>
      <c r="GL28" s="84">
        <v>0.97443199999999996</v>
      </c>
      <c r="GM28" s="82">
        <f t="shared" si="96"/>
        <v>0.9878926827622716</v>
      </c>
      <c r="GN28" s="82">
        <f t="shared" si="97"/>
        <v>1.8118998042651678E-4</v>
      </c>
      <c r="GO28" s="84">
        <v>590.19600000000003</v>
      </c>
      <c r="GP28" s="84">
        <v>0.98295500000000002</v>
      </c>
      <c r="GQ28" s="82">
        <f t="shared" si="98"/>
        <v>0.96811650056924514</v>
      </c>
      <c r="GR28" s="82">
        <f t="shared" si="99"/>
        <v>2.2018106535651294E-4</v>
      </c>
      <c r="GS28" s="84">
        <v>539.86900000000003</v>
      </c>
      <c r="GT28" s="84">
        <v>0.84090900000000002</v>
      </c>
      <c r="GU28" s="82">
        <f t="shared" si="100"/>
        <v>0.83764265216656697</v>
      </c>
      <c r="GV28" s="82">
        <f t="shared" si="101"/>
        <v>1.0669028168972763E-5</v>
      </c>
      <c r="HM28" s="84">
        <v>2.4670166666666664</v>
      </c>
      <c r="HN28" s="84">
        <v>0.80370699999999995</v>
      </c>
      <c r="HO28" s="82">
        <f t="shared" si="110"/>
        <v>0.8358654505718105</v>
      </c>
      <c r="HP28" s="82">
        <f t="shared" si="111"/>
        <v>1.0341659431795823E-3</v>
      </c>
      <c r="HQ28" s="84">
        <v>1.5709616666666666</v>
      </c>
      <c r="HR28" s="84">
        <v>0.97790100000000002</v>
      </c>
      <c r="HS28" s="82">
        <f t="shared" si="112"/>
        <v>0.9999999999892657</v>
      </c>
      <c r="HT28" s="82">
        <f t="shared" si="113"/>
        <v>4.8836580052556439E-4</v>
      </c>
      <c r="HU28" s="84">
        <v>1.5013233333333333</v>
      </c>
      <c r="HV28" s="84">
        <v>0.98133700000000001</v>
      </c>
      <c r="HW28" s="82">
        <f t="shared" si="114"/>
        <v>0.99999999996540057</v>
      </c>
      <c r="HX28" s="82">
        <f t="shared" si="115"/>
        <v>3.4830756770854094E-4</v>
      </c>
      <c r="HY28" s="84">
        <v>1.6616</v>
      </c>
      <c r="HZ28" s="84">
        <v>0.90402499999999997</v>
      </c>
      <c r="IA28" s="82">
        <f t="shared" si="116"/>
        <v>0.990559374185222</v>
      </c>
      <c r="IB28" s="82">
        <f t="shared" si="117"/>
        <v>7.4881979156280207E-3</v>
      </c>
      <c r="IC28" s="84">
        <v>4.6654333333333335</v>
      </c>
      <c r="ID28" s="84">
        <v>0.87789200000000001</v>
      </c>
      <c r="IE28" s="82">
        <f t="shared" si="118"/>
        <v>0.90043159480403401</v>
      </c>
      <c r="IF28" s="82">
        <f t="shared" si="119"/>
        <v>5.0803333393003658E-4</v>
      </c>
      <c r="IO28" s="84">
        <v>2.5036833333333335</v>
      </c>
      <c r="IP28" s="84">
        <v>0.65042599999999995</v>
      </c>
      <c r="IQ28" s="82">
        <f t="shared" si="124"/>
        <v>0.71050715613179982</v>
      </c>
      <c r="IR28" s="82">
        <f t="shared" si="125"/>
        <v>3.6097453221337135E-3</v>
      </c>
      <c r="IS28" s="93">
        <v>256.036</v>
      </c>
      <c r="IT28" s="94">
        <v>0.97882400000000003</v>
      </c>
      <c r="IU28" s="82">
        <f t="shared" si="274"/>
        <v>0.97823620520399379</v>
      </c>
      <c r="IV28" s="82">
        <f t="shared" si="275"/>
        <v>3.4550272221201228E-7</v>
      </c>
      <c r="IW28" s="93">
        <v>379.64</v>
      </c>
      <c r="IX28" s="94">
        <v>0.98117600000000005</v>
      </c>
      <c r="IY28" s="82">
        <f t="shared" si="276"/>
        <v>0.99642824605879221</v>
      </c>
      <c r="IZ28" s="82">
        <f t="shared" si="277"/>
        <v>2.3263100983794105E-4</v>
      </c>
      <c r="JA28" s="93">
        <v>449.00900000000001</v>
      </c>
      <c r="JB28" s="94">
        <v>0.98352899999999999</v>
      </c>
      <c r="JC28" s="82">
        <f t="shared" si="278"/>
        <v>0.99310897167102441</v>
      </c>
      <c r="JD28" s="82">
        <f t="shared" si="279"/>
        <v>9.1775857217630478E-5</v>
      </c>
      <c r="JE28" s="93">
        <v>495.67599999999999</v>
      </c>
      <c r="JF28" s="94">
        <v>0.85882400000000003</v>
      </c>
      <c r="JG28" s="82">
        <f t="shared" si="280"/>
        <v>0.84372186054747911</v>
      </c>
      <c r="JH28" s="82">
        <f t="shared" si="281"/>
        <v>2.28074616043389E-4</v>
      </c>
      <c r="JI28" s="93">
        <v>640.721</v>
      </c>
      <c r="JJ28" s="94">
        <v>0.97411800000000004</v>
      </c>
      <c r="JK28" s="82">
        <f t="shared" si="282"/>
        <v>0.97155711863755523</v>
      </c>
      <c r="JL28" s="82">
        <f t="shared" si="283"/>
        <v>6.5581133525171925E-6</v>
      </c>
      <c r="JQ28" s="97">
        <v>172.41499999999999</v>
      </c>
      <c r="JR28" s="98">
        <v>0.99837299999999995</v>
      </c>
      <c r="JS28" s="82">
        <f t="shared" si="286"/>
        <v>0.99958712088414292</v>
      </c>
      <c r="JT28" s="82">
        <f t="shared" si="287"/>
        <v>1.4740895213120982E-6</v>
      </c>
      <c r="QM28" s="82"/>
      <c r="QN28" s="82"/>
      <c r="TU28">
        <v>232.66900000000001</v>
      </c>
      <c r="TV28">
        <v>0.99412199999999995</v>
      </c>
      <c r="TW28" s="82">
        <f t="shared" si="256"/>
        <v>0.98519459746173144</v>
      </c>
      <c r="TX28" s="82">
        <f t="shared" si="257"/>
        <v>7.9698516080283104E-5</v>
      </c>
      <c r="UG28" s="84">
        <v>333.33333333333331</v>
      </c>
      <c r="UH28" s="84">
        <v>1</v>
      </c>
      <c r="UI28" s="82">
        <f t="shared" si="262"/>
        <v>0.99999983541024862</v>
      </c>
      <c r="UJ28" s="82">
        <f t="shared" si="263"/>
        <v>2.7089786260501844E-14</v>
      </c>
      <c r="UY28" s="82"/>
      <c r="UZ28" s="82"/>
    </row>
    <row r="29" spans="1:576" x14ac:dyDescent="0.25">
      <c r="E29" s="85">
        <v>180.822</v>
      </c>
      <c r="F29" s="85">
        <v>0.939836</v>
      </c>
      <c r="G29" s="82">
        <f t="shared" si="1"/>
        <v>0.88069808190473964</v>
      </c>
      <c r="H29" s="82">
        <f t="shared" si="300"/>
        <v>3.4972933566417234E-3</v>
      </c>
      <c r="I29" s="85">
        <v>195.79900000000001</v>
      </c>
      <c r="J29" s="85">
        <v>0.90298500000000004</v>
      </c>
      <c r="K29" s="82">
        <f t="shared" si="4"/>
        <v>0.92613362426685708</v>
      </c>
      <c r="L29" s="82">
        <f t="shared" si="5"/>
        <v>5.3585880544812275E-4</v>
      </c>
      <c r="M29" s="85">
        <v>646.22400000000005</v>
      </c>
      <c r="N29" s="85">
        <v>0.98141299999999998</v>
      </c>
      <c r="O29" s="82">
        <f t="shared" si="295"/>
        <v>0.97652072599862472</v>
      </c>
      <c r="P29" s="82">
        <f t="shared" si="296"/>
        <v>2.3934344904532328E-5</v>
      </c>
      <c r="Q29" s="85">
        <v>336.464</v>
      </c>
      <c r="R29" s="85">
        <v>0.875081</v>
      </c>
      <c r="S29" s="82">
        <f t="shared" si="8"/>
        <v>0.86432447509619159</v>
      </c>
      <c r="T29" s="82">
        <f t="shared" si="9"/>
        <v>1.1570282800625045E-4</v>
      </c>
      <c r="U29" s="112">
        <v>100</v>
      </c>
      <c r="W29" s="113">
        <f t="shared" si="297"/>
        <v>0.98751907562846686</v>
      </c>
      <c r="Y29" s="85">
        <v>109.041</v>
      </c>
      <c r="Z29" s="85">
        <v>0.886876</v>
      </c>
      <c r="AA29" s="82">
        <f t="shared" si="301"/>
        <v>0.86270036255111116</v>
      </c>
      <c r="AB29" s="82">
        <f t="shared" si="302"/>
        <v>5.8446144606011667E-4</v>
      </c>
      <c r="AC29" s="112">
        <v>210</v>
      </c>
      <c r="AE29" s="113">
        <f t="shared" si="14"/>
        <v>0.99733479765769273</v>
      </c>
      <c r="AG29" s="85">
        <v>626.08699999999999</v>
      </c>
      <c r="AH29" s="85">
        <v>0.91078099999999995</v>
      </c>
      <c r="AI29" s="82">
        <f t="shared" si="16"/>
        <v>0.94097179094315864</v>
      </c>
      <c r="AJ29" s="82">
        <f t="shared" si="17"/>
        <v>9.1148385777351253E-4</v>
      </c>
      <c r="AK29" s="85">
        <v>458.839</v>
      </c>
      <c r="AL29" s="85">
        <v>0.97144399999999997</v>
      </c>
      <c r="AM29" s="82">
        <f t="shared" si="298"/>
        <v>0.93295788552823011</v>
      </c>
      <c r="AN29" s="82">
        <f t="shared" si="299"/>
        <v>1.4811810071341735E-3</v>
      </c>
      <c r="AS29" s="112">
        <v>110</v>
      </c>
      <c r="AU29" s="100">
        <f t="shared" si="22"/>
        <v>0.98608276227867786</v>
      </c>
      <c r="AW29" s="112">
        <v>190</v>
      </c>
      <c r="AY29" s="113">
        <f t="shared" si="24"/>
        <v>0.9989610238285217</v>
      </c>
      <c r="BA29" s="112">
        <v>510</v>
      </c>
      <c r="BC29" s="100">
        <f t="shared" si="290"/>
        <v>0.98792720589985339</v>
      </c>
      <c r="BE29" s="85">
        <v>336.464</v>
      </c>
      <c r="BF29" s="85">
        <v>0.875081</v>
      </c>
      <c r="BG29" s="82">
        <f t="shared" si="28"/>
        <v>0.8643239462846849</v>
      </c>
      <c r="BH29" s="82">
        <f t="shared" si="29"/>
        <v>1.1571420463417443E-4</v>
      </c>
      <c r="BI29" s="84">
        <v>639.70600000000002</v>
      </c>
      <c r="BJ29" s="84">
        <v>0.99041500000000005</v>
      </c>
      <c r="BK29" s="82">
        <f t="shared" si="30"/>
        <v>0.97201593591090141</v>
      </c>
      <c r="BL29" s="82">
        <f t="shared" si="31"/>
        <v>3.3852555935475907E-4</v>
      </c>
      <c r="BM29" s="84">
        <v>1710</v>
      </c>
      <c r="BN29" s="84">
        <v>1</v>
      </c>
      <c r="BO29" s="82">
        <f t="shared" si="32"/>
        <v>0.97367058092731618</v>
      </c>
      <c r="BP29" s="82">
        <f t="shared" si="33"/>
        <v>6.9323830870500675E-4</v>
      </c>
      <c r="BU29" s="84">
        <v>10.7539</v>
      </c>
      <c r="BV29" s="84">
        <v>6.5309500000000006E-2</v>
      </c>
      <c r="BW29" s="82">
        <f t="shared" si="36"/>
        <v>6.329431868292347E-2</v>
      </c>
      <c r="BX29" s="82">
        <f t="shared" si="37"/>
        <v>4.0609557406943245E-6</v>
      </c>
      <c r="BY29" s="115">
        <v>20</v>
      </c>
      <c r="CA29" s="100">
        <f t="shared" si="38"/>
        <v>0.24630760732850299</v>
      </c>
      <c r="CK29" s="115">
        <v>53</v>
      </c>
      <c r="CM29" s="82">
        <f t="shared" si="44"/>
        <v>0.98606410795870658</v>
      </c>
      <c r="CN29" s="82"/>
      <c r="CO29" s="115">
        <v>52</v>
      </c>
      <c r="CQ29" s="100">
        <f t="shared" si="46"/>
        <v>0.95638944350387822</v>
      </c>
      <c r="CS29" s="115">
        <v>340</v>
      </c>
      <c r="CU29" s="113">
        <f t="shared" si="48"/>
        <v>0.96400201225137627</v>
      </c>
      <c r="CW29" s="84">
        <v>223.214</v>
      </c>
      <c r="CX29" s="84">
        <v>0.68840100000000004</v>
      </c>
      <c r="CY29" s="82">
        <f t="shared" si="50"/>
        <v>0.65258048873035601</v>
      </c>
      <c r="CZ29" s="82">
        <f t="shared" si="51"/>
        <v>1.2831090276186948E-3</v>
      </c>
      <c r="DE29" s="115">
        <v>290</v>
      </c>
      <c r="DG29" s="113">
        <f t="shared" si="294"/>
        <v>0.99064615272818546</v>
      </c>
      <c r="DQ29" s="84">
        <v>518.27599999999995</v>
      </c>
      <c r="DR29" s="84">
        <v>0.99114999999999998</v>
      </c>
      <c r="DS29" s="82">
        <f t="shared" si="60"/>
        <v>0.96792820847655237</v>
      </c>
      <c r="DT29" s="82">
        <f t="shared" si="61"/>
        <v>5.3925160155846323E-4</v>
      </c>
      <c r="DY29" s="84">
        <v>39.0535</v>
      </c>
      <c r="DZ29" s="84">
        <v>0.898505</v>
      </c>
      <c r="EA29" s="82">
        <f t="shared" si="64"/>
        <v>0.88157410392696722</v>
      </c>
      <c r="EB29" s="82">
        <f t="shared" si="65"/>
        <v>2.8665524183583665E-4</v>
      </c>
      <c r="EC29" s="84">
        <v>71.364500000000007</v>
      </c>
      <c r="ED29" s="84">
        <v>1.41631E-2</v>
      </c>
      <c r="EE29" s="82">
        <f t="shared" si="66"/>
        <v>5.8427919026107214E-3</v>
      </c>
      <c r="EF29" s="82">
        <f t="shared" si="67"/>
        <v>6.9227526835481605E-5</v>
      </c>
      <c r="EG29" s="84">
        <v>115.02800000000001</v>
      </c>
      <c r="EH29" s="84">
        <v>0.54766000000000004</v>
      </c>
      <c r="EI29" s="82">
        <f t="shared" si="68"/>
        <v>0.56754697697222689</v>
      </c>
      <c r="EJ29" s="82">
        <f t="shared" si="69"/>
        <v>3.9549185309388122E-4</v>
      </c>
      <c r="EK29" s="84">
        <v>1814.74</v>
      </c>
      <c r="EL29" s="84">
        <v>0.98153800000000002</v>
      </c>
      <c r="EM29" s="82">
        <f t="shared" si="70"/>
        <v>0.98107879089413907</v>
      </c>
      <c r="EN29" s="82">
        <f t="shared" si="71"/>
        <v>2.1087300290561051E-7</v>
      </c>
      <c r="EO29" s="115">
        <v>21</v>
      </c>
      <c r="EQ29" s="113">
        <f t="shared" si="72"/>
        <v>0.99699615741501413</v>
      </c>
      <c r="ES29" s="84">
        <v>38.402700000000003</v>
      </c>
      <c r="ET29" s="84">
        <v>0.99264699999999995</v>
      </c>
      <c r="EU29" s="82">
        <f t="shared" si="74"/>
        <v>0.94729638091170698</v>
      </c>
      <c r="EV29" s="82">
        <f t="shared" si="75"/>
        <v>2.0566786516914423E-3</v>
      </c>
      <c r="EW29" s="84">
        <v>92.4298</v>
      </c>
      <c r="EX29" s="84">
        <v>0.97196700000000003</v>
      </c>
      <c r="EY29" s="82">
        <f t="shared" si="76"/>
        <v>0.95388319379455455</v>
      </c>
      <c r="EZ29" s="82">
        <f t="shared" si="77"/>
        <v>3.2702404687610822E-4</v>
      </c>
      <c r="FA29" s="84">
        <v>133.232</v>
      </c>
      <c r="FB29" s="84">
        <v>0.86693500000000001</v>
      </c>
      <c r="FC29" s="82">
        <f t="shared" si="78"/>
        <v>0.8476017781057672</v>
      </c>
      <c r="FD29" s="82">
        <f t="shared" si="79"/>
        <v>3.7377346881164292E-4</v>
      </c>
      <c r="FE29" s="84">
        <v>1650</v>
      </c>
      <c r="FF29" s="84">
        <v>1</v>
      </c>
      <c r="FG29" s="82">
        <f t="shared" si="80"/>
        <v>0.95662469470729705</v>
      </c>
      <c r="FH29" s="82">
        <f t="shared" si="81"/>
        <v>1.8814171092351843E-3</v>
      </c>
      <c r="FI29" s="84">
        <v>120.229</v>
      </c>
      <c r="FJ29" s="84">
        <v>0.96172199999999997</v>
      </c>
      <c r="FK29" s="82">
        <f t="shared" si="82"/>
        <v>0.99581948844510337</v>
      </c>
      <c r="FL29" s="82">
        <f t="shared" si="83"/>
        <v>1.1626387182639604E-3</v>
      </c>
      <c r="FM29" s="84">
        <v>140</v>
      </c>
      <c r="FN29" s="84">
        <v>0.99</v>
      </c>
      <c r="FO29" s="82">
        <f t="shared" si="84"/>
        <v>0.99520803456521323</v>
      </c>
      <c r="FP29" s="82">
        <f t="shared" si="85"/>
        <v>2.7123624032455837E-5</v>
      </c>
      <c r="FQ29" s="84">
        <v>114.218</v>
      </c>
      <c r="FR29" s="84">
        <v>0.87799000000000005</v>
      </c>
      <c r="FS29" s="82">
        <f>EXP(-1*EXP(FR$67*(FQ$67-FQ29)))</f>
        <v>0.91616436123286404</v>
      </c>
      <c r="FT29" s="82">
        <f>(FR29-FS29)^2</f>
        <v>1.4572818555371896E-3</v>
      </c>
      <c r="FU29" s="84">
        <v>144.27500000000001</v>
      </c>
      <c r="FV29" s="84">
        <v>0.95215300000000003</v>
      </c>
      <c r="FW29" s="82">
        <f t="shared" si="88"/>
        <v>0.98641619262094749</v>
      </c>
      <c r="FX29" s="82">
        <f t="shared" si="89"/>
        <v>1.1739663685801484E-3</v>
      </c>
      <c r="GK29" s="84">
        <v>484.96699999999998</v>
      </c>
      <c r="GL29" s="84">
        <v>0.98295500000000002</v>
      </c>
      <c r="GM29" s="82">
        <f t="shared" si="96"/>
        <v>0.9930039447805975</v>
      </c>
      <c r="GN29" s="82">
        <f t="shared" si="97"/>
        <v>1.0098129120349732E-4</v>
      </c>
      <c r="GO29" s="84">
        <v>606.97199999999998</v>
      </c>
      <c r="GP29" s="84">
        <v>0.98295500000000002</v>
      </c>
      <c r="GQ29" s="82">
        <f t="shared" si="98"/>
        <v>0.97822792887801158</v>
      </c>
      <c r="GR29" s="82">
        <f t="shared" si="99"/>
        <v>2.234520139233711E-5</v>
      </c>
      <c r="GS29" s="84">
        <v>550.54499999999996</v>
      </c>
      <c r="GT29" s="84">
        <v>0.86647700000000005</v>
      </c>
      <c r="GU29" s="82">
        <f t="shared" si="100"/>
        <v>0.86991597671702292</v>
      </c>
      <c r="GV29" s="82">
        <f t="shared" si="101"/>
        <v>1.1826560860225384E-5</v>
      </c>
      <c r="HM29" s="84">
        <v>2.6340166666666667</v>
      </c>
      <c r="HN29" s="84">
        <v>0.82011100000000003</v>
      </c>
      <c r="HO29" s="82">
        <f t="shared" si="110"/>
        <v>0.85958460564061512</v>
      </c>
      <c r="HP29" s="82">
        <f t="shared" si="111"/>
        <v>1.558165542270799E-3</v>
      </c>
      <c r="HQ29" s="84">
        <v>1.6417999999999999</v>
      </c>
      <c r="HR29" s="84">
        <v>0.985043</v>
      </c>
      <c r="HS29" s="82">
        <f t="shared" si="112"/>
        <v>0.99999999999673628</v>
      </c>
      <c r="HT29" s="82">
        <f t="shared" si="113"/>
        <v>2.2371184890236895E-4</v>
      </c>
      <c r="HU29" s="84">
        <v>1.5873016666666666</v>
      </c>
      <c r="HV29" s="84">
        <v>0.98808099999999999</v>
      </c>
      <c r="HW29" s="82">
        <f t="shared" si="114"/>
        <v>0.99999999999184341</v>
      </c>
      <c r="HX29" s="82">
        <f t="shared" si="115"/>
        <v>1.4206256080556359E-4</v>
      </c>
      <c r="HY29" s="84">
        <v>1.7527833333333334</v>
      </c>
      <c r="HZ29" s="84">
        <v>0.91356800000000005</v>
      </c>
      <c r="IA29" s="82">
        <f t="shared" si="116"/>
        <v>0.9929109768878468</v>
      </c>
      <c r="IB29" s="82">
        <f t="shared" si="117"/>
        <v>6.2953079814253837E-3</v>
      </c>
      <c r="IC29" s="84">
        <v>4.875</v>
      </c>
      <c r="ID29" s="84">
        <v>0.89064100000000002</v>
      </c>
      <c r="IE29" s="82">
        <f t="shared" si="118"/>
        <v>0.93060143705672871</v>
      </c>
      <c r="IF29" s="82">
        <f t="shared" si="119"/>
        <v>1.5968365297647758E-3</v>
      </c>
      <c r="IO29" s="84">
        <v>2.5808833333333334</v>
      </c>
      <c r="IP29" s="84">
        <v>0.66834800000000005</v>
      </c>
      <c r="IQ29" s="82">
        <f t="shared" si="124"/>
        <v>0.73597738151016734</v>
      </c>
      <c r="IR29" s="82">
        <f t="shared" si="125"/>
        <v>4.5737332434477567E-3</v>
      </c>
      <c r="IS29" s="93">
        <v>261.08100000000002</v>
      </c>
      <c r="IT29" s="94">
        <v>0.98117600000000005</v>
      </c>
      <c r="IU29" s="82">
        <f t="shared" si="274"/>
        <v>0.98437616273030049</v>
      </c>
      <c r="IV29" s="82">
        <f t="shared" si="275"/>
        <v>1.0241041500403951E-5</v>
      </c>
      <c r="IW29" s="93">
        <v>398.55900000000003</v>
      </c>
      <c r="IX29" s="94">
        <v>0.99058800000000002</v>
      </c>
      <c r="IY29" s="82">
        <f t="shared" si="276"/>
        <v>0.99859048192004918</v>
      </c>
      <c r="IZ29" s="82">
        <f t="shared" si="277"/>
        <v>6.4039716880713593E-5</v>
      </c>
      <c r="JA29" s="93">
        <v>476.75700000000001</v>
      </c>
      <c r="JB29" s="94">
        <v>0.99294099999999996</v>
      </c>
      <c r="JC29" s="82">
        <f t="shared" si="278"/>
        <v>0.99820919434895272</v>
      </c>
      <c r="JD29" s="82">
        <f t="shared" si="279"/>
        <v>2.775387169833779E-5</v>
      </c>
      <c r="JE29" s="93">
        <v>503.24299999999999</v>
      </c>
      <c r="JF29" s="94">
        <v>0.90117599999999998</v>
      </c>
      <c r="JG29" s="82">
        <f t="shared" si="280"/>
        <v>0.8673262796427651</v>
      </c>
      <c r="JH29" s="82">
        <f t="shared" si="281"/>
        <v>1.1458035682630015E-3</v>
      </c>
      <c r="JI29" s="93">
        <v>654.59500000000003</v>
      </c>
      <c r="JJ29" s="94">
        <v>0.98117600000000005</v>
      </c>
      <c r="JK29" s="82">
        <f t="shared" si="282"/>
        <v>0.97867931090928251</v>
      </c>
      <c r="JL29" s="82">
        <f t="shared" si="283"/>
        <v>6.2334564157079811E-6</v>
      </c>
      <c r="QM29" s="82"/>
      <c r="QN29" s="82"/>
      <c r="TU29">
        <v>235</v>
      </c>
      <c r="TV29">
        <v>1</v>
      </c>
      <c r="TW29" s="82">
        <f t="shared" si="256"/>
        <v>0.9866259964037225</v>
      </c>
      <c r="TX29" s="82">
        <f t="shared" si="257"/>
        <v>1.7886397219324336E-4</v>
      </c>
    </row>
    <row r="30" spans="1:576" ht="15.75" thickBot="1" x14ac:dyDescent="0.3">
      <c r="E30" s="85">
        <v>184.65799999999999</v>
      </c>
      <c r="F30" s="85">
        <v>0.96582100000000004</v>
      </c>
      <c r="G30" s="82">
        <f t="shared" si="1"/>
        <v>0.89528152227313551</v>
      </c>
      <c r="H30" s="82">
        <f t="shared" si="300"/>
        <v>4.9758179179788175E-3</v>
      </c>
      <c r="I30" s="85">
        <v>206.02699999999999</v>
      </c>
      <c r="J30" s="85">
        <v>0.91791</v>
      </c>
      <c r="K30" s="82">
        <f t="shared" si="4"/>
        <v>0.95347649494723208</v>
      </c>
      <c r="L30" s="82">
        <f t="shared" si="5"/>
        <v>1.2649755628314848E-3</v>
      </c>
      <c r="M30" s="85">
        <v>635.24</v>
      </c>
      <c r="N30" s="85">
        <v>0.98141299999999998</v>
      </c>
      <c r="O30" s="82">
        <f t="shared" si="295"/>
        <v>0.96917675869386077</v>
      </c>
      <c r="P30" s="82">
        <f t="shared" si="296"/>
        <v>1.497256013020673E-4</v>
      </c>
      <c r="Q30" s="85">
        <v>344.459</v>
      </c>
      <c r="R30" s="85">
        <v>0.91235200000000005</v>
      </c>
      <c r="S30" s="82">
        <f t="shared" si="8"/>
        <v>0.8854329675130842</v>
      </c>
      <c r="T30" s="82">
        <f t="shared" si="9"/>
        <v>7.2463431003163094E-4</v>
      </c>
      <c r="U30" s="112">
        <v>105</v>
      </c>
      <c r="W30" s="113">
        <f t="shared" si="297"/>
        <v>0.99128425391445973</v>
      </c>
      <c r="Y30" s="85">
        <v>112.32899999999999</v>
      </c>
      <c r="Z30" s="85">
        <v>0.92766800000000005</v>
      </c>
      <c r="AA30" s="82">
        <f t="shared" si="301"/>
        <v>0.88072796482739757</v>
      </c>
      <c r="AB30" s="82">
        <f t="shared" si="302"/>
        <v>2.2033669020051576E-3</v>
      </c>
      <c r="AC30" s="112">
        <v>220</v>
      </c>
      <c r="AE30" s="113">
        <f t="shared" si="14"/>
        <v>0.99851219198611119</v>
      </c>
      <c r="AG30" s="85">
        <v>637.07100000000003</v>
      </c>
      <c r="AH30" s="85">
        <v>0.92936799999999997</v>
      </c>
      <c r="AI30" s="82">
        <f t="shared" si="16"/>
        <v>0.95242677199969861</v>
      </c>
      <c r="AJ30" s="82">
        <f t="shared" si="17"/>
        <v>5.3170696613408577E-4</v>
      </c>
      <c r="AK30" s="85">
        <v>469.96800000000002</v>
      </c>
      <c r="AL30" s="85">
        <v>0.98257899999999998</v>
      </c>
      <c r="AM30" s="82">
        <f t="shared" si="298"/>
        <v>0.94363329876067381</v>
      </c>
      <c r="AN30" s="82">
        <f t="shared" si="299"/>
        <v>1.516767645022852E-3</v>
      </c>
      <c r="AS30" s="112">
        <v>120</v>
      </c>
      <c r="AU30" s="113">
        <f t="shared" si="22"/>
        <v>0.99247906074767855</v>
      </c>
      <c r="AW30" s="112">
        <v>200</v>
      </c>
      <c r="AY30" s="113">
        <f t="shared" si="24"/>
        <v>0.99946405258508997</v>
      </c>
      <c r="BA30" s="112">
        <v>520</v>
      </c>
      <c r="BC30" s="113">
        <f t="shared" si="290"/>
        <v>0.9904515019549901</v>
      </c>
      <c r="BE30" s="85">
        <v>344.459</v>
      </c>
      <c r="BF30" s="85">
        <v>0.91235200000000005</v>
      </c>
      <c r="BG30" s="82">
        <f t="shared" si="28"/>
        <v>0.88543243318367382</v>
      </c>
      <c r="BH30" s="82">
        <f t="shared" si="29"/>
        <v>7.2466307757865255E-4</v>
      </c>
      <c r="BI30" s="84">
        <v>617.64700000000005</v>
      </c>
      <c r="BJ30" s="84">
        <v>0.99041500000000005</v>
      </c>
      <c r="BK30" s="82">
        <f t="shared" si="30"/>
        <v>0.95252112428730484</v>
      </c>
      <c r="BL30" s="82">
        <f t="shared" si="31"/>
        <v>1.4359458165291914E-3</v>
      </c>
      <c r="BM30" s="115">
        <v>1800</v>
      </c>
      <c r="BO30" s="100">
        <f t="shared" si="32"/>
        <v>0.98293875518319074</v>
      </c>
      <c r="BU30" s="84">
        <v>10.9756</v>
      </c>
      <c r="BV30" s="84">
        <v>6.9579100000000005E-2</v>
      </c>
      <c r="BW30" s="82">
        <f t="shared" si="36"/>
        <v>6.7302074690829786E-2</v>
      </c>
      <c r="BX30" s="82">
        <f t="shared" si="37"/>
        <v>5.1848442586017323E-6</v>
      </c>
      <c r="BY30" s="115">
        <v>25</v>
      </c>
      <c r="CA30" s="113">
        <f t="shared" si="38"/>
        <v>0.43790757835440147</v>
      </c>
      <c r="CK30" s="115">
        <v>56</v>
      </c>
      <c r="CM30" s="100">
        <f t="shared" si="44"/>
        <v>0.99344968793711375</v>
      </c>
      <c r="CO30" s="115">
        <v>53</v>
      </c>
      <c r="CQ30" s="113">
        <f t="shared" si="46"/>
        <v>0.96836988427256332</v>
      </c>
      <c r="CS30" s="115">
        <v>350</v>
      </c>
      <c r="CU30" s="113">
        <f t="shared" si="48"/>
        <v>0.97092539301674796</v>
      </c>
      <c r="CW30" s="84">
        <v>224.88800000000001</v>
      </c>
      <c r="CX30" s="84">
        <v>0.70978699999999995</v>
      </c>
      <c r="CY30" s="82">
        <f t="shared" si="50"/>
        <v>0.66693253064455127</v>
      </c>
      <c r="CZ30" s="82">
        <f t="shared" si="51"/>
        <v>1.8365055437370896E-3</v>
      </c>
      <c r="DE30" s="115">
        <v>300</v>
      </c>
      <c r="DG30" s="113">
        <f t="shared" si="294"/>
        <v>0.99274817645976443</v>
      </c>
      <c r="DQ30" s="84">
        <v>550</v>
      </c>
      <c r="DR30" s="84">
        <v>1</v>
      </c>
      <c r="DS30" s="82">
        <f t="shared" si="60"/>
        <v>0.97661717796074099</v>
      </c>
      <c r="DT30" s="82">
        <f t="shared" si="61"/>
        <v>5.4675636651965688E-4</v>
      </c>
      <c r="DY30" s="84">
        <v>40.058900000000001</v>
      </c>
      <c r="DZ30" s="84">
        <v>0.92986000000000002</v>
      </c>
      <c r="EA30" s="82">
        <f t="shared" si="64"/>
        <v>0.89521042962987663</v>
      </c>
      <c r="EB30" s="82">
        <f t="shared" si="65"/>
        <v>1.2005927268341331E-3</v>
      </c>
      <c r="EC30" s="84">
        <v>74.057500000000005</v>
      </c>
      <c r="ED30" s="84">
        <v>1.8884100000000001E-2</v>
      </c>
      <c r="EE30" s="82">
        <f t="shared" si="66"/>
        <v>1.1012547210725037E-2</v>
      </c>
      <c r="EF30" s="82">
        <f t="shared" si="67"/>
        <v>6.1961343314342462E-5</v>
      </c>
      <c r="EG30" s="84">
        <v>119.852</v>
      </c>
      <c r="EH30" s="84">
        <v>0.59399999999999997</v>
      </c>
      <c r="EI30" s="82">
        <f t="shared" si="68"/>
        <v>0.62562575484312755</v>
      </c>
      <c r="EJ30" s="82">
        <f t="shared" si="69"/>
        <v>1.0001883693976073E-3</v>
      </c>
      <c r="EK30" s="84">
        <v>1877.89</v>
      </c>
      <c r="EL30" s="84">
        <v>0.97730799999999995</v>
      </c>
      <c r="EM30" s="82">
        <f t="shared" si="70"/>
        <v>0.98617172778925477</v>
      </c>
      <c r="EN30" s="82">
        <f t="shared" si="71"/>
        <v>7.8565670322008069E-5</v>
      </c>
      <c r="EO30" s="115">
        <v>22</v>
      </c>
      <c r="EQ30" s="113">
        <f t="shared" si="72"/>
        <v>0.99812975445510532</v>
      </c>
      <c r="ES30" s="84">
        <v>37.562399999999997</v>
      </c>
      <c r="ET30" s="84">
        <v>0.99264699999999995</v>
      </c>
      <c r="EU30" s="82">
        <f t="shared" si="74"/>
        <v>0.94032972665354342</v>
      </c>
      <c r="EV30" s="82">
        <f t="shared" si="75"/>
        <v>2.7370970904078504E-3</v>
      </c>
      <c r="EW30" s="84">
        <v>95.253100000000003</v>
      </c>
      <c r="EX30" s="84">
        <v>0.97994999999999999</v>
      </c>
      <c r="EY30" s="82">
        <f t="shared" si="76"/>
        <v>0.96177887592012812</v>
      </c>
      <c r="EZ30" s="82">
        <f t="shared" si="77"/>
        <v>3.3018975032609931E-4</v>
      </c>
      <c r="FA30" s="84">
        <v>138.24700000000001</v>
      </c>
      <c r="FB30" s="84">
        <v>0.92338699999999996</v>
      </c>
      <c r="FC30" s="82">
        <f t="shared" si="78"/>
        <v>0.8712358568256775</v>
      </c>
      <c r="FD30" s="82">
        <f t="shared" si="79"/>
        <v>2.7197417343886796E-3</v>
      </c>
      <c r="FE30" s="115">
        <v>1700</v>
      </c>
      <c r="FG30" s="114">
        <f t="shared" si="80"/>
        <v>0.96477604242978221</v>
      </c>
      <c r="FI30" s="84">
        <v>122.51900000000001</v>
      </c>
      <c r="FJ30" s="84">
        <v>0.96172199999999997</v>
      </c>
      <c r="FK30" s="82">
        <f t="shared" si="82"/>
        <v>0.99642949475552201</v>
      </c>
      <c r="FL30" s="82">
        <f t="shared" si="83"/>
        <v>1.2046101922045898E-3</v>
      </c>
      <c r="FM30" s="84">
        <v>145</v>
      </c>
      <c r="FN30" s="84">
        <v>1</v>
      </c>
      <c r="FO30" s="82">
        <f t="shared" si="84"/>
        <v>0.99661846170359547</v>
      </c>
      <c r="FP30" s="82">
        <f t="shared" si="85"/>
        <v>1.1434801250050447E-5</v>
      </c>
      <c r="FQ30" s="84">
        <v>118.511</v>
      </c>
      <c r="FR30" s="84">
        <v>0.90191399999999999</v>
      </c>
      <c r="FS30" s="82">
        <f t="shared" ref="FS30:FS39" si="303">EXP(-1*EXP(FR$67*(FQ$67-FQ30)))</f>
        <v>0.94143306908242852</v>
      </c>
      <c r="FT30" s="82">
        <f t="shared" ref="FT30:FT39" si="304">(FR30-FS30)^2</f>
        <v>1.5617568211417582E-3</v>
      </c>
      <c r="FU30" s="84">
        <v>151.14500000000001</v>
      </c>
      <c r="FV30" s="84">
        <v>0.95933000000000002</v>
      </c>
      <c r="FW30" s="82">
        <f t="shared" si="88"/>
        <v>0.9940276119739635</v>
      </c>
      <c r="FX30" s="82">
        <f t="shared" si="89"/>
        <v>1.2039242766957341E-3</v>
      </c>
      <c r="GK30" s="84">
        <v>494.11799999999999</v>
      </c>
      <c r="GL30" s="84">
        <v>0.98579499999999998</v>
      </c>
      <c r="GM30" s="82">
        <f t="shared" si="96"/>
        <v>0.99536698067117768</v>
      </c>
      <c r="GN30" s="82">
        <f t="shared" si="97"/>
        <v>9.1622813969399584E-5</v>
      </c>
      <c r="GO30" s="84">
        <v>622.22199999999998</v>
      </c>
      <c r="GP30" s="84">
        <v>0.98863599999999996</v>
      </c>
      <c r="GQ30" s="82">
        <f t="shared" si="98"/>
        <v>0.98463001491764712</v>
      </c>
      <c r="GR30" s="82">
        <f t="shared" si="99"/>
        <v>1.6047916480033463E-5</v>
      </c>
      <c r="GS30" s="84">
        <v>556.64499999999998</v>
      </c>
      <c r="GT30" s="84">
        <v>0.88068199999999996</v>
      </c>
      <c r="GU30" s="82">
        <f t="shared" si="100"/>
        <v>0.88559178218853507</v>
      </c>
      <c r="GV30" s="82">
        <f t="shared" si="101"/>
        <v>2.410596113885657E-5</v>
      </c>
      <c r="HM30" s="84">
        <v>2.759266666666667</v>
      </c>
      <c r="HN30" s="84">
        <v>0.83417799999999998</v>
      </c>
      <c r="HO30" s="82">
        <f t="shared" si="110"/>
        <v>0.87526815669494118</v>
      </c>
      <c r="HP30" s="82">
        <f t="shared" si="111"/>
        <v>1.6884009772148215E-3</v>
      </c>
      <c r="HQ30" s="84">
        <v>2.1378166666666667</v>
      </c>
      <c r="HR30" s="84">
        <v>0.99494499999999997</v>
      </c>
      <c r="HS30" s="82">
        <f t="shared" si="112"/>
        <v>0.99999999999999922</v>
      </c>
      <c r="HT30" s="82">
        <f t="shared" si="113"/>
        <v>2.5553024999992464E-5</v>
      </c>
      <c r="HU30" s="84">
        <v>1.6699666666666666</v>
      </c>
      <c r="HV30" s="84">
        <v>0.98815399999999998</v>
      </c>
      <c r="HW30" s="82">
        <f t="shared" si="114"/>
        <v>0.99999999999796707</v>
      </c>
      <c r="HX30" s="82">
        <f t="shared" si="115"/>
        <v>1.4032771595183638E-4</v>
      </c>
      <c r="HY30" s="84">
        <v>1.8338333333333334</v>
      </c>
      <c r="HZ30" s="84">
        <v>0.92547400000000002</v>
      </c>
      <c r="IA30" s="82">
        <f t="shared" si="116"/>
        <v>0.99450598954004421</v>
      </c>
      <c r="IB30" s="82">
        <f t="shared" si="117"/>
        <v>4.7654155798567705E-3</v>
      </c>
      <c r="IC30" s="84">
        <v>5.0183833333333334</v>
      </c>
      <c r="ID30" s="84">
        <v>0.90597700000000003</v>
      </c>
      <c r="IE30" s="82">
        <f t="shared" si="118"/>
        <v>0.94595195239413077</v>
      </c>
      <c r="IF30" s="82">
        <f t="shared" si="119"/>
        <v>1.5979968189130187E-3</v>
      </c>
      <c r="IO30" s="84">
        <v>2.6360333333333332</v>
      </c>
      <c r="IP30" s="84">
        <v>0.68627800000000005</v>
      </c>
      <c r="IQ30" s="82">
        <f t="shared" si="124"/>
        <v>0.75303743455747441</v>
      </c>
      <c r="IR30" s="82">
        <f t="shared" si="125"/>
        <v>4.4568221024337005E-3</v>
      </c>
      <c r="IS30" s="93">
        <v>273.69400000000002</v>
      </c>
      <c r="IT30" s="94">
        <v>0.98588200000000004</v>
      </c>
      <c r="IU30" s="82">
        <f t="shared" si="274"/>
        <v>0.99320085409202352</v>
      </c>
      <c r="IV30" s="82">
        <f t="shared" si="275"/>
        <v>5.3565625220328919E-5</v>
      </c>
      <c r="IW30" s="95">
        <v>411.17099999999999</v>
      </c>
      <c r="IX30" s="96">
        <v>0.99764699999999995</v>
      </c>
      <c r="IY30" s="82">
        <f t="shared" si="276"/>
        <v>0.99924193653700277</v>
      </c>
      <c r="IZ30" s="82">
        <f t="shared" si="277"/>
        <v>2.5438225570665553E-6</v>
      </c>
      <c r="JA30" s="93">
        <v>498.19799999999998</v>
      </c>
      <c r="JB30" s="94">
        <v>0.99294099999999996</v>
      </c>
      <c r="JC30" s="82">
        <f t="shared" si="278"/>
        <v>0.99936871198180688</v>
      </c>
      <c r="JD30" s="82">
        <f t="shared" si="279"/>
        <v>4.1315481321064196E-5</v>
      </c>
      <c r="JE30" s="93">
        <v>508.28800000000001</v>
      </c>
      <c r="JF30" s="94">
        <v>0.92235299999999998</v>
      </c>
      <c r="JG30" s="82">
        <f t="shared" si="280"/>
        <v>0.88119114217422123</v>
      </c>
      <c r="JH30" s="82">
        <f t="shared" si="281"/>
        <v>1.6942985396696231E-3</v>
      </c>
      <c r="JI30" s="93">
        <v>672.25199999999995</v>
      </c>
      <c r="JJ30" s="94">
        <v>0.98823499999999997</v>
      </c>
      <c r="JK30" s="82">
        <f t="shared" si="282"/>
        <v>0.98524511362949552</v>
      </c>
      <c r="JL30" s="82">
        <f t="shared" si="283"/>
        <v>8.9394205085283179E-6</v>
      </c>
      <c r="QM30" s="82"/>
      <c r="QN30" s="82"/>
    </row>
    <row r="31" spans="1:576" ht="15.75" thickBot="1" x14ac:dyDescent="0.3">
      <c r="E31" s="85">
        <v>189.041</v>
      </c>
      <c r="F31" s="85">
        <v>0.98070400000000002</v>
      </c>
      <c r="G31" s="82">
        <f t="shared" si="1"/>
        <v>0.90988757141624976</v>
      </c>
      <c r="H31" s="82">
        <f t="shared" si="300"/>
        <v>5.0149665573574007E-3</v>
      </c>
      <c r="I31" s="85">
        <v>216.98599999999999</v>
      </c>
      <c r="J31" s="85">
        <v>0.92910400000000004</v>
      </c>
      <c r="K31" s="82">
        <f t="shared" si="4"/>
        <v>0.97181873977362809</v>
      </c>
      <c r="L31" s="82">
        <f t="shared" si="5"/>
        <v>1.8245489939287623E-3</v>
      </c>
      <c r="M31" s="85">
        <v>651.71600000000001</v>
      </c>
      <c r="N31" s="85">
        <v>0.98141299999999998</v>
      </c>
      <c r="O31" s="82">
        <f t="shared" ref="O31:O37" si="305">EXP(-1*EXP(N$67*(M$67-M31)))</f>
        <v>0.97951507622626166</v>
      </c>
      <c r="P31" s="82">
        <f t="shared" si="296"/>
        <v>3.6021146509211028E-6</v>
      </c>
      <c r="Q31" s="85">
        <v>352.44299999999998</v>
      </c>
      <c r="R31" s="85">
        <v>0.94216</v>
      </c>
      <c r="S31" s="82">
        <f t="shared" si="8"/>
        <v>0.90341961828408746</v>
      </c>
      <c r="T31" s="82">
        <f t="shared" si="9"/>
        <v>1.5008171754946108E-3</v>
      </c>
      <c r="U31" s="112">
        <v>110</v>
      </c>
      <c r="W31" s="113">
        <f t="shared" si="297"/>
        <v>0.99391707087738357</v>
      </c>
      <c r="Y31" s="85">
        <v>115.068</v>
      </c>
      <c r="Z31" s="85">
        <v>0.949932</v>
      </c>
      <c r="AA31" s="82">
        <f t="shared" si="301"/>
        <v>0.89403763827453675</v>
      </c>
      <c r="AB31" s="82">
        <f t="shared" si="302"/>
        <v>3.1241796726969311E-3</v>
      </c>
      <c r="AC31" s="112">
        <v>240</v>
      </c>
      <c r="AE31" s="113">
        <f t="shared" si="14"/>
        <v>0.99953666967093369</v>
      </c>
      <c r="AG31" s="85">
        <v>648.05499999999995</v>
      </c>
      <c r="AH31" s="85">
        <v>0.95910799999999996</v>
      </c>
      <c r="AI31" s="82">
        <f t="shared" si="16"/>
        <v>0.96170415277348553</v>
      </c>
      <c r="AJ31" s="82">
        <f t="shared" si="17"/>
        <v>6.7400092232768256E-6</v>
      </c>
      <c r="AK31" s="85">
        <v>477.916</v>
      </c>
      <c r="AL31" s="85">
        <v>0.98999899999999996</v>
      </c>
      <c r="AM31" s="82">
        <f t="shared" si="298"/>
        <v>0.95022851011410947</v>
      </c>
      <c r="AN31" s="82">
        <f t="shared" si="299"/>
        <v>1.581691865763718E-3</v>
      </c>
      <c r="AS31" s="112">
        <v>130</v>
      </c>
      <c r="AU31" s="113">
        <f t="shared" si="22"/>
        <v>0.99594169022663737</v>
      </c>
      <c r="AW31" s="112">
        <v>210</v>
      </c>
      <c r="AY31" s="113">
        <f t="shared" si="24"/>
        <v>0.99972356957394337</v>
      </c>
      <c r="BA31" s="112">
        <v>530</v>
      </c>
      <c r="BC31" s="113">
        <f t="shared" si="290"/>
        <v>0.99245001151909618</v>
      </c>
      <c r="BE31" s="85">
        <v>352.44299999999998</v>
      </c>
      <c r="BF31" s="85">
        <v>0.94216</v>
      </c>
      <c r="BG31" s="82">
        <f t="shared" si="28"/>
        <v>0.90341909325137304</v>
      </c>
      <c r="BH31" s="82">
        <f t="shared" si="29"/>
        <v>1.5008578557058098E-3</v>
      </c>
      <c r="BI31" s="84">
        <v>672.79399999999998</v>
      </c>
      <c r="BJ31" s="84">
        <v>0.99360999999999999</v>
      </c>
      <c r="BK31" s="82">
        <f t="shared" si="30"/>
        <v>0.98742872246041735</v>
      </c>
      <c r="BL31" s="82">
        <f t="shared" si="31"/>
        <v>3.8208192021348831E-5</v>
      </c>
      <c r="BM31" s="115">
        <v>1850</v>
      </c>
      <c r="BO31" s="113">
        <f t="shared" si="32"/>
        <v>0.98660340690082016</v>
      </c>
      <c r="BU31" s="84">
        <v>11.086499999999999</v>
      </c>
      <c r="BV31" s="84">
        <v>7.2323700000000005E-2</v>
      </c>
      <c r="BW31" s="82">
        <f t="shared" si="36"/>
        <v>6.9365406467725543E-2</v>
      </c>
      <c r="BX31" s="82">
        <f t="shared" si="37"/>
        <v>8.7515006230969101E-6</v>
      </c>
      <c r="BY31" s="115">
        <v>30</v>
      </c>
      <c r="CA31" s="113">
        <f t="shared" si="38"/>
        <v>0.61469204967853708</v>
      </c>
      <c r="CK31" s="115">
        <v>60</v>
      </c>
      <c r="CM31" s="113">
        <f t="shared" si="44"/>
        <v>0.99761301910477385</v>
      </c>
      <c r="CO31" s="115">
        <v>54</v>
      </c>
      <c r="CQ31" s="113">
        <f t="shared" si="46"/>
        <v>0.97709852115512874</v>
      </c>
      <c r="CS31" s="115">
        <v>360</v>
      </c>
      <c r="CU31" s="113">
        <f t="shared" si="48"/>
        <v>0.97653345390479429</v>
      </c>
      <c r="CW31" s="84">
        <v>226.00399999999999</v>
      </c>
      <c r="CX31" s="84">
        <v>0.72812200000000005</v>
      </c>
      <c r="CY31" s="82">
        <f t="shared" si="50"/>
        <v>0.67625638967440493</v>
      </c>
      <c r="CZ31" s="82">
        <f t="shared" si="51"/>
        <v>2.6900415344464782E-3</v>
      </c>
      <c r="DY31" s="84">
        <v>41.067599999999999</v>
      </c>
      <c r="DZ31" s="84">
        <v>0.94528000000000001</v>
      </c>
      <c r="EA31" s="82">
        <f t="shared" si="64"/>
        <v>0.90739758559808947</v>
      </c>
      <c r="EB31" s="82">
        <f t="shared" si="65"/>
        <v>1.4350773209180789E-3</v>
      </c>
      <c r="EC31" s="84">
        <v>76.750399999999999</v>
      </c>
      <c r="ED31" s="84">
        <v>2.3133000000000001E-2</v>
      </c>
      <c r="EE31" s="82">
        <f t="shared" si="66"/>
        <v>1.9196393739488699E-2</v>
      </c>
      <c r="EF31" s="82">
        <f t="shared" si="67"/>
        <v>1.5496868850296778E-5</v>
      </c>
      <c r="EG31" s="84">
        <v>125.04600000000001</v>
      </c>
      <c r="EH31" s="84">
        <v>0.65719099999999997</v>
      </c>
      <c r="EI31" s="82">
        <f t="shared" si="68"/>
        <v>0.68198273419726507</v>
      </c>
      <c r="EJ31" s="82">
        <f t="shared" si="69"/>
        <v>6.1463008450784399E-4</v>
      </c>
      <c r="EK31" s="84">
        <v>1900</v>
      </c>
      <c r="EL31" s="84">
        <v>1</v>
      </c>
      <c r="EM31" s="82">
        <f t="shared" si="70"/>
        <v>0.98761169229932122</v>
      </c>
      <c r="EN31" s="82">
        <f t="shared" si="71"/>
        <v>1.5347016768669716E-4</v>
      </c>
      <c r="EO31" s="115">
        <v>23</v>
      </c>
      <c r="EQ31" s="113">
        <f t="shared" si="72"/>
        <v>0.99883580175654485</v>
      </c>
      <c r="ES31" s="84">
        <v>39.999699999999997</v>
      </c>
      <c r="ET31" s="84">
        <v>0.99632399999999999</v>
      </c>
      <c r="EU31" s="82">
        <f t="shared" si="74"/>
        <v>0.95842162654449414</v>
      </c>
      <c r="EV31" s="82">
        <f t="shared" si="75"/>
        <v>1.4365899135606341E-3</v>
      </c>
      <c r="EW31" s="84">
        <v>98.252099999999999</v>
      </c>
      <c r="EX31" s="84">
        <v>0.983877</v>
      </c>
      <c r="EY31" s="82">
        <f t="shared" si="76"/>
        <v>0.96871503018996841</v>
      </c>
      <c r="EZ31" s="82">
        <f t="shared" si="77"/>
        <v>2.2988532852030952E-4</v>
      </c>
      <c r="FA31" s="84">
        <v>143.27199999999999</v>
      </c>
      <c r="FB31" s="84">
        <v>0.94758100000000001</v>
      </c>
      <c r="FC31" s="82">
        <f t="shared" si="78"/>
        <v>0.89147894796702076</v>
      </c>
      <c r="FD31" s="82">
        <f t="shared" si="79"/>
        <v>3.1474402423111105E-3</v>
      </c>
      <c r="FE31" s="115">
        <v>1750</v>
      </c>
      <c r="FG31" s="113">
        <f t="shared" si="80"/>
        <v>0.97141846974351576</v>
      </c>
      <c r="FI31" s="84">
        <v>126.813</v>
      </c>
      <c r="FJ31" s="84">
        <v>0.96411500000000006</v>
      </c>
      <c r="FK31" s="82">
        <f t="shared" si="82"/>
        <v>0.9973439572182411</v>
      </c>
      <c r="FL31" s="82">
        <f t="shared" si="83"/>
        <v>1.1041635978116934E-3</v>
      </c>
      <c r="FM31" s="115">
        <v>150</v>
      </c>
      <c r="FO31" s="114">
        <f t="shared" si="84"/>
        <v>0.99761425303100881</v>
      </c>
      <c r="FQ31" s="84">
        <v>120.515</v>
      </c>
      <c r="FR31" s="84">
        <v>0.90430600000000005</v>
      </c>
      <c r="FS31" s="82">
        <f t="shared" si="303"/>
        <v>0.95053686607075438</v>
      </c>
      <c r="FT31" s="82">
        <f t="shared" si="304"/>
        <v>2.1372929776520238E-3</v>
      </c>
      <c r="FU31" s="84">
        <v>154.29400000000001</v>
      </c>
      <c r="FV31" s="84">
        <v>0.96172199999999997</v>
      </c>
      <c r="FW31" s="82">
        <f t="shared" si="88"/>
        <v>0.99590537950561919</v>
      </c>
      <c r="FX31" s="82">
        <f t="shared" si="89"/>
        <v>1.1685034344251885E-3</v>
      </c>
      <c r="GK31" s="84">
        <v>509.36799999999999</v>
      </c>
      <c r="GL31" s="84">
        <v>0.99147700000000005</v>
      </c>
      <c r="GM31" s="82">
        <f t="shared" si="96"/>
        <v>0.99767070798659985</v>
      </c>
      <c r="GN31" s="82">
        <f t="shared" si="97"/>
        <v>3.8362018623270084E-5</v>
      </c>
      <c r="GO31" s="84">
        <v>638.99800000000005</v>
      </c>
      <c r="GP31" s="84">
        <v>0.99431800000000004</v>
      </c>
      <c r="GQ31" s="82">
        <f t="shared" si="98"/>
        <v>0.9895326340217967</v>
      </c>
      <c r="GR31" s="82">
        <f t="shared" si="99"/>
        <v>2.2899727545345986E-5</v>
      </c>
      <c r="GS31" s="84">
        <v>568.84500000000003</v>
      </c>
      <c r="GT31" s="84">
        <v>0.90625</v>
      </c>
      <c r="GU31" s="82">
        <f t="shared" si="100"/>
        <v>0.91178301285304009</v>
      </c>
      <c r="GV31" s="82">
        <f t="shared" si="101"/>
        <v>3.06142312319068E-5</v>
      </c>
      <c r="HM31" s="84">
        <v>2.8511000000000002</v>
      </c>
      <c r="HN31" s="84">
        <v>0.84590500000000002</v>
      </c>
      <c r="HO31" s="82">
        <f t="shared" si="110"/>
        <v>0.88571858841455875</v>
      </c>
      <c r="HP31" s="82">
        <f t="shared" si="111"/>
        <v>1.5851218224438852E-3</v>
      </c>
      <c r="HQ31" s="84">
        <v>2.2401833333333334</v>
      </c>
      <c r="HR31" s="84">
        <v>0.99739999999999995</v>
      </c>
      <c r="HS31" s="82">
        <f t="shared" si="112"/>
        <v>0.99999999999999989</v>
      </c>
      <c r="HT31" s="82">
        <f t="shared" si="113"/>
        <v>6.7599999999996659E-6</v>
      </c>
      <c r="HU31" s="84">
        <v>2.2552833333333333</v>
      </c>
      <c r="HV31" s="84">
        <v>1.0020100000000001</v>
      </c>
      <c r="HW31" s="82">
        <f t="shared" si="114"/>
        <v>0.99999999999999989</v>
      </c>
      <c r="HX31" s="82">
        <f t="shared" si="115"/>
        <v>4.0401000000007171E-6</v>
      </c>
      <c r="HY31" s="84">
        <v>1.9199666666666666</v>
      </c>
      <c r="HZ31" s="84">
        <v>0.93027499999999996</v>
      </c>
      <c r="IA31" s="82">
        <f t="shared" si="116"/>
        <v>0.99581048039260167</v>
      </c>
      <c r="IB31" s="82">
        <f t="shared" si="117"/>
        <v>4.2948991902890827E-3</v>
      </c>
      <c r="IC31" s="84">
        <v>5.0845666666666665</v>
      </c>
      <c r="ID31" s="84">
        <v>0.91877500000000001</v>
      </c>
      <c r="IE31" s="82">
        <f t="shared" si="118"/>
        <v>0.9518732588622475</v>
      </c>
      <c r="IF31" s="82">
        <f t="shared" si="119"/>
        <v>1.0954947397123444E-3</v>
      </c>
      <c r="IO31" s="84">
        <v>2.6691166666666666</v>
      </c>
      <c r="IP31" s="84">
        <v>0.714472</v>
      </c>
      <c r="IQ31" s="82">
        <f t="shared" si="124"/>
        <v>0.76282685937352834</v>
      </c>
      <c r="IR31" s="82">
        <f t="shared" si="125"/>
        <v>2.3381924250337025E-3</v>
      </c>
      <c r="IS31" s="95">
        <v>295.13499999999999</v>
      </c>
      <c r="IT31" s="96">
        <v>0.98823499999999997</v>
      </c>
      <c r="IU31" s="82">
        <f t="shared" si="274"/>
        <v>0.99835542300962088</v>
      </c>
      <c r="IV31" s="82">
        <f t="shared" si="275"/>
        <v>1.0242296189366425E-4</v>
      </c>
      <c r="JA31" s="93">
        <v>513.33299999999997</v>
      </c>
      <c r="JB31" s="94">
        <v>0.99294099999999996</v>
      </c>
      <c r="JC31" s="82">
        <f t="shared" si="278"/>
        <v>0.99969767150796407</v>
      </c>
      <c r="JD31" s="82">
        <f t="shared" si="279"/>
        <v>4.5652609866533958E-5</v>
      </c>
      <c r="JE31" s="93">
        <v>514.59500000000003</v>
      </c>
      <c r="JF31" s="94">
        <v>0.93882399999999999</v>
      </c>
      <c r="JG31" s="82">
        <f t="shared" si="280"/>
        <v>0.89662645065650703</v>
      </c>
      <c r="JH31" s="82">
        <f t="shared" si="281"/>
        <v>1.7806331705965228E-3</v>
      </c>
      <c r="JI31" s="93">
        <v>694.95500000000004</v>
      </c>
      <c r="JJ31" s="94">
        <v>0.99529400000000001</v>
      </c>
      <c r="JK31" s="82">
        <f t="shared" si="282"/>
        <v>0.99082203603450458</v>
      </c>
      <c r="JL31" s="82">
        <f t="shared" si="283"/>
        <v>1.9998461708689602E-5</v>
      </c>
      <c r="QM31" s="82"/>
      <c r="QN31" s="82"/>
    </row>
    <row r="32" spans="1:576" ht="15.75" thickBot="1" x14ac:dyDescent="0.3">
      <c r="E32" s="85">
        <v>193.97300000000001</v>
      </c>
      <c r="F32" s="85">
        <v>0.98818700000000004</v>
      </c>
      <c r="G32" s="82">
        <f t="shared" si="1"/>
        <v>0.9240053721730459</v>
      </c>
      <c r="H32" s="82">
        <f t="shared" si="300"/>
        <v>4.1192813505176538E-3</v>
      </c>
      <c r="I32" s="85">
        <v>232.32900000000001</v>
      </c>
      <c r="J32" s="85">
        <v>0.94403000000000004</v>
      </c>
      <c r="K32" s="82">
        <f t="shared" si="4"/>
        <v>0.9861145680235518</v>
      </c>
      <c r="L32" s="82">
        <f t="shared" si="5"/>
        <v>1.7711108657289553E-3</v>
      </c>
      <c r="M32" s="112">
        <v>700</v>
      </c>
      <c r="O32" s="92">
        <f t="shared" si="305"/>
        <v>0.99386448260772975</v>
      </c>
      <c r="Q32" s="85">
        <v>360.42099999999999</v>
      </c>
      <c r="R32" s="85">
        <v>0.96823700000000001</v>
      </c>
      <c r="S32" s="82">
        <f t="shared" si="8"/>
        <v>0.91870243222089298</v>
      </c>
      <c r="T32" s="82">
        <f t="shared" si="9"/>
        <v>2.4536734050629484E-3</v>
      </c>
      <c r="U32" s="112">
        <v>115</v>
      </c>
      <c r="W32" s="113">
        <f t="shared" si="297"/>
        <v>0.99575627932740418</v>
      </c>
      <c r="Y32" s="85">
        <v>117.80800000000001</v>
      </c>
      <c r="Z32" s="85">
        <v>0.96849300000000005</v>
      </c>
      <c r="AA32" s="82">
        <f t="shared" si="301"/>
        <v>0.90594639654330755</v>
      </c>
      <c r="AB32" s="82">
        <f t="shared" si="302"/>
        <v>3.9120776039687378E-3</v>
      </c>
      <c r="AG32" s="85">
        <v>655.37800000000004</v>
      </c>
      <c r="AH32" s="85">
        <v>0.97026000000000001</v>
      </c>
      <c r="AI32" s="82">
        <f t="shared" si="16"/>
        <v>0.9668787563753285</v>
      </c>
      <c r="AJ32" s="82">
        <f t="shared" si="17"/>
        <v>1.1432808449381765E-5</v>
      </c>
      <c r="AK32" s="85">
        <v>496.96899999999999</v>
      </c>
      <c r="AL32" s="85">
        <v>0.99362899999999998</v>
      </c>
      <c r="AM32" s="82">
        <f t="shared" si="298"/>
        <v>0.96312400748607263</v>
      </c>
      <c r="AN32" s="82">
        <f t="shared" si="299"/>
        <v>9.3055456827476394E-4</v>
      </c>
      <c r="AS32" s="112">
        <v>140</v>
      </c>
      <c r="AU32" s="113">
        <f t="shared" si="22"/>
        <v>0.99781188608867677</v>
      </c>
      <c r="BA32" s="112">
        <v>540</v>
      </c>
      <c r="BC32" s="113">
        <f t="shared" si="290"/>
        <v>0.99403149189194284</v>
      </c>
      <c r="BE32" s="85">
        <v>360.42099999999999</v>
      </c>
      <c r="BF32" s="85">
        <v>0.96823700000000001</v>
      </c>
      <c r="BG32" s="82">
        <f t="shared" si="28"/>
        <v>0.91870192714475896</v>
      </c>
      <c r="BH32" s="82">
        <f t="shared" si="29"/>
        <v>2.4537234427740393E-3</v>
      </c>
      <c r="BI32" s="84">
        <v>705.88199999999995</v>
      </c>
      <c r="BJ32" s="84">
        <v>0.99360999999999999</v>
      </c>
      <c r="BK32" s="82">
        <f t="shared" si="30"/>
        <v>0.99437705433516155</v>
      </c>
      <c r="BL32" s="82">
        <f t="shared" si="31"/>
        <v>5.8837235309013429E-7</v>
      </c>
      <c r="BM32" s="115">
        <v>2000</v>
      </c>
      <c r="BO32" s="113">
        <f t="shared" si="32"/>
        <v>0.99352792561984082</v>
      </c>
      <c r="BU32" s="84">
        <v>11.308199999999999</v>
      </c>
      <c r="BV32" s="84">
        <v>7.5068999999999997E-2</v>
      </c>
      <c r="BW32" s="82">
        <f t="shared" si="36"/>
        <v>7.3607452855511749E-2</v>
      </c>
      <c r="BX32" s="82">
        <f t="shared" si="37"/>
        <v>2.1361200555617524E-6</v>
      </c>
      <c r="BY32" s="115">
        <v>35</v>
      </c>
      <c r="CA32" s="113">
        <f t="shared" si="38"/>
        <v>0.75067260221171916</v>
      </c>
      <c r="CK32" s="115">
        <v>62</v>
      </c>
      <c r="CM32" s="113">
        <f t="shared" si="44"/>
        <v>0.99855989340156681</v>
      </c>
      <c r="CO32" s="115">
        <v>55</v>
      </c>
      <c r="CQ32" s="113">
        <f t="shared" si="46"/>
        <v>0.98343899900365706</v>
      </c>
      <c r="CS32" s="115">
        <v>370</v>
      </c>
      <c r="CU32" s="113">
        <f t="shared" si="48"/>
        <v>0.98107036107849954</v>
      </c>
      <c r="CW32" s="115">
        <v>230</v>
      </c>
      <c r="CY32" s="82">
        <f t="shared" si="50"/>
        <v>0.70803601331469401</v>
      </c>
      <c r="CZ32" s="82"/>
      <c r="DY32" s="84">
        <v>43.090200000000003</v>
      </c>
      <c r="DZ32" s="84">
        <v>0.95042099999999996</v>
      </c>
      <c r="EA32" s="82">
        <f t="shared" si="64"/>
        <v>0.92789754963977811</v>
      </c>
      <c r="EB32" s="82">
        <f t="shared" si="65"/>
        <v>5.0730581612937794E-4</v>
      </c>
      <c r="EC32" s="84">
        <v>79.443399999999997</v>
      </c>
      <c r="ED32" s="84">
        <v>5.0042900000000001E-2</v>
      </c>
      <c r="EE32" s="82">
        <f t="shared" si="66"/>
        <v>3.1247508010467034E-2</v>
      </c>
      <c r="EF32" s="82">
        <f t="shared" si="67"/>
        <v>3.5326676004020002E-4</v>
      </c>
      <c r="EG32" s="84">
        <v>129.87</v>
      </c>
      <c r="EH32" s="84">
        <v>0.71195699999999995</v>
      </c>
      <c r="EI32" s="82">
        <f t="shared" si="68"/>
        <v>0.72839190844298285</v>
      </c>
      <c r="EJ32" s="82">
        <f t="shared" si="69"/>
        <v>2.7010621552923058E-4</v>
      </c>
      <c r="EK32" s="115">
        <v>2000</v>
      </c>
      <c r="EM32" s="114">
        <f t="shared" si="70"/>
        <v>0.99247244403838941</v>
      </c>
      <c r="EO32" s="115">
        <v>24</v>
      </c>
      <c r="EQ32" s="113">
        <f t="shared" si="72"/>
        <v>0.99927540176260876</v>
      </c>
      <c r="ES32" s="84">
        <v>42.268599999999999</v>
      </c>
      <c r="ET32" s="84">
        <v>0.99632399999999999</v>
      </c>
      <c r="EU32" s="82">
        <f t="shared" si="74"/>
        <v>0.97037399674723468</v>
      </c>
      <c r="EV32" s="82">
        <f t="shared" si="75"/>
        <v>6.734026688185301E-4</v>
      </c>
      <c r="EW32" s="84">
        <v>104.249</v>
      </c>
      <c r="EX32" s="84">
        <v>0.98768299999999998</v>
      </c>
      <c r="EY32" s="82">
        <f t="shared" si="76"/>
        <v>0.9790766837683752</v>
      </c>
      <c r="EZ32" s="82">
        <f t="shared" si="77"/>
        <v>7.4068679078728115E-5</v>
      </c>
      <c r="FA32" s="84">
        <v>147.964</v>
      </c>
      <c r="FB32" s="84">
        <v>0.96774199999999999</v>
      </c>
      <c r="FC32" s="82">
        <f t="shared" si="78"/>
        <v>0.90765114758316678</v>
      </c>
      <c r="FD32" s="82">
        <f t="shared" si="79"/>
        <v>3.6109105441816292E-3</v>
      </c>
      <c r="FE32" s="115">
        <v>1800</v>
      </c>
      <c r="FG32" s="113">
        <f t="shared" si="80"/>
        <v>0.9768233582067527</v>
      </c>
      <c r="FI32" s="84">
        <v>129.67599999999999</v>
      </c>
      <c r="FJ32" s="84">
        <v>0.96411500000000006</v>
      </c>
      <c r="FK32" s="82">
        <f t="shared" si="82"/>
        <v>0.99781961706932853</v>
      </c>
      <c r="FL32" s="82">
        <f t="shared" si="83"/>
        <v>1.1360012117900688E-3</v>
      </c>
      <c r="FM32" s="115">
        <v>160</v>
      </c>
      <c r="FO32" s="113">
        <f t="shared" si="84"/>
        <v>0.99881294267192455</v>
      </c>
      <c r="FQ32" s="84">
        <v>123.378</v>
      </c>
      <c r="FR32" s="84">
        <v>0.91866000000000003</v>
      </c>
      <c r="FS32" s="82">
        <f t="shared" si="303"/>
        <v>0.96119338865331316</v>
      </c>
      <c r="FT32" s="82">
        <f t="shared" si="304"/>
        <v>1.8090891503337863E-3</v>
      </c>
      <c r="FW32" s="82"/>
      <c r="FX32" s="82"/>
      <c r="GK32" s="84">
        <v>524.61900000000003</v>
      </c>
      <c r="GL32" s="84">
        <v>0.99431800000000004</v>
      </c>
      <c r="GM32" s="82">
        <f t="shared" si="96"/>
        <v>0.99882965346768349</v>
      </c>
      <c r="GN32" s="82">
        <f t="shared" si="97"/>
        <v>2.0355017012460116E-5</v>
      </c>
      <c r="GO32" s="84">
        <v>684.74900000000002</v>
      </c>
      <c r="GP32" s="84">
        <v>0.99715900000000002</v>
      </c>
      <c r="GQ32" s="82">
        <f t="shared" si="98"/>
        <v>0.99634068851644542</v>
      </c>
      <c r="GR32" s="82">
        <f t="shared" si="99"/>
        <v>6.696336841173324E-7</v>
      </c>
      <c r="GS32" s="84">
        <v>579.52099999999996</v>
      </c>
      <c r="GT32" s="84">
        <v>0.92613599999999996</v>
      </c>
      <c r="GU32" s="82">
        <f t="shared" si="100"/>
        <v>0.92993002435678562</v>
      </c>
      <c r="GV32" s="82">
        <f t="shared" si="101"/>
        <v>1.4394620819882867E-5</v>
      </c>
      <c r="HM32" s="84">
        <v>2.9345833333333333</v>
      </c>
      <c r="HN32" s="84">
        <v>0.85528400000000004</v>
      </c>
      <c r="HO32" s="82">
        <f t="shared" si="110"/>
        <v>0.89450363317572823</v>
      </c>
      <c r="HP32" s="82">
        <f t="shared" si="111"/>
        <v>1.5381796264386789E-3</v>
      </c>
      <c r="HQ32" s="84">
        <v>2.9015666666666666</v>
      </c>
      <c r="HR32" s="84">
        <v>1.0051000000000001</v>
      </c>
      <c r="HS32" s="82">
        <f t="shared" si="112"/>
        <v>1</v>
      </c>
      <c r="HT32" s="82">
        <f t="shared" si="113"/>
        <v>2.6010000000001064E-5</v>
      </c>
      <c r="HU32" s="84">
        <v>2.3412666666666668</v>
      </c>
      <c r="HV32" s="84">
        <v>1.00431</v>
      </c>
      <c r="HW32" s="82">
        <f t="shared" si="114"/>
        <v>1</v>
      </c>
      <c r="HX32" s="82">
        <f t="shared" si="115"/>
        <v>1.8576100000000312E-5</v>
      </c>
      <c r="HY32" s="84">
        <v>1.9959500000000001</v>
      </c>
      <c r="HZ32" s="84">
        <v>0.93269899999999994</v>
      </c>
      <c r="IA32" s="82">
        <f t="shared" si="116"/>
        <v>0.99670196642152853</v>
      </c>
      <c r="IB32" s="82">
        <f t="shared" si="117"/>
        <v>4.0963797107553155E-3</v>
      </c>
      <c r="IC32" s="84">
        <v>5.2610333333333328</v>
      </c>
      <c r="ID32" s="84">
        <v>0.94179100000000004</v>
      </c>
      <c r="IE32" s="82">
        <f t="shared" si="118"/>
        <v>0.96473587222652635</v>
      </c>
      <c r="IF32" s="82">
        <f t="shared" si="119"/>
        <v>5.2646716149161812E-4</v>
      </c>
      <c r="IO32" s="84">
        <v>2.7021999999999999</v>
      </c>
      <c r="IP32" s="84">
        <v>0.75292199999999998</v>
      </c>
      <c r="IQ32" s="82">
        <f t="shared" si="124"/>
        <v>0.77228918030138927</v>
      </c>
      <c r="IR32" s="82">
        <f t="shared" si="125"/>
        <v>3.7508767282652119E-4</v>
      </c>
      <c r="JA32" s="93">
        <v>527.20699999999999</v>
      </c>
      <c r="JB32" s="94">
        <v>0.99529400000000001</v>
      </c>
      <c r="JC32" s="82">
        <f t="shared" si="278"/>
        <v>0.99984606486528882</v>
      </c>
      <c r="JD32" s="82">
        <f t="shared" si="279"/>
        <v>2.0721294537796808E-5</v>
      </c>
      <c r="JE32" s="93">
        <v>519.64</v>
      </c>
      <c r="JF32" s="94">
        <v>0.945882</v>
      </c>
      <c r="JG32" s="82">
        <f t="shared" si="280"/>
        <v>0.90759375860219216</v>
      </c>
      <c r="JH32" s="82">
        <f t="shared" si="281"/>
        <v>1.4659894293368063E-3</v>
      </c>
      <c r="JI32" s="95">
        <v>706.30600000000004</v>
      </c>
      <c r="JJ32" s="96">
        <v>0.99764699999999995</v>
      </c>
      <c r="JK32" s="82">
        <f t="shared" si="282"/>
        <v>0.99276448833047248</v>
      </c>
      <c r="JL32" s="82">
        <f t="shared" si="283"/>
        <v>2.3838920203071895E-5</v>
      </c>
      <c r="QM32" s="82"/>
      <c r="QN32" s="82"/>
    </row>
    <row r="33" spans="5:456" ht="15.75" thickBot="1" x14ac:dyDescent="0.3">
      <c r="E33" s="85">
        <v>196.71199999999999</v>
      </c>
      <c r="F33" s="85">
        <v>0.98822900000000002</v>
      </c>
      <c r="G33" s="82">
        <f t="shared" si="1"/>
        <v>0.93090432445326043</v>
      </c>
      <c r="H33" s="82">
        <f t="shared" si="300"/>
        <v>3.2861184265389641E-3</v>
      </c>
      <c r="I33" s="85">
        <v>247.67099999999999</v>
      </c>
      <c r="J33" s="85">
        <v>0.958955</v>
      </c>
      <c r="K33" s="82">
        <f t="shared" si="4"/>
        <v>0.99318341009407096</v>
      </c>
      <c r="L33" s="82">
        <f t="shared" si="5"/>
        <v>1.1715840575678988E-3</v>
      </c>
      <c r="M33" s="112">
        <v>750</v>
      </c>
      <c r="O33" s="113">
        <f t="shared" si="305"/>
        <v>0.99824873342581699</v>
      </c>
      <c r="Q33" s="85">
        <v>368.375</v>
      </c>
      <c r="R33" s="85">
        <v>0.97938899999999995</v>
      </c>
      <c r="S33" s="82">
        <f t="shared" si="8"/>
        <v>0.93162311878871618</v>
      </c>
      <c r="T33" s="82">
        <f t="shared" si="9"/>
        <v>2.2815794078904729E-3</v>
      </c>
      <c r="U33" s="112">
        <v>120</v>
      </c>
      <c r="W33" s="113">
        <f t="shared" si="297"/>
        <v>0.99704022046661867</v>
      </c>
      <c r="Y33" s="85">
        <v>121.096</v>
      </c>
      <c r="Z33" s="85">
        <v>0.97595100000000001</v>
      </c>
      <c r="AA33" s="82">
        <f t="shared" si="301"/>
        <v>0.91856443209898442</v>
      </c>
      <c r="AB33" s="82">
        <f t="shared" si="302"/>
        <v>3.2932181754578736E-3</v>
      </c>
      <c r="AG33" s="85">
        <v>666.36199999999997</v>
      </c>
      <c r="AH33" s="85">
        <v>0.97769499999999998</v>
      </c>
      <c r="AI33" s="82">
        <f t="shared" si="16"/>
        <v>0.97337722180651209</v>
      </c>
      <c r="AJ33" s="82">
        <f t="shared" si="17"/>
        <v>1.864320852815952E-5</v>
      </c>
      <c r="AK33" s="85">
        <v>487.44600000000003</v>
      </c>
      <c r="AL33" s="85">
        <v>0.99368000000000001</v>
      </c>
      <c r="AM33" s="82">
        <f t="shared" si="298"/>
        <v>0.95715022358051993</v>
      </c>
      <c r="AN33" s="82">
        <f t="shared" si="299"/>
        <v>1.3344245652572027E-3</v>
      </c>
      <c r="AS33" s="112">
        <v>150</v>
      </c>
      <c r="AU33" s="113">
        <f t="shared" si="22"/>
        <v>0.99882074731992943</v>
      </c>
      <c r="BA33" s="112">
        <v>550</v>
      </c>
      <c r="BC33" s="113">
        <f t="shared" si="290"/>
        <v>0.9952824903929578</v>
      </c>
      <c r="BE33" s="85">
        <v>368.375</v>
      </c>
      <c r="BF33" s="85">
        <v>0.97938899999999995</v>
      </c>
      <c r="BG33" s="82">
        <f t="shared" si="28"/>
        <v>0.9316226408538949</v>
      </c>
      <c r="BH33" s="82">
        <f t="shared" si="29"/>
        <v>2.2816250660746937E-3</v>
      </c>
      <c r="BI33" s="84">
        <v>710</v>
      </c>
      <c r="BJ33" s="84">
        <v>1</v>
      </c>
      <c r="BK33" s="82">
        <f t="shared" si="30"/>
        <v>0.99491366618864241</v>
      </c>
      <c r="BL33" s="82">
        <f t="shared" si="31"/>
        <v>2.5870791640559435E-5</v>
      </c>
      <c r="BM33" s="115">
        <v>2200</v>
      </c>
      <c r="BO33" s="113">
        <f t="shared" si="32"/>
        <v>0.99755301464800894</v>
      </c>
      <c r="BU33" s="84">
        <v>11.5299</v>
      </c>
      <c r="BV33" s="84">
        <v>7.9033699999999998E-2</v>
      </c>
      <c r="BW33" s="82">
        <f t="shared" si="36"/>
        <v>7.8005853150590901E-2</v>
      </c>
      <c r="BX33" s="82">
        <f t="shared" si="37"/>
        <v>1.0564691458402079E-6</v>
      </c>
      <c r="BY33" s="115">
        <v>40</v>
      </c>
      <c r="CA33" s="113">
        <f t="shared" si="38"/>
        <v>0.84450040428772977</v>
      </c>
      <c r="CK33" s="115">
        <v>65</v>
      </c>
      <c r="CM33" s="113">
        <f t="shared" si="44"/>
        <v>0.99932536224388779</v>
      </c>
      <c r="CO33" s="115">
        <v>56</v>
      </c>
      <c r="CQ33" s="113">
        <f t="shared" si="46"/>
        <v>0.98803480573191182</v>
      </c>
      <c r="CS33" s="115">
        <v>380</v>
      </c>
      <c r="CU33" s="113">
        <f t="shared" si="48"/>
        <v>0.98473698658832287</v>
      </c>
      <c r="CW33" s="115">
        <v>235</v>
      </c>
      <c r="CY33" s="82">
        <f t="shared" si="50"/>
        <v>0.74429625032176006</v>
      </c>
      <c r="CZ33" s="82"/>
      <c r="DY33" s="84">
        <v>45.108600000000003</v>
      </c>
      <c r="DZ33" s="84">
        <v>0.975607</v>
      </c>
      <c r="EA33" s="82">
        <f t="shared" si="64"/>
        <v>0.94397013246687178</v>
      </c>
      <c r="EB33" s="82">
        <f t="shared" si="65"/>
        <v>1.0008913873087025E-3</v>
      </c>
      <c r="EC33" s="84">
        <v>82.136399999999995</v>
      </c>
      <c r="ED33" s="84">
        <v>5.8540799999999997E-2</v>
      </c>
      <c r="EE33" s="82">
        <f t="shared" si="66"/>
        <v>4.7899572402320727E-2</v>
      </c>
      <c r="EF33" s="82">
        <f t="shared" si="67"/>
        <v>1.1323572478561093E-4</v>
      </c>
      <c r="EG33" s="84">
        <v>135.43600000000001</v>
      </c>
      <c r="EH33" s="84">
        <v>0.77093599999999995</v>
      </c>
      <c r="EI33" s="82">
        <f t="shared" si="68"/>
        <v>0.77499678068166544</v>
      </c>
      <c r="EJ33" s="82">
        <f t="shared" si="69"/>
        <v>1.6489939744587625E-5</v>
      </c>
      <c r="EK33" s="115">
        <v>2100</v>
      </c>
      <c r="EM33" s="113">
        <f t="shared" si="70"/>
        <v>0.99543041002288102</v>
      </c>
      <c r="EO33" s="115">
        <v>25</v>
      </c>
      <c r="EQ33" s="113">
        <f t="shared" si="72"/>
        <v>0.99954904674700407</v>
      </c>
      <c r="ES33" s="115">
        <v>43</v>
      </c>
      <c r="EU33" s="114">
        <f t="shared" si="74"/>
        <v>0.97345115871733223</v>
      </c>
      <c r="EW33" s="84">
        <v>105</v>
      </c>
      <c r="EX33" s="84">
        <v>0.98779700000000004</v>
      </c>
      <c r="EY33" s="82">
        <f t="shared" si="76"/>
        <v>0.98010739820966575</v>
      </c>
      <c r="EZ33" s="82">
        <f t="shared" si="77"/>
        <v>5.912997569391229E-5</v>
      </c>
      <c r="FA33" s="84">
        <v>152.994</v>
      </c>
      <c r="FB33" s="84">
        <v>0.97580599999999995</v>
      </c>
      <c r="FC33" s="82">
        <f t="shared" si="78"/>
        <v>0.92243846340805669</v>
      </c>
      <c r="FD33" s="82">
        <f t="shared" si="79"/>
        <v>2.8480939618924033E-3</v>
      </c>
      <c r="FE33" s="115">
        <v>1850</v>
      </c>
      <c r="FG33" s="113">
        <f t="shared" si="80"/>
        <v>0.98121605417181845</v>
      </c>
      <c r="FI33" s="84">
        <v>135</v>
      </c>
      <c r="FJ33" s="87">
        <v>1</v>
      </c>
      <c r="FK33" s="82">
        <f t="shared" si="82"/>
        <v>0.99848951971222388</v>
      </c>
      <c r="FL33" s="82">
        <f t="shared" si="83"/>
        <v>2.2815506997602213E-6</v>
      </c>
      <c r="FM33" s="115">
        <v>170</v>
      </c>
      <c r="FO33" s="113">
        <f t="shared" si="84"/>
        <v>0.99940954341280086</v>
      </c>
      <c r="FQ33" s="84">
        <v>126.24</v>
      </c>
      <c r="FR33" s="84">
        <v>0.92823</v>
      </c>
      <c r="FS33" s="82">
        <f t="shared" si="303"/>
        <v>0.96958821160488817</v>
      </c>
      <c r="FT33" s="82">
        <f t="shared" si="304"/>
        <v>1.7105016671547068E-3</v>
      </c>
      <c r="FV33" s="87"/>
      <c r="FW33" s="82"/>
      <c r="FX33" s="82"/>
      <c r="GK33" s="84">
        <v>541.39400000000001</v>
      </c>
      <c r="GL33" s="84">
        <v>0.99715900000000002</v>
      </c>
      <c r="GM33" s="82">
        <f t="shared" si="96"/>
        <v>0.9994512260645767</v>
      </c>
      <c r="GN33" s="82">
        <f t="shared" si="97"/>
        <v>5.25430033112472E-6</v>
      </c>
      <c r="GO33" s="84">
        <v>700</v>
      </c>
      <c r="GP33" s="84">
        <v>0.99715900000000002</v>
      </c>
      <c r="GQ33" s="82">
        <f t="shared" si="98"/>
        <v>0.99742375720706833</v>
      </c>
      <c r="GR33" s="82">
        <f t="shared" si="99"/>
        <v>7.0096378694612666E-8</v>
      </c>
      <c r="GS33" s="84">
        <v>593.24599999999998</v>
      </c>
      <c r="GT33" s="84">
        <v>0.95454499999999998</v>
      </c>
      <c r="GU33" s="82">
        <f t="shared" si="100"/>
        <v>0.94804050032662024</v>
      </c>
      <c r="GV33" s="82">
        <f t="shared" si="101"/>
        <v>4.2308516000997114E-5</v>
      </c>
      <c r="HM33" s="84">
        <v>3.0682499999999999</v>
      </c>
      <c r="HN33" s="84">
        <v>0.86228800000000005</v>
      </c>
      <c r="HO33" s="82">
        <f t="shared" si="110"/>
        <v>0.9072585665090499</v>
      </c>
      <c r="HP33" s="82">
        <f t="shared" si="111"/>
        <v>2.0223518521448759E-3</v>
      </c>
      <c r="HQ33" s="84">
        <v>2.9409166666666668</v>
      </c>
      <c r="HR33" s="84">
        <v>1.0075000000000001</v>
      </c>
      <c r="HS33" s="82">
        <f t="shared" si="112"/>
        <v>1</v>
      </c>
      <c r="HT33" s="82">
        <f t="shared" si="113"/>
        <v>5.6250000000000934E-5</v>
      </c>
      <c r="HU33" s="84">
        <v>2.4437833333333336</v>
      </c>
      <c r="HV33" s="84">
        <v>1.0044</v>
      </c>
      <c r="HW33" s="82">
        <f t="shared" si="114"/>
        <v>1</v>
      </c>
      <c r="HX33" s="82">
        <f t="shared" si="115"/>
        <v>1.9359999999999645E-5</v>
      </c>
      <c r="HY33" s="84">
        <v>2.0922000000000001</v>
      </c>
      <c r="HZ33" s="84">
        <v>0.935137</v>
      </c>
      <c r="IA33" s="82">
        <f t="shared" si="116"/>
        <v>0.99756458760229605</v>
      </c>
      <c r="IB33" s="82">
        <f t="shared" si="117"/>
        <v>3.8972036938423479E-3</v>
      </c>
      <c r="IC33" s="84">
        <v>5.4705833333333338</v>
      </c>
      <c r="ID33" s="84">
        <v>0.95966799999999997</v>
      </c>
      <c r="IE33" s="82">
        <f t="shared" si="118"/>
        <v>0.97568013296397271</v>
      </c>
      <c r="IF33" s="82">
        <f t="shared" si="119"/>
        <v>2.5638840205594266E-4</v>
      </c>
      <c r="IO33" s="84">
        <v>2.7463166666666665</v>
      </c>
      <c r="IP33" s="84">
        <v>0.79649700000000001</v>
      </c>
      <c r="IQ33" s="82">
        <f t="shared" si="124"/>
        <v>0.78440813811567134</v>
      </c>
      <c r="IR33" s="82">
        <f t="shared" si="125"/>
        <v>1.4614058165837458E-4</v>
      </c>
      <c r="JA33" s="95">
        <v>536.03599999999994</v>
      </c>
      <c r="JB33" s="96">
        <v>0.99764699999999995</v>
      </c>
      <c r="JC33" s="82">
        <f t="shared" si="278"/>
        <v>0.99989981965524033</v>
      </c>
      <c r="JD33" s="82">
        <f t="shared" si="279"/>
        <v>5.0751963990373799E-6</v>
      </c>
      <c r="JE33" s="93">
        <v>544.86500000000001</v>
      </c>
      <c r="JF33" s="94">
        <v>0.96941200000000005</v>
      </c>
      <c r="JG33" s="82">
        <f t="shared" si="280"/>
        <v>0.94770497436136247</v>
      </c>
      <c r="JH33" s="82">
        <f t="shared" si="281"/>
        <v>4.7119496207646914E-4</v>
      </c>
      <c r="QM33" s="82"/>
      <c r="QN33" s="82"/>
    </row>
    <row r="34" spans="5:456" x14ac:dyDescent="0.25">
      <c r="E34" s="85">
        <v>220</v>
      </c>
      <c r="F34" s="85">
        <v>0.98822900000000002</v>
      </c>
      <c r="G34" s="82">
        <f t="shared" si="1"/>
        <v>0.96957490482071484</v>
      </c>
      <c r="H34" s="82">
        <f t="shared" ref="H34" si="306">(F34-G34)^2</f>
        <v>3.4797526695783056E-4</v>
      </c>
      <c r="I34" s="85">
        <v>263.74400000000003</v>
      </c>
      <c r="J34" s="85">
        <v>0.97761200000000004</v>
      </c>
      <c r="K34" s="82">
        <f t="shared" si="4"/>
        <v>0.99677141169521222</v>
      </c>
      <c r="L34" s="82">
        <f t="shared" si="5"/>
        <v>3.6708305650663328E-4</v>
      </c>
      <c r="M34" s="112">
        <v>760</v>
      </c>
      <c r="O34" s="113">
        <f t="shared" si="305"/>
        <v>0.99863747035232475</v>
      </c>
      <c r="Q34" s="85">
        <v>374.73599999999999</v>
      </c>
      <c r="R34" s="85">
        <v>0.98681799999999997</v>
      </c>
      <c r="S34" s="82">
        <f t="shared" si="8"/>
        <v>0.94051046401945393</v>
      </c>
      <c r="T34" s="82">
        <f t="shared" si="9"/>
        <v>2.1443878885895663E-3</v>
      </c>
      <c r="U34" s="112">
        <v>130</v>
      </c>
      <c r="W34" s="113">
        <f t="shared" si="297"/>
        <v>0.998561015675825</v>
      </c>
      <c r="Y34" s="85">
        <v>122.74</v>
      </c>
      <c r="Z34" s="85">
        <v>0.97968</v>
      </c>
      <c r="AA34" s="82">
        <f t="shared" si="301"/>
        <v>0.92425105882998038</v>
      </c>
      <c r="AB34" s="82">
        <f t="shared" si="302"/>
        <v>3.0723675192294957E-3</v>
      </c>
      <c r="AG34" s="85">
        <v>675.51499999999999</v>
      </c>
      <c r="AH34" s="85">
        <v>0.98141299999999998</v>
      </c>
      <c r="AI34" s="82">
        <f t="shared" si="16"/>
        <v>0.97781852814460024</v>
      </c>
      <c r="AJ34" s="82">
        <f t="shared" si="17"/>
        <v>1.2920227919260842E-5</v>
      </c>
      <c r="AK34" s="112">
        <v>490</v>
      </c>
      <c r="AM34" s="82">
        <f t="shared" si="298"/>
        <v>0.95883943213317857</v>
      </c>
      <c r="AS34" s="112">
        <v>160</v>
      </c>
      <c r="AU34" s="113">
        <f t="shared" si="22"/>
        <v>0.99936460670989236</v>
      </c>
      <c r="BA34" s="112">
        <v>560</v>
      </c>
      <c r="BC34" s="113">
        <f t="shared" si="290"/>
        <v>0.99627177159806701</v>
      </c>
      <c r="BE34" s="85">
        <v>374.73599999999999</v>
      </c>
      <c r="BF34" s="85">
        <v>0.98681799999999997</v>
      </c>
      <c r="BG34" s="82">
        <f t="shared" si="28"/>
        <v>0.94051001116720168</v>
      </c>
      <c r="BH34" s="82">
        <f t="shared" si="29"/>
        <v>2.1444298297385719E-3</v>
      </c>
      <c r="BI34" s="115">
        <v>750</v>
      </c>
      <c r="BK34" s="100">
        <f t="shared" si="30"/>
        <v>0.99808199661240871</v>
      </c>
      <c r="BM34" s="115">
        <v>2500</v>
      </c>
      <c r="BO34" s="113">
        <f t="shared" si="32"/>
        <v>0.99943231708427993</v>
      </c>
      <c r="BU34" s="84">
        <v>11.7517</v>
      </c>
      <c r="BV34" s="84">
        <v>8.1779000000000004E-2</v>
      </c>
      <c r="BW34" s="82">
        <f t="shared" si="36"/>
        <v>8.2562510172058526E-2</v>
      </c>
      <c r="BX34" s="82">
        <f t="shared" si="37"/>
        <v>6.1388818971917374E-7</v>
      </c>
      <c r="BY34" s="115">
        <v>45</v>
      </c>
      <c r="CA34" s="113">
        <f t="shared" si="38"/>
        <v>0.90519769298732999</v>
      </c>
      <c r="CO34" s="115">
        <v>57</v>
      </c>
      <c r="CQ34" s="113">
        <f t="shared" si="46"/>
        <v>0.99136084154619475</v>
      </c>
      <c r="CS34" s="115">
        <v>400</v>
      </c>
      <c r="CU34" s="113">
        <f t="shared" si="48"/>
        <v>0.99008723342103155</v>
      </c>
      <c r="CW34" s="115">
        <v>240</v>
      </c>
      <c r="CY34" s="82">
        <f t="shared" si="50"/>
        <v>0.77678108658474687</v>
      </c>
      <c r="CZ34" s="82"/>
      <c r="DY34" s="84">
        <v>47.132199999999997</v>
      </c>
      <c r="DZ34" s="84">
        <v>0.975607</v>
      </c>
      <c r="EA34" s="82">
        <f t="shared" si="64"/>
        <v>0.95657249613108608</v>
      </c>
      <c r="EB34" s="82">
        <f t="shared" si="65"/>
        <v>3.6231233753569904E-4</v>
      </c>
      <c r="EC34" s="84">
        <v>84.829400000000007</v>
      </c>
      <c r="ED34" s="84">
        <v>0.10102999999999999</v>
      </c>
      <c r="EE34" s="82">
        <f t="shared" si="66"/>
        <v>6.9659881384744715E-2</v>
      </c>
      <c r="EF34" s="82">
        <f t="shared" si="67"/>
        <v>9.8408434193518577E-4</v>
      </c>
      <c r="EG34" s="84">
        <v>139.88900000000001</v>
      </c>
      <c r="EH34" s="84">
        <v>0.81306400000000001</v>
      </c>
      <c r="EI34" s="82">
        <f t="shared" si="68"/>
        <v>0.80723611997308753</v>
      </c>
      <c r="EJ34" s="82">
        <f t="shared" si="69"/>
        <v>3.3964185608085408E-5</v>
      </c>
      <c r="EK34" s="115">
        <v>2200</v>
      </c>
      <c r="EM34" s="113">
        <f t="shared" si="70"/>
        <v>0.99722766077515457</v>
      </c>
      <c r="ES34" s="115">
        <v>45</v>
      </c>
      <c r="EU34" s="113">
        <f t="shared" si="74"/>
        <v>0.98034538682455863</v>
      </c>
      <c r="EW34" s="115">
        <v>107</v>
      </c>
      <c r="EY34" s="114">
        <f t="shared" si="76"/>
        <v>0.98261350293506866</v>
      </c>
      <c r="FA34" s="84">
        <v>158.69900000000001</v>
      </c>
      <c r="FB34" s="84">
        <v>0.97580599999999995</v>
      </c>
      <c r="FC34" s="82">
        <f t="shared" si="78"/>
        <v>0.93646582473318229</v>
      </c>
      <c r="FD34" s="82">
        <f t="shared" si="79"/>
        <v>1.5476493900239317E-3</v>
      </c>
      <c r="FE34" s="115">
        <v>1900</v>
      </c>
      <c r="FG34" s="113">
        <f t="shared" si="80"/>
        <v>0.98478268912483902</v>
      </c>
      <c r="FI34" s="115">
        <v>140</v>
      </c>
      <c r="FK34" s="114">
        <f t="shared" si="82"/>
        <v>0.99893006376733851</v>
      </c>
      <c r="FM34" s="115">
        <v>180</v>
      </c>
      <c r="FO34" s="113">
        <f t="shared" si="84"/>
        <v>0.99970634386563106</v>
      </c>
      <c r="FQ34" s="84">
        <v>130.821</v>
      </c>
      <c r="FR34" s="84">
        <v>0.94497600000000004</v>
      </c>
      <c r="FS34" s="82">
        <f t="shared" si="303"/>
        <v>0.97945164514196759</v>
      </c>
      <c r="FT34" s="82">
        <f t="shared" si="304"/>
        <v>1.1885701079548706E-3</v>
      </c>
      <c r="FU34" s="115"/>
      <c r="FW34" s="114"/>
      <c r="GK34" s="84">
        <v>549.02</v>
      </c>
      <c r="GL34" s="84">
        <v>0.99715900000000002</v>
      </c>
      <c r="GM34" s="82">
        <f t="shared" si="96"/>
        <v>0.9996111002619148</v>
      </c>
      <c r="GN34" s="82">
        <f t="shared" si="97"/>
        <v>6.0127956944825336E-6</v>
      </c>
      <c r="GO34" s="84">
        <v>705</v>
      </c>
      <c r="GP34" s="84">
        <v>1</v>
      </c>
      <c r="GQ34" s="82">
        <f t="shared" si="98"/>
        <v>0.99770383885966663</v>
      </c>
      <c r="GR34" s="82">
        <f t="shared" si="99"/>
        <v>5.2723559823770638E-6</v>
      </c>
      <c r="GS34" s="84">
        <v>613.072</v>
      </c>
      <c r="GT34" s="84">
        <v>0.97159099999999998</v>
      </c>
      <c r="GU34" s="82">
        <f t="shared" si="100"/>
        <v>0.96640923025319336</v>
      </c>
      <c r="GV34" s="82">
        <f t="shared" si="101"/>
        <v>2.6850737708920334E-5</v>
      </c>
      <c r="HM34" s="84">
        <v>3.1852166666666668</v>
      </c>
      <c r="HN34" s="84">
        <v>0.86694700000000002</v>
      </c>
      <c r="HO34" s="82">
        <f t="shared" si="110"/>
        <v>0.91720758672794223</v>
      </c>
      <c r="HP34" s="82">
        <f t="shared" si="111"/>
        <v>2.526126578237E-3</v>
      </c>
      <c r="HY34" s="84">
        <v>2.1783166666666669</v>
      </c>
      <c r="HZ34" s="84">
        <v>0.94230700000000001</v>
      </c>
      <c r="IA34" s="82">
        <f t="shared" si="116"/>
        <v>0.99814342885194696</v>
      </c>
      <c r="IB34" s="82">
        <f t="shared" si="117"/>
        <v>3.1177067869385339E-3</v>
      </c>
      <c r="IC34" s="84">
        <v>5.8676500000000003</v>
      </c>
      <c r="ID34" s="84">
        <v>0.96209699999999998</v>
      </c>
      <c r="IE34" s="82">
        <f t="shared" si="118"/>
        <v>0.98802463808654362</v>
      </c>
      <c r="IF34" s="82">
        <f t="shared" si="119"/>
        <v>6.722424167467881E-4</v>
      </c>
      <c r="IO34" s="84">
        <v>2.8345666666666669</v>
      </c>
      <c r="IP34" s="84">
        <v>0.85544100000000001</v>
      </c>
      <c r="IQ34" s="82">
        <f t="shared" si="124"/>
        <v>0.80699472336205524</v>
      </c>
      <c r="IR34" s="82">
        <f t="shared" si="125"/>
        <v>2.3470417200802726E-3</v>
      </c>
      <c r="JE34" s="93">
        <v>567.56799999999998</v>
      </c>
      <c r="JF34" s="94">
        <v>0.98352899999999999</v>
      </c>
      <c r="JG34" s="82">
        <f t="shared" si="280"/>
        <v>0.96892809759941079</v>
      </c>
      <c r="JH34" s="82">
        <f t="shared" si="281"/>
        <v>2.1318635091153144E-4</v>
      </c>
      <c r="QM34" s="82"/>
      <c r="QN34" s="82"/>
    </row>
    <row r="35" spans="5:456" x14ac:dyDescent="0.25">
      <c r="E35" s="112">
        <v>230</v>
      </c>
      <c r="G35" s="92">
        <f t="shared" si="1"/>
        <v>0.97869260501675781</v>
      </c>
      <c r="I35" s="85">
        <v>271.05</v>
      </c>
      <c r="J35" s="85">
        <v>0.98507500000000003</v>
      </c>
      <c r="K35" s="82">
        <f t="shared" si="4"/>
        <v>0.99770209017876843</v>
      </c>
      <c r="L35" s="82">
        <f t="shared" si="5"/>
        <v>1.5944340638274928E-4</v>
      </c>
      <c r="M35" s="112">
        <v>770</v>
      </c>
      <c r="O35" s="113">
        <f t="shared" si="305"/>
        <v>0.99893996332173751</v>
      </c>
      <c r="Q35" s="85">
        <v>390.62099999999998</v>
      </c>
      <c r="R35" s="85">
        <v>0.99419599999999997</v>
      </c>
      <c r="S35" s="82">
        <f t="shared" si="8"/>
        <v>0.95808885685700684</v>
      </c>
      <c r="T35" s="82">
        <f t="shared" si="9"/>
        <v>1.3037257859485954E-3</v>
      </c>
      <c r="U35" s="112">
        <v>140</v>
      </c>
      <c r="W35" s="113">
        <f t="shared" si="297"/>
        <v>0.99930066916600413</v>
      </c>
      <c r="Y35" s="85">
        <v>124.932</v>
      </c>
      <c r="Z35" s="85">
        <v>0.97971399999999997</v>
      </c>
      <c r="AA35" s="82">
        <f t="shared" si="301"/>
        <v>0.9312435405232854</v>
      </c>
      <c r="AB35" s="82">
        <f t="shared" si="302"/>
        <v>2.3493854418838301E-3</v>
      </c>
      <c r="AG35" s="85">
        <v>699.31399999999996</v>
      </c>
      <c r="AH35" s="85">
        <v>0.98884799999999995</v>
      </c>
      <c r="AI35" s="82">
        <f t="shared" si="16"/>
        <v>0.98622191209552235</v>
      </c>
      <c r="AJ35" s="82">
        <f t="shared" si="17"/>
        <v>6.8963376820435685E-6</v>
      </c>
      <c r="AK35" s="112">
        <v>500</v>
      </c>
      <c r="AM35" s="82">
        <f t="shared" si="298"/>
        <v>0.96484807791454097</v>
      </c>
      <c r="AS35" s="112">
        <v>170</v>
      </c>
      <c r="AU35" s="113">
        <f t="shared" si="22"/>
        <v>0.99965768663389387</v>
      </c>
      <c r="BA35" s="112">
        <v>570</v>
      </c>
      <c r="BC35" s="113">
        <f t="shared" si="290"/>
        <v>0.99705390354868817</v>
      </c>
      <c r="BE35" s="85">
        <v>390.62099999999998</v>
      </c>
      <c r="BF35" s="85">
        <v>0.99419599999999997</v>
      </c>
      <c r="BG35" s="82">
        <f t="shared" si="28"/>
        <v>0.95808847260275187</v>
      </c>
      <c r="BH35" s="82">
        <f t="shared" si="29"/>
        <v>1.3037535347430219E-3</v>
      </c>
      <c r="BI35" s="115">
        <v>760</v>
      </c>
      <c r="BK35" s="113">
        <f t="shared" si="30"/>
        <v>0.99849727918688358</v>
      </c>
      <c r="BU35" s="84">
        <v>11.862500000000001</v>
      </c>
      <c r="BV35" s="84">
        <v>8.6352799999999993E-2</v>
      </c>
      <c r="BW35" s="82">
        <f t="shared" si="36"/>
        <v>8.4897193114077313E-2</v>
      </c>
      <c r="BX35" s="82">
        <f t="shared" si="37"/>
        <v>2.1187914063455237E-6</v>
      </c>
      <c r="BY35" s="115">
        <v>50</v>
      </c>
      <c r="CA35" s="113">
        <f t="shared" si="38"/>
        <v>0.94299157372981179</v>
      </c>
      <c r="CO35" s="115">
        <v>58</v>
      </c>
      <c r="CQ35" s="113">
        <f t="shared" si="46"/>
        <v>0.99376523639105663</v>
      </c>
      <c r="CS35" s="115">
        <v>420</v>
      </c>
      <c r="CU35" s="113">
        <f t="shared" si="48"/>
        <v>0.99356814256389137</v>
      </c>
      <c r="CW35" s="115">
        <v>245</v>
      </c>
      <c r="CY35" s="82">
        <f t="shared" si="50"/>
        <v>0.80568943283817918</v>
      </c>
      <c r="CZ35" s="82"/>
      <c r="DY35" s="84">
        <v>49.156700000000001</v>
      </c>
      <c r="DZ35" s="84">
        <v>0.971495</v>
      </c>
      <c r="EA35" s="82">
        <f t="shared" si="64"/>
        <v>0.96639467329138118</v>
      </c>
      <c r="EB35" s="82">
        <f t="shared" si="65"/>
        <v>2.6013332534650471E-5</v>
      </c>
      <c r="EC35" s="84">
        <v>88.868899999999996</v>
      </c>
      <c r="ED35" s="84">
        <v>0.15720999999999999</v>
      </c>
      <c r="EE35" s="82">
        <f t="shared" si="66"/>
        <v>0.11224209315366965</v>
      </c>
      <c r="EF35" s="82">
        <f t="shared" si="67"/>
        <v>2.0221126461402433E-3</v>
      </c>
      <c r="EG35" s="84">
        <v>145.083</v>
      </c>
      <c r="EH35" s="84">
        <v>0.85519100000000003</v>
      </c>
      <c r="EI35" s="82">
        <f t="shared" si="68"/>
        <v>0.83966034655283839</v>
      </c>
      <c r="EJ35" s="82">
        <f t="shared" si="69"/>
        <v>2.4120119649583392E-4</v>
      </c>
      <c r="EK35" s="115">
        <v>2300</v>
      </c>
      <c r="EM35" s="113">
        <f t="shared" si="70"/>
        <v>0.9983186373980294</v>
      </c>
      <c r="ES35" s="115">
        <v>46</v>
      </c>
      <c r="EU35" s="113">
        <f t="shared" si="74"/>
        <v>0.98309492824816858</v>
      </c>
      <c r="EW35" s="115">
        <v>110</v>
      </c>
      <c r="EY35" s="113">
        <f t="shared" si="76"/>
        <v>0.98579751659849135</v>
      </c>
      <c r="FA35" s="115">
        <v>160</v>
      </c>
      <c r="FC35" s="114">
        <f t="shared" si="78"/>
        <v>0.9393037928159722</v>
      </c>
      <c r="FE35" s="115">
        <v>1950</v>
      </c>
      <c r="FG35" s="113">
        <f t="shared" si="80"/>
        <v>0.98767635939981302</v>
      </c>
      <c r="FI35" s="115">
        <v>150</v>
      </c>
      <c r="FK35" s="113">
        <f t="shared" si="82"/>
        <v>0.99946325514839784</v>
      </c>
      <c r="FQ35" s="84">
        <v>134.256</v>
      </c>
      <c r="FR35" s="84">
        <v>0.95693799999999996</v>
      </c>
      <c r="FS35" s="82">
        <f t="shared" si="303"/>
        <v>0.98470241650284385</v>
      </c>
      <c r="FT35" s="82">
        <f t="shared" si="304"/>
        <v>7.7086282374339021E-4</v>
      </c>
      <c r="FU35" s="115"/>
      <c r="FW35" s="113"/>
      <c r="GK35" s="84">
        <v>550</v>
      </c>
      <c r="GL35" s="84">
        <v>1</v>
      </c>
      <c r="GM35" s="82">
        <f t="shared" si="96"/>
        <v>0.99962793590303434</v>
      </c>
      <c r="GN35" s="82">
        <f t="shared" si="97"/>
        <v>1.3843169225087427E-7</v>
      </c>
      <c r="GS35" s="84">
        <v>629.84699999999998</v>
      </c>
      <c r="GT35" s="84">
        <v>0.98579499999999998</v>
      </c>
      <c r="GU35" s="82">
        <f t="shared" si="100"/>
        <v>0.97683948582846047</v>
      </c>
      <c r="GV35" s="82">
        <f t="shared" si="101"/>
        <v>8.0201234076644867E-5</v>
      </c>
      <c r="HM35" s="84">
        <v>3.302116666666667</v>
      </c>
      <c r="HN35" s="84">
        <v>0.87866500000000003</v>
      </c>
      <c r="HO35" s="82">
        <f t="shared" si="110"/>
        <v>0.92612833810977435</v>
      </c>
      <c r="HP35" s="82">
        <f t="shared" si="111"/>
        <v>2.2527684645227554E-3</v>
      </c>
      <c r="HY35" s="84">
        <v>2.2694999999999999</v>
      </c>
      <c r="HZ35" s="84">
        <v>0.94711100000000004</v>
      </c>
      <c r="IA35" s="82">
        <f t="shared" si="116"/>
        <v>0.99860721569585875</v>
      </c>
      <c r="IB35" s="82">
        <f t="shared" si="117"/>
        <v>2.6518602309944057E-3</v>
      </c>
      <c r="IC35" s="84">
        <v>6.1433833333333334</v>
      </c>
      <c r="ID35" s="84">
        <v>0.96456600000000003</v>
      </c>
      <c r="IE35" s="82">
        <f t="shared" si="118"/>
        <v>0.99269257036172964</v>
      </c>
      <c r="IF35" s="82">
        <f t="shared" si="119"/>
        <v>7.911039603133264E-4</v>
      </c>
      <c r="IO35" s="84">
        <v>2.9228000000000001</v>
      </c>
      <c r="IP35" s="84">
        <v>0.87336000000000003</v>
      </c>
      <c r="IQ35" s="82">
        <f t="shared" si="124"/>
        <v>0.82747729729975739</v>
      </c>
      <c r="IR35" s="82">
        <f t="shared" si="125"/>
        <v>2.1052224070788532E-3</v>
      </c>
      <c r="JE35" s="93">
        <v>577.65800000000002</v>
      </c>
      <c r="JF35" s="94">
        <v>0.98588200000000004</v>
      </c>
      <c r="JG35" s="82">
        <f t="shared" si="280"/>
        <v>0.9753851156904868</v>
      </c>
      <c r="JH35" s="82">
        <f t="shared" si="281"/>
        <v>1.1018458020730509E-4</v>
      </c>
      <c r="QM35" s="82"/>
      <c r="QN35" s="82"/>
    </row>
    <row r="36" spans="5:456" x14ac:dyDescent="0.25">
      <c r="E36" s="112">
        <v>240</v>
      </c>
      <c r="G36" s="113">
        <f t="shared" si="1"/>
        <v>0.98509892392058329</v>
      </c>
      <c r="I36" s="85">
        <v>277.62599999999998</v>
      </c>
      <c r="J36" s="85">
        <v>0.98880599999999996</v>
      </c>
      <c r="K36" s="82">
        <f t="shared" si="4"/>
        <v>0.99830816253168797</v>
      </c>
      <c r="L36" s="82">
        <f t="shared" si="5"/>
        <v>9.0291092778615445E-5</v>
      </c>
      <c r="M36" s="112">
        <v>780</v>
      </c>
      <c r="O36" s="113">
        <f t="shared" si="305"/>
        <v>0.99917532805340759</v>
      </c>
      <c r="Q36" s="85">
        <v>404.92399999999998</v>
      </c>
      <c r="R36" s="85">
        <v>1.0053099999999999</v>
      </c>
      <c r="S36" s="82">
        <f t="shared" ref="S36:S43" si="307">EXP(-1*EXP(R$67*(Q$67-Q36)))</f>
        <v>0.96949768585820495</v>
      </c>
      <c r="T36" s="82">
        <f t="shared" si="9"/>
        <v>1.2825218441906085E-3</v>
      </c>
      <c r="U36" s="112">
        <v>150</v>
      </c>
      <c r="W36" s="113">
        <f t="shared" si="297"/>
        <v>0.99966019744615087</v>
      </c>
      <c r="Y36" s="112">
        <v>130</v>
      </c>
      <c r="AA36" s="92">
        <f t="shared" si="301"/>
        <v>0.94510910321886532</v>
      </c>
      <c r="AG36" s="112">
        <v>700</v>
      </c>
      <c r="AI36" s="92">
        <f t="shared" si="16"/>
        <v>0.98641011150973867</v>
      </c>
      <c r="AK36" s="112">
        <v>510</v>
      </c>
      <c r="AM36" s="82">
        <f t="shared" si="298"/>
        <v>0.96999334392555547</v>
      </c>
      <c r="AS36" s="112">
        <v>180</v>
      </c>
      <c r="AU36" s="113">
        <f t="shared" si="22"/>
        <v>0.99981559371484063</v>
      </c>
      <c r="BA36" s="112">
        <v>580</v>
      </c>
      <c r="BC36" s="113">
        <f t="shared" si="290"/>
        <v>0.99767214649954117</v>
      </c>
      <c r="BE36" s="85">
        <v>404.92399999999998</v>
      </c>
      <c r="BF36" s="85">
        <v>1.0053099999999999</v>
      </c>
      <c r="BG36" s="82">
        <f t="shared" si="28"/>
        <v>0.96949736351628379</v>
      </c>
      <c r="BH36" s="82">
        <f t="shared" si="29"/>
        <v>1.2825449319147958E-3</v>
      </c>
      <c r="BI36" s="115">
        <v>800</v>
      </c>
      <c r="BK36" s="113">
        <f t="shared" si="30"/>
        <v>0.99943397400132894</v>
      </c>
      <c r="BU36" s="84">
        <v>12.1951</v>
      </c>
      <c r="BV36" s="84">
        <v>9.0013399999999993E-2</v>
      </c>
      <c r="BW36" s="82">
        <f t="shared" si="36"/>
        <v>9.213811906723117E-2</v>
      </c>
      <c r="BX36" s="82">
        <f t="shared" si="37"/>
        <v>4.514431114655719E-6</v>
      </c>
      <c r="BY36" s="115">
        <v>55</v>
      </c>
      <c r="CA36" s="113">
        <f t="shared" si="38"/>
        <v>0.9659992908589371</v>
      </c>
      <c r="CO36" s="115">
        <v>60</v>
      </c>
      <c r="CQ36" s="113">
        <f t="shared" si="46"/>
        <v>0.99675572009299607</v>
      </c>
      <c r="CS36" s="115">
        <v>450</v>
      </c>
      <c r="CU36" s="113">
        <f t="shared" si="48"/>
        <v>0.99664202591242823</v>
      </c>
      <c r="CW36" s="115">
        <v>250</v>
      </c>
      <c r="CY36" s="82">
        <f t="shared" si="50"/>
        <v>0.83126813585186754</v>
      </c>
      <c r="CZ36" s="82"/>
      <c r="DY36" s="84">
        <v>50.169400000000003</v>
      </c>
      <c r="DZ36" s="84">
        <v>0.96686899999999998</v>
      </c>
      <c r="EA36" s="82">
        <f t="shared" si="64"/>
        <v>0.97045337920007191</v>
      </c>
      <c r="EB36" s="82">
        <f t="shared" si="65"/>
        <v>1.2847774249908289E-5</v>
      </c>
      <c r="EC36" s="84">
        <v>92.100499999999997</v>
      </c>
      <c r="ED36" s="84">
        <v>0.18695300000000001</v>
      </c>
      <c r="EE36" s="82">
        <f t="shared" si="66"/>
        <v>0.15447124150184166</v>
      </c>
      <c r="EF36" s="82">
        <f t="shared" si="67"/>
        <v>1.055064635132682E-3</v>
      </c>
      <c r="EG36" s="84">
        <v>150.649</v>
      </c>
      <c r="EH36" s="84">
        <v>0.901532</v>
      </c>
      <c r="EI36" s="82">
        <f t="shared" si="68"/>
        <v>0.86887311900892705</v>
      </c>
      <c r="EJ36" s="82">
        <f t="shared" si="69"/>
        <v>1.0666025075890659E-3</v>
      </c>
      <c r="EK36" s="115">
        <v>2400</v>
      </c>
      <c r="EM36" s="113">
        <f t="shared" si="70"/>
        <v>0.99898051007183619</v>
      </c>
      <c r="ES36" s="115">
        <v>48</v>
      </c>
      <c r="EU36" s="113">
        <f t="shared" si="74"/>
        <v>0.98750091916369143</v>
      </c>
      <c r="EW36" s="115">
        <v>112</v>
      </c>
      <c r="EY36" s="113">
        <f t="shared" si="76"/>
        <v>0.98759131126341948</v>
      </c>
      <c r="FA36" s="115">
        <v>165</v>
      </c>
      <c r="FC36" s="113">
        <f t="shared" si="78"/>
        <v>0.94911079974664381</v>
      </c>
      <c r="FE36" s="115">
        <v>2000</v>
      </c>
      <c r="FG36" s="113">
        <f t="shared" si="80"/>
        <v>0.99002256891175699</v>
      </c>
      <c r="FI36" s="115">
        <v>160</v>
      </c>
      <c r="FK36" s="113">
        <f t="shared" si="82"/>
        <v>0.99973077205798166</v>
      </c>
      <c r="FQ36" s="84">
        <v>136.83199999999999</v>
      </c>
      <c r="FR36" s="84">
        <v>0.96172199999999997</v>
      </c>
      <c r="FS36" s="82">
        <f t="shared" si="303"/>
        <v>0.98774490177557372</v>
      </c>
      <c r="FT36" s="82">
        <f t="shared" si="304"/>
        <v>6.7719141682115989E-4</v>
      </c>
      <c r="GS36" s="84">
        <v>652.72299999999996</v>
      </c>
      <c r="GT36" s="84">
        <v>0.98863599999999996</v>
      </c>
      <c r="GU36" s="82">
        <f t="shared" si="100"/>
        <v>0.9860868395972282</v>
      </c>
      <c r="GV36" s="82">
        <f t="shared" si="101"/>
        <v>6.4982187590594573E-6</v>
      </c>
      <c r="HM36" s="84">
        <v>3.4357666666666664</v>
      </c>
      <c r="HN36" s="84">
        <v>0.88566999999999996</v>
      </c>
      <c r="HO36" s="82">
        <f t="shared" si="110"/>
        <v>0.93519757110120383</v>
      </c>
      <c r="HP36" s="82">
        <f t="shared" si="111"/>
        <v>2.452980299184805E-3</v>
      </c>
      <c r="HY36" s="84">
        <v>2.3606833333333332</v>
      </c>
      <c r="HZ36" s="84">
        <v>0.95665500000000003</v>
      </c>
      <c r="IA36" s="82">
        <f t="shared" si="116"/>
        <v>0.99895520538387639</v>
      </c>
      <c r="IB36" s="82">
        <f t="shared" si="117"/>
        <v>1.7893073755181222E-3</v>
      </c>
      <c r="IC36" s="84">
        <v>6.375</v>
      </c>
      <c r="ID36" s="84">
        <v>0.96705099999999999</v>
      </c>
      <c r="IE36" s="82">
        <f t="shared" si="118"/>
        <v>0.99517776907844058</v>
      </c>
      <c r="IF36" s="82">
        <f t="shared" si="119"/>
        <v>7.9111513879192132E-4</v>
      </c>
      <c r="IO36" s="84">
        <v>3.0110333333333332</v>
      </c>
      <c r="IP36" s="84">
        <v>0.888714</v>
      </c>
      <c r="IQ36" s="82">
        <f t="shared" si="124"/>
        <v>0.84599762449536886</v>
      </c>
      <c r="IR36" s="82">
        <f t="shared" si="125"/>
        <v>1.8246887362526516E-3</v>
      </c>
      <c r="JE36" s="93">
        <v>620.54100000000005</v>
      </c>
      <c r="JF36" s="94">
        <v>0.99294099999999996</v>
      </c>
      <c r="JG36" s="82">
        <f t="shared" si="280"/>
        <v>0.99091052948308866</v>
      </c>
      <c r="JH36" s="82">
        <f t="shared" si="281"/>
        <v>4.1228105200460335E-6</v>
      </c>
      <c r="QM36" s="82"/>
      <c r="QN36" s="82"/>
    </row>
    <row r="37" spans="5:456" x14ac:dyDescent="0.25">
      <c r="E37" s="112">
        <v>250</v>
      </c>
      <c r="G37" s="113">
        <f t="shared" si="1"/>
        <v>0.98958934773196183</v>
      </c>
      <c r="I37" s="85">
        <v>290.77600000000001</v>
      </c>
      <c r="J37" s="85">
        <v>0.98880599999999996</v>
      </c>
      <c r="K37" s="82">
        <f t="shared" si="4"/>
        <v>0.99908302978853192</v>
      </c>
      <c r="L37" s="82">
        <f t="shared" si="5"/>
        <v>1.0561734127437316E-4</v>
      </c>
      <c r="M37" s="112">
        <v>800</v>
      </c>
      <c r="O37" s="113">
        <f t="shared" si="305"/>
        <v>0.99950091982259359</v>
      </c>
      <c r="Q37" s="85">
        <v>410</v>
      </c>
      <c r="R37" s="85"/>
      <c r="S37" s="82">
        <f t="shared" si="307"/>
        <v>0.97276178038593786</v>
      </c>
      <c r="T37" s="82"/>
      <c r="Y37" s="112">
        <v>135</v>
      </c>
      <c r="AA37" s="113">
        <f t="shared" si="301"/>
        <v>0.95611067905400959</v>
      </c>
      <c r="AG37" s="112">
        <v>710</v>
      </c>
      <c r="AI37" s="113">
        <f t="shared" si="16"/>
        <v>0.98888051950146438</v>
      </c>
      <c r="AK37" s="112">
        <v>520</v>
      </c>
      <c r="AM37" s="82">
        <f t="shared" si="298"/>
        <v>0.97439550419853327</v>
      </c>
      <c r="BA37" s="112">
        <v>590</v>
      </c>
      <c r="BC37" s="113">
        <f t="shared" si="290"/>
        <v>0.99816076987432423</v>
      </c>
      <c r="BE37" s="112">
        <v>410</v>
      </c>
      <c r="BG37" s="100">
        <f t="shared" si="28"/>
        <v>0.97276147903094734</v>
      </c>
      <c r="BU37" s="84">
        <v>12.4169</v>
      </c>
      <c r="BV37" s="84">
        <v>9.4587900000000003E-2</v>
      </c>
      <c r="BW37" s="82">
        <f t="shared" si="36"/>
        <v>9.7159603413209505E-2</v>
      </c>
      <c r="BX37" s="82">
        <f t="shared" si="37"/>
        <v>6.6136584455134077E-6</v>
      </c>
      <c r="BY37" s="115">
        <v>60</v>
      </c>
      <c r="CA37" s="113">
        <f t="shared" si="38"/>
        <v>0.97982034293490672</v>
      </c>
      <c r="CO37" s="115">
        <v>61</v>
      </c>
      <c r="CQ37" s="113">
        <f t="shared" si="46"/>
        <v>0.99766041723003684</v>
      </c>
      <c r="CS37" s="115">
        <v>500</v>
      </c>
      <c r="CU37" s="113">
        <f t="shared" si="48"/>
        <v>0.99886495747305415</v>
      </c>
      <c r="CW37" s="115">
        <v>255</v>
      </c>
      <c r="CY37" s="82">
        <f t="shared" si="50"/>
        <v>0.85379008668758971</v>
      </c>
      <c r="CZ37" s="82"/>
      <c r="DY37" s="84">
        <v>51.179499999999997</v>
      </c>
      <c r="DZ37" s="84">
        <v>0.97509299999999999</v>
      </c>
      <c r="EA37" s="82">
        <f t="shared" si="64"/>
        <v>0.97401988999057032</v>
      </c>
      <c r="EB37" s="82">
        <f t="shared" si="65"/>
        <v>1.151565092338141E-6</v>
      </c>
      <c r="EC37" s="84">
        <v>95.062799999999996</v>
      </c>
      <c r="ED37" s="84">
        <v>0.22944200000000001</v>
      </c>
      <c r="EE37" s="82">
        <f t="shared" si="66"/>
        <v>0.19866281757524082</v>
      </c>
      <c r="EF37" s="82">
        <f t="shared" si="67"/>
        <v>9.4735807073660487E-4</v>
      </c>
      <c r="EG37" s="84">
        <v>154.73099999999999</v>
      </c>
      <c r="EH37" s="84">
        <v>0.93523400000000001</v>
      </c>
      <c r="EI37" s="82">
        <f t="shared" si="68"/>
        <v>0.88708909983236583</v>
      </c>
      <c r="EJ37" s="82">
        <f t="shared" si="69"/>
        <v>2.317931412151461E-3</v>
      </c>
      <c r="EK37" s="115">
        <v>2500</v>
      </c>
      <c r="EM37" s="113">
        <f t="shared" si="70"/>
        <v>0.99938191552698408</v>
      </c>
      <c r="ES37" s="115">
        <v>50</v>
      </c>
      <c r="EU37" s="113">
        <f t="shared" si="74"/>
        <v>0.99076396545780621</v>
      </c>
      <c r="EW37" s="115">
        <v>115</v>
      </c>
      <c r="EY37" s="113">
        <f t="shared" si="76"/>
        <v>0.98986843301349581</v>
      </c>
      <c r="FA37" s="115">
        <v>180</v>
      </c>
      <c r="FC37" s="113">
        <f t="shared" si="78"/>
        <v>0.97014321316983265</v>
      </c>
      <c r="FE37" s="115">
        <v>2100</v>
      </c>
      <c r="FG37" s="113">
        <f t="shared" si="80"/>
        <v>0.99346414870690358</v>
      </c>
      <c r="FQ37" s="84">
        <v>140.267</v>
      </c>
      <c r="FR37" s="84">
        <v>0.96411500000000006</v>
      </c>
      <c r="FS37" s="82">
        <f t="shared" si="303"/>
        <v>0.99088632881758887</v>
      </c>
      <c r="FT37" s="82">
        <f t="shared" si="304"/>
        <v>7.1670404665946121E-4</v>
      </c>
      <c r="GS37" s="84">
        <v>681.69899999999996</v>
      </c>
      <c r="GT37" s="84">
        <v>0.99715900000000002</v>
      </c>
      <c r="GU37" s="82">
        <f t="shared" si="100"/>
        <v>0.99272292159708986</v>
      </c>
      <c r="GV37" s="82">
        <f t="shared" si="101"/>
        <v>1.9678791596765954E-5</v>
      </c>
      <c r="HM37" s="84">
        <v>3.5527000000000002</v>
      </c>
      <c r="HN37" s="84">
        <v>0.895034</v>
      </c>
      <c r="HO37" s="82">
        <f t="shared" si="110"/>
        <v>0.9422431704697849</v>
      </c>
      <c r="HP37" s="82">
        <f t="shared" si="111"/>
        <v>2.2287057764452107E-3</v>
      </c>
      <c r="HY37" s="84">
        <v>2.6342500000000002</v>
      </c>
      <c r="HZ37" s="84">
        <v>0.95684899999999995</v>
      </c>
      <c r="IA37" s="82">
        <f t="shared" si="116"/>
        <v>0.9995590863293754</v>
      </c>
      <c r="IB37" s="82">
        <f t="shared" si="117"/>
        <v>1.8241514742627037E-3</v>
      </c>
      <c r="IC37" s="84">
        <v>6.4852999999999996</v>
      </c>
      <c r="ID37" s="84">
        <v>0.97470599999999996</v>
      </c>
      <c r="IE37" s="82">
        <f t="shared" si="118"/>
        <v>0.99604439126202415</v>
      </c>
      <c r="IF37" s="82">
        <f t="shared" si="119"/>
        <v>4.5532694165123039E-4</v>
      </c>
      <c r="IO37" s="84">
        <v>3.0882333333333336</v>
      </c>
      <c r="IP37" s="84">
        <v>0.90920100000000004</v>
      </c>
      <c r="IQ37" s="82">
        <f t="shared" si="124"/>
        <v>0.86070400159554761</v>
      </c>
      <c r="IR37" s="82">
        <f t="shared" si="125"/>
        <v>2.3519588542414613E-3</v>
      </c>
      <c r="JE37" s="93">
        <v>638.19799999999998</v>
      </c>
      <c r="JF37" s="94">
        <v>0.99294099999999996</v>
      </c>
      <c r="JG37" s="82">
        <f t="shared" si="280"/>
        <v>0.99397919521104994</v>
      </c>
      <c r="JH37" s="82">
        <f t="shared" si="281"/>
        <v>1.0778492962471017E-6</v>
      </c>
      <c r="QM37" s="82"/>
      <c r="QN37" s="82"/>
    </row>
    <row r="38" spans="5:456" x14ac:dyDescent="0.25">
      <c r="E38" s="112">
        <v>260</v>
      </c>
      <c r="G38" s="113">
        <f t="shared" si="1"/>
        <v>0.99273157763649789</v>
      </c>
      <c r="I38" s="85">
        <v>282.74</v>
      </c>
      <c r="J38" s="85">
        <v>0.98880599999999996</v>
      </c>
      <c r="K38" s="82">
        <f t="shared" si="4"/>
        <v>0.99866671476447266</v>
      </c>
      <c r="L38" s="82">
        <f t="shared" si="5"/>
        <v>9.7233695666289896E-5</v>
      </c>
      <c r="Q38" s="85">
        <v>420</v>
      </c>
      <c r="R38" s="85"/>
      <c r="S38" s="82">
        <f t="shared" si="307"/>
        <v>0.97821683748851307</v>
      </c>
      <c r="T38" s="82"/>
      <c r="Y38" s="112">
        <v>140</v>
      </c>
      <c r="AA38" s="113">
        <f t="shared" si="301"/>
        <v>0.96494822496794896</v>
      </c>
      <c r="AG38" s="112">
        <v>720</v>
      </c>
      <c r="AI38" s="113">
        <f t="shared" si="16"/>
        <v>0.99090392179799414</v>
      </c>
      <c r="AK38" s="112">
        <v>530</v>
      </c>
      <c r="AM38" s="82">
        <f t="shared" si="298"/>
        <v>0.97815912722930132</v>
      </c>
      <c r="BA38" s="112">
        <v>600</v>
      </c>
      <c r="BC38" s="113">
        <f t="shared" si="290"/>
        <v>0.99854690444621874</v>
      </c>
      <c r="BE38" s="112">
        <v>420</v>
      </c>
      <c r="BG38" s="113">
        <f t="shared" si="28"/>
        <v>0.97821657523687267</v>
      </c>
      <c r="BU38" s="84">
        <v>12.527699999999999</v>
      </c>
      <c r="BV38" s="84">
        <v>9.7027600000000006E-2</v>
      </c>
      <c r="BW38" s="82">
        <f t="shared" si="36"/>
        <v>9.9725383240097873E-2</v>
      </c>
      <c r="BX38" s="82">
        <f t="shared" si="37"/>
        <v>7.2780344105529479E-6</v>
      </c>
      <c r="BY38" s="115">
        <v>65</v>
      </c>
      <c r="CA38" s="113">
        <f t="shared" si="38"/>
        <v>0.98805786561007203</v>
      </c>
      <c r="CO38" s="115">
        <v>62</v>
      </c>
      <c r="CQ38" s="113">
        <f t="shared" si="46"/>
        <v>0.99831304477574079</v>
      </c>
      <c r="CW38" s="115">
        <v>260</v>
      </c>
      <c r="CY38" s="82">
        <f t="shared" si="50"/>
        <v>0.87353763979837651</v>
      </c>
      <c r="CZ38" s="82"/>
      <c r="DY38" s="84">
        <v>55</v>
      </c>
      <c r="DZ38" s="84">
        <v>1</v>
      </c>
      <c r="EA38" s="82">
        <f t="shared" si="64"/>
        <v>0.98405752829815507</v>
      </c>
      <c r="EB38" s="82">
        <f t="shared" si="65"/>
        <v>2.5416240396412636E-4</v>
      </c>
      <c r="EC38" s="84">
        <v>98.025099999999995</v>
      </c>
      <c r="ED38" s="84">
        <v>0.26768199999999998</v>
      </c>
      <c r="EE38" s="82">
        <f t="shared" si="66"/>
        <v>0.24698245863500212</v>
      </c>
      <c r="EF38" s="82">
        <f t="shared" si="67"/>
        <v>4.2847101272125719E-4</v>
      </c>
      <c r="EG38" s="84">
        <v>160.297</v>
      </c>
      <c r="EH38" s="84">
        <v>0.94366000000000005</v>
      </c>
      <c r="EI38" s="82">
        <f t="shared" si="68"/>
        <v>0.90813396026410764</v>
      </c>
      <c r="EJ38" s="82">
        <f t="shared" si="69"/>
        <v>1.2620994993162067E-3</v>
      </c>
      <c r="EK38" s="115">
        <v>2600</v>
      </c>
      <c r="EM38" s="113">
        <f t="shared" si="70"/>
        <v>0.99962530458621224</v>
      </c>
      <c r="ES38" s="115">
        <v>52</v>
      </c>
      <c r="EU38" s="113">
        <f t="shared" si="74"/>
        <v>0.99317809397722234</v>
      </c>
      <c r="EW38" s="115">
        <v>120</v>
      </c>
      <c r="EY38" s="113">
        <f t="shared" si="76"/>
        <v>0.99277676013620408</v>
      </c>
      <c r="FA38" s="115">
        <v>185</v>
      </c>
      <c r="FC38" s="113">
        <f t="shared" si="78"/>
        <v>0.97503336229170734</v>
      </c>
      <c r="FE38" s="115">
        <v>2500</v>
      </c>
      <c r="FG38" s="113">
        <f t="shared" si="80"/>
        <v>0.99880163644549325</v>
      </c>
      <c r="FQ38" s="84">
        <v>141.69800000000001</v>
      </c>
      <c r="FR38" s="84">
        <v>0.96172199999999997</v>
      </c>
      <c r="FS38" s="82">
        <f t="shared" si="303"/>
        <v>0.99194520539562325</v>
      </c>
      <c r="FT38" s="82">
        <f t="shared" si="304"/>
        <v>9.1344214438603252E-4</v>
      </c>
      <c r="GS38" s="84">
        <v>701.52499999999998</v>
      </c>
      <c r="GT38" s="84">
        <v>0.99715900000000002</v>
      </c>
      <c r="GU38" s="82">
        <f t="shared" si="100"/>
        <v>0.9953339952378909</v>
      </c>
      <c r="GV38" s="82">
        <f t="shared" si="101"/>
        <v>3.3306423817209549E-6</v>
      </c>
      <c r="HM38" s="84">
        <v>3.6696</v>
      </c>
      <c r="HN38" s="84">
        <v>0.906752</v>
      </c>
      <c r="HO38" s="82">
        <f t="shared" si="110"/>
        <v>0.94854225156187233</v>
      </c>
      <c r="HP38" s="82">
        <f t="shared" si="111"/>
        <v>1.7464251256045726E-3</v>
      </c>
      <c r="HY38" s="84">
        <v>2.4569333333333332</v>
      </c>
      <c r="HZ38" s="84">
        <v>0.95909299999999997</v>
      </c>
      <c r="IA38" s="82">
        <f t="shared" si="116"/>
        <v>0.99922870585271939</v>
      </c>
      <c r="IB38" s="82">
        <f t="shared" si="117"/>
        <v>1.6108748842960157E-3</v>
      </c>
      <c r="IC38" s="84">
        <v>6.6727999999999996</v>
      </c>
      <c r="ID38" s="84">
        <v>0.97977000000000003</v>
      </c>
      <c r="IE38" s="82">
        <f t="shared" si="118"/>
        <v>0.99717585171048817</v>
      </c>
      <c r="IF38" s="82">
        <f t="shared" si="119"/>
        <v>3.0296367376750295E-4</v>
      </c>
      <c r="IO38" s="84">
        <v>3.1985333333333332</v>
      </c>
      <c r="IP38" s="84">
        <v>0.91685499999999998</v>
      </c>
      <c r="IQ38" s="82">
        <f t="shared" si="124"/>
        <v>0.87948687837502371</v>
      </c>
      <c r="IR38" s="82">
        <f t="shared" si="125"/>
        <v>1.3963765137790191E-3</v>
      </c>
      <c r="JE38" s="93">
        <v>596.577</v>
      </c>
      <c r="JF38" s="94">
        <v>0.99294099999999996</v>
      </c>
      <c r="JG38" s="82">
        <f t="shared" si="280"/>
        <v>0.98412403563361894</v>
      </c>
      <c r="JH38" s="82">
        <f t="shared" si="281"/>
        <v>7.7738860638032649E-5</v>
      </c>
      <c r="QM38" s="82"/>
      <c r="QN38" s="82"/>
    </row>
    <row r="39" spans="5:456" ht="15.75" thickBot="1" x14ac:dyDescent="0.3">
      <c r="E39" s="112">
        <v>270</v>
      </c>
      <c r="G39" s="113">
        <f t="shared" si="1"/>
        <v>0.99492782355825882</v>
      </c>
      <c r="I39" s="85">
        <v>286.39299999999997</v>
      </c>
      <c r="J39" s="85">
        <v>0.98880599999999996</v>
      </c>
      <c r="K39" s="82">
        <f t="shared" si="4"/>
        <v>0.99887532435396231</v>
      </c>
      <c r="L39" s="82">
        <f t="shared" si="5"/>
        <v>1.013912929452993E-4</v>
      </c>
      <c r="Q39" s="112">
        <v>430</v>
      </c>
      <c r="S39" s="82">
        <f t="shared" si="307"/>
        <v>0.98258918584208732</v>
      </c>
      <c r="T39" s="82"/>
      <c r="Y39" s="112">
        <v>145</v>
      </c>
      <c r="AA39" s="113">
        <f t="shared" si="301"/>
        <v>0.97203231434693416</v>
      </c>
      <c r="AG39" s="112">
        <v>730</v>
      </c>
      <c r="AI39" s="113">
        <f t="shared" si="16"/>
        <v>0.99256051309805216</v>
      </c>
      <c r="AK39" s="112">
        <v>550</v>
      </c>
      <c r="AM39" s="82">
        <f t="shared" si="298"/>
        <v>0.98412092285288222</v>
      </c>
      <c r="BA39" s="112">
        <v>620</v>
      </c>
      <c r="BC39" s="113">
        <f t="shared" si="290"/>
        <v>0.99909309630293053</v>
      </c>
      <c r="BE39" s="112">
        <v>430</v>
      </c>
      <c r="BG39" s="113">
        <f t="shared" si="28"/>
        <v>0.98258895928084866</v>
      </c>
      <c r="BU39" s="84">
        <v>12.7494</v>
      </c>
      <c r="BV39" s="84">
        <v>0.100383</v>
      </c>
      <c r="BW39" s="82">
        <f t="shared" si="36"/>
        <v>0.10497293709562613</v>
      </c>
      <c r="BX39" s="82">
        <f t="shared" si="37"/>
        <v>2.1067522541804873E-5</v>
      </c>
      <c r="BY39" s="115">
        <v>70</v>
      </c>
      <c r="CA39" s="113">
        <f t="shared" si="38"/>
        <v>0.99294484208676037</v>
      </c>
      <c r="CO39" s="115">
        <v>63</v>
      </c>
      <c r="CQ39" s="113">
        <f t="shared" si="46"/>
        <v>0.99878373257670328</v>
      </c>
      <c r="CW39" s="115">
        <v>265</v>
      </c>
      <c r="CY39" s="82">
        <f t="shared" si="50"/>
        <v>0.89079059598790089</v>
      </c>
      <c r="CZ39" s="82"/>
      <c r="EC39" s="84">
        <v>100.98699999999999</v>
      </c>
      <c r="ED39" s="84">
        <v>0.301674</v>
      </c>
      <c r="EE39" s="82">
        <f t="shared" si="66"/>
        <v>0.29817330314598817</v>
      </c>
      <c r="EF39" s="82">
        <f t="shared" si="67"/>
        <v>1.2254878463688331E-5</v>
      </c>
      <c r="EG39" s="84">
        <v>165.12100000000001</v>
      </c>
      <c r="EH39" s="84">
        <v>0.94787200000000005</v>
      </c>
      <c r="EI39" s="82">
        <f t="shared" si="68"/>
        <v>0.92331166183079827</v>
      </c>
      <c r="EJ39" s="82">
        <f t="shared" si="69"/>
        <v>6.0321021098554974E-4</v>
      </c>
      <c r="ES39" s="115">
        <v>55</v>
      </c>
      <c r="EU39" s="113">
        <f t="shared" si="74"/>
        <v>0.99567198808828383</v>
      </c>
      <c r="EW39" s="115">
        <v>125</v>
      </c>
      <c r="EY39" s="113">
        <f t="shared" si="76"/>
        <v>0.99485240497904093</v>
      </c>
      <c r="FA39" s="115">
        <v>190</v>
      </c>
      <c r="FC39" s="113">
        <f t="shared" si="78"/>
        <v>0.97913119967882078</v>
      </c>
      <c r="FQ39" s="84">
        <v>145</v>
      </c>
      <c r="FR39" s="84">
        <v>1</v>
      </c>
      <c r="FS39" s="82">
        <f t="shared" si="303"/>
        <v>0.99394399571505365</v>
      </c>
      <c r="FT39" s="82">
        <f t="shared" si="304"/>
        <v>3.6675187899288526E-5</v>
      </c>
      <c r="GS39" s="84">
        <v>705</v>
      </c>
      <c r="GT39" s="84">
        <v>1</v>
      </c>
      <c r="GU39" s="82">
        <f t="shared" si="100"/>
        <v>0.99568390065312751</v>
      </c>
      <c r="GV39" s="82">
        <f t="shared" si="101"/>
        <v>1.862871357207316E-5</v>
      </c>
      <c r="HM39" s="84">
        <v>3.9535833333333334</v>
      </c>
      <c r="HN39" s="84">
        <v>0.92546099999999998</v>
      </c>
      <c r="HO39" s="82">
        <f t="shared" si="110"/>
        <v>0.96118609808405742</v>
      </c>
      <c r="HP39" s="82">
        <f t="shared" si="111"/>
        <v>1.2762826331155245E-3</v>
      </c>
      <c r="HY39" s="84">
        <v>2.5430666666666668</v>
      </c>
      <c r="HZ39" s="84">
        <v>0.95915399999999995</v>
      </c>
      <c r="IA39" s="82">
        <f t="shared" si="116"/>
        <v>0.99941217205484389</v>
      </c>
      <c r="IB39" s="82">
        <f t="shared" si="117"/>
        <v>1.6207204171974179E-3</v>
      </c>
      <c r="IC39" s="84">
        <v>6.871316666666667</v>
      </c>
      <c r="ID39" s="84">
        <v>0.98995900000000003</v>
      </c>
      <c r="IE39" s="82">
        <f t="shared" si="118"/>
        <v>0.99802354110588598</v>
      </c>
      <c r="IF39" s="82">
        <f t="shared" si="119"/>
        <v>6.5036823248524139E-5</v>
      </c>
      <c r="IO39" s="84">
        <v>3.2757333333333336</v>
      </c>
      <c r="IP39" s="84">
        <v>0.92452100000000004</v>
      </c>
      <c r="IQ39" s="82">
        <f t="shared" si="124"/>
        <v>0.89120287968557788</v>
      </c>
      <c r="IR39" s="82">
        <f t="shared" si="125"/>
        <v>1.1100971412863108E-3</v>
      </c>
      <c r="JE39" s="95">
        <v>659.64</v>
      </c>
      <c r="JF39" s="96">
        <v>0.99764699999999995</v>
      </c>
      <c r="JG39" s="82">
        <f t="shared" si="280"/>
        <v>0.99635139086390079</v>
      </c>
      <c r="JH39" s="82">
        <f t="shared" si="281"/>
        <v>1.678603033543619E-6</v>
      </c>
      <c r="QM39" s="82"/>
      <c r="QN39" s="82"/>
    </row>
    <row r="40" spans="5:456" x14ac:dyDescent="0.25">
      <c r="E40" s="112">
        <v>280</v>
      </c>
      <c r="G40" s="113">
        <f t="shared" si="1"/>
        <v>0.9964616284411465</v>
      </c>
      <c r="I40" s="85">
        <v>295.89</v>
      </c>
      <c r="J40" s="85">
        <v>0.992537</v>
      </c>
      <c r="K40" s="82">
        <f t="shared" si="4"/>
        <v>0.99927742331802893</v>
      </c>
      <c r="L40" s="82">
        <f t="shared" si="5"/>
        <v>4.5433306506228157E-5</v>
      </c>
      <c r="Q40" s="112">
        <v>440</v>
      </c>
      <c r="S40" s="82">
        <f t="shared" si="307"/>
        <v>0.9860901550366219</v>
      </c>
      <c r="T40" s="82"/>
      <c r="Y40" s="112">
        <v>150</v>
      </c>
      <c r="AA40" s="113">
        <f t="shared" si="301"/>
        <v>0.97770124834166461</v>
      </c>
      <c r="AG40" s="112">
        <v>740</v>
      </c>
      <c r="AI40" s="113">
        <f t="shared" si="16"/>
        <v>0.99391633009983094</v>
      </c>
      <c r="AK40" s="112">
        <v>570</v>
      </c>
      <c r="AM40" s="82">
        <f t="shared" si="298"/>
        <v>0.98846495098809506</v>
      </c>
      <c r="BA40" s="112">
        <v>630</v>
      </c>
      <c r="BC40" s="113">
        <f t="shared" si="290"/>
        <v>0.99928356515729766</v>
      </c>
      <c r="BE40" s="112">
        <v>440</v>
      </c>
      <c r="BG40" s="113">
        <f t="shared" si="28"/>
        <v>0.98608996051989783</v>
      </c>
      <c r="BU40" s="115">
        <v>15</v>
      </c>
      <c r="BW40" s="82">
        <f t="shared" si="36"/>
        <v>0.16632039902814411</v>
      </c>
      <c r="BX40" s="82"/>
      <c r="BY40" s="115">
        <v>75</v>
      </c>
      <c r="CA40" s="113">
        <f t="shared" si="38"/>
        <v>0.99583617325099882</v>
      </c>
      <c r="CO40" s="115">
        <v>64</v>
      </c>
      <c r="CQ40" s="113">
        <f t="shared" si="46"/>
        <v>0.99912314854080209</v>
      </c>
      <c r="CW40" s="115">
        <v>270</v>
      </c>
      <c r="CY40" s="82">
        <f t="shared" si="50"/>
        <v>0.90581792572918352</v>
      </c>
      <c r="CZ40" s="82"/>
      <c r="EC40" s="84">
        <v>104.21899999999999</v>
      </c>
      <c r="ED40" s="84">
        <v>0.35691000000000001</v>
      </c>
      <c r="EE40" s="82">
        <f t="shared" si="66"/>
        <v>0.35580592467683925</v>
      </c>
      <c r="EF40" s="82">
        <f t="shared" si="67"/>
        <v>1.2189823192125324E-6</v>
      </c>
      <c r="EG40" s="84">
        <v>169.94399999999999</v>
      </c>
      <c r="EH40" s="84">
        <v>0.95629799999999998</v>
      </c>
      <c r="EI40" s="82">
        <f t="shared" si="68"/>
        <v>0.93606809791736822</v>
      </c>
      <c r="EJ40" s="82">
        <f t="shared" si="69"/>
        <v>4.0924893827286866E-4</v>
      </c>
      <c r="ES40" s="115">
        <v>56</v>
      </c>
      <c r="EU40" s="113">
        <f t="shared" si="74"/>
        <v>0.99628150277397731</v>
      </c>
      <c r="EW40" s="115">
        <v>130</v>
      </c>
      <c r="EY40" s="113">
        <f t="shared" si="76"/>
        <v>0.99633270135365726</v>
      </c>
      <c r="FA40" s="115">
        <v>195</v>
      </c>
      <c r="FC40" s="113">
        <f t="shared" si="78"/>
        <v>0.98256247217389292</v>
      </c>
      <c r="HM40" s="84">
        <v>3.819866666666667</v>
      </c>
      <c r="HN40" s="84">
        <v>0.92551499999999998</v>
      </c>
      <c r="HO40" s="82">
        <f t="shared" si="110"/>
        <v>0.95566447090510054</v>
      </c>
      <c r="HP40" s="82">
        <f t="shared" si="111"/>
        <v>9.089905958575053E-4</v>
      </c>
      <c r="HY40" s="84">
        <v>2.7102333333333335</v>
      </c>
      <c r="HZ40" s="84">
        <v>0.95927300000000004</v>
      </c>
      <c r="IA40" s="82">
        <f t="shared" si="116"/>
        <v>0.99965304701327673</v>
      </c>
      <c r="IB40" s="82">
        <f t="shared" si="117"/>
        <v>1.6305481967944355E-3</v>
      </c>
      <c r="IC40" s="84">
        <v>7.058816666666667</v>
      </c>
      <c r="ID40" s="84">
        <v>0.997587</v>
      </c>
      <c r="IE40" s="82">
        <f t="shared" si="118"/>
        <v>0.99858928725563734</v>
      </c>
      <c r="IF40" s="82">
        <f t="shared" si="119"/>
        <v>1.0045797428130211E-6</v>
      </c>
      <c r="IO40" s="84">
        <v>3.3419166666666666</v>
      </c>
      <c r="IP40" s="84">
        <v>0.94244700000000003</v>
      </c>
      <c r="IQ40" s="82">
        <f t="shared" si="124"/>
        <v>0.90038812638612176</v>
      </c>
      <c r="IR40" s="82">
        <f t="shared" si="125"/>
        <v>1.7689488496681865E-3</v>
      </c>
      <c r="QM40" s="82"/>
      <c r="QN40" s="82"/>
    </row>
    <row r="41" spans="5:456" x14ac:dyDescent="0.25">
      <c r="E41" s="112">
        <v>290</v>
      </c>
      <c r="G41" s="113">
        <f t="shared" si="1"/>
        <v>0.9975321923240339</v>
      </c>
      <c r="I41" s="85">
        <v>298.81299999999999</v>
      </c>
      <c r="J41" s="85">
        <v>0.99626899999999996</v>
      </c>
      <c r="K41" s="82">
        <f t="shared" si="4"/>
        <v>0.99936942189540423</v>
      </c>
      <c r="L41" s="82">
        <f t="shared" si="5"/>
        <v>9.6126159295022107E-6</v>
      </c>
      <c r="Q41" s="112">
        <v>450</v>
      </c>
      <c r="S41" s="82">
        <f t="shared" si="307"/>
        <v>0.98889113096835513</v>
      </c>
      <c r="T41" s="82"/>
      <c r="Y41" s="112">
        <v>160</v>
      </c>
      <c r="AA41" s="113">
        <f t="shared" si="301"/>
        <v>0.98584824619305356</v>
      </c>
      <c r="AG41" s="112">
        <v>750</v>
      </c>
      <c r="AI41" s="113">
        <f t="shared" si="16"/>
        <v>0.99502567422463883</v>
      </c>
      <c r="AK41" s="112">
        <v>600</v>
      </c>
      <c r="AM41" s="82">
        <f t="shared" si="298"/>
        <v>0.99286584475433548</v>
      </c>
      <c r="BA41" s="112">
        <v>640</v>
      </c>
      <c r="BC41" s="113">
        <f t="shared" si="290"/>
        <v>0.99943404287593485</v>
      </c>
      <c r="BE41" s="112">
        <v>450</v>
      </c>
      <c r="BG41" s="113">
        <f t="shared" si="28"/>
        <v>0.98889096485131811</v>
      </c>
      <c r="BU41" s="115">
        <v>20</v>
      </c>
      <c r="BV41" s="115"/>
      <c r="BW41" s="100">
        <f t="shared" si="36"/>
        <v>0.33958091153848724</v>
      </c>
      <c r="BX41" s="82"/>
      <c r="BY41" s="115">
        <v>80</v>
      </c>
      <c r="CA41" s="113">
        <f t="shared" si="38"/>
        <v>0.9975440492433636</v>
      </c>
      <c r="CO41" s="115">
        <v>65</v>
      </c>
      <c r="CQ41" s="113">
        <f t="shared" si="46"/>
        <v>0.99936787583770148</v>
      </c>
      <c r="CW41" s="115">
        <v>275</v>
      </c>
      <c r="CY41" s="82">
        <f t="shared" si="50"/>
        <v>0.91887244154950165</v>
      </c>
      <c r="CZ41" s="82"/>
      <c r="EC41" s="84">
        <v>106.643</v>
      </c>
      <c r="ED41" s="84">
        <v>0.37815500000000002</v>
      </c>
      <c r="EE41" s="82">
        <f t="shared" si="66"/>
        <v>0.3993217095052683</v>
      </c>
      <c r="EF41" s="82">
        <f t="shared" si="67"/>
        <v>4.4802959128041446E-4</v>
      </c>
      <c r="EG41" s="84">
        <v>175.13900000000001</v>
      </c>
      <c r="EH41" s="84">
        <v>0.960511</v>
      </c>
      <c r="EI41" s="82">
        <f t="shared" si="68"/>
        <v>0.94751275524851197</v>
      </c>
      <c r="EJ41" s="82">
        <f t="shared" si="69"/>
        <v>1.6895436661958614E-4</v>
      </c>
      <c r="ES41" s="115">
        <v>60</v>
      </c>
      <c r="EU41" s="113">
        <f t="shared" si="74"/>
        <v>0.99797455318420947</v>
      </c>
      <c r="EW41" s="115">
        <v>135</v>
      </c>
      <c r="EY41" s="113">
        <f t="shared" si="76"/>
        <v>0.9973878670104982</v>
      </c>
      <c r="FA41" s="115">
        <v>200</v>
      </c>
      <c r="FC41" s="113">
        <f t="shared" si="78"/>
        <v>0.98543377272995447</v>
      </c>
      <c r="HM41" s="84">
        <v>4.1123500000000002</v>
      </c>
      <c r="HN41" s="84">
        <v>0.92774999999999996</v>
      </c>
      <c r="HO41" s="82">
        <f t="shared" si="110"/>
        <v>0.96687168904354692</v>
      </c>
      <c r="HP41" s="82">
        <f t="shared" si="111"/>
        <v>1.5305065536199822E-3</v>
      </c>
      <c r="HY41" s="84">
        <v>2.7862166666666668</v>
      </c>
      <c r="HZ41" s="84">
        <v>0.96406599999999998</v>
      </c>
      <c r="IA41" s="82">
        <f t="shared" si="116"/>
        <v>0.99972698698791929</v>
      </c>
      <c r="IB41" s="82">
        <f t="shared" si="117"/>
        <v>1.2717059929525502E-3</v>
      </c>
      <c r="IO41" s="84">
        <v>3.4301499999999998</v>
      </c>
      <c r="IP41" s="84">
        <v>0.96036600000000005</v>
      </c>
      <c r="IQ41" s="82">
        <f t="shared" si="124"/>
        <v>0.91149905728999803</v>
      </c>
      <c r="IR41" s="82">
        <f t="shared" si="125"/>
        <v>2.3879780898226201E-3</v>
      </c>
      <c r="QM41" s="82"/>
      <c r="QN41" s="82"/>
    </row>
    <row r="42" spans="5:456" x14ac:dyDescent="0.25">
      <c r="K42" s="82"/>
      <c r="L42" s="82"/>
      <c r="Q42" s="112">
        <v>500</v>
      </c>
      <c r="S42" s="82">
        <f t="shared" si="307"/>
        <v>0.99640270849041956</v>
      </c>
      <c r="T42" s="82"/>
      <c r="Y42" s="112">
        <v>170</v>
      </c>
      <c r="AA42" s="113">
        <f t="shared" si="301"/>
        <v>0.99103231752009802</v>
      </c>
      <c r="AG42" s="112">
        <v>760</v>
      </c>
      <c r="AI42" s="113">
        <f t="shared" si="16"/>
        <v>0.99593314581349279</v>
      </c>
      <c r="AK42" s="112">
        <v>650</v>
      </c>
      <c r="AM42" s="82">
        <f t="shared" si="298"/>
        <v>0.99680256992536831</v>
      </c>
      <c r="BA42" s="112">
        <v>650</v>
      </c>
      <c r="BC42" s="113">
        <f t="shared" si="290"/>
        <v>0.99955292179871902</v>
      </c>
      <c r="BE42" s="112">
        <v>500</v>
      </c>
      <c r="BG42" s="113">
        <f t="shared" si="28"/>
        <v>0.99640263734991497</v>
      </c>
      <c r="BU42" s="115">
        <v>25</v>
      </c>
      <c r="BW42" s="113">
        <f t="shared" si="36"/>
        <v>0.52190102719682652</v>
      </c>
      <c r="BX42" s="82"/>
      <c r="BY42" s="115">
        <v>85</v>
      </c>
      <c r="CA42" s="113">
        <f t="shared" si="38"/>
        <v>0.99855191523684306</v>
      </c>
      <c r="CO42" s="115">
        <v>70</v>
      </c>
      <c r="CQ42" s="113">
        <f t="shared" si="46"/>
        <v>0.99987696493385558</v>
      </c>
      <c r="CW42" s="115">
        <v>280</v>
      </c>
      <c r="CY42" s="82">
        <f t="shared" si="50"/>
        <v>0.93018771697688596</v>
      </c>
      <c r="CZ42" s="82"/>
      <c r="EC42" s="84">
        <v>109.605</v>
      </c>
      <c r="ED42" s="84">
        <v>0.42914200000000002</v>
      </c>
      <c r="EE42" s="82">
        <f t="shared" si="66"/>
        <v>0.45187985125616092</v>
      </c>
      <c r="EF42" s="82">
        <f t="shared" si="67"/>
        <v>5.1700987974729793E-4</v>
      </c>
      <c r="EG42" s="84">
        <v>180.334</v>
      </c>
      <c r="EH42" s="84">
        <v>0.964723</v>
      </c>
      <c r="EI42" s="82">
        <f t="shared" si="68"/>
        <v>0.95695592658159578</v>
      </c>
      <c r="EJ42" s="82">
        <f t="shared" si="69"/>
        <v>6.0327429486881315E-5</v>
      </c>
      <c r="ES42" s="115">
        <v>70</v>
      </c>
      <c r="EU42" s="113">
        <f t="shared" si="74"/>
        <v>0.9995570782721358</v>
      </c>
      <c r="EW42" s="115">
        <v>140</v>
      </c>
      <c r="EY42" s="113">
        <f t="shared" si="76"/>
        <v>0.99813972079960434</v>
      </c>
      <c r="FA42" s="115">
        <v>220</v>
      </c>
      <c r="FC42" s="113">
        <f t="shared" si="78"/>
        <v>0.99292202705725874</v>
      </c>
      <c r="HM42" s="84">
        <v>4.2794833333333333</v>
      </c>
      <c r="HN42" s="84">
        <v>0.93003499999999995</v>
      </c>
      <c r="HO42" s="82">
        <f t="shared" si="110"/>
        <v>0.9719725856011644</v>
      </c>
      <c r="HP42" s="82">
        <f t="shared" si="111"/>
        <v>1.758761086054996E-3</v>
      </c>
      <c r="HY42" s="84">
        <v>2.8672666666666666</v>
      </c>
      <c r="HZ42" s="84">
        <v>0.96649300000000005</v>
      </c>
      <c r="IA42" s="82">
        <f t="shared" si="116"/>
        <v>0.99978857729058401</v>
      </c>
      <c r="IB42" s="82">
        <f t="shared" si="117"/>
        <v>1.1085954671132508E-3</v>
      </c>
      <c r="IO42" s="84">
        <v>3.5183833333333334</v>
      </c>
      <c r="IP42" s="84">
        <v>0.97059200000000001</v>
      </c>
      <c r="IQ42" s="82">
        <f t="shared" si="124"/>
        <v>0.921425243609857</v>
      </c>
      <c r="IR42" s="82">
        <f t="shared" si="125"/>
        <v>2.4173699339276682E-3</v>
      </c>
      <c r="QM42" s="82"/>
      <c r="QN42" s="82"/>
    </row>
    <row r="43" spans="5:456" x14ac:dyDescent="0.25">
      <c r="K43" s="82"/>
      <c r="L43" s="82"/>
      <c r="Q43" s="112">
        <v>600</v>
      </c>
      <c r="S43" s="82">
        <f t="shared" si="307"/>
        <v>0.99962502206713022</v>
      </c>
      <c r="T43" s="82"/>
      <c r="Y43" s="112">
        <v>180</v>
      </c>
      <c r="AA43" s="113">
        <f t="shared" si="301"/>
        <v>0.99432282309195685</v>
      </c>
      <c r="AG43" s="112">
        <v>800</v>
      </c>
      <c r="AI43" s="113">
        <f t="shared" si="16"/>
        <v>0.99818425468692773</v>
      </c>
      <c r="AK43" s="112">
        <v>700</v>
      </c>
      <c r="AM43" s="82">
        <f t="shared" si="298"/>
        <v>0.99856852021032494</v>
      </c>
      <c r="BE43" s="112">
        <v>550</v>
      </c>
      <c r="BG43" s="113">
        <f t="shared" si="28"/>
        <v>0.99883806778380857</v>
      </c>
      <c r="BU43" s="115">
        <v>30</v>
      </c>
      <c r="BW43" s="113">
        <f t="shared" si="36"/>
        <v>0.67602719423991187</v>
      </c>
      <c r="BX43" s="82"/>
      <c r="BY43" s="115">
        <v>90</v>
      </c>
      <c r="CA43" s="113">
        <f t="shared" si="38"/>
        <v>0.99914635302521926</v>
      </c>
      <c r="CW43" s="115">
        <v>285</v>
      </c>
      <c r="CY43" s="82">
        <f t="shared" si="50"/>
        <v>0.93997666076235886</v>
      </c>
      <c r="CZ43" s="82"/>
      <c r="EC43" s="84">
        <v>112.837</v>
      </c>
      <c r="ED43" s="84">
        <v>0.47588000000000003</v>
      </c>
      <c r="EE43" s="82">
        <f t="shared" si="66"/>
        <v>0.50745868330683785</v>
      </c>
      <c r="EF43" s="82">
        <f t="shared" si="67"/>
        <v>9.9721323939355819E-4</v>
      </c>
      <c r="EG43" s="84">
        <v>185.15799999999999</v>
      </c>
      <c r="EH43" s="84">
        <v>0.97314900000000004</v>
      </c>
      <c r="EI43" s="82">
        <f t="shared" si="68"/>
        <v>0.96422549417902992</v>
      </c>
      <c r="EJ43" s="82">
        <f t="shared" si="69"/>
        <v>7.9628956136887672E-5</v>
      </c>
      <c r="EW43" s="115">
        <v>145</v>
      </c>
      <c r="EY43" s="113">
        <f t="shared" si="76"/>
        <v>0.99867531119765407</v>
      </c>
      <c r="FA43" s="115">
        <v>230</v>
      </c>
      <c r="FC43" s="113">
        <f t="shared" si="78"/>
        <v>0.99507009935640445</v>
      </c>
      <c r="HM43" s="84">
        <v>4.4633166666666666</v>
      </c>
      <c r="HN43" s="84">
        <v>0.93231399999999998</v>
      </c>
      <c r="HO43" s="82">
        <f t="shared" si="110"/>
        <v>0.97669184439339018</v>
      </c>
      <c r="HP43" s="82">
        <f t="shared" si="111"/>
        <v>1.9693930730039547E-3</v>
      </c>
      <c r="HY43" s="84">
        <v>2.9584666666666668</v>
      </c>
      <c r="HZ43" s="84">
        <v>0.97366699999999995</v>
      </c>
      <c r="IA43" s="82">
        <f t="shared" si="116"/>
        <v>0.99984143340552001</v>
      </c>
      <c r="IB43" s="82">
        <f t="shared" si="117"/>
        <v>6.8510096410000438E-4</v>
      </c>
      <c r="IO43" s="84">
        <v>3.6176499999999998</v>
      </c>
      <c r="IP43" s="84">
        <v>0.97824999999999995</v>
      </c>
      <c r="IQ43" s="82">
        <f t="shared" si="124"/>
        <v>0.93131853073674509</v>
      </c>
      <c r="IR43" s="82">
        <f t="shared" si="125"/>
        <v>2.2025628072078361E-3</v>
      </c>
      <c r="QM43" s="82"/>
      <c r="QN43" s="82"/>
    </row>
    <row r="44" spans="5:456" x14ac:dyDescent="0.25">
      <c r="K44" s="82"/>
      <c r="L44" s="82"/>
      <c r="S44" s="82"/>
      <c r="T44" s="82"/>
      <c r="Y44" s="112">
        <v>190</v>
      </c>
      <c r="AA44" s="113">
        <f t="shared" si="301"/>
        <v>0.99640813261042915</v>
      </c>
      <c r="AG44" s="112">
        <v>850</v>
      </c>
      <c r="AI44" s="113">
        <f t="shared" si="16"/>
        <v>0.9993378771432081</v>
      </c>
      <c r="AK44" s="112">
        <v>750</v>
      </c>
      <c r="AM44" s="82">
        <f t="shared" si="298"/>
        <v>0.99935944405095822</v>
      </c>
      <c r="BE44" s="112">
        <v>560</v>
      </c>
      <c r="BG44" s="113">
        <f t="shared" si="28"/>
        <v>0.99907324435406542</v>
      </c>
      <c r="BU44" s="115">
        <v>35</v>
      </c>
      <c r="BW44" s="113">
        <f t="shared" si="36"/>
        <v>0.78999444576133582</v>
      </c>
      <c r="BX44" s="82"/>
      <c r="BY44" s="115">
        <v>100</v>
      </c>
      <c r="CA44" s="113">
        <f t="shared" si="38"/>
        <v>0.99970344205170147</v>
      </c>
      <c r="CW44" s="115">
        <v>290</v>
      </c>
      <c r="CY44" s="100">
        <f t="shared" si="50"/>
        <v>0.9484312681392999</v>
      </c>
      <c r="EC44" s="84">
        <v>115.79900000000001</v>
      </c>
      <c r="ED44" s="84">
        <v>0.51412000000000002</v>
      </c>
      <c r="EE44" s="82">
        <f t="shared" si="66"/>
        <v>0.55600913207956848</v>
      </c>
      <c r="EF44" s="82">
        <f t="shared" si="67"/>
        <v>1.7546993863795314E-3</v>
      </c>
      <c r="EG44" s="84">
        <v>190.35300000000001</v>
      </c>
      <c r="EH44" s="84">
        <v>0.97314900000000004</v>
      </c>
      <c r="EI44" s="82">
        <f t="shared" si="68"/>
        <v>0.97070831113935496</v>
      </c>
      <c r="EJ44" s="82">
        <f t="shared" si="69"/>
        <v>5.9569621144769756E-6</v>
      </c>
      <c r="EW44" s="115">
        <v>150</v>
      </c>
      <c r="EY44" s="113">
        <f t="shared" si="76"/>
        <v>0.99905677336614196</v>
      </c>
      <c r="FA44" s="115">
        <v>250</v>
      </c>
      <c r="FC44" s="113">
        <f t="shared" si="78"/>
        <v>0.99761047027524952</v>
      </c>
      <c r="HM44" s="84">
        <v>4.6638166666666665</v>
      </c>
      <c r="HN44" s="84">
        <v>0.94164499999999995</v>
      </c>
      <c r="HO44" s="82">
        <f t="shared" si="110"/>
        <v>0.98094664701013634</v>
      </c>
      <c r="HP44" s="82">
        <f t="shared" si="111"/>
        <v>1.5446194577093625E-3</v>
      </c>
      <c r="HY44" s="84">
        <v>3.0243166666666665</v>
      </c>
      <c r="HZ44" s="84">
        <v>0.97608399999999995</v>
      </c>
      <c r="IA44" s="82">
        <f t="shared" si="116"/>
        <v>0.99987117554771199</v>
      </c>
      <c r="IB44" s="82">
        <f t="shared" si="117"/>
        <v>5.6582972053766936E-4</v>
      </c>
      <c r="IO44" s="84">
        <v>3.8603000000000001</v>
      </c>
      <c r="IP44" s="84">
        <v>0.98073200000000005</v>
      </c>
      <c r="IQ44" s="82">
        <f t="shared" si="124"/>
        <v>0.95070413033314916</v>
      </c>
      <c r="IR44" s="82">
        <f t="shared" si="125"/>
        <v>9.0167295672938393E-4</v>
      </c>
      <c r="QM44" s="82"/>
      <c r="QN44" s="82"/>
    </row>
    <row r="45" spans="5:456" x14ac:dyDescent="0.25">
      <c r="K45" s="82"/>
      <c r="L45" s="82"/>
      <c r="S45" s="82"/>
      <c r="T45" s="82"/>
      <c r="Y45" s="112">
        <v>200</v>
      </c>
      <c r="AA45" s="113">
        <f t="shared" si="301"/>
        <v>0.99772835234996449</v>
      </c>
      <c r="AG45" s="112">
        <v>900</v>
      </c>
      <c r="AI45" s="113">
        <f t="shared" si="16"/>
        <v>0.99975864135117987</v>
      </c>
      <c r="AK45" s="112">
        <v>800</v>
      </c>
      <c r="AM45" s="82">
        <f t="shared" si="298"/>
        <v>0.99971342789215645</v>
      </c>
      <c r="BE45" s="112">
        <v>580</v>
      </c>
      <c r="BG45" s="113">
        <f t="shared" si="28"/>
        <v>0.99941047098576563</v>
      </c>
      <c r="BU45" s="115">
        <v>38</v>
      </c>
      <c r="BW45" s="113">
        <f t="shared" si="36"/>
        <v>0.84041167608621525</v>
      </c>
      <c r="BX45" s="82"/>
      <c r="CW45" s="115">
        <v>300</v>
      </c>
      <c r="CY45" s="113">
        <f t="shared" si="50"/>
        <v>0.96200472697017547</v>
      </c>
      <c r="EC45" s="84">
        <v>118.761</v>
      </c>
      <c r="ED45" s="84">
        <v>0.55660900000000002</v>
      </c>
      <c r="EE45" s="82">
        <f t="shared" si="66"/>
        <v>0.6017530114256322</v>
      </c>
      <c r="EF45" s="82">
        <f t="shared" si="67"/>
        <v>2.0379817675976086E-3</v>
      </c>
      <c r="EG45" s="84">
        <v>195.547</v>
      </c>
      <c r="EH45" s="84">
        <v>0.97314900000000004</v>
      </c>
      <c r="EI45" s="82">
        <f t="shared" si="68"/>
        <v>0.97603005665915477</v>
      </c>
      <c r="EJ45" s="82">
        <f t="shared" si="69"/>
        <v>8.3004874732597784E-6</v>
      </c>
      <c r="EW45" s="115">
        <v>155</v>
      </c>
      <c r="EY45" s="113">
        <f t="shared" si="76"/>
        <v>0.99932842524551924</v>
      </c>
      <c r="FA45" s="115">
        <v>300</v>
      </c>
      <c r="FC45" s="113">
        <f t="shared" si="78"/>
        <v>0.99961001356042056</v>
      </c>
      <c r="HM45" s="84">
        <v>4.8392666666666662</v>
      </c>
      <c r="HN45" s="84">
        <v>0.94628000000000001</v>
      </c>
      <c r="HO45" s="82">
        <f t="shared" si="110"/>
        <v>0.98403280701279894</v>
      </c>
      <c r="HP45" s="82">
        <f t="shared" si="111"/>
        <v>1.42527443734564E-3</v>
      </c>
      <c r="HY45" s="84">
        <v>3.1205666666666669</v>
      </c>
      <c r="HZ45" s="84">
        <v>0.98089099999999996</v>
      </c>
      <c r="IA45" s="82">
        <f t="shared" si="116"/>
        <v>0.99990490989965064</v>
      </c>
      <c r="IB45" s="82">
        <f t="shared" si="117"/>
        <v>3.6152876967203423E-4</v>
      </c>
      <c r="IO45" s="84">
        <v>3.7279333333333331</v>
      </c>
      <c r="IP45" s="84">
        <v>0.98077700000000001</v>
      </c>
      <c r="IQ45" s="82">
        <f t="shared" si="124"/>
        <v>0.9409030224364644</v>
      </c>
      <c r="IR45" s="82">
        <f t="shared" si="125"/>
        <v>1.5899340867373414E-3</v>
      </c>
      <c r="QM45" s="82"/>
      <c r="QN45" s="82"/>
    </row>
    <row r="46" spans="5:456" x14ac:dyDescent="0.25">
      <c r="K46" s="82"/>
      <c r="L46" s="82"/>
      <c r="S46" s="82"/>
      <c r="T46" s="82"/>
      <c r="Y46" s="112">
        <v>220</v>
      </c>
      <c r="AA46" s="113">
        <f t="shared" si="301"/>
        <v>0.99909196194614425</v>
      </c>
      <c r="AM46" s="82"/>
      <c r="BE46" s="112">
        <v>600</v>
      </c>
      <c r="BG46" s="113">
        <f t="shared" si="28"/>
        <v>0.99962501105957347</v>
      </c>
      <c r="BU46" s="115">
        <v>40</v>
      </c>
      <c r="BW46" s="113">
        <f t="shared" si="36"/>
        <v>0.86768283609841346</v>
      </c>
      <c r="BX46" s="82"/>
      <c r="CW46" s="115">
        <v>310</v>
      </c>
      <c r="CY46" s="113">
        <f t="shared" si="50"/>
        <v>0.97205812874718045</v>
      </c>
      <c r="EC46" s="84">
        <v>121.724</v>
      </c>
      <c r="ED46" s="84">
        <v>0.59060100000000004</v>
      </c>
      <c r="EE46" s="82">
        <f t="shared" si="66"/>
        <v>0.64437545159457854</v>
      </c>
      <c r="EF46" s="82">
        <f t="shared" si="67"/>
        <v>2.8916916442976661E-3</v>
      </c>
      <c r="EG46" s="84">
        <v>200.37100000000001</v>
      </c>
      <c r="EH46" s="84">
        <v>0.97314900000000004</v>
      </c>
      <c r="EI46" s="82">
        <f t="shared" si="68"/>
        <v>0.98011169348700966</v>
      </c>
      <c r="EJ46" s="82">
        <f t="shared" si="69"/>
        <v>4.8479100594046169E-5</v>
      </c>
      <c r="EW46" s="115">
        <v>160</v>
      </c>
      <c r="EY46" s="113">
        <f t="shared" si="76"/>
        <v>0.99952185935376481</v>
      </c>
      <c r="HM46" s="84">
        <v>4.9896500000000001</v>
      </c>
      <c r="HN46" s="84">
        <v>0.95327799999999996</v>
      </c>
      <c r="HO46" s="82">
        <f t="shared" si="110"/>
        <v>0.98627977738764683</v>
      </c>
      <c r="HP46" s="82">
        <f t="shared" si="111"/>
        <v>1.0891173107438002E-3</v>
      </c>
      <c r="HY46" s="84">
        <v>3.2117500000000003</v>
      </c>
      <c r="HZ46" s="84">
        <v>0.98095600000000005</v>
      </c>
      <c r="IA46" s="82">
        <f t="shared" si="116"/>
        <v>0.99992867990911571</v>
      </c>
      <c r="IB46" s="82">
        <f t="shared" si="117"/>
        <v>3.5996258293376118E-4</v>
      </c>
      <c r="IO46" s="84">
        <v>4.1360333333333337</v>
      </c>
      <c r="IP46" s="84">
        <v>0.99345799999999995</v>
      </c>
      <c r="IQ46" s="82">
        <f t="shared" si="124"/>
        <v>0.96630070288262793</v>
      </c>
      <c r="IR46" s="82">
        <f t="shared" si="125"/>
        <v>7.3751878672122294E-4</v>
      </c>
      <c r="QM46" s="82"/>
      <c r="QN46" s="82"/>
    </row>
    <row r="47" spans="5:456" x14ac:dyDescent="0.25">
      <c r="K47" s="82"/>
      <c r="L47" s="82"/>
      <c r="S47" s="82"/>
      <c r="T47" s="82"/>
      <c r="AM47" s="82"/>
      <c r="BU47" s="115">
        <v>42</v>
      </c>
      <c r="BW47" s="113">
        <f t="shared" si="36"/>
        <v>0.89059972777848229</v>
      </c>
      <c r="BX47" s="82"/>
      <c r="CW47" s="115">
        <v>320</v>
      </c>
      <c r="CY47" s="113">
        <f t="shared" si="50"/>
        <v>0.97947980989591865</v>
      </c>
      <c r="EC47" s="84">
        <v>124.955</v>
      </c>
      <c r="ED47" s="84">
        <v>0.62884099999999998</v>
      </c>
      <c r="EE47" s="82">
        <f t="shared" si="66"/>
        <v>0.68707295831668869</v>
      </c>
      <c r="EF47" s="82">
        <f t="shared" si="67"/>
        <v>3.3909609693965705E-3</v>
      </c>
      <c r="EG47" s="84">
        <v>205.19499999999999</v>
      </c>
      <c r="EH47" s="84">
        <v>0.97314900000000004</v>
      </c>
      <c r="EI47" s="82">
        <f t="shared" si="68"/>
        <v>0.98350418467084944</v>
      </c>
      <c r="EJ47" s="82">
        <f t="shared" si="69"/>
        <v>1.0722984956739426E-4</v>
      </c>
      <c r="HM47" s="84">
        <v>5.1483499999999998</v>
      </c>
      <c r="HN47" s="84">
        <v>0.96262599999999998</v>
      </c>
      <c r="HO47" s="82">
        <f t="shared" si="110"/>
        <v>0.98831104963535532</v>
      </c>
      <c r="HP47" s="82">
        <f t="shared" si="111"/>
        <v>6.5972177477066748E-4</v>
      </c>
      <c r="HY47" s="84">
        <v>3.3029333333333333</v>
      </c>
      <c r="HZ47" s="84">
        <v>0.98812999999999995</v>
      </c>
      <c r="IA47" s="82">
        <f t="shared" si="116"/>
        <v>0.99994650820398956</v>
      </c>
      <c r="IB47" s="82">
        <f t="shared" si="117"/>
        <v>1.3962986613495366E-4</v>
      </c>
      <c r="IO47" s="84">
        <v>3.9375</v>
      </c>
      <c r="IP47" s="84">
        <v>0.99352600000000002</v>
      </c>
      <c r="IQ47" s="82">
        <f t="shared" si="124"/>
        <v>0.95566971829830483</v>
      </c>
      <c r="IR47" s="82">
        <f t="shared" si="125"/>
        <v>1.4330980642781024E-3</v>
      </c>
      <c r="QM47" s="82"/>
      <c r="QN47" s="82"/>
    </row>
    <row r="48" spans="5:456" x14ac:dyDescent="0.25">
      <c r="K48" s="82"/>
      <c r="L48" s="82"/>
      <c r="S48" s="82"/>
      <c r="T48" s="82"/>
      <c r="AM48" s="82"/>
      <c r="BU48" s="115">
        <v>45</v>
      </c>
      <c r="BW48" s="113">
        <f t="shared" si="36"/>
        <v>0.9180960299552271</v>
      </c>
      <c r="BX48" s="82"/>
      <c r="CW48" s="115">
        <v>330</v>
      </c>
      <c r="CY48" s="113">
        <f t="shared" si="50"/>
        <v>0.98494547228932849</v>
      </c>
      <c r="EC48" s="84">
        <v>127.648</v>
      </c>
      <c r="ED48" s="84">
        <v>0.696824</v>
      </c>
      <c r="EE48" s="82">
        <f t="shared" si="66"/>
        <v>0.71960222434311616</v>
      </c>
      <c r="EF48" s="82">
        <f t="shared" si="67"/>
        <v>5.1884750422532958E-4</v>
      </c>
      <c r="EG48" s="84">
        <v>210.01900000000001</v>
      </c>
      <c r="EH48" s="84">
        <v>0.97736199999999995</v>
      </c>
      <c r="EI48" s="82">
        <f t="shared" si="68"/>
        <v>0.9863220368022998</v>
      </c>
      <c r="EJ48" s="82">
        <f t="shared" si="69"/>
        <v>8.0282259498567587E-5</v>
      </c>
      <c r="HM48" s="84">
        <v>5.3906333333333327</v>
      </c>
      <c r="HN48" s="84">
        <v>0.97194000000000003</v>
      </c>
      <c r="HO48" s="82">
        <f t="shared" si="110"/>
        <v>0.99085009843202942</v>
      </c>
      <c r="HP48" s="82">
        <f t="shared" si="111"/>
        <v>3.5759182270904074E-4</v>
      </c>
      <c r="HY48" s="84">
        <v>3.4194499999999999</v>
      </c>
      <c r="HZ48" s="84">
        <v>0.99295199999999995</v>
      </c>
      <c r="IA48" s="82">
        <f t="shared" si="116"/>
        <v>0.99996296149517327</v>
      </c>
      <c r="IB48" s="82">
        <f t="shared" si="117"/>
        <v>4.915358108680304E-5</v>
      </c>
      <c r="IO48" s="84">
        <v>4.5220666666666665</v>
      </c>
      <c r="IP48" s="84">
        <v>0.99589000000000005</v>
      </c>
      <c r="IQ48" s="82">
        <f t="shared" si="124"/>
        <v>0.980296301042625</v>
      </c>
      <c r="IR48" s="82">
        <f t="shared" si="125"/>
        <v>2.4316344717323994E-4</v>
      </c>
      <c r="QM48" s="82"/>
      <c r="QN48" s="82"/>
    </row>
    <row r="49" spans="11:456" x14ac:dyDescent="0.25">
      <c r="K49" s="82"/>
      <c r="L49" s="82"/>
      <c r="S49" s="82"/>
      <c r="T49" s="82"/>
      <c r="AM49" s="82"/>
      <c r="BU49" s="115">
        <v>50</v>
      </c>
      <c r="BW49" s="113">
        <f t="shared" si="36"/>
        <v>0.94985103665955739</v>
      </c>
      <c r="BX49" s="82"/>
      <c r="CW49" s="115">
        <v>340</v>
      </c>
      <c r="CY49" s="113">
        <f t="shared" si="50"/>
        <v>0.98896352802304899</v>
      </c>
      <c r="EC49" s="84">
        <v>130.88</v>
      </c>
      <c r="ED49" s="84">
        <v>0.73506400000000005</v>
      </c>
      <c r="EE49" s="82">
        <f t="shared" si="66"/>
        <v>0.75502542518013027</v>
      </c>
      <c r="EF49" s="82">
        <f t="shared" si="67"/>
        <v>3.9845849522193684E-4</v>
      </c>
      <c r="EG49" s="84">
        <v>215</v>
      </c>
      <c r="EH49" s="84">
        <v>1</v>
      </c>
      <c r="EI49" s="82">
        <f t="shared" si="68"/>
        <v>0.98873036067951148</v>
      </c>
      <c r="EJ49" s="82">
        <f t="shared" si="69"/>
        <v>1.27004770413901E-4</v>
      </c>
      <c r="HM49" s="84">
        <v>5.5827499999999999</v>
      </c>
      <c r="HN49" s="84">
        <v>0.98362700000000003</v>
      </c>
      <c r="HO49" s="82">
        <f t="shared" si="110"/>
        <v>0.99246657847037889</v>
      </c>
      <c r="HP49" s="82">
        <f t="shared" si="111"/>
        <v>7.8138147533985493E-5</v>
      </c>
      <c r="HY49" s="84">
        <v>3.5005000000000002</v>
      </c>
      <c r="HZ49" s="84">
        <v>1.0024900000000001</v>
      </c>
      <c r="IA49" s="82">
        <f t="shared" si="116"/>
        <v>0.99997131795108518</v>
      </c>
      <c r="IB49" s="82">
        <f t="shared" si="117"/>
        <v>6.3437592635262695E-6</v>
      </c>
      <c r="IO49" s="84">
        <v>4.3014666666666672</v>
      </c>
      <c r="IP49" s="84">
        <v>0.99596499999999999</v>
      </c>
      <c r="IQ49" s="82">
        <f t="shared" si="124"/>
        <v>0.97321167220136451</v>
      </c>
      <c r="IR49" s="82">
        <f t="shared" si="125"/>
        <v>5.1771392591215819E-4</v>
      </c>
      <c r="QM49" s="82"/>
      <c r="QN49" s="82"/>
    </row>
    <row r="50" spans="11:456" x14ac:dyDescent="0.25">
      <c r="K50" s="82"/>
      <c r="L50" s="82"/>
      <c r="S50" s="82"/>
      <c r="T50" s="82"/>
      <c r="AM50" s="82"/>
      <c r="BU50" s="115">
        <v>55</v>
      </c>
      <c r="BW50" s="113">
        <f t="shared" si="36"/>
        <v>0.96949756043227442</v>
      </c>
      <c r="BX50" s="82"/>
      <c r="CW50" s="115">
        <v>350</v>
      </c>
      <c r="CY50" s="113">
        <f t="shared" si="50"/>
        <v>0.9919135663537938</v>
      </c>
      <c r="EC50" s="84">
        <v>133.84200000000001</v>
      </c>
      <c r="ED50" s="84">
        <v>0.77755399999999997</v>
      </c>
      <c r="EE50" s="82">
        <f t="shared" si="66"/>
        <v>0.78415084978007177</v>
      </c>
      <c r="EF50" s="82">
        <f t="shared" si="67"/>
        <v>4.3518427020833365E-5</v>
      </c>
      <c r="EG50" s="115">
        <v>220</v>
      </c>
      <c r="EI50" s="114">
        <f t="shared" si="68"/>
        <v>0.99072350677639087</v>
      </c>
      <c r="HM50" s="84">
        <v>5.7414500000000004</v>
      </c>
      <c r="HN50" s="84">
        <v>0.99532799999999999</v>
      </c>
      <c r="HO50" s="82">
        <f t="shared" si="110"/>
        <v>0.99358487575886212</v>
      </c>
      <c r="HP50" s="82">
        <f t="shared" si="111"/>
        <v>3.0384821200424831E-6</v>
      </c>
      <c r="HY50" s="84">
        <v>3.5663666666666667</v>
      </c>
      <c r="HZ50" s="84">
        <v>1.00254</v>
      </c>
      <c r="IA50" s="82">
        <f t="shared" si="116"/>
        <v>0.99997669931694322</v>
      </c>
      <c r="IB50" s="82">
        <f t="shared" si="117"/>
        <v>6.5705103917592957E-6</v>
      </c>
      <c r="IO50" s="84">
        <v>5.2169166666666662</v>
      </c>
      <c r="IP50" s="84">
        <v>0.99821599999999999</v>
      </c>
      <c r="IQ50" s="82">
        <f t="shared" si="124"/>
        <v>0.99255064526233217</v>
      </c>
      <c r="IR50" s="82">
        <f t="shared" si="125"/>
        <v>3.2096244303615294E-5</v>
      </c>
      <c r="QM50" s="82"/>
      <c r="QN50" s="82"/>
    </row>
    <row r="51" spans="11:456" x14ac:dyDescent="0.25">
      <c r="K51" s="82"/>
      <c r="L51" s="82"/>
      <c r="S51" s="82"/>
      <c r="T51" s="82"/>
      <c r="BU51" s="115">
        <v>60</v>
      </c>
      <c r="BW51" s="113">
        <f t="shared" si="36"/>
        <v>0.98152188436628196</v>
      </c>
      <c r="BX51" s="82"/>
      <c r="CW51" s="115">
        <v>360</v>
      </c>
      <c r="CY51" s="113">
        <f t="shared" si="50"/>
        <v>0.99407742343339978</v>
      </c>
      <c r="EC51" s="84">
        <v>136.26599999999999</v>
      </c>
      <c r="ED51" s="84">
        <v>0.82004299999999997</v>
      </c>
      <c r="EE51" s="82">
        <f t="shared" si="66"/>
        <v>0.80573185647762269</v>
      </c>
      <c r="EF51" s="82">
        <f t="shared" si="67"/>
        <v>2.0480882891808116E-4</v>
      </c>
      <c r="EG51" s="115">
        <v>230</v>
      </c>
      <c r="EI51" s="113">
        <f t="shared" si="68"/>
        <v>0.9937177847389238</v>
      </c>
      <c r="HM51" s="84">
        <v>6.1342166666666662</v>
      </c>
      <c r="HN51" s="84">
        <v>0.99752200000000002</v>
      </c>
      <c r="HO51" s="82">
        <f t="shared" si="110"/>
        <v>0.99569132559193652</v>
      </c>
      <c r="HP51" s="82">
        <f t="shared" si="111"/>
        <v>3.3513687883386608E-6</v>
      </c>
      <c r="HY51" s="84">
        <v>3.6626166666666666</v>
      </c>
      <c r="HZ51" s="84">
        <v>1.0073399999999999</v>
      </c>
      <c r="IA51" s="82">
        <f t="shared" si="116"/>
        <v>0.99998280114034754</v>
      </c>
      <c r="IB51" s="82">
        <f t="shared" si="117"/>
        <v>5.4128375060469967E-5</v>
      </c>
      <c r="IO51" s="84">
        <v>4.8860333333333328</v>
      </c>
      <c r="IP51" s="84">
        <v>0.99833000000000005</v>
      </c>
      <c r="IQ51" s="82">
        <f t="shared" si="124"/>
        <v>0.98815334094258322</v>
      </c>
      <c r="IR51" s="82">
        <f t="shared" si="125"/>
        <v>1.0356438957090392E-4</v>
      </c>
      <c r="QM51" s="82"/>
      <c r="QN51" s="82"/>
    </row>
    <row r="52" spans="11:456" x14ac:dyDescent="0.25">
      <c r="K52" s="82"/>
      <c r="L52" s="82"/>
      <c r="S52" s="82"/>
      <c r="T52" s="82"/>
      <c r="BU52" s="115">
        <v>65</v>
      </c>
      <c r="BW52" s="113">
        <f t="shared" si="36"/>
        <v>0.98883335347491375</v>
      </c>
      <c r="EC52" s="84">
        <v>139.49700000000001</v>
      </c>
      <c r="ED52" s="84">
        <v>0.85403399999999996</v>
      </c>
      <c r="EE52" s="82">
        <f t="shared" si="66"/>
        <v>0.83154510795460002</v>
      </c>
      <c r="EF52" s="82">
        <f t="shared" si="67"/>
        <v>5.0575026542965288E-4</v>
      </c>
      <c r="EG52" s="115">
        <v>250</v>
      </c>
      <c r="EI52" s="113">
        <f t="shared" si="68"/>
        <v>0.99712257466603216</v>
      </c>
      <c r="HM52" s="84">
        <v>6.0004999999999997</v>
      </c>
      <c r="HN52" s="84">
        <v>0.99757600000000002</v>
      </c>
      <c r="HO52" s="82">
        <f t="shared" si="110"/>
        <v>0.99506583026926543</v>
      </c>
      <c r="HP52" s="82">
        <f t="shared" si="111"/>
        <v>6.3009520770961662E-6</v>
      </c>
      <c r="HY52" s="84">
        <v>3.7487333333333335</v>
      </c>
      <c r="HZ52" s="84">
        <v>1.0097700000000001</v>
      </c>
      <c r="IA52" s="82">
        <f t="shared" si="116"/>
        <v>0.9999868926859099</v>
      </c>
      <c r="IB52" s="82">
        <f t="shared" si="117"/>
        <v>9.5709188719004306E-5</v>
      </c>
      <c r="IO52" s="84">
        <v>6.4742666666666668</v>
      </c>
      <c r="IP52" s="84">
        <v>1.0003500000000001</v>
      </c>
      <c r="IQ52" s="82">
        <f t="shared" si="124"/>
        <v>0.99872884704447429</v>
      </c>
      <c r="IR52" s="82">
        <f t="shared" si="125"/>
        <v>2.6281369052099852E-6</v>
      </c>
      <c r="QM52" s="82"/>
      <c r="QN52" s="82"/>
    </row>
    <row r="53" spans="11:456" x14ac:dyDescent="0.25">
      <c r="K53" s="82"/>
      <c r="L53" s="82"/>
      <c r="S53" s="82"/>
      <c r="T53" s="82"/>
      <c r="BU53" s="115">
        <v>70</v>
      </c>
      <c r="BW53" s="113">
        <f t="shared" si="36"/>
        <v>0.99326171848558453</v>
      </c>
      <c r="EC53" s="84">
        <v>142.46</v>
      </c>
      <c r="ED53" s="84">
        <v>0.90077300000000005</v>
      </c>
      <c r="EE53" s="82">
        <f t="shared" si="66"/>
        <v>0.85247220714872496</v>
      </c>
      <c r="EF53" s="82">
        <f t="shared" si="67"/>
        <v>2.3329665900617864E-3</v>
      </c>
      <c r="EG53" s="115">
        <v>260</v>
      </c>
      <c r="EI53" s="113">
        <f t="shared" si="68"/>
        <v>0.99805338023163215</v>
      </c>
      <c r="HM53" s="84">
        <v>5.8751333333333333</v>
      </c>
      <c r="HN53" s="84">
        <v>0.99762700000000004</v>
      </c>
      <c r="HO53" s="82">
        <f t="shared" si="110"/>
        <v>0.99439739057720111</v>
      </c>
      <c r="HP53" s="82">
        <f t="shared" si="111"/>
        <v>1.0430377023831633E-5</v>
      </c>
      <c r="HY53" s="84">
        <v>3.8399166666666669</v>
      </c>
      <c r="HZ53" s="84">
        <v>1.0098400000000001</v>
      </c>
      <c r="IA53" s="82">
        <f t="shared" si="116"/>
        <v>0.99999016926841766</v>
      </c>
      <c r="IB53" s="82">
        <f t="shared" si="117"/>
        <v>9.7019165440825265E-5</v>
      </c>
      <c r="QM53" s="82"/>
      <c r="QN53" s="82"/>
    </row>
    <row r="54" spans="11:456" x14ac:dyDescent="0.25">
      <c r="K54" s="82"/>
      <c r="L54" s="82"/>
      <c r="S54" s="82"/>
      <c r="T54" s="82"/>
      <c r="BU54" s="115">
        <v>75</v>
      </c>
      <c r="BW54" s="113">
        <f t="shared" si="36"/>
        <v>0.99593752814472636</v>
      </c>
      <c r="EC54" s="84">
        <v>145.691</v>
      </c>
      <c r="ED54" s="84">
        <v>0.93476400000000004</v>
      </c>
      <c r="EE54" s="82">
        <f t="shared" si="66"/>
        <v>0.8725699399827912</v>
      </c>
      <c r="EF54" s="82">
        <f t="shared" si="67"/>
        <v>3.8681011014241756E-3</v>
      </c>
      <c r="EG54" s="115">
        <v>280</v>
      </c>
      <c r="EI54" s="113">
        <f t="shared" si="68"/>
        <v>0.99910944694526693</v>
      </c>
      <c r="HM54" s="84">
        <v>6.217766666666666</v>
      </c>
      <c r="HN54" s="84">
        <v>0.99984200000000001</v>
      </c>
      <c r="HO54" s="82">
        <f t="shared" si="110"/>
        <v>0.99604131606436497</v>
      </c>
      <c r="HP54" s="82">
        <f t="shared" si="111"/>
        <v>1.4445198378594262E-5</v>
      </c>
      <c r="QM54" s="82"/>
      <c r="QN54" s="82"/>
    </row>
    <row r="55" spans="11:456" x14ac:dyDescent="0.25">
      <c r="K55" s="82"/>
      <c r="L55" s="82"/>
      <c r="S55" s="82"/>
      <c r="T55" s="82"/>
      <c r="BU55" s="115">
        <v>80</v>
      </c>
      <c r="BW55" s="113">
        <f t="shared" si="36"/>
        <v>0.99755206741518321</v>
      </c>
      <c r="EC55" s="84">
        <v>148.654</v>
      </c>
      <c r="ED55" s="84">
        <v>0.96875500000000003</v>
      </c>
      <c r="EE55" s="82">
        <f t="shared" si="66"/>
        <v>0.8887440305359634</v>
      </c>
      <c r="EF55" s="82">
        <f t="shared" si="67"/>
        <v>6.4017552345750021E-3</v>
      </c>
      <c r="EG55" s="115">
        <v>300</v>
      </c>
      <c r="EI55" s="113">
        <f t="shared" si="68"/>
        <v>0.99959270050982596</v>
      </c>
      <c r="HO55" s="82"/>
      <c r="HP55" s="82"/>
      <c r="QM55" s="82"/>
      <c r="QN55" s="82"/>
    </row>
    <row r="56" spans="11:456" x14ac:dyDescent="0.25">
      <c r="K56" s="82"/>
      <c r="L56" s="82"/>
      <c r="S56" s="82"/>
      <c r="T56" s="82"/>
      <c r="BU56" s="115">
        <v>85</v>
      </c>
      <c r="BW56" s="113">
        <f t="shared" si="36"/>
        <v>0.99852541877010303</v>
      </c>
      <c r="EC56" s="84">
        <v>151.88499999999999</v>
      </c>
      <c r="ED56" s="84">
        <v>0.97300399999999998</v>
      </c>
      <c r="EE56" s="82">
        <f t="shared" si="66"/>
        <v>0.90417981060657648</v>
      </c>
      <c r="EF56" s="82">
        <f t="shared" si="67"/>
        <v>4.7367690456618277E-3</v>
      </c>
      <c r="HO56" s="82"/>
      <c r="HP56" s="82"/>
      <c r="QM56" s="82"/>
      <c r="QN56" s="82"/>
    </row>
    <row r="57" spans="11:456" x14ac:dyDescent="0.25">
      <c r="K57" s="82"/>
      <c r="L57" s="82"/>
      <c r="S57" s="82"/>
      <c r="T57" s="82"/>
      <c r="BU57" s="115">
        <v>90</v>
      </c>
      <c r="BW57" s="113">
        <f t="shared" si="36"/>
        <v>0.99911191665630139</v>
      </c>
      <c r="EC57" s="84">
        <v>154.578</v>
      </c>
      <c r="ED57" s="84">
        <v>0.97725300000000004</v>
      </c>
      <c r="EE57" s="82">
        <f t="shared" si="66"/>
        <v>0.9154749514109799</v>
      </c>
      <c r="EF57" s="82">
        <f t="shared" si="67"/>
        <v>3.8165272874673335E-3</v>
      </c>
      <c r="HO57" s="82"/>
      <c r="HP57" s="82"/>
      <c r="QM57" s="82"/>
      <c r="QN57" s="82"/>
    </row>
    <row r="58" spans="11:456" x14ac:dyDescent="0.25">
      <c r="K58" s="82"/>
      <c r="L58" s="82"/>
      <c r="S58" s="82"/>
      <c r="T58" s="82"/>
      <c r="BU58" s="115">
        <v>100</v>
      </c>
      <c r="BW58" s="113">
        <f t="shared" si="36"/>
        <v>0.99967797336983055</v>
      </c>
      <c r="EC58" s="84">
        <v>157.81</v>
      </c>
      <c r="ED58" s="84">
        <v>0.97725300000000004</v>
      </c>
      <c r="EE58" s="82">
        <f t="shared" si="66"/>
        <v>0.92735776371690204</v>
      </c>
      <c r="EF58" s="82">
        <f t="shared" si="67"/>
        <v>2.4895346037461792E-3</v>
      </c>
      <c r="HO58" s="82"/>
      <c r="HP58" s="82"/>
      <c r="QM58" s="82"/>
      <c r="QN58" s="82"/>
    </row>
    <row r="59" spans="11:456" x14ac:dyDescent="0.25">
      <c r="K59" s="82"/>
      <c r="L59" s="82"/>
      <c r="S59" s="82"/>
      <c r="T59" s="82"/>
      <c r="EC59" s="84">
        <v>165</v>
      </c>
      <c r="ED59" s="84">
        <v>1</v>
      </c>
      <c r="EE59" s="82">
        <f t="shared" si="66"/>
        <v>0.94830244808346853</v>
      </c>
      <c r="EF59" s="82">
        <f t="shared" si="67"/>
        <v>2.6726368741624667E-3</v>
      </c>
      <c r="HO59" s="82"/>
      <c r="HP59" s="82"/>
      <c r="QM59" s="82"/>
      <c r="QN59" s="82"/>
    </row>
    <row r="60" spans="11:456" x14ac:dyDescent="0.25">
      <c r="EC60" s="115">
        <v>170</v>
      </c>
      <c r="EE60" s="100">
        <f t="shared" si="66"/>
        <v>0.9592726708692052</v>
      </c>
      <c r="HO60" s="82"/>
      <c r="HP60" s="82"/>
      <c r="QM60" s="82"/>
      <c r="QN60" s="82"/>
    </row>
    <row r="61" spans="11:456" x14ac:dyDescent="0.25">
      <c r="EC61" s="115">
        <v>175</v>
      </c>
      <c r="EE61" s="113">
        <f t="shared" si="66"/>
        <v>0.96795440718152714</v>
      </c>
      <c r="HO61" s="82"/>
      <c r="HP61" s="82"/>
      <c r="QM61" s="82"/>
      <c r="QN61" s="82"/>
    </row>
    <row r="62" spans="11:456" x14ac:dyDescent="0.25">
      <c r="EC62" s="115">
        <v>180</v>
      </c>
      <c r="EE62" s="113">
        <f t="shared" si="66"/>
        <v>0.97480981012740597</v>
      </c>
      <c r="HO62" s="82"/>
      <c r="HP62" s="82"/>
      <c r="QM62" s="82"/>
      <c r="QN62" s="82"/>
    </row>
    <row r="63" spans="11:456" x14ac:dyDescent="0.25">
      <c r="EC63" s="115">
        <v>185</v>
      </c>
      <c r="EE63" s="113">
        <f t="shared" si="66"/>
        <v>0.98021366426135925</v>
      </c>
      <c r="HO63" s="82"/>
      <c r="HP63" s="82"/>
      <c r="QM63" s="82"/>
      <c r="QN63" s="82"/>
    </row>
    <row r="64" spans="11:456" x14ac:dyDescent="0.25">
      <c r="EC64" s="115">
        <v>200</v>
      </c>
      <c r="EE64" s="113">
        <f t="shared" si="66"/>
        <v>0.99044066168084754</v>
      </c>
      <c r="HO64" s="82"/>
      <c r="HP64" s="82"/>
      <c r="QM64" s="82"/>
      <c r="QN64" s="82"/>
    </row>
    <row r="65" spans="1:576" s="88" customFormat="1" ht="15.75" thickBot="1" x14ac:dyDescent="0.3">
      <c r="E65" s="84"/>
      <c r="F65" s="84"/>
      <c r="G65" s="84"/>
      <c r="H65" s="84"/>
    </row>
    <row r="66" spans="1:576" ht="15.75" x14ac:dyDescent="0.25">
      <c r="A66" s="89" t="s">
        <v>170</v>
      </c>
      <c r="B66" s="89" t="s">
        <v>171</v>
      </c>
      <c r="C66" s="83"/>
      <c r="D66" s="102" t="s">
        <v>182</v>
      </c>
      <c r="E66" s="104" t="s">
        <v>170</v>
      </c>
      <c r="F66" s="105" t="s">
        <v>171</v>
      </c>
      <c r="G66" s="106"/>
      <c r="H66" s="107" t="s">
        <v>182</v>
      </c>
      <c r="I66" s="104" t="s">
        <v>170</v>
      </c>
      <c r="J66" s="105" t="s">
        <v>171</v>
      </c>
      <c r="K66" s="106"/>
      <c r="L66" s="107" t="s">
        <v>182</v>
      </c>
      <c r="M66" s="104" t="s">
        <v>170</v>
      </c>
      <c r="N66" s="105" t="s">
        <v>171</v>
      </c>
      <c r="O66" s="106"/>
      <c r="P66" s="107" t="s">
        <v>182</v>
      </c>
      <c r="Q66" s="104" t="s">
        <v>170</v>
      </c>
      <c r="R66" s="105" t="s">
        <v>171</v>
      </c>
      <c r="S66" s="106"/>
      <c r="T66" s="107" t="s">
        <v>182</v>
      </c>
      <c r="U66" s="104" t="s">
        <v>170</v>
      </c>
      <c r="V66" s="105" t="s">
        <v>171</v>
      </c>
      <c r="W66" s="106"/>
      <c r="X66" s="107" t="s">
        <v>182</v>
      </c>
      <c r="Y66" s="104" t="s">
        <v>170</v>
      </c>
      <c r="Z66" s="105" t="s">
        <v>171</v>
      </c>
      <c r="AA66" s="106"/>
      <c r="AB66" s="107" t="s">
        <v>182</v>
      </c>
      <c r="AC66" s="104" t="s">
        <v>170</v>
      </c>
      <c r="AD66" s="105" t="s">
        <v>171</v>
      </c>
      <c r="AE66" s="106"/>
      <c r="AF66" s="107" t="s">
        <v>182</v>
      </c>
      <c r="AG66" s="104" t="s">
        <v>170</v>
      </c>
      <c r="AH66" s="105" t="s">
        <v>171</v>
      </c>
      <c r="AI66" s="106"/>
      <c r="AJ66" s="107" t="s">
        <v>182</v>
      </c>
      <c r="AK66" s="104" t="s">
        <v>170</v>
      </c>
      <c r="AL66" s="105" t="s">
        <v>171</v>
      </c>
      <c r="AM66" s="106"/>
      <c r="AN66" s="107" t="s">
        <v>182</v>
      </c>
      <c r="AO66" s="104" t="s">
        <v>170</v>
      </c>
      <c r="AP66" s="105" t="s">
        <v>171</v>
      </c>
      <c r="AQ66" s="106"/>
      <c r="AR66" s="107" t="s">
        <v>182</v>
      </c>
      <c r="AS66" s="104" t="s">
        <v>170</v>
      </c>
      <c r="AT66" s="105" t="s">
        <v>171</v>
      </c>
      <c r="AU66" s="106"/>
      <c r="AV66" s="107" t="s">
        <v>182</v>
      </c>
      <c r="AW66" s="104" t="s">
        <v>170</v>
      </c>
      <c r="AX66" s="105" t="s">
        <v>171</v>
      </c>
      <c r="AY66" s="106"/>
      <c r="AZ66" s="107" t="s">
        <v>182</v>
      </c>
      <c r="BA66" s="104" t="s">
        <v>170</v>
      </c>
      <c r="BB66" s="105" t="s">
        <v>171</v>
      </c>
      <c r="BC66" s="106"/>
      <c r="BD66" s="107" t="s">
        <v>182</v>
      </c>
      <c r="BE66" s="104" t="s">
        <v>170</v>
      </c>
      <c r="BF66" s="105" t="s">
        <v>171</v>
      </c>
      <c r="BG66" s="106"/>
      <c r="BH66" s="107" t="s">
        <v>182</v>
      </c>
      <c r="BI66" s="104" t="s">
        <v>170</v>
      </c>
      <c r="BJ66" s="105" t="s">
        <v>171</v>
      </c>
      <c r="BK66" s="106"/>
      <c r="BL66" s="107" t="s">
        <v>182</v>
      </c>
      <c r="BM66" s="104" t="s">
        <v>170</v>
      </c>
      <c r="BN66" s="105" t="s">
        <v>171</v>
      </c>
      <c r="BO66" s="106"/>
      <c r="BP66" s="107" t="s">
        <v>182</v>
      </c>
      <c r="BQ66" s="104" t="s">
        <v>170</v>
      </c>
      <c r="BR66" s="105" t="s">
        <v>171</v>
      </c>
      <c r="BS66" s="106"/>
      <c r="BT66" s="107" t="s">
        <v>182</v>
      </c>
      <c r="BU66" s="104" t="s">
        <v>170</v>
      </c>
      <c r="BV66" s="105" t="s">
        <v>171</v>
      </c>
      <c r="BW66" s="106"/>
      <c r="BX66" s="107" t="s">
        <v>182</v>
      </c>
      <c r="BY66" s="104" t="s">
        <v>170</v>
      </c>
      <c r="BZ66" s="105" t="s">
        <v>171</v>
      </c>
      <c r="CA66" s="106"/>
      <c r="CB66" s="107" t="s">
        <v>182</v>
      </c>
      <c r="CC66" s="104" t="s">
        <v>170</v>
      </c>
      <c r="CD66" s="105" t="s">
        <v>171</v>
      </c>
      <c r="CE66" s="106"/>
      <c r="CF66" s="107" t="s">
        <v>182</v>
      </c>
      <c r="CG66" s="104" t="s">
        <v>170</v>
      </c>
      <c r="CH66" s="105" t="s">
        <v>171</v>
      </c>
      <c r="CI66" s="106"/>
      <c r="CJ66" s="107" t="s">
        <v>182</v>
      </c>
      <c r="CK66" s="104" t="s">
        <v>170</v>
      </c>
      <c r="CL66" s="105" t="s">
        <v>171</v>
      </c>
      <c r="CM66" s="106"/>
      <c r="CN66" s="107" t="s">
        <v>182</v>
      </c>
      <c r="CO66" s="104" t="s">
        <v>170</v>
      </c>
      <c r="CP66" s="105" t="s">
        <v>171</v>
      </c>
      <c r="CQ66" s="106"/>
      <c r="CR66" s="107" t="s">
        <v>182</v>
      </c>
      <c r="CS66" s="104" t="s">
        <v>170</v>
      </c>
      <c r="CT66" s="105" t="s">
        <v>171</v>
      </c>
      <c r="CU66" s="106"/>
      <c r="CV66" s="107" t="s">
        <v>182</v>
      </c>
      <c r="CW66" s="104" t="s">
        <v>170</v>
      </c>
      <c r="CX66" s="105" t="s">
        <v>171</v>
      </c>
      <c r="CY66" s="106"/>
      <c r="CZ66" s="107" t="s">
        <v>182</v>
      </c>
      <c r="DA66" s="104" t="s">
        <v>170</v>
      </c>
      <c r="DB66" s="105" t="s">
        <v>171</v>
      </c>
      <c r="DC66" s="106"/>
      <c r="DD66" s="107" t="s">
        <v>182</v>
      </c>
      <c r="DE66" s="104" t="s">
        <v>170</v>
      </c>
      <c r="DF66" s="105" t="s">
        <v>171</v>
      </c>
      <c r="DG66" s="106"/>
      <c r="DH66" s="107" t="s">
        <v>182</v>
      </c>
      <c r="DI66" s="104" t="s">
        <v>170</v>
      </c>
      <c r="DJ66" s="105" t="s">
        <v>171</v>
      </c>
      <c r="DK66" s="106"/>
      <c r="DL66" s="107" t="s">
        <v>182</v>
      </c>
      <c r="DM66" s="104" t="s">
        <v>170</v>
      </c>
      <c r="DN66" s="105" t="s">
        <v>171</v>
      </c>
      <c r="DO66" s="106"/>
      <c r="DP66" s="107" t="s">
        <v>182</v>
      </c>
      <c r="DQ66" s="104" t="s">
        <v>170</v>
      </c>
      <c r="DR66" s="105" t="s">
        <v>171</v>
      </c>
      <c r="DS66" s="106"/>
      <c r="DT66" s="107" t="s">
        <v>182</v>
      </c>
      <c r="DU66" s="104" t="s">
        <v>170</v>
      </c>
      <c r="DV66" s="105" t="s">
        <v>171</v>
      </c>
      <c r="DW66" s="106"/>
      <c r="DX66" s="107" t="s">
        <v>182</v>
      </c>
      <c r="DY66" s="104" t="s">
        <v>170</v>
      </c>
      <c r="DZ66" s="105" t="s">
        <v>171</v>
      </c>
      <c r="EA66" s="106"/>
      <c r="EB66" s="107" t="s">
        <v>182</v>
      </c>
      <c r="EC66" s="104" t="s">
        <v>170</v>
      </c>
      <c r="ED66" s="105" t="s">
        <v>171</v>
      </c>
      <c r="EE66" s="106"/>
      <c r="EF66" s="107" t="s">
        <v>182</v>
      </c>
      <c r="EG66" s="104" t="s">
        <v>170</v>
      </c>
      <c r="EH66" s="105" t="s">
        <v>171</v>
      </c>
      <c r="EI66" s="106"/>
      <c r="EJ66" s="107" t="s">
        <v>182</v>
      </c>
      <c r="EK66" s="104" t="s">
        <v>170</v>
      </c>
      <c r="EL66" s="105" t="s">
        <v>171</v>
      </c>
      <c r="EM66" s="106"/>
      <c r="EN66" s="107" t="s">
        <v>182</v>
      </c>
      <c r="EO66" s="104" t="s">
        <v>170</v>
      </c>
      <c r="EP66" s="105" t="s">
        <v>171</v>
      </c>
      <c r="EQ66" s="106"/>
      <c r="ER66" s="107" t="s">
        <v>182</v>
      </c>
      <c r="ES66" s="104" t="s">
        <v>170</v>
      </c>
      <c r="ET66" s="105" t="s">
        <v>171</v>
      </c>
      <c r="EU66" s="106"/>
      <c r="EV66" s="107" t="s">
        <v>182</v>
      </c>
      <c r="EW66" s="104" t="s">
        <v>170</v>
      </c>
      <c r="EX66" s="105" t="s">
        <v>171</v>
      </c>
      <c r="EY66" s="106"/>
      <c r="EZ66" s="107" t="s">
        <v>182</v>
      </c>
      <c r="FA66" s="104" t="s">
        <v>170</v>
      </c>
      <c r="FB66" s="105" t="s">
        <v>171</v>
      </c>
      <c r="FC66" s="106"/>
      <c r="FD66" s="107" t="s">
        <v>182</v>
      </c>
      <c r="FE66" s="104" t="s">
        <v>170</v>
      </c>
      <c r="FF66" s="105" t="s">
        <v>171</v>
      </c>
      <c r="FG66" s="106"/>
      <c r="FH66" s="107" t="s">
        <v>182</v>
      </c>
      <c r="FI66" s="104" t="s">
        <v>170</v>
      </c>
      <c r="FJ66" s="105" t="s">
        <v>171</v>
      </c>
      <c r="FK66" s="106"/>
      <c r="FL66" s="107" t="s">
        <v>182</v>
      </c>
      <c r="FM66" s="104" t="s">
        <v>170</v>
      </c>
      <c r="FN66" s="105" t="s">
        <v>171</v>
      </c>
      <c r="FO66" s="106"/>
      <c r="FP66" s="107" t="s">
        <v>182</v>
      </c>
      <c r="FQ66" s="104" t="s">
        <v>170</v>
      </c>
      <c r="FR66" s="105" t="s">
        <v>171</v>
      </c>
      <c r="FS66" s="106"/>
      <c r="FT66" s="107" t="s">
        <v>182</v>
      </c>
      <c r="FU66" s="104" t="s">
        <v>170</v>
      </c>
      <c r="FV66" s="105" t="s">
        <v>171</v>
      </c>
      <c r="FW66" s="106"/>
      <c r="FX66" s="107" t="s">
        <v>182</v>
      </c>
      <c r="FY66" s="104" t="s">
        <v>170</v>
      </c>
      <c r="FZ66" s="105" t="s">
        <v>171</v>
      </c>
      <c r="GA66" s="106"/>
      <c r="GB66" s="107" t="s">
        <v>182</v>
      </c>
      <c r="GC66" s="104" t="s">
        <v>170</v>
      </c>
      <c r="GD66" s="105" t="s">
        <v>171</v>
      </c>
      <c r="GE66" s="106"/>
      <c r="GF66" s="107" t="s">
        <v>182</v>
      </c>
      <c r="GG66" s="104" t="s">
        <v>170</v>
      </c>
      <c r="GH66" s="105" t="s">
        <v>171</v>
      </c>
      <c r="GI66" s="106"/>
      <c r="GJ66" s="107" t="s">
        <v>182</v>
      </c>
      <c r="GK66" s="104" t="s">
        <v>170</v>
      </c>
      <c r="GL66" s="105" t="s">
        <v>171</v>
      </c>
      <c r="GM66" s="106"/>
      <c r="GN66" s="107" t="s">
        <v>182</v>
      </c>
      <c r="GO66" s="104" t="s">
        <v>170</v>
      </c>
      <c r="GP66" s="105" t="s">
        <v>171</v>
      </c>
      <c r="GQ66" s="106"/>
      <c r="GR66" s="107" t="s">
        <v>182</v>
      </c>
      <c r="GS66" s="104" t="s">
        <v>170</v>
      </c>
      <c r="GT66" s="105" t="s">
        <v>171</v>
      </c>
      <c r="GU66" s="106"/>
      <c r="GV66" s="107" t="s">
        <v>182</v>
      </c>
      <c r="GW66" s="104" t="s">
        <v>170</v>
      </c>
      <c r="GX66" s="105" t="s">
        <v>171</v>
      </c>
      <c r="GY66" s="106"/>
      <c r="GZ66" s="107" t="s">
        <v>182</v>
      </c>
      <c r="HA66" s="104" t="s">
        <v>170</v>
      </c>
      <c r="HB66" s="105" t="s">
        <v>171</v>
      </c>
      <c r="HC66" s="106"/>
      <c r="HD66" s="107" t="s">
        <v>182</v>
      </c>
      <c r="HE66" s="104" t="s">
        <v>170</v>
      </c>
      <c r="HF66" s="105" t="s">
        <v>171</v>
      </c>
      <c r="HG66" s="106"/>
      <c r="HH66" s="107" t="s">
        <v>182</v>
      </c>
      <c r="HI66" s="104" t="s">
        <v>170</v>
      </c>
      <c r="HJ66" s="105" t="s">
        <v>171</v>
      </c>
      <c r="HK66" s="106"/>
      <c r="HL66" s="107" t="s">
        <v>182</v>
      </c>
      <c r="HM66" s="104" t="s">
        <v>170</v>
      </c>
      <c r="HN66" s="105" t="s">
        <v>171</v>
      </c>
      <c r="HO66" s="106"/>
      <c r="HP66" s="107" t="s">
        <v>182</v>
      </c>
      <c r="HQ66" s="104" t="s">
        <v>170</v>
      </c>
      <c r="HR66" s="105" t="s">
        <v>171</v>
      </c>
      <c r="HS66" s="106"/>
      <c r="HT66" s="107" t="s">
        <v>182</v>
      </c>
      <c r="HU66" s="104" t="s">
        <v>170</v>
      </c>
      <c r="HV66" s="105" t="s">
        <v>171</v>
      </c>
      <c r="HW66" s="106"/>
      <c r="HX66" s="107" t="s">
        <v>182</v>
      </c>
      <c r="HY66" s="104" t="s">
        <v>170</v>
      </c>
      <c r="HZ66" s="105" t="s">
        <v>171</v>
      </c>
      <c r="IA66" s="106"/>
      <c r="IB66" s="107" t="s">
        <v>182</v>
      </c>
      <c r="IC66" s="104" t="s">
        <v>170</v>
      </c>
      <c r="ID66" s="105" t="s">
        <v>171</v>
      </c>
      <c r="IE66" s="106"/>
      <c r="IF66" s="107" t="s">
        <v>182</v>
      </c>
      <c r="IG66" s="104" t="s">
        <v>170</v>
      </c>
      <c r="IH66" s="105" t="s">
        <v>171</v>
      </c>
      <c r="II66" s="106"/>
      <c r="IJ66" s="107" t="s">
        <v>182</v>
      </c>
      <c r="IK66" s="104" t="s">
        <v>170</v>
      </c>
      <c r="IL66" s="105" t="s">
        <v>171</v>
      </c>
      <c r="IM66" s="106"/>
      <c r="IN66" s="107" t="s">
        <v>182</v>
      </c>
      <c r="IO66" s="104" t="s">
        <v>170</v>
      </c>
      <c r="IP66" s="105" t="s">
        <v>171</v>
      </c>
      <c r="IQ66" s="106"/>
      <c r="IR66" s="107" t="s">
        <v>182</v>
      </c>
      <c r="IS66" s="104" t="s">
        <v>170</v>
      </c>
      <c r="IT66" s="105" t="s">
        <v>171</v>
      </c>
      <c r="IU66" s="106"/>
      <c r="IV66" s="107" t="s">
        <v>182</v>
      </c>
      <c r="IW66" s="104" t="s">
        <v>170</v>
      </c>
      <c r="IX66" s="105" t="s">
        <v>171</v>
      </c>
      <c r="IY66" s="106"/>
      <c r="IZ66" s="107" t="s">
        <v>182</v>
      </c>
      <c r="JA66" s="104" t="s">
        <v>170</v>
      </c>
      <c r="JB66" s="105" t="s">
        <v>171</v>
      </c>
      <c r="JC66" s="106"/>
      <c r="JD66" s="107" t="s">
        <v>182</v>
      </c>
      <c r="JE66" s="104" t="s">
        <v>170</v>
      </c>
      <c r="JF66" s="105" t="s">
        <v>171</v>
      </c>
      <c r="JG66" s="106"/>
      <c r="JH66" s="107" t="s">
        <v>182</v>
      </c>
      <c r="JI66" s="104" t="s">
        <v>170</v>
      </c>
      <c r="JJ66" s="105" t="s">
        <v>171</v>
      </c>
      <c r="JK66" s="106"/>
      <c r="JL66" s="107" t="s">
        <v>182</v>
      </c>
      <c r="JM66" s="104" t="s">
        <v>170</v>
      </c>
      <c r="JN66" s="105" t="s">
        <v>171</v>
      </c>
      <c r="JO66" s="106"/>
      <c r="JP66" s="107" t="s">
        <v>182</v>
      </c>
      <c r="JQ66" s="104" t="s">
        <v>170</v>
      </c>
      <c r="JR66" s="105" t="s">
        <v>171</v>
      </c>
      <c r="JS66" s="106"/>
      <c r="JT66" s="107" t="s">
        <v>182</v>
      </c>
      <c r="JU66" s="104" t="s">
        <v>170</v>
      </c>
      <c r="JV66" s="105" t="s">
        <v>171</v>
      </c>
      <c r="JW66" s="106"/>
      <c r="JX66" s="107" t="s">
        <v>182</v>
      </c>
      <c r="JY66" s="104" t="s">
        <v>170</v>
      </c>
      <c r="JZ66" s="105" t="s">
        <v>171</v>
      </c>
      <c r="KA66" s="106"/>
      <c r="KB66" s="107" t="s">
        <v>182</v>
      </c>
      <c r="KC66" s="104" t="s">
        <v>170</v>
      </c>
      <c r="KD66" s="105" t="s">
        <v>171</v>
      </c>
      <c r="KE66" s="106"/>
      <c r="KF66" s="107" t="s">
        <v>182</v>
      </c>
      <c r="KG66" s="104" t="s">
        <v>170</v>
      </c>
      <c r="KH66" s="105" t="s">
        <v>171</v>
      </c>
      <c r="KI66" s="106"/>
      <c r="KJ66" s="107" t="s">
        <v>182</v>
      </c>
      <c r="KK66" s="104" t="s">
        <v>170</v>
      </c>
      <c r="KL66" s="105" t="s">
        <v>171</v>
      </c>
      <c r="KM66" s="106"/>
      <c r="KN66" s="107" t="s">
        <v>182</v>
      </c>
      <c r="KO66" s="104" t="s">
        <v>170</v>
      </c>
      <c r="KP66" s="105" t="s">
        <v>171</v>
      </c>
      <c r="KQ66" s="106"/>
      <c r="KR66" s="107" t="s">
        <v>182</v>
      </c>
      <c r="KS66" s="104" t="s">
        <v>170</v>
      </c>
      <c r="KT66" s="105" t="s">
        <v>171</v>
      </c>
      <c r="KU66" s="106"/>
      <c r="KV66" s="107" t="s">
        <v>182</v>
      </c>
      <c r="KW66" s="104" t="s">
        <v>170</v>
      </c>
      <c r="KX66" s="105" t="s">
        <v>171</v>
      </c>
      <c r="KY66" s="106"/>
      <c r="KZ66" s="107" t="s">
        <v>182</v>
      </c>
      <c r="LA66" s="104" t="s">
        <v>170</v>
      </c>
      <c r="LB66" s="105" t="s">
        <v>171</v>
      </c>
      <c r="LC66" s="106"/>
      <c r="LD66" s="107" t="s">
        <v>182</v>
      </c>
      <c r="LE66" s="104" t="s">
        <v>170</v>
      </c>
      <c r="LF66" s="105" t="s">
        <v>171</v>
      </c>
      <c r="LG66" s="106"/>
      <c r="LH66" s="107" t="s">
        <v>182</v>
      </c>
      <c r="LI66" s="104" t="s">
        <v>170</v>
      </c>
      <c r="LJ66" s="105" t="s">
        <v>171</v>
      </c>
      <c r="LK66" s="106"/>
      <c r="LL66" s="107" t="s">
        <v>182</v>
      </c>
      <c r="LM66" s="104" t="s">
        <v>170</v>
      </c>
      <c r="LN66" s="105" t="s">
        <v>171</v>
      </c>
      <c r="LO66" s="106"/>
      <c r="LP66" s="107" t="s">
        <v>182</v>
      </c>
      <c r="LQ66" s="104" t="s">
        <v>170</v>
      </c>
      <c r="LR66" s="105" t="s">
        <v>171</v>
      </c>
      <c r="LS66" s="106"/>
      <c r="LT66" s="107" t="s">
        <v>182</v>
      </c>
      <c r="LU66" s="104" t="s">
        <v>170</v>
      </c>
      <c r="LV66" s="105" t="s">
        <v>171</v>
      </c>
      <c r="LW66" s="106"/>
      <c r="LX66" s="107" t="s">
        <v>182</v>
      </c>
      <c r="LY66" s="104" t="s">
        <v>170</v>
      </c>
      <c r="LZ66" s="105" t="s">
        <v>171</v>
      </c>
      <c r="MA66" s="106"/>
      <c r="MB66" s="107" t="s">
        <v>182</v>
      </c>
      <c r="MC66" s="104" t="s">
        <v>170</v>
      </c>
      <c r="MD66" s="105" t="s">
        <v>171</v>
      </c>
      <c r="ME66" s="106"/>
      <c r="MF66" s="107" t="s">
        <v>182</v>
      </c>
      <c r="MG66" s="104" t="s">
        <v>170</v>
      </c>
      <c r="MH66" s="105" t="s">
        <v>171</v>
      </c>
      <c r="MI66" s="106"/>
      <c r="MJ66" s="107" t="s">
        <v>182</v>
      </c>
      <c r="MK66" s="104" t="s">
        <v>170</v>
      </c>
      <c r="ML66" s="105" t="s">
        <v>171</v>
      </c>
      <c r="MM66" s="106"/>
      <c r="MN66" s="107" t="s">
        <v>182</v>
      </c>
      <c r="MO66" s="104" t="s">
        <v>170</v>
      </c>
      <c r="MP66" s="105" t="s">
        <v>171</v>
      </c>
      <c r="MQ66" s="106"/>
      <c r="MR66" s="107" t="s">
        <v>182</v>
      </c>
      <c r="MS66" s="104" t="s">
        <v>170</v>
      </c>
      <c r="MT66" s="105" t="s">
        <v>171</v>
      </c>
      <c r="MU66" s="106"/>
      <c r="MV66" s="107" t="s">
        <v>182</v>
      </c>
      <c r="MW66" s="104" t="s">
        <v>170</v>
      </c>
      <c r="MX66" s="105" t="s">
        <v>171</v>
      </c>
      <c r="MY66" s="106"/>
      <c r="MZ66" s="107" t="s">
        <v>182</v>
      </c>
      <c r="NA66" s="104" t="s">
        <v>170</v>
      </c>
      <c r="NB66" s="105" t="s">
        <v>171</v>
      </c>
      <c r="NC66" s="106"/>
      <c r="ND66" s="107" t="s">
        <v>182</v>
      </c>
      <c r="NE66" s="104" t="s">
        <v>170</v>
      </c>
      <c r="NF66" s="105" t="s">
        <v>171</v>
      </c>
      <c r="NG66" s="106"/>
      <c r="NH66" s="107" t="s">
        <v>182</v>
      </c>
      <c r="NI66" s="104" t="s">
        <v>170</v>
      </c>
      <c r="NJ66" s="105" t="s">
        <v>171</v>
      </c>
      <c r="NK66" s="106"/>
      <c r="NL66" s="107" t="s">
        <v>182</v>
      </c>
      <c r="NM66" s="104" t="s">
        <v>170</v>
      </c>
      <c r="NN66" s="105" t="s">
        <v>171</v>
      </c>
      <c r="NO66" s="106"/>
      <c r="NP66" s="107" t="s">
        <v>182</v>
      </c>
      <c r="NQ66" s="104" t="s">
        <v>170</v>
      </c>
      <c r="NR66" s="105" t="s">
        <v>171</v>
      </c>
      <c r="NS66" s="106"/>
      <c r="NT66" s="107" t="s">
        <v>182</v>
      </c>
      <c r="NU66" s="104" t="s">
        <v>170</v>
      </c>
      <c r="NV66" s="105" t="s">
        <v>171</v>
      </c>
      <c r="NW66" s="106"/>
      <c r="NX66" s="107" t="s">
        <v>182</v>
      </c>
      <c r="NY66" s="104" t="s">
        <v>170</v>
      </c>
      <c r="NZ66" s="105" t="s">
        <v>171</v>
      </c>
      <c r="OA66" s="106"/>
      <c r="OB66" s="107" t="s">
        <v>182</v>
      </c>
      <c r="OC66" s="104" t="s">
        <v>170</v>
      </c>
      <c r="OD66" s="105" t="s">
        <v>171</v>
      </c>
      <c r="OE66" s="106"/>
      <c r="OF66" s="107" t="s">
        <v>182</v>
      </c>
      <c r="OG66" s="104" t="s">
        <v>170</v>
      </c>
      <c r="OH66" s="105" t="s">
        <v>171</v>
      </c>
      <c r="OI66" s="106"/>
      <c r="OJ66" s="107" t="s">
        <v>182</v>
      </c>
      <c r="OK66" s="104" t="s">
        <v>170</v>
      </c>
      <c r="OL66" s="105" t="s">
        <v>171</v>
      </c>
      <c r="OM66" s="106"/>
      <c r="ON66" s="107" t="s">
        <v>182</v>
      </c>
      <c r="OO66" s="104" t="s">
        <v>170</v>
      </c>
      <c r="OP66" s="105" t="s">
        <v>171</v>
      </c>
      <c r="OQ66" s="106"/>
      <c r="OR66" s="107" t="s">
        <v>182</v>
      </c>
      <c r="OS66" s="104" t="s">
        <v>170</v>
      </c>
      <c r="OT66" s="105" t="s">
        <v>171</v>
      </c>
      <c r="OU66" s="106"/>
      <c r="OV66" s="107" t="s">
        <v>182</v>
      </c>
      <c r="OW66" s="104" t="s">
        <v>170</v>
      </c>
      <c r="OX66" s="105" t="s">
        <v>171</v>
      </c>
      <c r="OY66" s="106"/>
      <c r="OZ66" s="107" t="s">
        <v>182</v>
      </c>
      <c r="PA66" s="104" t="s">
        <v>170</v>
      </c>
      <c r="PB66" s="105" t="s">
        <v>171</v>
      </c>
      <c r="PC66" s="106"/>
      <c r="PD66" s="107" t="s">
        <v>182</v>
      </c>
      <c r="PE66" s="104" t="s">
        <v>170</v>
      </c>
      <c r="PF66" s="105" t="s">
        <v>171</v>
      </c>
      <c r="PG66" s="106"/>
      <c r="PH66" s="107" t="s">
        <v>182</v>
      </c>
      <c r="PI66" s="104" t="s">
        <v>170</v>
      </c>
      <c r="PJ66" s="105" t="s">
        <v>171</v>
      </c>
      <c r="PK66" s="106"/>
      <c r="PL66" s="107" t="s">
        <v>182</v>
      </c>
      <c r="PM66" s="104" t="s">
        <v>170</v>
      </c>
      <c r="PN66" s="105" t="s">
        <v>171</v>
      </c>
      <c r="PO66" s="106"/>
      <c r="PP66" s="107" t="s">
        <v>182</v>
      </c>
      <c r="PQ66" s="104" t="s">
        <v>170</v>
      </c>
      <c r="PR66" s="105" t="s">
        <v>171</v>
      </c>
      <c r="PS66" s="106"/>
      <c r="PT66" s="107" t="s">
        <v>182</v>
      </c>
      <c r="PU66" s="104" t="s">
        <v>170</v>
      </c>
      <c r="PV66" s="105" t="s">
        <v>171</v>
      </c>
      <c r="PW66" s="106"/>
      <c r="PX66" s="107" t="s">
        <v>182</v>
      </c>
      <c r="PY66" s="104" t="s">
        <v>170</v>
      </c>
      <c r="PZ66" s="105" t="s">
        <v>171</v>
      </c>
      <c r="QA66" s="106"/>
      <c r="QB66" s="107" t="s">
        <v>182</v>
      </c>
      <c r="QC66" s="104" t="s">
        <v>170</v>
      </c>
      <c r="QD66" s="105" t="s">
        <v>171</v>
      </c>
      <c r="QE66" s="106"/>
      <c r="QF66" s="107" t="s">
        <v>182</v>
      </c>
      <c r="QG66" s="104" t="s">
        <v>170</v>
      </c>
      <c r="QH66" s="105" t="s">
        <v>171</v>
      </c>
      <c r="QI66" s="106"/>
      <c r="QJ66" s="107" t="s">
        <v>182</v>
      </c>
      <c r="QK66" s="104" t="s">
        <v>170</v>
      </c>
      <c r="QL66" s="105" t="s">
        <v>171</v>
      </c>
      <c r="QM66" s="106"/>
      <c r="QN66" s="107" t="s">
        <v>182</v>
      </c>
      <c r="QO66" s="104" t="s">
        <v>170</v>
      </c>
      <c r="QP66" s="105" t="s">
        <v>171</v>
      </c>
      <c r="QQ66" s="106"/>
      <c r="QR66" s="107" t="s">
        <v>182</v>
      </c>
      <c r="QS66" s="104" t="s">
        <v>170</v>
      </c>
      <c r="QT66" s="105" t="s">
        <v>171</v>
      </c>
      <c r="QU66" s="106"/>
      <c r="QV66" s="107" t="s">
        <v>182</v>
      </c>
      <c r="QW66" s="104" t="s">
        <v>170</v>
      </c>
      <c r="QX66" s="105" t="s">
        <v>171</v>
      </c>
      <c r="QY66" s="106"/>
      <c r="QZ66" s="107" t="s">
        <v>182</v>
      </c>
      <c r="RA66" s="104" t="s">
        <v>170</v>
      </c>
      <c r="RB66" s="105" t="s">
        <v>171</v>
      </c>
      <c r="RC66" s="106"/>
      <c r="RD66" s="107" t="s">
        <v>182</v>
      </c>
      <c r="RE66" s="104" t="s">
        <v>170</v>
      </c>
      <c r="RF66" s="105" t="s">
        <v>171</v>
      </c>
      <c r="RG66" s="106"/>
      <c r="RH66" s="107" t="s">
        <v>182</v>
      </c>
      <c r="RI66" s="104" t="s">
        <v>170</v>
      </c>
      <c r="RJ66" s="105" t="s">
        <v>171</v>
      </c>
      <c r="RK66" s="106"/>
      <c r="RL66" s="107" t="s">
        <v>182</v>
      </c>
      <c r="RM66" s="104" t="s">
        <v>170</v>
      </c>
      <c r="RN66" s="105" t="s">
        <v>171</v>
      </c>
      <c r="RO66" s="106"/>
      <c r="RP66" s="107" t="s">
        <v>182</v>
      </c>
      <c r="RQ66" s="104" t="s">
        <v>170</v>
      </c>
      <c r="RR66" s="105" t="s">
        <v>171</v>
      </c>
      <c r="RS66" s="106"/>
      <c r="RT66" s="107" t="s">
        <v>182</v>
      </c>
      <c r="RU66" s="104" t="s">
        <v>170</v>
      </c>
      <c r="RV66" s="105" t="s">
        <v>171</v>
      </c>
      <c r="RW66" s="106"/>
      <c r="RX66" s="107" t="s">
        <v>182</v>
      </c>
      <c r="RY66" s="104" t="s">
        <v>170</v>
      </c>
      <c r="RZ66" s="105" t="s">
        <v>171</v>
      </c>
      <c r="SA66" s="106"/>
      <c r="SB66" s="107" t="s">
        <v>182</v>
      </c>
      <c r="SC66" s="104" t="s">
        <v>170</v>
      </c>
      <c r="SD66" s="105" t="s">
        <v>171</v>
      </c>
      <c r="SE66" s="106"/>
      <c r="SF66" s="107" t="s">
        <v>182</v>
      </c>
      <c r="SG66" s="104" t="s">
        <v>170</v>
      </c>
      <c r="SH66" s="105" t="s">
        <v>171</v>
      </c>
      <c r="SI66" s="106"/>
      <c r="SJ66" s="107" t="s">
        <v>182</v>
      </c>
      <c r="SK66" s="104" t="s">
        <v>170</v>
      </c>
      <c r="SL66" s="105" t="s">
        <v>171</v>
      </c>
      <c r="SM66" s="106"/>
      <c r="SN66" s="107" t="s">
        <v>182</v>
      </c>
      <c r="SO66" s="104" t="s">
        <v>170</v>
      </c>
      <c r="SP66" s="105" t="s">
        <v>171</v>
      </c>
      <c r="SQ66" s="106"/>
      <c r="SR66" s="107" t="s">
        <v>182</v>
      </c>
      <c r="SS66" s="104" t="s">
        <v>170</v>
      </c>
      <c r="ST66" s="105" t="s">
        <v>171</v>
      </c>
      <c r="SU66" s="106"/>
      <c r="SV66" s="107" t="s">
        <v>182</v>
      </c>
      <c r="SW66" s="104" t="s">
        <v>170</v>
      </c>
      <c r="SX66" s="105" t="s">
        <v>171</v>
      </c>
      <c r="SY66" s="106"/>
      <c r="SZ66" s="107" t="s">
        <v>182</v>
      </c>
      <c r="TA66" s="104" t="s">
        <v>170</v>
      </c>
      <c r="TB66" s="105" t="s">
        <v>171</v>
      </c>
      <c r="TC66" s="106"/>
      <c r="TD66" s="107" t="s">
        <v>182</v>
      </c>
      <c r="TE66" s="104" t="s">
        <v>170</v>
      </c>
      <c r="TF66" s="105" t="s">
        <v>171</v>
      </c>
      <c r="TG66" s="106"/>
      <c r="TH66" s="107" t="s">
        <v>182</v>
      </c>
      <c r="TI66" s="104" t="s">
        <v>170</v>
      </c>
      <c r="TJ66" s="105" t="s">
        <v>171</v>
      </c>
      <c r="TK66" s="106"/>
      <c r="TL66" s="107" t="s">
        <v>182</v>
      </c>
      <c r="TM66" s="104" t="s">
        <v>170</v>
      </c>
      <c r="TN66" s="105" t="s">
        <v>171</v>
      </c>
      <c r="TO66" s="106"/>
      <c r="TP66" s="107" t="s">
        <v>182</v>
      </c>
      <c r="TQ66" s="104" t="s">
        <v>170</v>
      </c>
      <c r="TR66" s="105" t="s">
        <v>171</v>
      </c>
      <c r="TS66" s="106"/>
      <c r="TT66" s="107" t="s">
        <v>182</v>
      </c>
      <c r="TU66" s="104" t="s">
        <v>170</v>
      </c>
      <c r="TV66" s="105" t="s">
        <v>171</v>
      </c>
      <c r="TW66" s="106"/>
      <c r="TX66" s="107" t="s">
        <v>182</v>
      </c>
      <c r="TY66" s="104"/>
      <c r="TZ66" s="105"/>
      <c r="UA66" s="106"/>
      <c r="UB66" s="107"/>
      <c r="UC66" s="104" t="s">
        <v>170</v>
      </c>
      <c r="UD66" s="105" t="s">
        <v>171</v>
      </c>
      <c r="UE66" s="106"/>
      <c r="UF66" s="107" t="s">
        <v>182</v>
      </c>
      <c r="UG66" s="104" t="s">
        <v>170</v>
      </c>
      <c r="UH66" s="105" t="s">
        <v>171</v>
      </c>
      <c r="UI66" s="106"/>
      <c r="UJ66" s="107" t="s">
        <v>182</v>
      </c>
      <c r="UK66" s="104" t="s">
        <v>170</v>
      </c>
      <c r="UL66" s="105" t="s">
        <v>171</v>
      </c>
      <c r="UM66" s="106"/>
      <c r="UN66" s="107" t="s">
        <v>182</v>
      </c>
      <c r="UO66" s="104" t="s">
        <v>170</v>
      </c>
      <c r="UP66" s="105" t="s">
        <v>171</v>
      </c>
      <c r="UQ66" s="106"/>
      <c r="UR66" s="107" t="s">
        <v>182</v>
      </c>
      <c r="US66" s="104" t="s">
        <v>170</v>
      </c>
      <c r="UT66" s="105" t="s">
        <v>171</v>
      </c>
      <c r="UU66" s="106"/>
      <c r="UV66" s="107" t="s">
        <v>182</v>
      </c>
      <c r="UW66" s="104" t="s">
        <v>170</v>
      </c>
      <c r="UX66" s="105" t="s">
        <v>171</v>
      </c>
      <c r="UY66" s="106"/>
      <c r="UZ66" s="107" t="s">
        <v>182</v>
      </c>
      <c r="VA66" s="104" t="s">
        <v>170</v>
      </c>
      <c r="VB66" s="105" t="s">
        <v>171</v>
      </c>
      <c r="VC66" s="106"/>
      <c r="VD66" s="107" t="s">
        <v>182</v>
      </c>
    </row>
    <row r="67" spans="1:576" ht="16.5" thickBot="1" x14ac:dyDescent="0.3">
      <c r="A67" s="89">
        <v>25.117067050711089</v>
      </c>
      <c r="B67" s="89">
        <v>9.8271575831916702E-2</v>
      </c>
      <c r="C67" s="83"/>
      <c r="D67" s="103">
        <f>SUM(D2:D20)</f>
        <v>5.2560641818509508E-2</v>
      </c>
      <c r="E67" s="108">
        <v>123.64815467233366</v>
      </c>
      <c r="F67" s="109">
        <v>3.608730589519845E-2</v>
      </c>
      <c r="G67" s="110"/>
      <c r="H67" s="111">
        <f>SUM(H2:H65)</f>
        <v>4.7217529227808461E-2</v>
      </c>
      <c r="I67" s="108">
        <v>140.71351725828987</v>
      </c>
      <c r="J67" s="109">
        <v>4.660709847554094E-2</v>
      </c>
      <c r="K67" s="110"/>
      <c r="L67" s="111">
        <f>SUM(L2:L65)</f>
        <v>3.3888404344886137E-2</v>
      </c>
      <c r="M67" s="108">
        <v>497.34196957027007</v>
      </c>
      <c r="N67" s="109">
        <v>2.5119089674125246E-2</v>
      </c>
      <c r="O67" s="110"/>
      <c r="P67" s="111">
        <f>SUM(P2:P65)</f>
        <v>3.5171628641238621E-2</v>
      </c>
      <c r="Q67" s="108">
        <v>251.36718684855583</v>
      </c>
      <c r="R67" s="109">
        <v>2.2626831335330739E-2</v>
      </c>
      <c r="S67" s="110"/>
      <c r="T67" s="111">
        <f>SUM(T2:T65)</f>
        <v>3.7393368295037956E-2</v>
      </c>
      <c r="U67" s="108">
        <v>39.367724601090686</v>
      </c>
      <c r="V67" s="109">
        <v>7.2193904345513399E-2</v>
      </c>
      <c r="W67" s="110"/>
      <c r="X67" s="111">
        <f>SUM(X2:X65)</f>
        <v>6.6458882913714556E-3</v>
      </c>
      <c r="Y67" s="108">
        <v>67.355400382125381</v>
      </c>
      <c r="Z67" s="109">
        <v>4.5882855321072918E-2</v>
      </c>
      <c r="AA67" s="110"/>
      <c r="AB67" s="111">
        <f>SUM(AB2:AB65)</f>
        <v>2.9823498110370779E-2</v>
      </c>
      <c r="AC67" s="108">
        <v>108.44947589465707</v>
      </c>
      <c r="AD67" s="109">
        <v>5.8356579320883666E-2</v>
      </c>
      <c r="AE67" s="110"/>
      <c r="AF67" s="111">
        <f>SUM(AF2:AF65)</f>
        <v>1.3550254598132897E-2</v>
      </c>
      <c r="AG67" s="108">
        <v>487.41377005840343</v>
      </c>
      <c r="AH67" s="109">
        <v>2.0187551753820487E-2</v>
      </c>
      <c r="AI67" s="110"/>
      <c r="AJ67" s="111">
        <f>SUM(AJ2:AJ65)</f>
        <v>2.3901750330640244E-2</v>
      </c>
      <c r="AK67" s="108">
        <v>293.03042822643306</v>
      </c>
      <c r="AL67" s="109">
        <v>1.6090466803472141E-2</v>
      </c>
      <c r="AM67" s="110"/>
      <c r="AN67" s="111">
        <f>SUM(AN2:AN65)</f>
        <v>4.0246261575761111E-2</v>
      </c>
      <c r="AO67" s="108">
        <v>75.499082014565431</v>
      </c>
      <c r="AP67" s="109">
        <v>7.1993534613016358E-2</v>
      </c>
      <c r="AQ67" s="110"/>
      <c r="AR67" s="111">
        <f>SUM(AR2:AR65)</f>
        <v>6.160642648956105E-3</v>
      </c>
      <c r="AS67" s="108">
        <v>41.018669118892326</v>
      </c>
      <c r="AT67" s="109">
        <v>6.1866416865527185E-2</v>
      </c>
      <c r="AU67" s="110"/>
      <c r="AV67" s="111">
        <f>SUM(AV2:AV65)</f>
        <v>6.6093363669170579E-3</v>
      </c>
      <c r="AW67" s="108">
        <v>86.271059660498878</v>
      </c>
      <c r="AX67" s="109">
        <v>6.6220668654497036E-2</v>
      </c>
      <c r="AY67" s="110"/>
      <c r="AZ67" s="111">
        <f>SUM(AZ2:AZ65)</f>
        <v>2.1388831308578334E-2</v>
      </c>
      <c r="BA67" s="108">
        <v>322.98108444035785</v>
      </c>
      <c r="BB67" s="109">
        <v>2.3584426111140162E-2</v>
      </c>
      <c r="BC67" s="110"/>
      <c r="BD67" s="111">
        <f>SUM(BD2:BD65)</f>
        <v>1.4923497506398839E-2</v>
      </c>
      <c r="BE67" s="108">
        <v>251.36701318109655</v>
      </c>
      <c r="BF67" s="109">
        <v>2.2626735848580128E-2</v>
      </c>
      <c r="BG67" s="110"/>
      <c r="BH67" s="111">
        <f>SUM(BH2:BH65)</f>
        <v>3.7392384845188593E-2</v>
      </c>
      <c r="BI67" s="108">
        <v>493.85266834447924</v>
      </c>
      <c r="BJ67" s="109">
        <v>2.4421533993351997E-2</v>
      </c>
      <c r="BK67" s="110"/>
      <c r="BL67" s="111">
        <f>SUM(BL2:BL65)</f>
        <v>3.1930620235522726E-2</v>
      </c>
      <c r="BM67" s="108">
        <v>966.40589100791431</v>
      </c>
      <c r="BN67" s="109">
        <v>4.8732996492700372E-3</v>
      </c>
      <c r="BO67" s="110"/>
      <c r="BP67" s="111">
        <f>SUM(BP2:BP65)</f>
        <v>3.2320217395902621E-2</v>
      </c>
      <c r="BQ67" s="108">
        <v>1023.6445141286289</v>
      </c>
      <c r="BR67" s="109">
        <v>5.1397544358271381E-3</v>
      </c>
      <c r="BS67" s="110"/>
      <c r="BT67" s="111">
        <f>SUM(BT2:BT65)</f>
        <v>8.047898482175091E-3</v>
      </c>
      <c r="BU67" s="108">
        <v>20.758842864600116</v>
      </c>
      <c r="BV67" s="109">
        <v>0.10147145207366025</v>
      </c>
      <c r="BW67" s="110"/>
      <c r="BX67" s="111">
        <f>SUM(BX2:BX65)</f>
        <v>1.7244502239814019E-4</v>
      </c>
      <c r="BY67" s="108">
        <v>23.189535414287551</v>
      </c>
      <c r="BZ67" s="109">
        <v>0.10575537674449159</v>
      </c>
      <c r="CA67" s="110"/>
      <c r="CB67" s="111">
        <f>SUM(CB2:CB65)</f>
        <v>6.7798733165037634E-4</v>
      </c>
      <c r="CC67" s="108">
        <v>13.054435725514686</v>
      </c>
      <c r="CD67" s="109">
        <v>0.19451499261267025</v>
      </c>
      <c r="CE67" s="110"/>
      <c r="CF67" s="111">
        <f>SUM(CF2:CF65)</f>
        <v>3.95932068003081E-3</v>
      </c>
      <c r="CG67" s="108">
        <v>116.81477388050516</v>
      </c>
      <c r="CH67" s="109">
        <v>5.8063407867632928E-2</v>
      </c>
      <c r="CI67" s="110"/>
      <c r="CJ67" s="111">
        <f>SUM(CJ2:CJ65)</f>
        <v>4.36382357360399E-3</v>
      </c>
      <c r="CK67" s="108">
        <v>36.130116343007494</v>
      </c>
      <c r="CL67" s="109">
        <v>0.25289319977050367</v>
      </c>
      <c r="CM67" s="110"/>
      <c r="CN67" s="111">
        <f>SUM(CN2:CN65)</f>
        <v>4.3968095307483183E-3</v>
      </c>
      <c r="CO67" s="108">
        <v>42.499423175003599</v>
      </c>
      <c r="CP67" s="109">
        <v>0.3273742107019203</v>
      </c>
      <c r="CQ67" s="110"/>
      <c r="CR67" s="111">
        <f>SUM(CR2:CR65)</f>
        <v>1.4867503691211748E-2</v>
      </c>
      <c r="CS67" s="108">
        <v>187.75859690403973</v>
      </c>
      <c r="CT67" s="109">
        <v>2.171562548399586E-2</v>
      </c>
      <c r="CU67" s="110"/>
      <c r="CV67" s="111">
        <f>SUM(CV2:CV65)</f>
        <v>2.2484378452414843E-3</v>
      </c>
      <c r="CW67" s="108">
        <v>195.96987880674715</v>
      </c>
      <c r="CX67" s="109">
        <v>3.1250449823409819E-2</v>
      </c>
      <c r="CY67" s="110"/>
      <c r="CZ67" s="111">
        <f>SUM(CZ2:CZ65)</f>
        <v>1.497283373839628E-2</v>
      </c>
      <c r="DA67" s="108">
        <v>58.944830603721229</v>
      </c>
      <c r="DB67" s="109">
        <v>4.2929080405712312E-2</v>
      </c>
      <c r="DC67" s="110"/>
      <c r="DD67" s="111">
        <f>SUM(DD2:DD65)</f>
        <v>1.3965519360353874E-2</v>
      </c>
      <c r="DE67" s="108">
        <v>107.39444055269622</v>
      </c>
      <c r="DF67" s="109">
        <v>2.5559311046701855E-2</v>
      </c>
      <c r="DG67" s="110"/>
      <c r="DH67" s="111">
        <f>SUM(DH2:DH65)</f>
        <v>6.634800587936189E-2</v>
      </c>
      <c r="DI67" s="108">
        <v>129.21404625741965</v>
      </c>
      <c r="DJ67" s="109">
        <v>2.1614847302885484E-2</v>
      </c>
      <c r="DK67" s="110"/>
      <c r="DL67" s="111">
        <f>SUM(DL2:DL65)</f>
        <v>1.1627312924067851E-2</v>
      </c>
      <c r="DM67" s="108">
        <v>311.20719075495009</v>
      </c>
      <c r="DN67" s="109">
        <v>6.8400967818993677E-3</v>
      </c>
      <c r="DO67" s="110"/>
      <c r="DP67" s="111">
        <f>SUM(DP2:DP65)</f>
        <v>7.4545908346118656E-2</v>
      </c>
      <c r="DQ67" s="108">
        <v>179.32410848899912</v>
      </c>
      <c r="DR67" s="109">
        <v>1.0100324217524151E-2</v>
      </c>
      <c r="DS67" s="110"/>
      <c r="DT67" s="111">
        <f>SUM(DT2:DT65)</f>
        <v>6.0514995403511164E-3</v>
      </c>
      <c r="DU67" s="108">
        <v>12.774957002227834</v>
      </c>
      <c r="DV67" s="109">
        <v>0.43583522043439238</v>
      </c>
      <c r="DW67" s="110"/>
      <c r="DX67" s="111">
        <f>SUM(DX2:DX65)</f>
        <v>2.8306335590178259E-2</v>
      </c>
      <c r="DY67" s="108">
        <v>23.018199114270995</v>
      </c>
      <c r="DZ67" s="109">
        <v>0.12915920122827348</v>
      </c>
      <c r="EA67" s="110"/>
      <c r="EB67" s="111">
        <f>SUM(EB2:EB65)</f>
        <v>1.0343511435702371E-2</v>
      </c>
      <c r="EC67" s="108">
        <v>104.89105004564799</v>
      </c>
      <c r="ED67" s="109">
        <v>4.8843331287313281E-2</v>
      </c>
      <c r="EE67" s="110"/>
      <c r="EF67" s="111">
        <f>SUM(EF2:EF65)</f>
        <v>4.6617105648573361E-2</v>
      </c>
      <c r="EG67" s="108">
        <v>100.50090063136533</v>
      </c>
      <c r="EH67" s="109">
        <v>3.9126783706895693E-2</v>
      </c>
      <c r="EI67" s="110"/>
      <c r="EJ67" s="111">
        <f>SUM(EJ2:EJ65)</f>
        <v>1.1040857509708681E-2</v>
      </c>
      <c r="EK67" s="108">
        <v>1024.1543845731219</v>
      </c>
      <c r="EL67" s="109">
        <v>5.0063341470354596E-3</v>
      </c>
      <c r="EM67" s="110"/>
      <c r="EN67" s="111">
        <f>SUM(EN2:EN65)</f>
        <v>6.7258649761407071E-3</v>
      </c>
      <c r="EO67" s="108">
        <v>8.7603820225738964</v>
      </c>
      <c r="EP67" s="109">
        <v>0.47439055324034751</v>
      </c>
      <c r="EQ67" s="110"/>
      <c r="ER67" s="111">
        <f>SUM(ER2:ER65)</f>
        <v>2.574272041525983E-2</v>
      </c>
      <c r="ES67" s="108">
        <v>19.229604319961169</v>
      </c>
      <c r="ET67" s="109">
        <v>0.15209446144532143</v>
      </c>
      <c r="EU67" s="110"/>
      <c r="EV67" s="111">
        <f>SUM(EV2:EV65)</f>
        <v>0.11618028337695625</v>
      </c>
      <c r="EW67" s="108">
        <v>47.507648291419052</v>
      </c>
      <c r="EX67" s="109">
        <v>6.7963433919552202E-2</v>
      </c>
      <c r="EY67" s="110"/>
      <c r="EZ67" s="111">
        <f>SUM(EZ2:EZ65)</f>
        <v>2.6852239277160215E-2</v>
      </c>
      <c r="FA67" s="108">
        <v>83.618379336394838</v>
      </c>
      <c r="FB67" s="109">
        <v>3.6274816413564441E-2</v>
      </c>
      <c r="FC67" s="110"/>
      <c r="FD67" s="111">
        <f>SUM(FD2:FD65)</f>
        <v>2.3871828895735976E-2</v>
      </c>
      <c r="FE67" s="108">
        <v>916.45495611313015</v>
      </c>
      <c r="FF67" s="109">
        <v>4.2475576569471112E-3</v>
      </c>
      <c r="FG67" s="110"/>
      <c r="FH67" s="111">
        <f>SUM(FH2:FH65)</f>
        <v>5.2296449607760434E-2</v>
      </c>
      <c r="FI67" s="108">
        <v>40.889171537364277</v>
      </c>
      <c r="FJ67" s="109">
        <v>6.9009825941917513E-2</v>
      </c>
      <c r="FK67" s="110"/>
      <c r="FL67" s="111">
        <f>SUM(FL2:FL65)</f>
        <v>7.5410769001538716E-2</v>
      </c>
      <c r="FM67" s="108">
        <v>63.587952117757517</v>
      </c>
      <c r="FN67" s="109">
        <v>6.9863509731703119E-2</v>
      </c>
      <c r="FO67" s="110"/>
      <c r="FP67" s="111">
        <f>SUM(FP2:FP65)</f>
        <v>3.3068861602140377E-2</v>
      </c>
      <c r="FQ67" s="108">
        <v>86.121643896770422</v>
      </c>
      <c r="FR67" s="109">
        <v>8.6681587639059254E-2</v>
      </c>
      <c r="FS67" s="110"/>
      <c r="FT67" s="111">
        <f>SUM(FT2:FT65)</f>
        <v>2.9907426032522406E-2</v>
      </c>
      <c r="FU67" s="108">
        <v>108.55857751552853</v>
      </c>
      <c r="FV67" s="109">
        <v>0.12017010297544053</v>
      </c>
      <c r="FW67" s="110"/>
      <c r="FX67" s="111">
        <f>SUM(FX2:FX65)</f>
        <v>2.094114496557041E-2</v>
      </c>
      <c r="FY67" s="108">
        <v>427.34447510594021</v>
      </c>
      <c r="FZ67" s="109">
        <v>2.1138843474035256E-2</v>
      </c>
      <c r="GA67" s="110"/>
      <c r="GB67" s="111">
        <f>SUM(GB2:GB65)</f>
        <v>4.3475363036284522E-3</v>
      </c>
      <c r="GC67" s="108">
        <v>215.13553238260496</v>
      </c>
      <c r="GD67" s="109">
        <v>7.4945621989751313E-2</v>
      </c>
      <c r="GE67" s="110"/>
      <c r="GF67" s="111">
        <f>SUM(GF2:GF65)</f>
        <v>5.8420837022127949E-2</v>
      </c>
      <c r="GG67" s="108">
        <v>269.28039911177666</v>
      </c>
      <c r="GH67" s="109">
        <v>5.4526960627815167E-2</v>
      </c>
      <c r="GI67" s="110"/>
      <c r="GJ67" s="111">
        <f>SUM(GJ2:GJ65)</f>
        <v>1.7121158224249723E-3</v>
      </c>
      <c r="GK67" s="108">
        <v>375.17711297063107</v>
      </c>
      <c r="GL67" s="109">
        <v>4.5167188851200371E-2</v>
      </c>
      <c r="GM67" s="110"/>
      <c r="GN67" s="111">
        <f>SUM(GN2:GN65)</f>
        <v>1.3832167013573893E-2</v>
      </c>
      <c r="GO67" s="108">
        <v>441.38934365163573</v>
      </c>
      <c r="GP67" s="109">
        <v>2.3046744481351661E-2</v>
      </c>
      <c r="GQ67" s="110"/>
      <c r="GR67" s="111">
        <f>SUM(GR2:GR65)</f>
        <v>1.4987067292204795E-2</v>
      </c>
      <c r="GS67" s="108">
        <v>462.89001712849512</v>
      </c>
      <c r="GT67" s="109">
        <v>2.2482514798778112E-2</v>
      </c>
      <c r="GU67" s="110"/>
      <c r="GV67" s="111">
        <f>SUM(GV2:GV65)</f>
        <v>6.4355718940570022E-3</v>
      </c>
      <c r="GW67" s="108">
        <v>87.793221809068541</v>
      </c>
      <c r="GX67" s="109">
        <v>0.77774785947132574</v>
      </c>
      <c r="GY67" s="110"/>
      <c r="GZ67" s="111">
        <f>SUM(GZ2:GZ65)</f>
        <v>5.7389714269764802E-2</v>
      </c>
      <c r="HA67" s="108">
        <v>110.13618889258029</v>
      </c>
      <c r="HB67" s="109">
        <v>0.15318322822341376</v>
      </c>
      <c r="HC67" s="110"/>
      <c r="HD67" s="111">
        <f>SUM(HD2:HD65)</f>
        <v>4.6263342367756345E-2</v>
      </c>
      <c r="HE67" s="108">
        <v>184.35455974001053</v>
      </c>
      <c r="HF67" s="109">
        <v>8.1409272570784258E-2</v>
      </c>
      <c r="HG67" s="110"/>
      <c r="HH67" s="111">
        <f>SUM(HH2:HH58)</f>
        <v>3.3715709564052426E-2</v>
      </c>
      <c r="HI67" s="108">
        <v>231.58543131472408</v>
      </c>
      <c r="HJ67" s="109">
        <v>9.9568165834879291E-2</v>
      </c>
      <c r="HK67" s="110"/>
      <c r="HL67" s="111">
        <f>SUM(HL2:HL58)</f>
        <v>6.3010691937600852E-2</v>
      </c>
      <c r="HM67" s="108">
        <v>0.77546863413614919</v>
      </c>
      <c r="HN67" s="109">
        <v>1.0160893432906717</v>
      </c>
      <c r="HO67" s="110"/>
      <c r="HP67" s="111">
        <f>SUM(HP2:HP58)</f>
        <v>0.11656585493774639</v>
      </c>
      <c r="HQ67" s="108">
        <v>6.8136397352111411E-2</v>
      </c>
      <c r="HR67" s="109">
        <v>16.806728862725333</v>
      </c>
      <c r="HS67" s="110"/>
      <c r="HT67" s="111">
        <f>SUM(HT2:HT58)</f>
        <v>0.16802329086625464</v>
      </c>
      <c r="HU67" s="108">
        <v>6.8136397352111411E-2</v>
      </c>
      <c r="HV67" s="109">
        <v>16.806728862725333</v>
      </c>
      <c r="HW67" s="110"/>
      <c r="HX67" s="111">
        <f>SUM(HX2:HX58)</f>
        <v>0.14302138493273064</v>
      </c>
      <c r="HY67" s="108">
        <v>0.18508827611525788</v>
      </c>
      <c r="HZ67" s="109">
        <v>3.1547287740146346</v>
      </c>
      <c r="IA67" s="110"/>
      <c r="IB67" s="111">
        <f>SUM(IB2:IB58)</f>
        <v>0.37731325438871594</v>
      </c>
      <c r="IC67" s="108">
        <v>3.4126769587891022</v>
      </c>
      <c r="ID67" s="109">
        <v>1.7999733867425081</v>
      </c>
      <c r="IE67" s="110"/>
      <c r="IF67" s="111">
        <f>SUM(IF2:IF58)</f>
        <v>4.5177690867909855E-2</v>
      </c>
      <c r="IG67" s="108">
        <v>0.87524977827941874</v>
      </c>
      <c r="IH67" s="109">
        <v>1.7325414254022269</v>
      </c>
      <c r="II67" s="110"/>
      <c r="IJ67" s="111">
        <f>SUM(IJ2:IJ58)</f>
        <v>8.409561033015614E-3</v>
      </c>
      <c r="IK67" s="108">
        <v>0.76321786627448696</v>
      </c>
      <c r="IL67" s="109">
        <v>1.6334455872209166</v>
      </c>
      <c r="IM67" s="110"/>
      <c r="IN67" s="111">
        <f>SUM(IN2:IN58)</f>
        <v>6.0820722348620309E-3</v>
      </c>
      <c r="IO67" s="108">
        <v>1.7415950246197258</v>
      </c>
      <c r="IP67" s="109">
        <v>1.408759267968573</v>
      </c>
      <c r="IQ67" s="110"/>
      <c r="IR67" s="111">
        <f>SUM(IR2:IR58)</f>
        <v>5.2408861762757677E-2</v>
      </c>
      <c r="IS67" s="108">
        <v>198.48616227503629</v>
      </c>
      <c r="IT67" s="109">
        <v>6.6316878452913439E-2</v>
      </c>
      <c r="IU67" s="110"/>
      <c r="IV67" s="111">
        <f>SUM(IV2:IV58)</f>
        <v>3.0150513586974129E-2</v>
      </c>
      <c r="IW67" s="108">
        <v>265.15948978051694</v>
      </c>
      <c r="IX67" s="109">
        <v>4.9204095548696619E-2</v>
      </c>
      <c r="IY67" s="110"/>
      <c r="IZ67" s="111">
        <f>SUM(IZ2:IZ58)</f>
        <v>1.0068776409075443E-2</v>
      </c>
      <c r="JA67" s="108">
        <v>346.78004136604773</v>
      </c>
      <c r="JB67" s="109">
        <v>4.8656267009197396E-2</v>
      </c>
      <c r="JC67" s="110"/>
      <c r="JD67" s="111">
        <f>SUM(JD2:JD58)</f>
        <v>1.7228270007501999E-2</v>
      </c>
      <c r="JE67" s="108">
        <v>419.98307616640358</v>
      </c>
      <c r="JF67" s="109">
        <v>2.341506378696312E-2</v>
      </c>
      <c r="JG67" s="110"/>
      <c r="JH67" s="111">
        <f>SUM(JH2:JH58)</f>
        <v>2.0089673578424488E-2</v>
      </c>
      <c r="JI67" s="108">
        <v>472.18012000750554</v>
      </c>
      <c r="JJ67" s="109">
        <v>2.1036228416556717E-2</v>
      </c>
      <c r="JK67" s="110"/>
      <c r="JL67" s="111">
        <f>SUM(JL2:JL58)</f>
        <v>8.9079131413978413E-3</v>
      </c>
      <c r="JM67" s="108">
        <v>33.120946257177835</v>
      </c>
      <c r="JN67" s="109">
        <v>9.9202809165132161E-2</v>
      </c>
      <c r="JO67" s="110"/>
      <c r="JP67" s="111">
        <f>SUM(JP2:JP58)</f>
        <v>2.7808202333843714E-2</v>
      </c>
      <c r="JQ67" s="108">
        <v>86.440452292634362</v>
      </c>
      <c r="JR67" s="109">
        <v>9.0633209923608807E-2</v>
      </c>
      <c r="JS67" s="110"/>
      <c r="JT67" s="111">
        <f>SUM(JT2:JT58)</f>
        <v>4.2166139582717421E-2</v>
      </c>
      <c r="JU67" s="108">
        <v>132.95153710688476</v>
      </c>
      <c r="JV67" s="109">
        <v>7.3115090640904989E-2</v>
      </c>
      <c r="JW67" s="110"/>
      <c r="JX67" s="111">
        <f>SUM(JX2:JX58)</f>
        <v>1.1786094993374673E-2</v>
      </c>
      <c r="JY67" s="108">
        <v>0.34161738261904695</v>
      </c>
      <c r="JZ67" s="109">
        <v>19.183530269464271</v>
      </c>
      <c r="KA67" s="110"/>
      <c r="KB67" s="111">
        <f>SUM(KB2:KB58)</f>
        <v>1.7008997610921169E-2</v>
      </c>
      <c r="KC67" s="108">
        <v>4.3838399258248995</v>
      </c>
      <c r="KD67" s="109">
        <v>1.6180831993998714</v>
      </c>
      <c r="KE67" s="110"/>
      <c r="KF67" s="111">
        <f>SUM(KF2:KF58)</f>
        <v>1.9045996461124169E-2</v>
      </c>
      <c r="KG67" s="108">
        <v>17.968099416014002</v>
      </c>
      <c r="KH67" s="109">
        <v>1.4602985855422199</v>
      </c>
      <c r="KI67" s="110"/>
      <c r="KJ67" s="111">
        <f>SUM(KJ2:KJ58)</f>
        <v>9.230234598095502E-2</v>
      </c>
      <c r="KK67" s="108">
        <v>0.12995265046248389</v>
      </c>
      <c r="KL67" s="109">
        <v>17.451599513817857</v>
      </c>
      <c r="KM67" s="110"/>
      <c r="KN67" s="111">
        <f>SUM(KN2:KN58)</f>
        <v>1.3272107988953293E-3</v>
      </c>
      <c r="KO67" s="108">
        <v>0.25649164323262702</v>
      </c>
      <c r="KP67" s="109">
        <v>5.2529001087025886</v>
      </c>
      <c r="KQ67" s="110"/>
      <c r="KR67" s="111">
        <f>SUM(KR2:KR58)</f>
        <v>8.0343332575521446E-4</v>
      </c>
      <c r="KS67" s="108">
        <v>5.3734599665256955</v>
      </c>
      <c r="KT67" s="109">
        <v>0.25650069864431446</v>
      </c>
      <c r="KU67" s="110"/>
      <c r="KV67" s="111">
        <f>SUM(KV2:KV58)</f>
        <v>4.621807164558781E-4</v>
      </c>
      <c r="KW67" s="108">
        <v>23.953779764310813</v>
      </c>
      <c r="KX67" s="109">
        <v>6.3003768418399136E-2</v>
      </c>
      <c r="KY67" s="110"/>
      <c r="KZ67" s="111">
        <f>SUM(KZ2:KZ58)</f>
        <v>2.4779241466033192E-3</v>
      </c>
      <c r="LA67" s="108">
        <v>21.180826454967576</v>
      </c>
      <c r="LB67" s="109">
        <v>7.0906851795639103E-2</v>
      </c>
      <c r="LC67" s="110"/>
      <c r="LD67" s="111">
        <f>SUM(LD2:LD58)</f>
        <v>8.7251923425131234E-4</v>
      </c>
      <c r="LE67" s="108">
        <v>21.857042046246789</v>
      </c>
      <c r="LF67" s="109">
        <v>6.2193926967483534E-2</v>
      </c>
      <c r="LG67" s="110"/>
      <c r="LH67" s="111">
        <f>SUM(LH2:LH58)</f>
        <v>1.5324432855145906E-3</v>
      </c>
      <c r="LI67" s="108">
        <v>21.031771749038661</v>
      </c>
      <c r="LJ67" s="109">
        <v>6.0128650224925112E-2</v>
      </c>
      <c r="LK67" s="110"/>
      <c r="LL67" s="111">
        <f>SUM(LL2:LL58)</f>
        <v>2.7523921489646277E-3</v>
      </c>
      <c r="LM67" s="108">
        <v>5.1982663535137092</v>
      </c>
      <c r="LN67" s="109">
        <v>0.28725857053640752</v>
      </c>
      <c r="LO67" s="110"/>
      <c r="LP67" s="111">
        <f>SUM(LP2:LP58)</f>
        <v>1.9403714927287491E-3</v>
      </c>
      <c r="LQ67" s="108">
        <v>3.6610848181247748</v>
      </c>
      <c r="LR67" s="109">
        <v>0.41055284689496041</v>
      </c>
      <c r="LS67" s="110"/>
      <c r="LT67" s="111">
        <f>SUM(LT2:LT58)</f>
        <v>1.8271281465172071E-3</v>
      </c>
      <c r="LU67" s="108">
        <v>3.5125099881640764</v>
      </c>
      <c r="LV67" s="109">
        <v>0.42511321092343896</v>
      </c>
      <c r="LW67" s="110"/>
      <c r="LX67" s="111">
        <f>SUM(LX2:LX58)</f>
        <v>2.1884011988743623E-3</v>
      </c>
      <c r="LY67" s="108">
        <v>2.96294185577139</v>
      </c>
      <c r="LZ67" s="109">
        <v>0.5291855741799224</v>
      </c>
      <c r="MA67" s="110"/>
      <c r="MB67" s="111">
        <f>SUM(MB2:MB58)</f>
        <v>3.0049425347894476E-3</v>
      </c>
      <c r="MC67" s="108">
        <v>15.486934061607464</v>
      </c>
      <c r="MD67" s="109">
        <v>9.4499172825440694E-2</v>
      </c>
      <c r="ME67" s="110"/>
      <c r="MF67" s="111">
        <f>SUM(MF2:MF58)</f>
        <v>1.4825964573027259E-3</v>
      </c>
      <c r="MG67" s="108">
        <v>24.824461884198069</v>
      </c>
      <c r="MH67" s="109">
        <v>5.3750090103362652E-2</v>
      </c>
      <c r="MI67" s="110"/>
      <c r="MJ67" s="111">
        <f>SUM(MJ2:MJ58)</f>
        <v>3.8882610728425658E-3</v>
      </c>
      <c r="MK67" s="108">
        <v>27.652797733618506</v>
      </c>
      <c r="ML67" s="109">
        <v>4.9770689116780759E-2</v>
      </c>
      <c r="MM67" s="110"/>
      <c r="MN67" s="111">
        <f>SUM(MN2:MN58)</f>
        <v>1.557449154131949E-3</v>
      </c>
      <c r="MO67" s="108">
        <v>20.222160704494936</v>
      </c>
      <c r="MP67" s="109">
        <v>7.0155596752926569E-2</v>
      </c>
      <c r="MQ67" s="110"/>
      <c r="MR67" s="111">
        <f>SUM(MR2:MR58)</f>
        <v>2.296731669483432E-3</v>
      </c>
      <c r="MS67" s="108">
        <v>3.7029394341843398</v>
      </c>
      <c r="MT67" s="109">
        <v>0.39034766705115898</v>
      </c>
      <c r="MU67" s="110"/>
      <c r="MV67" s="111">
        <f>SUM(MV2:MV58)</f>
        <v>1.6386680660876929E-3</v>
      </c>
      <c r="MW67" s="108">
        <v>3.8019357636781548</v>
      </c>
      <c r="MX67" s="109">
        <v>0.3829396528279202</v>
      </c>
      <c r="MY67" s="110"/>
      <c r="MZ67" s="111">
        <f>SUM(MZ2:MZ58)</f>
        <v>1.6148731023651469E-3</v>
      </c>
      <c r="NA67" s="108">
        <v>4.6283705631618455</v>
      </c>
      <c r="NB67" s="109">
        <v>0.34163516760460361</v>
      </c>
      <c r="NC67" s="110"/>
      <c r="ND67" s="111">
        <f>SUM(ND2:ND58)</f>
        <v>1.0046720902044768E-3</v>
      </c>
      <c r="NE67" s="108">
        <v>4.9633600595360399</v>
      </c>
      <c r="NF67" s="109">
        <v>0.26712332854303755</v>
      </c>
      <c r="NG67" s="110"/>
      <c r="NH67" s="111">
        <f>SUM(NH2:NH58)</f>
        <v>2.7424416401055406E-3</v>
      </c>
      <c r="NI67" s="108">
        <v>25.164710027397874</v>
      </c>
      <c r="NJ67" s="109">
        <v>5.5618482396468362E-2</v>
      </c>
      <c r="NK67" s="110"/>
      <c r="NL67" s="111">
        <f>SUM(NL2:NL58)</f>
        <v>1.1116616128302417E-3</v>
      </c>
      <c r="NM67" s="108">
        <v>5.0743730384246328</v>
      </c>
      <c r="NN67" s="109">
        <v>0.578431633519224</v>
      </c>
      <c r="NO67" s="110"/>
      <c r="NP67" s="111">
        <f>SUM(NP2:NP58)</f>
        <v>3.4811613492144772E-3</v>
      </c>
      <c r="NQ67" s="108">
        <v>3.2565300301433511</v>
      </c>
      <c r="NR67" s="109">
        <v>0.4988680115161887</v>
      </c>
      <c r="NS67" s="110"/>
      <c r="NT67" s="111">
        <f>SUM(NT2:NT58)</f>
        <v>5.7471334442030578E-4</v>
      </c>
      <c r="NU67" s="108">
        <v>4.5856995496089237</v>
      </c>
      <c r="NV67" s="109">
        <v>0.36691256898431995</v>
      </c>
      <c r="NW67" s="110"/>
      <c r="NX67" s="111">
        <f>SUM(NX2:NX58)</f>
        <v>5.0469365131065444E-3</v>
      </c>
      <c r="NY67" s="108">
        <v>2.6973271831831198</v>
      </c>
      <c r="NZ67" s="109">
        <v>0.4278280841684603</v>
      </c>
      <c r="OA67" s="110"/>
      <c r="OB67" s="111">
        <f>SUM(OB2:OB58)</f>
        <v>8.8777393698030345E-3</v>
      </c>
      <c r="OC67" s="108">
        <v>0.8647666668034788</v>
      </c>
      <c r="OD67" s="109">
        <v>1.843490427495428</v>
      </c>
      <c r="OE67" s="110"/>
      <c r="OF67" s="111">
        <f>SUM(OF2:OF58)</f>
        <v>7.517477854942162E-4</v>
      </c>
      <c r="OG67" s="108">
        <v>25.991932629977548</v>
      </c>
      <c r="OH67" s="109">
        <v>5.3268790199148486E-2</v>
      </c>
      <c r="OI67" s="110"/>
      <c r="OJ67" s="111">
        <f>SUM(OJ2:OJ58)</f>
        <v>9.7147517731873507E-4</v>
      </c>
      <c r="OK67" s="108">
        <v>9.322724100541258</v>
      </c>
      <c r="OL67" s="109">
        <v>0.17983639295869172</v>
      </c>
      <c r="OM67" s="110"/>
      <c r="ON67" s="111">
        <f>SUM(ON2:ON58)</f>
        <v>5.1257568022986173E-4</v>
      </c>
      <c r="OO67" s="108">
        <v>2.6328457885378103</v>
      </c>
      <c r="OP67" s="109">
        <v>0.56750293120160056</v>
      </c>
      <c r="OQ67" s="110"/>
      <c r="OR67" s="111">
        <f>SUM(OR2:OR58)</f>
        <v>8.2937256107837429E-4</v>
      </c>
      <c r="OS67" s="108">
        <v>0.2796960971394869</v>
      </c>
      <c r="OT67" s="109">
        <v>5.5839294574755307</v>
      </c>
      <c r="OU67" s="110"/>
      <c r="OV67" s="111">
        <f>SUM(OV2:OV58)</f>
        <v>3.2900358912653417E-3</v>
      </c>
      <c r="OW67" s="108">
        <v>5.1806304961357466</v>
      </c>
      <c r="OX67" s="109">
        <v>0.27445193816631303</v>
      </c>
      <c r="OY67" s="110"/>
      <c r="OZ67" s="111">
        <f>SUM(OZ2:OZ58)</f>
        <v>5.4279097954334598E-4</v>
      </c>
      <c r="PA67" s="108">
        <v>0.99661634149704492</v>
      </c>
      <c r="PB67" s="109">
        <v>1.3775011998374473</v>
      </c>
      <c r="PC67" s="110"/>
      <c r="PD67" s="111">
        <f>SUM(PD2:PD58)</f>
        <v>3.1796538333116408E-3</v>
      </c>
      <c r="PE67" s="108">
        <v>0.39784323875530792</v>
      </c>
      <c r="PF67" s="109">
        <v>3.5001071039270699</v>
      </c>
      <c r="PG67" s="110"/>
      <c r="PH67" s="111">
        <f>SUM(PH2:PH58)</f>
        <v>1.7286699928221814E-3</v>
      </c>
      <c r="PI67" s="108">
        <v>0.25257112972851303</v>
      </c>
      <c r="PJ67" s="109">
        <v>7.5168120229113651</v>
      </c>
      <c r="PK67" s="110"/>
      <c r="PL67" s="111">
        <f>SUM(PL2:PL58)</f>
        <v>1.5226348932854629E-3</v>
      </c>
      <c r="PM67" s="108">
        <v>37.060821398812877</v>
      </c>
      <c r="PN67" s="109">
        <v>3.0019740486348121E-2</v>
      </c>
      <c r="PO67" s="110"/>
      <c r="PP67" s="111">
        <f>SUM(PP2:PP58)</f>
        <v>8.3095397622698602E-2</v>
      </c>
      <c r="PQ67" s="108">
        <v>91.377229808126856</v>
      </c>
      <c r="PR67" s="109">
        <v>7.7208320107517325E-2</v>
      </c>
      <c r="PS67" s="110"/>
      <c r="PT67" s="111">
        <f>SUM(PT2:PT58)</f>
        <v>2.3665533856976291E-2</v>
      </c>
      <c r="PU67" s="108">
        <v>83.794768415597517</v>
      </c>
      <c r="PV67" s="109">
        <v>0.14494033917198992</v>
      </c>
      <c r="PW67" s="110"/>
      <c r="PX67" s="111">
        <f>SUM(PX2:PX58)</f>
        <v>0.14140901084997548</v>
      </c>
      <c r="PY67" s="108">
        <v>27.119305959805242</v>
      </c>
      <c r="PZ67" s="109">
        <v>0.19514964195250636</v>
      </c>
      <c r="QA67" s="110"/>
      <c r="QB67" s="111">
        <f>SUM(QB2:QB58)</f>
        <v>2.5965752782004112E-2</v>
      </c>
      <c r="QC67" s="108">
        <v>24.460223596090692</v>
      </c>
      <c r="QD67" s="109">
        <v>0.14068219123074224</v>
      </c>
      <c r="QE67" s="110"/>
      <c r="QF67" s="111">
        <f>SUM(QF2:QF58)</f>
        <v>1.5894324906326721E-3</v>
      </c>
      <c r="QG67" s="108">
        <v>25.012260924384826</v>
      </c>
      <c r="QH67" s="109">
        <v>0.14486544535774548</v>
      </c>
      <c r="QI67" s="110"/>
      <c r="QJ67" s="111">
        <f>SUM(QJ2:QJ58)</f>
        <v>2.0258954712418353E-3</v>
      </c>
      <c r="QK67" s="108">
        <v>49.542616300703799</v>
      </c>
      <c r="QL67" s="109">
        <v>0.12257441564756058</v>
      </c>
      <c r="QM67" s="110"/>
      <c r="QN67" s="111">
        <f>SUM(QN2:QN58)</f>
        <v>9.3200447084920354E-4</v>
      </c>
      <c r="QO67" s="108">
        <v>45.694782935207179</v>
      </c>
      <c r="QP67" s="109">
        <v>7.7254186228992647E-2</v>
      </c>
      <c r="QQ67" s="110"/>
      <c r="QR67" s="111">
        <f>SUM(QR2:QR58)</f>
        <v>5.2608198984586086E-3</v>
      </c>
      <c r="QS67" s="108">
        <v>55.434228824951262</v>
      </c>
      <c r="QT67" s="109">
        <v>6.5868650485150948E-2</v>
      </c>
      <c r="QU67" s="110"/>
      <c r="QV67" s="111">
        <f>SUM(QV2:QV58)</f>
        <v>1.3777804353614881E-3</v>
      </c>
      <c r="QW67" s="108">
        <v>45.741853537626866</v>
      </c>
      <c r="QX67" s="109">
        <v>0.11662263274587369</v>
      </c>
      <c r="QY67" s="110"/>
      <c r="QZ67" s="111">
        <f>SUM(QZ2:QZ58)</f>
        <v>1.8453320045164271E-4</v>
      </c>
      <c r="RA67" s="108">
        <v>57.359244072350698</v>
      </c>
      <c r="RB67" s="109">
        <v>8.5103313764135352E-2</v>
      </c>
      <c r="RC67" s="110"/>
      <c r="RD67" s="111">
        <f>SUM(RD2:RD58)</f>
        <v>4.3320759987568788E-4</v>
      </c>
      <c r="RE67" s="108">
        <v>87.374091236297602</v>
      </c>
      <c r="RF67" s="109">
        <v>0.1086596448868922</v>
      </c>
      <c r="RG67" s="110"/>
      <c r="RH67" s="111">
        <f>SUM(RH2:RH58)</f>
        <v>1.8801570327184756E-4</v>
      </c>
      <c r="RI67" s="108">
        <v>28.177381295917915</v>
      </c>
      <c r="RJ67" s="109">
        <v>0.48425317799462952</v>
      </c>
      <c r="RK67" s="110"/>
      <c r="RL67" s="111">
        <f>SUM(RL2:RL58)</f>
        <v>2.945694583441472E-4</v>
      </c>
      <c r="RM67" s="108">
        <v>29.808711082228648</v>
      </c>
      <c r="RN67" s="109">
        <v>0.1061112738835561</v>
      </c>
      <c r="RO67" s="110"/>
      <c r="RP67" s="111">
        <f>SUM(RP2:RP58)</f>
        <v>1.8007165684334435E-3</v>
      </c>
      <c r="RQ67" s="108">
        <v>49.763887611831201</v>
      </c>
      <c r="RR67" s="109">
        <v>0.10109827198443665</v>
      </c>
      <c r="RS67" s="110"/>
      <c r="RT67" s="111">
        <f>SUM(RT2:RT58)</f>
        <v>6.2709731192663683E-4</v>
      </c>
      <c r="RU67" s="108">
        <v>46.063893111083068</v>
      </c>
      <c r="RV67" s="109">
        <v>9.492285405136057E-2</v>
      </c>
      <c r="RW67" s="110"/>
      <c r="RX67" s="111">
        <f>SUM(RX2:RX58)</f>
        <v>3.4655728921867304E-4</v>
      </c>
      <c r="RY67" s="108">
        <v>53.206058953091087</v>
      </c>
      <c r="RZ67" s="109">
        <v>6.825591102508019E-2</v>
      </c>
      <c r="SA67" s="110"/>
      <c r="SB67" s="111">
        <f>SUM(SB2:SB58)</f>
        <v>2.8145246785222372E-3</v>
      </c>
      <c r="SC67" s="108">
        <v>69.007640228203627</v>
      </c>
      <c r="SD67" s="109">
        <v>0.11932901102801434</v>
      </c>
      <c r="SE67" s="110"/>
      <c r="SF67" s="111">
        <f>SUM(SF2:SF58)</f>
        <v>1.4951172507271147E-4</v>
      </c>
      <c r="SG67" s="108">
        <v>32.174173027531772</v>
      </c>
      <c r="SH67" s="109">
        <v>0.28702726203920398</v>
      </c>
      <c r="SI67" s="110"/>
      <c r="SJ67" s="111">
        <f>SUM(SJ2:SJ58)</f>
        <v>3.2462922230835927E-4</v>
      </c>
      <c r="SK67" s="108">
        <v>15.354144323301641</v>
      </c>
      <c r="SL67" s="109">
        <v>0.23219648154838304</v>
      </c>
      <c r="SM67" s="110"/>
      <c r="SN67" s="111">
        <f>SUM(SN2:SN58)</f>
        <v>1.0484884241044173E-4</v>
      </c>
      <c r="SO67" s="108">
        <v>29.966379607803706</v>
      </c>
      <c r="SP67" s="109">
        <v>0.12987290410079261</v>
      </c>
      <c r="SQ67" s="110"/>
      <c r="SR67" s="111">
        <f>SUM(SR2:SR58)</f>
        <v>3.0433687888073531E-5</v>
      </c>
      <c r="SS67" s="108">
        <v>33.169159700844219</v>
      </c>
      <c r="ST67" s="109">
        <v>0.1559496243733525</v>
      </c>
      <c r="SU67" s="110"/>
      <c r="SV67" s="111">
        <f>SUM(SV2:SV58)</f>
        <v>6.8566387708073417E-5</v>
      </c>
      <c r="SW67" s="108">
        <v>14.501235975602562</v>
      </c>
      <c r="SX67" s="109">
        <v>0.19682970402176367</v>
      </c>
      <c r="SY67" s="110"/>
      <c r="SZ67" s="111">
        <f>SUM(SZ2:SZ58)</f>
        <v>1.5198706337996661E-4</v>
      </c>
      <c r="TA67" s="108">
        <v>35.344310673792855</v>
      </c>
      <c r="TB67" s="109">
        <v>0.12153737020181696</v>
      </c>
      <c r="TC67" s="110"/>
      <c r="TD67" s="111">
        <f>SUM(TD2:TD58)</f>
        <v>5.5522348419451163E-5</v>
      </c>
      <c r="TE67" s="108">
        <v>35.344310673792855</v>
      </c>
      <c r="TF67" s="109">
        <v>0.12153737020181696</v>
      </c>
      <c r="TG67" s="110"/>
      <c r="TH67" s="111">
        <f>SUM(TH2:TH58)</f>
        <v>5.5522348419451163E-5</v>
      </c>
      <c r="TI67" s="108">
        <v>162.44043273492574</v>
      </c>
      <c r="TJ67" s="109">
        <v>2.3793169709088229E-2</v>
      </c>
      <c r="TK67" s="110"/>
      <c r="TL67" s="111">
        <f>SUM(TL2:TL58)</f>
        <v>2.6560247690449542E-4</v>
      </c>
      <c r="TM67" s="108">
        <v>125.70364570546199</v>
      </c>
      <c r="TN67" s="109">
        <v>3.4599947909226741E-2</v>
      </c>
      <c r="TO67" s="110"/>
      <c r="TP67" s="111">
        <f>SUM(TP2:TP58)</f>
        <v>2.9145133387229475E-4</v>
      </c>
      <c r="TQ67" s="108">
        <v>76.766020843756536</v>
      </c>
      <c r="TR67" s="109">
        <v>4.3971613974057855E-2</v>
      </c>
      <c r="TS67" s="110"/>
      <c r="TT67" s="111">
        <f>SUM(TT2:TT58)</f>
        <v>8.4474617155932345E-4</v>
      </c>
      <c r="TU67" s="108">
        <v>136.94394022114167</v>
      </c>
      <c r="TV67" s="109">
        <v>4.3931174974870299E-2</v>
      </c>
      <c r="TW67" s="110"/>
      <c r="TX67" s="111">
        <f>SUM(TX2:TX58)</f>
        <v>5.1004031448327637E-2</v>
      </c>
      <c r="TY67" s="108"/>
      <c r="TZ67" s="109"/>
      <c r="UA67" s="110"/>
      <c r="UB67" s="111"/>
      <c r="UC67" s="108">
        <v>37.315209835392324</v>
      </c>
      <c r="UD67" s="109">
        <v>6.3452098303324836E-2</v>
      </c>
      <c r="UE67" s="110"/>
      <c r="UF67" s="111">
        <f>SUM(UF2:UF58)</f>
        <v>2.7392425485007043E-2</v>
      </c>
      <c r="UG67" s="108">
        <v>46.750815156826789</v>
      </c>
      <c r="UH67" s="109">
        <v>5.4503707452969834E-2</v>
      </c>
      <c r="UI67" s="110"/>
      <c r="UJ67" s="111">
        <f>SUM(UJ2:UJ58)</f>
        <v>7.5347356944976823E-2</v>
      </c>
      <c r="UK67" s="108">
        <v>0.10114301698177755</v>
      </c>
      <c r="UL67" s="109">
        <v>10.100729065097715</v>
      </c>
      <c r="UM67" s="110"/>
      <c r="UN67" s="111">
        <f>SUM(UN2:UN58)</f>
        <v>1.123060556218013E-2</v>
      </c>
      <c r="UO67" s="108">
        <v>45.020702026210159</v>
      </c>
      <c r="UP67" s="109">
        <v>6.143809588423934E-2</v>
      </c>
      <c r="UQ67" s="110"/>
      <c r="UR67" s="111">
        <f>SUM(UR2:UR58)</f>
        <v>1.9608071759778474E-2</v>
      </c>
      <c r="US67" s="108">
        <v>13.255712737107681</v>
      </c>
      <c r="UT67" s="109">
        <v>6.5982075534463142E-2</v>
      </c>
      <c r="UU67" s="110"/>
      <c r="UV67" s="111">
        <f>SUM(UV2:UV58)</f>
        <v>1.9183534450223604E-2</v>
      </c>
      <c r="UW67" s="108">
        <v>50.163951415297227</v>
      </c>
      <c r="UX67" s="109">
        <v>3.1060733335607375E-2</v>
      </c>
      <c r="UY67" s="110"/>
      <c r="UZ67" s="111">
        <f>SUM(UZ2:UZ58)</f>
        <v>7.3329460846877789E-2</v>
      </c>
      <c r="VA67" s="108">
        <v>153.59668843435097</v>
      </c>
      <c r="VB67" s="109">
        <v>8.7205065745317271E-3</v>
      </c>
      <c r="VC67" s="110"/>
      <c r="VD67" s="111">
        <f>SUM(VD2:VD58)</f>
        <v>0.101216590375903</v>
      </c>
    </row>
    <row r="85" spans="214:214" x14ac:dyDescent="0.25">
      <c r="HF85" s="116"/>
    </row>
  </sheetData>
  <mergeCells count="145">
    <mergeCell ref="TY1:TZ1"/>
    <mergeCell ref="UC1:UD1"/>
    <mergeCell ref="UG1:UH1"/>
    <mergeCell ref="UK1:UL1"/>
    <mergeCell ref="UO1:UP1"/>
    <mergeCell ref="US1:UT1"/>
    <mergeCell ref="UW1:UX1"/>
    <mergeCell ref="VA1:VB1"/>
    <mergeCell ref="SO1:SP1"/>
    <mergeCell ref="SS1:ST1"/>
    <mergeCell ref="SW1:SX1"/>
    <mergeCell ref="TA1:TB1"/>
    <mergeCell ref="TE1:TF1"/>
    <mergeCell ref="TI1:TJ1"/>
    <mergeCell ref="TM1:TN1"/>
    <mergeCell ref="TQ1:TR1"/>
    <mergeCell ref="TU1:TV1"/>
    <mergeCell ref="RE1:RF1"/>
    <mergeCell ref="RI1:RJ1"/>
    <mergeCell ref="RM1:RN1"/>
    <mergeCell ref="RQ1:RR1"/>
    <mergeCell ref="RU1:RV1"/>
    <mergeCell ref="RY1:RZ1"/>
    <mergeCell ref="SC1:SD1"/>
    <mergeCell ref="SG1:SH1"/>
    <mergeCell ref="SK1:SL1"/>
    <mergeCell ref="PU1:PV1"/>
    <mergeCell ref="PY1:PZ1"/>
    <mergeCell ref="QC1:QD1"/>
    <mergeCell ref="QG1:QH1"/>
    <mergeCell ref="QK1:QL1"/>
    <mergeCell ref="QO1:QP1"/>
    <mergeCell ref="QS1:QT1"/>
    <mergeCell ref="QW1:QX1"/>
    <mergeCell ref="RA1:RB1"/>
    <mergeCell ref="A1:B1"/>
    <mergeCell ref="E1:F1"/>
    <mergeCell ref="I1:J1"/>
    <mergeCell ref="M1:N1"/>
    <mergeCell ref="Q1:R1"/>
    <mergeCell ref="PI1:PJ1"/>
    <mergeCell ref="PE1:PF1"/>
    <mergeCell ref="PM1:PN1"/>
    <mergeCell ref="PQ1:PR1"/>
    <mergeCell ref="BM1:BN1"/>
    <mergeCell ref="U1:V1"/>
    <mergeCell ref="Y1:Z1"/>
    <mergeCell ref="AC1:AD1"/>
    <mergeCell ref="AG1:AH1"/>
    <mergeCell ref="AK1:AL1"/>
    <mergeCell ref="AO1:AP1"/>
    <mergeCell ref="AS1:AT1"/>
    <mergeCell ref="AW1:AX1"/>
    <mergeCell ref="BA1:BB1"/>
    <mergeCell ref="BE1:BF1"/>
    <mergeCell ref="BI1:BJ1"/>
    <mergeCell ref="DI1:DJ1"/>
    <mergeCell ref="BQ1:BR1"/>
    <mergeCell ref="BU1:BV1"/>
    <mergeCell ref="BY1:BZ1"/>
    <mergeCell ref="CC1:CD1"/>
    <mergeCell ref="CG1:CH1"/>
    <mergeCell ref="CK1:CL1"/>
    <mergeCell ref="CO1:CP1"/>
    <mergeCell ref="CS1:CT1"/>
    <mergeCell ref="CW1:CX1"/>
    <mergeCell ref="DA1:DB1"/>
    <mergeCell ref="DE1:DF1"/>
    <mergeCell ref="FE1:FF1"/>
    <mergeCell ref="DM1:DN1"/>
    <mergeCell ref="DQ1:DR1"/>
    <mergeCell ref="DU1:DV1"/>
    <mergeCell ref="DY1:DZ1"/>
    <mergeCell ref="EC1:ED1"/>
    <mergeCell ref="EG1:EH1"/>
    <mergeCell ref="EK1:EL1"/>
    <mergeCell ref="EO1:EP1"/>
    <mergeCell ref="ES1:ET1"/>
    <mergeCell ref="EW1:EX1"/>
    <mergeCell ref="FA1:FB1"/>
    <mergeCell ref="HA1:HB1"/>
    <mergeCell ref="FI1:FJ1"/>
    <mergeCell ref="FM1:FN1"/>
    <mergeCell ref="FQ1:FR1"/>
    <mergeCell ref="FU1:FV1"/>
    <mergeCell ref="FY1:FZ1"/>
    <mergeCell ref="GC1:GD1"/>
    <mergeCell ref="GG1:GH1"/>
    <mergeCell ref="GK1:GL1"/>
    <mergeCell ref="GO1:GP1"/>
    <mergeCell ref="GS1:GT1"/>
    <mergeCell ref="GW1:GX1"/>
    <mergeCell ref="IC1:ID1"/>
    <mergeCell ref="IG1:IH1"/>
    <mergeCell ref="IK1:IL1"/>
    <mergeCell ref="IO1:IP1"/>
    <mergeCell ref="HE1:HF1"/>
    <mergeCell ref="HI1:HJ1"/>
    <mergeCell ref="HM1:HN1"/>
    <mergeCell ref="HQ1:HR1"/>
    <mergeCell ref="HU1:HV1"/>
    <mergeCell ref="HY1:HZ1"/>
    <mergeCell ref="JY1:JZ1"/>
    <mergeCell ref="KC1:KD1"/>
    <mergeCell ref="KG1:KH1"/>
    <mergeCell ref="KK1:KL1"/>
    <mergeCell ref="JU2:JV2"/>
    <mergeCell ref="IS1:JX1"/>
    <mergeCell ref="JE2:JF2"/>
    <mergeCell ref="JI2:JJ2"/>
    <mergeCell ref="JM2:JN2"/>
    <mergeCell ref="JQ2:JR2"/>
    <mergeCell ref="IS2:IT2"/>
    <mergeCell ref="IW2:IX2"/>
    <mergeCell ref="JA2:JB2"/>
    <mergeCell ref="LI1:LJ1"/>
    <mergeCell ref="LM1:LN1"/>
    <mergeCell ref="LQ1:LR1"/>
    <mergeCell ref="LU1:LV1"/>
    <mergeCell ref="LY1:LZ1"/>
    <mergeCell ref="KO1:KP1"/>
    <mergeCell ref="KS1:KT1"/>
    <mergeCell ref="KW1:KX1"/>
    <mergeCell ref="LA1:LB1"/>
    <mergeCell ref="LE1:LF1"/>
    <mergeCell ref="MW1:MX1"/>
    <mergeCell ref="NA1:NB1"/>
    <mergeCell ref="NE1:NF1"/>
    <mergeCell ref="NI1:NJ1"/>
    <mergeCell ref="NM1:NN1"/>
    <mergeCell ref="MC1:MD1"/>
    <mergeCell ref="MG1:MH1"/>
    <mergeCell ref="MK1:ML1"/>
    <mergeCell ref="MO1:MP1"/>
    <mergeCell ref="MS1:MT1"/>
    <mergeCell ref="OK1:OL1"/>
    <mergeCell ref="OO1:OP1"/>
    <mergeCell ref="OS1:OT1"/>
    <mergeCell ref="OW1:OX1"/>
    <mergeCell ref="PA1:PB1"/>
    <mergeCell ref="NQ1:NR1"/>
    <mergeCell ref="NU1:NV1"/>
    <mergeCell ref="NY1:NZ1"/>
    <mergeCell ref="OC1:OD1"/>
    <mergeCell ref="OG1:OH1"/>
  </mergeCells>
  <pageMargins left="0.25" right="0.25" top="0.75" bottom="0.75" header="0.3" footer="0.3"/>
  <pageSetup paperSize="9" scale="33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</dc:creator>
  <cp:lastModifiedBy>ADNAN</cp:lastModifiedBy>
  <cp:lastPrinted>2023-02-05T07:06:02Z</cp:lastPrinted>
  <dcterms:created xsi:type="dcterms:W3CDTF">2022-10-11T15:34:46Z</dcterms:created>
  <dcterms:modified xsi:type="dcterms:W3CDTF">2023-06-11T08:55:59Z</dcterms:modified>
</cp:coreProperties>
</file>