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480" yWindow="120" windowWidth="8505" windowHeight="4530"/>
  </bookViews>
  <sheets>
    <sheet name="预算" sheetId="1" r:id="rId1"/>
  </sheets>
  <definedNames>
    <definedName name="_xlnm.Print_Titles" localSheetId="0">预算!$1:$4</definedName>
  </definedNames>
  <calcPr calcId="144525" fullCalcOnLoad="1"/>
</workbook>
</file>

<file path=xl/calcChain.xml><?xml version="1.0" encoding="utf-8"?>
<calcChain xmlns="http://schemas.openxmlformats.org/spreadsheetml/2006/main">
  <c r="H183" i="1" l="1"/>
  <c r="H201" i="1"/>
  <c r="H107" i="1"/>
  <c r="H106" i="1"/>
  <c r="H102" i="1"/>
  <c r="H127" i="1"/>
  <c r="H128" i="1"/>
  <c r="H126" i="1"/>
  <c r="H136" i="1"/>
  <c r="H71" i="1"/>
  <c r="H103" i="1"/>
  <c r="H105" i="1"/>
  <c r="H108" i="1"/>
  <c r="H101" i="1"/>
  <c r="H79" i="1"/>
  <c r="H80" i="1"/>
  <c r="H81" i="1"/>
  <c r="H82" i="1"/>
  <c r="H83" i="1"/>
  <c r="H84" i="1"/>
  <c r="H85" i="1"/>
  <c r="H189" i="1"/>
  <c r="H187" i="1"/>
  <c r="H188" i="1"/>
  <c r="H185" i="1"/>
  <c r="H191" i="1"/>
  <c r="H186" i="1"/>
  <c r="H190" i="1"/>
  <c r="H184" i="1"/>
  <c r="H165" i="1"/>
  <c r="H172" i="1"/>
  <c r="H173" i="1"/>
  <c r="H168" i="1"/>
  <c r="H169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6" i="1"/>
  <c r="H167" i="1"/>
  <c r="H170" i="1"/>
  <c r="H171" i="1"/>
  <c r="H174" i="1"/>
  <c r="H175" i="1"/>
  <c r="H176" i="1"/>
  <c r="H195" i="1"/>
  <c r="H193" i="1"/>
  <c r="H198" i="1"/>
  <c r="H181" i="1"/>
  <c r="H113" i="1"/>
  <c r="H114" i="1"/>
  <c r="H118" i="1"/>
  <c r="H112" i="1"/>
  <c r="H110" i="1"/>
  <c r="H111" i="1"/>
  <c r="H115" i="1"/>
  <c r="H116" i="1"/>
  <c r="H117" i="1"/>
  <c r="H120" i="1"/>
  <c r="H124" i="1"/>
  <c r="H7" i="1"/>
  <c r="H8" i="1"/>
  <c r="H9" i="1"/>
  <c r="H10" i="1"/>
  <c r="H3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4" i="1"/>
  <c r="H35" i="1"/>
  <c r="H48" i="1"/>
  <c r="H36" i="1"/>
  <c r="H37" i="1"/>
  <c r="H38" i="1"/>
  <c r="H39" i="1"/>
  <c r="H40" i="1"/>
  <c r="H41" i="1"/>
  <c r="H42" i="1"/>
  <c r="H43" i="1"/>
  <c r="H44" i="1"/>
  <c r="H45" i="1"/>
  <c r="H46" i="1"/>
  <c r="H47" i="1"/>
  <c r="H50" i="1"/>
  <c r="H53" i="1"/>
  <c r="H51" i="1"/>
  <c r="H52" i="1"/>
  <c r="H55" i="1"/>
  <c r="H58" i="1"/>
  <c r="H56" i="1"/>
  <c r="H57" i="1"/>
  <c r="H60" i="1"/>
  <c r="H61" i="1"/>
  <c r="H62" i="1"/>
  <c r="H77" i="1"/>
  <c r="H63" i="1"/>
  <c r="H64" i="1"/>
  <c r="H65" i="1"/>
  <c r="H66" i="1"/>
  <c r="H67" i="1"/>
  <c r="H68" i="1"/>
  <c r="H69" i="1"/>
  <c r="H70" i="1"/>
  <c r="H72" i="1"/>
  <c r="H73" i="1"/>
  <c r="H74" i="1"/>
  <c r="H75" i="1"/>
  <c r="H76" i="1"/>
  <c r="H88" i="1"/>
  <c r="H91" i="1"/>
  <c r="H89" i="1"/>
  <c r="H129" i="1"/>
  <c r="H130" i="1"/>
  <c r="H131" i="1"/>
  <c r="H132" i="1"/>
  <c r="H133" i="1"/>
  <c r="H134" i="1"/>
  <c r="H142" i="1"/>
  <c r="H203" i="1"/>
  <c r="H204" i="1"/>
  <c r="H206" i="1"/>
  <c r="H207" i="1"/>
  <c r="H208" i="1"/>
  <c r="H209" i="1"/>
  <c r="H210" i="1"/>
  <c r="H211" i="1"/>
  <c r="H212" i="1"/>
  <c r="H214" i="1"/>
  <c r="H93" i="1"/>
  <c r="H96" i="1"/>
  <c r="H98" i="1"/>
  <c r="H99" i="1"/>
  <c r="L2" i="1"/>
</calcChain>
</file>

<file path=xl/sharedStrings.xml><?xml version="1.0" encoding="utf-8"?>
<sst xmlns="http://schemas.openxmlformats.org/spreadsheetml/2006/main" count="906" uniqueCount="284">
  <si>
    <t>根</t>
    <phoneticPr fontId="1" type="noConversion"/>
  </si>
  <si>
    <t>序号</t>
    <phoneticPr fontId="1" type="noConversion"/>
  </si>
  <si>
    <t>规格</t>
    <phoneticPr fontId="1" type="noConversion"/>
  </si>
  <si>
    <t>单价</t>
    <phoneticPr fontId="1" type="noConversion"/>
  </si>
  <si>
    <t>数量</t>
    <phoneticPr fontId="1" type="noConversion"/>
  </si>
  <si>
    <t>单位</t>
    <phoneticPr fontId="1" type="noConversion"/>
  </si>
  <si>
    <t>合计</t>
    <phoneticPr fontId="1" type="noConversion"/>
  </si>
  <si>
    <t>购买地</t>
    <phoneticPr fontId="1" type="noConversion"/>
  </si>
  <si>
    <t>小计</t>
    <phoneticPr fontId="1" type="noConversion"/>
  </si>
  <si>
    <t>一</t>
    <phoneticPr fontId="1" type="noConversion"/>
  </si>
  <si>
    <t>水电</t>
    <phoneticPr fontId="1" type="noConversion"/>
  </si>
  <si>
    <t>淋浴房</t>
    <phoneticPr fontId="1" type="noConversion"/>
  </si>
  <si>
    <t>套</t>
    <phoneticPr fontId="1" type="noConversion"/>
  </si>
  <si>
    <t>个</t>
    <phoneticPr fontId="1" type="noConversion"/>
  </si>
  <si>
    <t>平方</t>
    <phoneticPr fontId="1" type="noConversion"/>
  </si>
  <si>
    <t>铝扣板</t>
    <phoneticPr fontId="1" type="noConversion"/>
  </si>
  <si>
    <t>主卧</t>
    <phoneticPr fontId="1" type="noConversion"/>
  </si>
  <si>
    <t>次卧</t>
    <phoneticPr fontId="1" type="noConversion"/>
  </si>
  <si>
    <t>客厅</t>
    <phoneticPr fontId="1" type="noConversion"/>
  </si>
  <si>
    <t>餐厅</t>
    <phoneticPr fontId="1" type="noConversion"/>
  </si>
  <si>
    <t>管材</t>
    <phoneticPr fontId="1" type="noConversion"/>
  </si>
  <si>
    <t>视频线</t>
    <phoneticPr fontId="1" type="noConversion"/>
  </si>
  <si>
    <t>网线</t>
    <phoneticPr fontId="1" type="noConversion"/>
  </si>
  <si>
    <t>电视分频器</t>
    <phoneticPr fontId="1" type="noConversion"/>
  </si>
  <si>
    <t>米</t>
    <phoneticPr fontId="1" type="noConversion"/>
  </si>
  <si>
    <t>阳台</t>
    <phoneticPr fontId="1" type="noConversion"/>
  </si>
  <si>
    <t>吊顶</t>
    <phoneticPr fontId="1" type="noConversion"/>
  </si>
  <si>
    <t>浴霸</t>
    <phoneticPr fontId="1" type="noConversion"/>
  </si>
  <si>
    <t>主卧门</t>
    <phoneticPr fontId="1" type="noConversion"/>
  </si>
  <si>
    <t>次卧门</t>
    <phoneticPr fontId="1" type="noConversion"/>
  </si>
  <si>
    <t>厨柜</t>
    <phoneticPr fontId="1" type="noConversion"/>
  </si>
  <si>
    <t>水槽＋龙头</t>
    <phoneticPr fontId="1" type="noConversion"/>
  </si>
  <si>
    <t>两层毛巾杆</t>
    <phoneticPr fontId="1" type="noConversion"/>
  </si>
  <si>
    <t>不锈钢</t>
    <phoneticPr fontId="1" type="noConversion"/>
  </si>
  <si>
    <t>个</t>
    <phoneticPr fontId="1" type="noConversion"/>
  </si>
  <si>
    <t>套</t>
    <phoneticPr fontId="1" type="noConversion"/>
  </si>
  <si>
    <t>小计</t>
    <phoneticPr fontId="1" type="noConversion"/>
  </si>
  <si>
    <t>小计</t>
    <phoneticPr fontId="1" type="noConversion"/>
  </si>
  <si>
    <t>洗衣机龙头</t>
    <phoneticPr fontId="1" type="noConversion"/>
  </si>
  <si>
    <t>地漏</t>
    <phoneticPr fontId="1" type="noConversion"/>
  </si>
  <si>
    <t>浴室柜</t>
    <phoneticPr fontId="1" type="noConversion"/>
  </si>
  <si>
    <t>套</t>
    <phoneticPr fontId="1" type="noConversion"/>
  </si>
  <si>
    <t>一进三出</t>
    <phoneticPr fontId="1" type="noConversion"/>
  </si>
  <si>
    <t>弱电</t>
    <phoneticPr fontId="1" type="noConversion"/>
  </si>
  <si>
    <t>强电</t>
    <phoneticPr fontId="1" type="noConversion"/>
  </si>
  <si>
    <t>开关插座</t>
    <phoneticPr fontId="1" type="noConversion"/>
  </si>
  <si>
    <t>W1.8×L2.0</t>
    <phoneticPr fontId="1" type="noConversion"/>
  </si>
  <si>
    <t>张</t>
    <phoneticPr fontId="1" type="noConversion"/>
  </si>
  <si>
    <t>次卧床</t>
    <phoneticPr fontId="1" type="noConversion"/>
  </si>
  <si>
    <t>沙发</t>
    <phoneticPr fontId="1" type="noConversion"/>
  </si>
  <si>
    <t>L3.1</t>
    <phoneticPr fontId="1" type="noConversion"/>
  </si>
  <si>
    <t>茶几</t>
    <phoneticPr fontId="1" type="noConversion"/>
  </si>
  <si>
    <t>电视柜</t>
    <phoneticPr fontId="1" type="noConversion"/>
  </si>
  <si>
    <t>电器</t>
    <phoneticPr fontId="1" type="noConversion"/>
  </si>
  <si>
    <t>洗衣机</t>
    <phoneticPr fontId="1" type="noConversion"/>
  </si>
  <si>
    <t>燃气灶</t>
    <phoneticPr fontId="1" type="noConversion"/>
  </si>
  <si>
    <t>抽油烟机</t>
    <phoneticPr fontId="1" type="noConversion"/>
  </si>
  <si>
    <t>主卧空调</t>
    <phoneticPr fontId="1" type="noConversion"/>
  </si>
  <si>
    <t>次卧空调</t>
    <phoneticPr fontId="1" type="noConversion"/>
  </si>
  <si>
    <t>电视</t>
    <phoneticPr fontId="1" type="noConversion"/>
  </si>
  <si>
    <t>微波炉</t>
    <phoneticPr fontId="1" type="noConversion"/>
  </si>
  <si>
    <t>电磁炉</t>
    <phoneticPr fontId="1" type="noConversion"/>
  </si>
  <si>
    <t>冰箱</t>
    <phoneticPr fontId="1" type="noConversion"/>
  </si>
  <si>
    <t>42寸</t>
    <phoneticPr fontId="1" type="noConversion"/>
  </si>
  <si>
    <t>小计</t>
    <phoneticPr fontId="1" type="noConversion"/>
  </si>
  <si>
    <t>台</t>
    <phoneticPr fontId="1" type="noConversion"/>
  </si>
  <si>
    <t>主卧地板</t>
    <phoneticPr fontId="1" type="noConversion"/>
  </si>
  <si>
    <t>次卧地板</t>
    <phoneticPr fontId="1" type="noConversion"/>
  </si>
  <si>
    <t>卫生间地砖</t>
    <phoneticPr fontId="1" type="noConversion"/>
  </si>
  <si>
    <t>卫生间墙砖</t>
    <phoneticPr fontId="1" type="noConversion"/>
  </si>
  <si>
    <t>厨房地砖</t>
    <phoneticPr fontId="1" type="noConversion"/>
  </si>
  <si>
    <t>厨房墙砖</t>
    <phoneticPr fontId="1" type="noConversion"/>
  </si>
  <si>
    <t>阳台地砖</t>
    <phoneticPr fontId="1" type="noConversion"/>
  </si>
  <si>
    <t>七</t>
    <phoneticPr fontId="1" type="noConversion"/>
  </si>
  <si>
    <t>八</t>
    <phoneticPr fontId="1" type="noConversion"/>
  </si>
  <si>
    <t>主材</t>
    <phoneticPr fontId="1" type="noConversion"/>
  </si>
  <si>
    <t>六</t>
    <phoneticPr fontId="1" type="noConversion"/>
  </si>
  <si>
    <t>家具</t>
    <phoneticPr fontId="1" type="noConversion"/>
  </si>
  <si>
    <t>五</t>
    <phoneticPr fontId="1" type="noConversion"/>
  </si>
  <si>
    <t>灯具</t>
    <phoneticPr fontId="1" type="noConversion"/>
  </si>
  <si>
    <t>四</t>
    <phoneticPr fontId="1" type="noConversion"/>
  </si>
  <si>
    <t>厨房</t>
    <phoneticPr fontId="1" type="noConversion"/>
  </si>
  <si>
    <t>三</t>
    <phoneticPr fontId="1" type="noConversion"/>
  </si>
  <si>
    <t>门</t>
    <phoneticPr fontId="1" type="noConversion"/>
  </si>
  <si>
    <t>二</t>
    <phoneticPr fontId="1" type="noConversion"/>
  </si>
  <si>
    <t>卫生间</t>
    <phoneticPr fontId="1" type="noConversion"/>
  </si>
  <si>
    <t>九</t>
    <phoneticPr fontId="1" type="noConversion"/>
  </si>
  <si>
    <t>软装</t>
    <phoneticPr fontId="1" type="noConversion"/>
  </si>
  <si>
    <t>窗帘</t>
    <phoneticPr fontId="1" type="noConversion"/>
  </si>
  <si>
    <t>主卧墙纸</t>
    <phoneticPr fontId="1" type="noConversion"/>
  </si>
  <si>
    <t>次卧墙纸</t>
    <phoneticPr fontId="1" type="noConversion"/>
  </si>
  <si>
    <t>客厅</t>
    <phoneticPr fontId="1" type="noConversion"/>
  </si>
  <si>
    <t>十</t>
    <phoneticPr fontId="1" type="noConversion"/>
  </si>
  <si>
    <t>推拉门</t>
    <phoneticPr fontId="1" type="noConversion"/>
  </si>
  <si>
    <t>工钱</t>
    <phoneticPr fontId="1" type="noConversion"/>
  </si>
  <si>
    <t>水电</t>
    <phoneticPr fontId="1" type="noConversion"/>
  </si>
  <si>
    <t>泥工</t>
    <phoneticPr fontId="1" type="noConversion"/>
  </si>
  <si>
    <t>木工</t>
    <phoneticPr fontId="1" type="noConversion"/>
  </si>
  <si>
    <t>16A三孔插座</t>
    <phoneticPr fontId="1" type="noConversion"/>
  </si>
  <si>
    <t>五孔插座</t>
    <phoneticPr fontId="1" type="noConversion"/>
  </si>
  <si>
    <t>电视插座</t>
    <phoneticPr fontId="1" type="noConversion"/>
  </si>
  <si>
    <t>一开单控开关</t>
    <phoneticPr fontId="1" type="noConversion"/>
  </si>
  <si>
    <t>一开双控开关</t>
    <phoneticPr fontId="1" type="noConversion"/>
  </si>
  <si>
    <t>86型底盒</t>
    <phoneticPr fontId="1" type="noConversion"/>
  </si>
  <si>
    <t>小计</t>
    <phoneticPr fontId="1" type="noConversion"/>
  </si>
  <si>
    <t>1.5平电线</t>
    <phoneticPr fontId="1" type="noConversion"/>
  </si>
  <si>
    <t>卷</t>
    <phoneticPr fontId="1" type="noConversion"/>
  </si>
  <si>
    <t>100米/卷</t>
    <phoneticPr fontId="1" type="noConversion"/>
  </si>
  <si>
    <t>2.5平电线</t>
    <phoneticPr fontId="1" type="noConversion"/>
  </si>
  <si>
    <t>4.0平电线</t>
    <phoneticPr fontId="1" type="noConversion"/>
  </si>
  <si>
    <t>吸顶灯，白光</t>
    <phoneticPr fontId="1" type="noConversion"/>
  </si>
  <si>
    <t>其它</t>
    <phoneticPr fontId="1" type="noConversion"/>
  </si>
  <si>
    <t>封阳台</t>
    <phoneticPr fontId="1" type="noConversion"/>
  </si>
  <si>
    <t>水泥</t>
    <phoneticPr fontId="1" type="noConversion"/>
  </si>
  <si>
    <t>沙子</t>
    <phoneticPr fontId="1" type="noConversion"/>
  </si>
  <si>
    <t>副</t>
    <phoneticPr fontId="1" type="noConversion"/>
  </si>
  <si>
    <t>备 注</t>
    <phoneticPr fontId="1" type="noConversion"/>
  </si>
  <si>
    <t>状态</t>
    <phoneticPr fontId="1" type="noConversion"/>
  </si>
  <si>
    <t>材料名称</t>
    <phoneticPr fontId="1" type="noConversion"/>
  </si>
  <si>
    <t>订货</t>
    <phoneticPr fontId="1" type="noConversion"/>
  </si>
  <si>
    <t>安装</t>
    <phoneticPr fontId="1" type="noConversion"/>
  </si>
  <si>
    <t>总费用</t>
    <phoneticPr fontId="1" type="noConversion"/>
  </si>
  <si>
    <t>提货</t>
    <phoneticPr fontId="1" type="noConversion"/>
  </si>
  <si>
    <t>√</t>
    <phoneticPr fontId="1" type="noConversion"/>
  </si>
  <si>
    <t>电热水器</t>
    <phoneticPr fontId="1" type="noConversion"/>
  </si>
  <si>
    <t>65L</t>
    <phoneticPr fontId="1" type="noConversion"/>
  </si>
  <si>
    <t>K-8614-1-CP希罗柯</t>
    <phoneticPr fontId="1" type="noConversion"/>
  </si>
  <si>
    <t>花洒＋龙头</t>
    <phoneticPr fontId="1" type="noConversion"/>
  </si>
  <si>
    <t>橡木</t>
    <phoneticPr fontId="1" type="noConversion"/>
  </si>
  <si>
    <t>高密度烤瓷板</t>
    <phoneticPr fontId="1" type="noConversion"/>
  </si>
  <si>
    <t>抽屉锁</t>
    <phoneticPr fontId="1" type="noConversion"/>
  </si>
  <si>
    <t>浴室柜面盆龙头</t>
    <phoneticPr fontId="1" type="noConversion"/>
  </si>
  <si>
    <t>小厨宝</t>
    <phoneticPr fontId="1" type="noConversion"/>
  </si>
  <si>
    <t>烤饼机</t>
    <phoneticPr fontId="1" type="noConversion"/>
  </si>
  <si>
    <t>赠送</t>
    <phoneticPr fontId="1" type="noConversion"/>
  </si>
  <si>
    <t>√</t>
    <phoneticPr fontId="1" type="noConversion"/>
  </si>
  <si>
    <t>桶</t>
    <phoneticPr fontId="1" type="noConversion"/>
  </si>
  <si>
    <t>照明</t>
    <phoneticPr fontId="1" type="noConversion"/>
  </si>
  <si>
    <t>锁＋合页＋门吸</t>
    <phoneticPr fontId="1" type="noConversion"/>
  </si>
  <si>
    <t>实木</t>
    <phoneticPr fontId="1" type="noConversion"/>
  </si>
  <si>
    <t>入门门套</t>
    <phoneticPr fontId="1" type="noConversion"/>
  </si>
  <si>
    <t>石膏线条</t>
    <phoneticPr fontId="1" type="noConversion"/>
  </si>
  <si>
    <t>900×900，直角弧形</t>
    <phoneticPr fontId="1" type="noConversion"/>
  </si>
  <si>
    <t>√</t>
    <phoneticPr fontId="1" type="noConversion"/>
  </si>
  <si>
    <t>实计</t>
    <phoneticPr fontId="1" type="noConversion"/>
  </si>
  <si>
    <t>防水涂料</t>
    <phoneticPr fontId="1" type="noConversion"/>
  </si>
  <si>
    <t>20等径三通</t>
    <phoneticPr fontId="1" type="noConversion"/>
  </si>
  <si>
    <t>堵头</t>
    <phoneticPr fontId="1" type="noConversion"/>
  </si>
  <si>
    <t>生料带</t>
    <phoneticPr fontId="1" type="noConversion"/>
  </si>
  <si>
    <t>防水胶布</t>
    <phoneticPr fontId="1" type="noConversion"/>
  </si>
  <si>
    <t>40公分软管</t>
    <phoneticPr fontId="1" type="noConversion"/>
  </si>
  <si>
    <t>4分铜六角处丝</t>
    <phoneticPr fontId="1" type="noConversion"/>
  </si>
  <si>
    <t>穿线铜丝</t>
    <phoneticPr fontId="1" type="noConversion"/>
  </si>
  <si>
    <t>16PVC阻燃电线管</t>
    <phoneticPr fontId="1" type="noConversion"/>
  </si>
  <si>
    <t>16直节</t>
    <phoneticPr fontId="1" type="noConversion"/>
  </si>
  <si>
    <t>线盒锁口</t>
    <phoneticPr fontId="1" type="noConversion"/>
  </si>
  <si>
    <t>3.8米/根</t>
    <phoneticPr fontId="1" type="noConversion"/>
  </si>
  <si>
    <t>50斜三通</t>
    <phoneticPr fontId="1" type="noConversion"/>
  </si>
  <si>
    <t>PVC胶水（大）</t>
    <phoneticPr fontId="1" type="noConversion"/>
  </si>
  <si>
    <t>瓶</t>
    <phoneticPr fontId="1" type="noConversion"/>
  </si>
  <si>
    <t>25PPR热水管</t>
    <phoneticPr fontId="1" type="noConversion"/>
  </si>
  <si>
    <t>20PPR热水管</t>
    <phoneticPr fontId="1" type="noConversion"/>
  </si>
  <si>
    <t>25弯头</t>
    <phoneticPr fontId="1" type="noConversion"/>
  </si>
  <si>
    <t>25三通</t>
    <phoneticPr fontId="1" type="noConversion"/>
  </si>
  <si>
    <t>20过桥弯</t>
    <phoneticPr fontId="1" type="noConversion"/>
  </si>
  <si>
    <t>20直节</t>
    <phoneticPr fontId="1" type="noConversion"/>
  </si>
  <si>
    <t>20×20三通</t>
    <phoneticPr fontId="1" type="noConversion"/>
  </si>
  <si>
    <t>25×20大小头</t>
    <phoneticPr fontId="1" type="noConversion"/>
  </si>
  <si>
    <t>32×25大小头</t>
    <phoneticPr fontId="1" type="noConversion"/>
  </si>
  <si>
    <t>25×20内牙三通</t>
    <phoneticPr fontId="1" type="noConversion"/>
  </si>
  <si>
    <t>20弯头</t>
    <phoneticPr fontId="1" type="noConversion"/>
  </si>
  <si>
    <t>20×1/2内牙弯头</t>
    <phoneticPr fontId="1" type="noConversion"/>
  </si>
  <si>
    <t>20×1/2内牙三通</t>
    <phoneticPr fontId="1" type="noConversion"/>
  </si>
  <si>
    <t>分线盒</t>
    <phoneticPr fontId="1" type="noConversion"/>
  </si>
  <si>
    <t>扎丝</t>
    <phoneticPr fontId="1" type="noConversion"/>
  </si>
  <si>
    <t>钢钉</t>
    <phoneticPr fontId="1" type="noConversion"/>
  </si>
  <si>
    <t>线卡</t>
    <phoneticPr fontId="1" type="noConversion"/>
  </si>
  <si>
    <t>U型</t>
    <phoneticPr fontId="1" type="noConversion"/>
  </si>
  <si>
    <t>坐便器</t>
    <phoneticPr fontId="1" type="noConversion"/>
  </si>
  <si>
    <t>110PVC管</t>
    <phoneticPr fontId="1" type="noConversion"/>
  </si>
  <si>
    <t>110弯头</t>
    <phoneticPr fontId="1" type="noConversion"/>
  </si>
  <si>
    <t>50PVC管</t>
    <phoneticPr fontId="1" type="noConversion"/>
  </si>
  <si>
    <t>50弯头</t>
    <phoneticPr fontId="1" type="noConversion"/>
  </si>
  <si>
    <t>50三通</t>
    <phoneticPr fontId="1" type="noConversion"/>
  </si>
  <si>
    <t>50直节</t>
    <phoneticPr fontId="1" type="noConversion"/>
  </si>
  <si>
    <t>斤</t>
    <phoneticPr fontId="1" type="noConversion"/>
  </si>
  <si>
    <t>片</t>
    <phoneticPr fontId="1" type="noConversion"/>
  </si>
  <si>
    <t>瓷砖加工费</t>
    <phoneticPr fontId="1" type="noConversion"/>
  </si>
  <si>
    <t>卫生间门</t>
    <phoneticPr fontId="1" type="noConversion"/>
  </si>
  <si>
    <t>踢脚线</t>
    <phoneticPr fontId="1" type="noConversion"/>
  </si>
  <si>
    <t>方</t>
    <phoneticPr fontId="1" type="noConversion"/>
  </si>
  <si>
    <t>包</t>
    <phoneticPr fontId="1" type="noConversion"/>
  </si>
  <si>
    <t>平米</t>
    <phoneticPr fontId="1" type="noConversion"/>
  </si>
  <si>
    <t>电话插座</t>
    <phoneticPr fontId="1" type="noConversion"/>
  </si>
  <si>
    <t>网线插座</t>
    <phoneticPr fontId="1" type="noConversion"/>
  </si>
  <si>
    <t>两开单控</t>
    <phoneticPr fontId="1" type="noConversion"/>
  </si>
  <si>
    <t>两开双控开关</t>
    <phoneticPr fontId="1" type="noConversion"/>
  </si>
  <si>
    <t>豆浆机</t>
    <phoneticPr fontId="1" type="noConversion"/>
  </si>
  <si>
    <t>指接板</t>
    <phoneticPr fontId="1" type="noConversion"/>
  </si>
  <si>
    <t>冷水角阀</t>
    <phoneticPr fontId="1" type="noConversion"/>
  </si>
  <si>
    <t>热水角阀</t>
    <phoneticPr fontId="1" type="noConversion"/>
  </si>
  <si>
    <t>20kg</t>
    <phoneticPr fontId="1" type="noConversion"/>
  </si>
  <si>
    <t>餐桌+6餐椅</t>
    <phoneticPr fontId="1" type="noConversion"/>
  </si>
  <si>
    <t>12kg</t>
    <phoneticPr fontId="1" type="noConversion"/>
  </si>
  <si>
    <t>大理石</t>
    <phoneticPr fontId="1" type="noConversion"/>
  </si>
  <si>
    <t>槺树</t>
    <phoneticPr fontId="1" type="noConversion"/>
  </si>
  <si>
    <t>复合</t>
    <phoneticPr fontId="1" type="noConversion"/>
  </si>
  <si>
    <t>白乳胶</t>
    <phoneticPr fontId="1" type="noConversion"/>
  </si>
  <si>
    <t>桶</t>
    <phoneticPr fontId="1" type="noConversion"/>
  </si>
  <si>
    <t>4Kg</t>
    <phoneticPr fontId="1" type="noConversion"/>
  </si>
  <si>
    <t>防霉密封胶</t>
    <phoneticPr fontId="1" type="noConversion"/>
  </si>
  <si>
    <t>半透明</t>
    <phoneticPr fontId="1" type="noConversion"/>
  </si>
  <si>
    <t>支</t>
    <phoneticPr fontId="1" type="noConversion"/>
  </si>
  <si>
    <t>樟木背板</t>
    <phoneticPr fontId="1" type="noConversion"/>
  </si>
  <si>
    <t>E0，18mm</t>
    <phoneticPr fontId="1" type="noConversion"/>
  </si>
  <si>
    <t>7mm</t>
    <phoneticPr fontId="1" type="noConversion"/>
  </si>
  <si>
    <t>油漆</t>
    <phoneticPr fontId="1" type="noConversion"/>
  </si>
  <si>
    <t>石膏板</t>
    <phoneticPr fontId="1" type="noConversion"/>
  </si>
  <si>
    <t>大芯板</t>
    <phoneticPr fontId="1" type="noConversion"/>
  </si>
  <si>
    <t>明拉手</t>
    <phoneticPr fontId="1" type="noConversion"/>
  </si>
  <si>
    <t>暗拉手</t>
    <phoneticPr fontId="1" type="noConversion"/>
  </si>
  <si>
    <t>裤架</t>
    <phoneticPr fontId="1" type="noConversion"/>
  </si>
  <si>
    <t>十一</t>
    <phoneticPr fontId="1" type="noConversion"/>
  </si>
  <si>
    <t>油漆</t>
    <phoneticPr fontId="1" type="noConversion"/>
  </si>
  <si>
    <t>刮瓷</t>
    <phoneticPr fontId="1" type="noConversion"/>
  </si>
  <si>
    <t>刮瓷</t>
    <phoneticPr fontId="1" type="noConversion"/>
  </si>
  <si>
    <t>十二</t>
    <phoneticPr fontId="1" type="noConversion"/>
  </si>
  <si>
    <t>十三</t>
    <phoneticPr fontId="1" type="noConversion"/>
  </si>
  <si>
    <t>十四</t>
    <phoneticPr fontId="1" type="noConversion"/>
  </si>
  <si>
    <t>0.3mm澳松板</t>
    <phoneticPr fontId="1" type="noConversion"/>
  </si>
  <si>
    <t>三层指接板</t>
    <phoneticPr fontId="1" type="noConversion"/>
  </si>
  <si>
    <t>4cm线</t>
    <phoneticPr fontId="1" type="noConversion"/>
  </si>
  <si>
    <t>3cm线</t>
    <phoneticPr fontId="1" type="noConversion"/>
  </si>
  <si>
    <t>2.5cm线</t>
    <phoneticPr fontId="1" type="noConversion"/>
  </si>
  <si>
    <t>米</t>
    <phoneticPr fontId="1" type="noConversion"/>
  </si>
  <si>
    <t>1.7cm樟木板</t>
    <phoneticPr fontId="1" type="noConversion"/>
  </si>
  <si>
    <t>张</t>
    <phoneticPr fontId="1" type="noConversion"/>
  </si>
  <si>
    <t>F30气钉</t>
    <phoneticPr fontId="1" type="noConversion"/>
  </si>
  <si>
    <t>盒</t>
    <phoneticPr fontId="1" type="noConversion"/>
  </si>
  <si>
    <t>F20气钉</t>
    <phoneticPr fontId="1" type="noConversion"/>
  </si>
  <si>
    <t>F15气钉</t>
    <phoneticPr fontId="1" type="noConversion"/>
  </si>
  <si>
    <t>6/12</t>
    <phoneticPr fontId="1" type="noConversion"/>
  </si>
  <si>
    <t>地板钉</t>
    <phoneticPr fontId="1" type="noConversion"/>
  </si>
  <si>
    <t>半元钉</t>
    <phoneticPr fontId="1" type="noConversion"/>
  </si>
  <si>
    <t>蚊钉</t>
    <phoneticPr fontId="1" type="noConversion"/>
  </si>
  <si>
    <t>3×5cm方料</t>
    <phoneticPr fontId="1" type="noConversion"/>
  </si>
  <si>
    <t>捆</t>
    <phoneticPr fontId="1" type="noConversion"/>
  </si>
  <si>
    <t>油漆</t>
    <phoneticPr fontId="1" type="noConversion"/>
  </si>
  <si>
    <t>油漆工具</t>
    <phoneticPr fontId="1" type="noConversion"/>
  </si>
  <si>
    <t>三节18寸道轨</t>
    <phoneticPr fontId="1" type="noConversion"/>
  </si>
  <si>
    <t>三节20寸道轨</t>
    <phoneticPr fontId="1" type="noConversion"/>
  </si>
  <si>
    <t>挂衣杆</t>
    <phoneticPr fontId="1" type="noConversion"/>
  </si>
  <si>
    <t>管座</t>
    <phoneticPr fontId="1" type="noConversion"/>
  </si>
  <si>
    <t>对</t>
    <phoneticPr fontId="1" type="noConversion"/>
  </si>
  <si>
    <t>全盖铰链</t>
    <phoneticPr fontId="1" type="noConversion"/>
  </si>
  <si>
    <t>只</t>
    <phoneticPr fontId="1" type="noConversion"/>
  </si>
  <si>
    <t>半盖铰链</t>
    <phoneticPr fontId="1" type="noConversion"/>
  </si>
  <si>
    <t>内藏铰链</t>
    <phoneticPr fontId="1" type="noConversion"/>
  </si>
  <si>
    <t>阳台洗衣盆</t>
    <phoneticPr fontId="1" type="noConversion"/>
  </si>
  <si>
    <t>阳台洗衣盆龙头</t>
    <phoneticPr fontId="1" type="noConversion"/>
  </si>
  <si>
    <t>拖把龙头</t>
    <phoneticPr fontId="1" type="noConversion"/>
  </si>
  <si>
    <t>腻子粉</t>
    <phoneticPr fontId="1" type="noConversion"/>
  </si>
  <si>
    <t>三节12寸道轨</t>
    <phoneticPr fontId="1" type="noConversion"/>
  </si>
  <si>
    <t>付</t>
    <phoneticPr fontId="1" type="noConversion"/>
  </si>
  <si>
    <t>黑色树脂漆</t>
    <phoneticPr fontId="1" type="noConversion"/>
  </si>
  <si>
    <t>护角条</t>
    <phoneticPr fontId="1" type="noConversion"/>
  </si>
  <si>
    <t>白乳胶</t>
    <phoneticPr fontId="1" type="noConversion"/>
  </si>
  <si>
    <t>4Kg</t>
    <phoneticPr fontId="1" type="noConversion"/>
  </si>
  <si>
    <t>粒德粉</t>
    <phoneticPr fontId="1" type="noConversion"/>
  </si>
  <si>
    <t>600目双飞粉</t>
    <phoneticPr fontId="1" type="noConversion"/>
  </si>
  <si>
    <t>乳胶漆</t>
    <phoneticPr fontId="1" type="noConversion"/>
  </si>
  <si>
    <t>303胶水</t>
    <phoneticPr fontId="1" type="noConversion"/>
  </si>
  <si>
    <t>袋</t>
    <phoneticPr fontId="1" type="noConversion"/>
  </si>
  <si>
    <t>石膏粉</t>
    <phoneticPr fontId="1" type="noConversion"/>
  </si>
  <si>
    <t>1P</t>
    <phoneticPr fontId="1" type="noConversion"/>
  </si>
  <si>
    <t>浴室柜照明</t>
    <phoneticPr fontId="1" type="noConversion"/>
  </si>
  <si>
    <t>主卧床+床垫</t>
    <phoneticPr fontId="1" type="noConversion"/>
  </si>
  <si>
    <t>主卧电脑桌、书架</t>
    <phoneticPr fontId="1" type="noConversion"/>
  </si>
  <si>
    <t>内晾衣架</t>
    <phoneticPr fontId="1" type="noConversion"/>
  </si>
  <si>
    <t>外晾衣架</t>
    <phoneticPr fontId="1" type="noConversion"/>
  </si>
  <si>
    <t>DVD</t>
    <phoneticPr fontId="1" type="noConversion"/>
  </si>
  <si>
    <t>品牌</t>
    <phoneticPr fontId="1" type="noConversion"/>
  </si>
  <si>
    <t>房屋装修清单</t>
    <phoneticPr fontId="1" type="noConversion"/>
  </si>
  <si>
    <t>建筑面积XXX
使用面积XXX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</si>
</sst>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7" formatCode="0.00_);[Red]\(0.00\)"/>
    <numFmt numFmtId="178" formatCode="0.0_);[Red]\(0.0\)"/>
    <numFmt numFmtId="179" formatCode="&quot;¥&quot;#,##0_);[Red]\(&quot;¥&quot;#,##0\)"/>
    <numFmt numFmtId="180" formatCode="&quot;¥&quot;#,##0.0_);[Red]\(&quot;¥&quot;#,##0.0\)"/>
    <numFmt numFmtId="181" formatCode="&quot;¥&quot;#,##0.00_);[Red]\(&quot;¥&quot;#,##0.00\)"/>
    <numFmt numFmtId="182" formatCode="0_);[Red]\(0\)"/>
  </numFmts>
  <fonts count="23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b/>
      <sz val="16"/>
      <name val="华文楷体"/>
      <charset val="134"/>
    </font>
    <font>
      <b/>
      <sz val="12"/>
      <name val="华文楷体"/>
      <charset val="134"/>
    </font>
    <font>
      <b/>
      <sz val="10"/>
      <name val="华文楷体"/>
      <charset val="134"/>
    </font>
    <font>
      <b/>
      <sz val="11"/>
      <name val="华文楷体"/>
      <charset val="134"/>
    </font>
    <font>
      <sz val="11"/>
      <color indexed="8"/>
      <name val="华文楷体"/>
      <charset val="134"/>
    </font>
    <font>
      <sz val="10"/>
      <name val="华文楷体"/>
      <charset val="134"/>
    </font>
    <font>
      <b/>
      <sz val="11"/>
      <color indexed="10"/>
      <name val="华文楷体"/>
      <charset val="134"/>
    </font>
    <font>
      <sz val="11"/>
      <color indexed="10"/>
      <name val="华文楷体"/>
      <charset val="134"/>
    </font>
    <font>
      <sz val="11"/>
      <name val="华文楷体"/>
      <charset val="134"/>
    </font>
    <font>
      <b/>
      <sz val="10"/>
      <color indexed="10"/>
      <name val="华文楷体"/>
      <charset val="134"/>
    </font>
    <font>
      <sz val="10"/>
      <color indexed="10"/>
      <name val="华文楷体"/>
      <charset val="134"/>
    </font>
    <font>
      <sz val="10"/>
      <color indexed="8"/>
      <name val="华文楷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78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center" vertical="center"/>
    </xf>
    <xf numFmtId="179" fontId="6" fillId="0" borderId="0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79" fontId="5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178" fontId="1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179" fontId="15" fillId="0" borderId="3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vertical="center"/>
    </xf>
    <xf numFmtId="182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181" fontId="16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77" fontId="16" fillId="0" borderId="3" xfId="0" applyNumberFormat="1" applyFont="1" applyBorder="1" applyAlignment="1">
      <alignment horizontal="center" vertical="center"/>
    </xf>
    <xf numFmtId="181" fontId="22" fillId="0" borderId="3" xfId="0" applyNumberFormat="1" applyFont="1" applyFill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178" fontId="20" fillId="2" borderId="3" xfId="0" applyNumberFormat="1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center" vertical="center"/>
    </xf>
    <xf numFmtId="179" fontId="22" fillId="2" borderId="3" xfId="0" applyNumberFormat="1" applyFont="1" applyFill="1" applyBorder="1" applyAlignment="1">
      <alignment horizontal="center" vertical="center"/>
    </xf>
    <xf numFmtId="179" fontId="20" fillId="2" borderId="3" xfId="0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vertical="center"/>
    </xf>
    <xf numFmtId="0" fontId="19" fillId="2" borderId="3" xfId="0" applyFont="1" applyFill="1" applyBorder="1" applyAlignment="1">
      <alignment vertical="center"/>
    </xf>
    <xf numFmtId="181" fontId="19" fillId="0" borderId="3" xfId="0" applyNumberFormat="1" applyFont="1" applyBorder="1" applyAlignment="1">
      <alignment vertical="center"/>
    </xf>
    <xf numFmtId="181" fontId="22" fillId="2" borderId="3" xfId="0" applyNumberFormat="1" applyFont="1" applyFill="1" applyBorder="1" applyAlignment="1">
      <alignment horizontal="center" vertical="center"/>
    </xf>
    <xf numFmtId="179" fontId="22" fillId="0" borderId="3" xfId="0" applyNumberFormat="1" applyFont="1" applyFill="1" applyBorder="1" applyAlignment="1">
      <alignment horizontal="center" vertical="center"/>
    </xf>
    <xf numFmtId="179" fontId="16" fillId="0" borderId="3" xfId="0" applyNumberFormat="1" applyFont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180" fontId="22" fillId="0" borderId="3" xfId="0" applyNumberFormat="1" applyFont="1" applyFill="1" applyBorder="1" applyAlignment="1">
      <alignment horizontal="center" vertical="center"/>
    </xf>
    <xf numFmtId="177" fontId="20" fillId="2" borderId="3" xfId="0" applyNumberFormat="1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179" fontId="19" fillId="0" borderId="3" xfId="0" applyNumberFormat="1" applyFont="1" applyBorder="1" applyAlignment="1">
      <alignment vertical="center"/>
    </xf>
    <xf numFmtId="49" fontId="16" fillId="0" borderId="3" xfId="0" applyNumberFormat="1" applyFont="1" applyBorder="1" applyAlignment="1">
      <alignment horizontal="left" vertical="center"/>
    </xf>
    <xf numFmtId="180" fontId="16" fillId="0" borderId="3" xfId="0" applyNumberFormat="1" applyFont="1" applyBorder="1" applyAlignment="1">
      <alignment horizontal="center" vertical="center"/>
    </xf>
    <xf numFmtId="179" fontId="20" fillId="0" borderId="3" xfId="0" applyNumberFormat="1" applyFont="1" applyFill="1" applyBorder="1" applyAlignment="1">
      <alignment horizontal="center" vertical="center"/>
    </xf>
    <xf numFmtId="178" fontId="16" fillId="0" borderId="3" xfId="0" applyNumberFormat="1" applyFont="1" applyBorder="1" applyAlignment="1">
      <alignment horizontal="left" vertical="center"/>
    </xf>
    <xf numFmtId="178" fontId="16" fillId="2" borderId="3" xfId="0" applyNumberFormat="1" applyFont="1" applyFill="1" applyBorder="1" applyAlignment="1">
      <alignment horizontal="center" vertical="center"/>
    </xf>
    <xf numFmtId="0" fontId="22" fillId="0" borderId="3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30"/>
  <sheetViews>
    <sheetView tabSelected="1" workbookViewId="0">
      <pane ySplit="4" topLeftCell="A5" activePane="bottomLeft" state="frozen"/>
      <selection pane="bottomLeft" activeCell="N8" sqref="N8"/>
    </sheetView>
  </sheetViews>
  <sheetFormatPr defaultRowHeight="18" customHeight="1"/>
  <cols>
    <col min="1" max="1" width="6.125" style="7" customWidth="1"/>
    <col min="2" max="2" width="14.625" style="12" customWidth="1"/>
    <col min="3" max="3" width="8.25" style="2" customWidth="1"/>
    <col min="4" max="4" width="16.375" style="2" customWidth="1"/>
    <col min="5" max="5" width="7.75" style="2" customWidth="1"/>
    <col min="6" max="7" width="6.5" style="2" customWidth="1"/>
    <col min="8" max="8" width="9.75" style="2" customWidth="1"/>
    <col min="9" max="9" width="16.25" style="2" customWidth="1"/>
    <col min="10" max="11" width="6.125" style="13" customWidth="1"/>
    <col min="12" max="12" width="5.875" style="13" customWidth="1"/>
    <col min="13" max="13" width="13.75" style="2" customWidth="1"/>
    <col min="14" max="15" width="9" style="2"/>
    <col min="16" max="16" width="10.25" style="2" bestFit="1" customWidth="1"/>
    <col min="17" max="16384" width="9" style="2"/>
  </cols>
  <sheetData>
    <row r="1" spans="1:13" ht="22.5" customHeight="1">
      <c r="A1" s="68" t="s">
        <v>282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5" t="s">
        <v>121</v>
      </c>
      <c r="M1" s="65"/>
    </row>
    <row r="2" spans="1:13" ht="22.5" customHeigh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9">
        <f>H32+H48+H53+H58+H77+H85+H91+H19104+H108+H124+H136+H142+H176+H214+H181+H191+H99+H198</f>
        <v>98804.112275000007</v>
      </c>
      <c r="M2" s="65"/>
    </row>
    <row r="3" spans="1:13" s="3" customFormat="1" ht="18" customHeight="1">
      <c r="A3" s="70" t="s">
        <v>1</v>
      </c>
      <c r="B3" s="65" t="s">
        <v>118</v>
      </c>
      <c r="C3" s="65" t="s">
        <v>281</v>
      </c>
      <c r="D3" s="65" t="s">
        <v>2</v>
      </c>
      <c r="E3" s="65" t="s">
        <v>3</v>
      </c>
      <c r="F3" s="65" t="s">
        <v>4</v>
      </c>
      <c r="G3" s="65" t="s">
        <v>5</v>
      </c>
      <c r="H3" s="65" t="s">
        <v>6</v>
      </c>
      <c r="I3" s="65" t="s">
        <v>7</v>
      </c>
      <c r="J3" s="66" t="s">
        <v>117</v>
      </c>
      <c r="K3" s="66"/>
      <c r="L3" s="66"/>
      <c r="M3" s="65" t="s">
        <v>116</v>
      </c>
    </row>
    <row r="4" spans="1:13" s="3" customFormat="1" ht="18" customHeight="1">
      <c r="A4" s="70"/>
      <c r="B4" s="65"/>
      <c r="C4" s="65"/>
      <c r="D4" s="65"/>
      <c r="E4" s="65"/>
      <c r="F4" s="65"/>
      <c r="G4" s="65"/>
      <c r="H4" s="65"/>
      <c r="I4" s="65"/>
      <c r="J4" s="19" t="s">
        <v>119</v>
      </c>
      <c r="K4" s="19" t="s">
        <v>122</v>
      </c>
      <c r="L4" s="19" t="s">
        <v>120</v>
      </c>
      <c r="M4" s="65"/>
    </row>
    <row r="5" spans="1:13" s="5" customFormat="1" ht="18" customHeight="1">
      <c r="A5" s="20" t="s">
        <v>9</v>
      </c>
      <c r="B5" s="21" t="s">
        <v>10</v>
      </c>
      <c r="C5" s="22"/>
      <c r="D5" s="22"/>
      <c r="E5" s="22"/>
      <c r="F5" s="22"/>
      <c r="G5" s="22"/>
      <c r="H5" s="23"/>
      <c r="I5" s="24"/>
      <c r="J5" s="25"/>
      <c r="K5" s="25"/>
      <c r="L5" s="26"/>
      <c r="M5" s="67" t="s">
        <v>283</v>
      </c>
    </row>
    <row r="6" spans="1:13" s="4" customFormat="1" ht="18" customHeight="1">
      <c r="A6" s="27">
        <v>1</v>
      </c>
      <c r="B6" s="28" t="s">
        <v>20</v>
      </c>
      <c r="C6" s="19"/>
      <c r="D6" s="19"/>
      <c r="E6" s="19"/>
      <c r="F6" s="19"/>
      <c r="G6" s="19"/>
      <c r="H6" s="19"/>
      <c r="I6" s="24"/>
      <c r="J6" s="29"/>
      <c r="K6" s="29"/>
      <c r="L6" s="26"/>
      <c r="M6" s="64"/>
    </row>
    <row r="7" spans="1:13" ht="18" customHeight="1">
      <c r="A7" s="31">
        <v>1.1000000000000001</v>
      </c>
      <c r="B7" s="32" t="s">
        <v>160</v>
      </c>
      <c r="C7" s="33"/>
      <c r="D7" s="33"/>
      <c r="E7" s="33">
        <v>38</v>
      </c>
      <c r="F7" s="33">
        <v>3</v>
      </c>
      <c r="G7" s="33" t="s">
        <v>0</v>
      </c>
      <c r="H7" s="34">
        <f>E7*F7*0.85</f>
        <v>96.899999999999991</v>
      </c>
      <c r="I7" s="63"/>
      <c r="J7" s="35" t="s">
        <v>135</v>
      </c>
      <c r="K7" s="35" t="s">
        <v>135</v>
      </c>
      <c r="L7" s="36" t="s">
        <v>135</v>
      </c>
      <c r="M7" s="64"/>
    </row>
    <row r="8" spans="1:13" ht="18" customHeight="1">
      <c r="A8" s="31">
        <v>1.2</v>
      </c>
      <c r="B8" s="32" t="s">
        <v>161</v>
      </c>
      <c r="C8" s="33"/>
      <c r="D8" s="33"/>
      <c r="E8" s="33">
        <v>26</v>
      </c>
      <c r="F8" s="33">
        <v>12</v>
      </c>
      <c r="G8" s="33" t="s">
        <v>0</v>
      </c>
      <c r="H8" s="34">
        <f>E8*F8*0.85</f>
        <v>265.2</v>
      </c>
      <c r="I8" s="63"/>
      <c r="J8" s="35" t="s">
        <v>135</v>
      </c>
      <c r="K8" s="35" t="s">
        <v>135</v>
      </c>
      <c r="L8" s="36" t="s">
        <v>135</v>
      </c>
      <c r="M8" s="64"/>
    </row>
    <row r="9" spans="1:13" ht="18" customHeight="1">
      <c r="A9" s="31">
        <v>1.3</v>
      </c>
      <c r="B9" s="32" t="s">
        <v>162</v>
      </c>
      <c r="C9" s="33"/>
      <c r="D9" s="33"/>
      <c r="E9" s="33">
        <v>6.29</v>
      </c>
      <c r="F9" s="33">
        <v>2</v>
      </c>
      <c r="G9" s="33" t="s">
        <v>34</v>
      </c>
      <c r="H9" s="34">
        <f>E9*F9*0.45*0.85</f>
        <v>4.8118500000000006</v>
      </c>
      <c r="I9" s="63"/>
      <c r="J9" s="35" t="s">
        <v>135</v>
      </c>
      <c r="K9" s="35" t="s">
        <v>135</v>
      </c>
      <c r="L9" s="36" t="s">
        <v>135</v>
      </c>
      <c r="M9" s="64"/>
    </row>
    <row r="10" spans="1:13" ht="18" customHeight="1">
      <c r="A10" s="31">
        <v>1.4</v>
      </c>
      <c r="B10" s="32" t="s">
        <v>163</v>
      </c>
      <c r="C10" s="33"/>
      <c r="D10" s="33"/>
      <c r="E10" s="33">
        <v>8.98</v>
      </c>
      <c r="F10" s="33">
        <v>2</v>
      </c>
      <c r="G10" s="33" t="s">
        <v>34</v>
      </c>
      <c r="H10" s="34">
        <f t="shared" ref="H10:H21" si="0">E10*F10*0.45*0.85</f>
        <v>6.8697000000000008</v>
      </c>
      <c r="I10" s="63"/>
      <c r="J10" s="35" t="s">
        <v>135</v>
      </c>
      <c r="K10" s="35" t="s">
        <v>135</v>
      </c>
      <c r="L10" s="36" t="s">
        <v>135</v>
      </c>
      <c r="M10" s="64"/>
    </row>
    <row r="11" spans="1:13" ht="18" customHeight="1">
      <c r="A11" s="31">
        <v>1.5</v>
      </c>
      <c r="B11" s="32" t="s">
        <v>166</v>
      </c>
      <c r="C11" s="33"/>
      <c r="D11" s="33"/>
      <c r="E11" s="33">
        <v>8.2200000000000006</v>
      </c>
      <c r="F11" s="33">
        <v>4</v>
      </c>
      <c r="G11" s="33" t="s">
        <v>34</v>
      </c>
      <c r="H11" s="34">
        <f t="shared" si="0"/>
        <v>12.576600000000001</v>
      </c>
      <c r="I11" s="63"/>
      <c r="J11" s="35" t="s">
        <v>135</v>
      </c>
      <c r="K11" s="35" t="s">
        <v>135</v>
      </c>
      <c r="L11" s="36" t="s">
        <v>135</v>
      </c>
      <c r="M11" s="64"/>
    </row>
    <row r="12" spans="1:13" ht="18" customHeight="1">
      <c r="A12" s="31">
        <v>1.6</v>
      </c>
      <c r="B12" s="32" t="s">
        <v>164</v>
      </c>
      <c r="C12" s="33"/>
      <c r="D12" s="33"/>
      <c r="E12" s="33">
        <v>10.4</v>
      </c>
      <c r="F12" s="33">
        <v>6</v>
      </c>
      <c r="G12" s="33" t="s">
        <v>34</v>
      </c>
      <c r="H12" s="34">
        <f t="shared" si="0"/>
        <v>23.868000000000002</v>
      </c>
      <c r="I12" s="63"/>
      <c r="J12" s="35" t="s">
        <v>135</v>
      </c>
      <c r="K12" s="35" t="s">
        <v>135</v>
      </c>
      <c r="L12" s="36" t="s">
        <v>135</v>
      </c>
      <c r="M12" s="64"/>
    </row>
    <row r="13" spans="1:13" ht="18" customHeight="1">
      <c r="A13" s="31">
        <v>1.7</v>
      </c>
      <c r="B13" s="32" t="s">
        <v>165</v>
      </c>
      <c r="C13" s="33"/>
      <c r="D13" s="33"/>
      <c r="E13" s="33">
        <v>3.78</v>
      </c>
      <c r="F13" s="33">
        <v>5</v>
      </c>
      <c r="G13" s="33" t="s">
        <v>34</v>
      </c>
      <c r="H13" s="34">
        <f t="shared" si="0"/>
        <v>7.2292499999999986</v>
      </c>
      <c r="I13" s="63"/>
      <c r="J13" s="35" t="s">
        <v>135</v>
      </c>
      <c r="K13" s="35" t="s">
        <v>135</v>
      </c>
      <c r="L13" s="36" t="s">
        <v>135</v>
      </c>
      <c r="M13" s="64"/>
    </row>
    <row r="14" spans="1:13" ht="18" customHeight="1">
      <c r="A14" s="31">
        <v>1.9</v>
      </c>
      <c r="B14" s="32" t="s">
        <v>168</v>
      </c>
      <c r="C14" s="33"/>
      <c r="D14" s="33"/>
      <c r="E14" s="33">
        <v>6.2</v>
      </c>
      <c r="F14" s="33">
        <v>1</v>
      </c>
      <c r="G14" s="33" t="s">
        <v>34</v>
      </c>
      <c r="H14" s="34">
        <f t="shared" si="0"/>
        <v>2.3715000000000002</v>
      </c>
      <c r="I14" s="63"/>
      <c r="J14" s="35" t="s">
        <v>135</v>
      </c>
      <c r="K14" s="35" t="s">
        <v>135</v>
      </c>
      <c r="L14" s="36" t="s">
        <v>135</v>
      </c>
      <c r="M14" s="64"/>
    </row>
    <row r="15" spans="1:13" ht="18" customHeight="1">
      <c r="A15" s="37">
        <v>1.1000000000000001</v>
      </c>
      <c r="B15" s="32" t="s">
        <v>169</v>
      </c>
      <c r="C15" s="33"/>
      <c r="D15" s="33"/>
      <c r="E15" s="33">
        <v>35.049999999999997</v>
      </c>
      <c r="F15" s="33">
        <v>1</v>
      </c>
      <c r="G15" s="33" t="s">
        <v>34</v>
      </c>
      <c r="H15" s="34">
        <f t="shared" si="0"/>
        <v>13.406624999999998</v>
      </c>
      <c r="I15" s="63"/>
      <c r="J15" s="35" t="s">
        <v>135</v>
      </c>
      <c r="K15" s="35" t="s">
        <v>135</v>
      </c>
      <c r="L15" s="36" t="s">
        <v>135</v>
      </c>
      <c r="M15" s="64"/>
    </row>
    <row r="16" spans="1:13" ht="18" customHeight="1">
      <c r="A16" s="37">
        <v>1.1100000000000001</v>
      </c>
      <c r="B16" s="32" t="s">
        <v>170</v>
      </c>
      <c r="C16" s="33"/>
      <c r="D16" s="33"/>
      <c r="E16" s="33">
        <v>4</v>
      </c>
      <c r="F16" s="33">
        <v>20</v>
      </c>
      <c r="G16" s="33" t="s">
        <v>34</v>
      </c>
      <c r="H16" s="34">
        <f t="shared" si="0"/>
        <v>30.599999999999998</v>
      </c>
      <c r="I16" s="63"/>
      <c r="J16" s="35" t="s">
        <v>135</v>
      </c>
      <c r="K16" s="35" t="s">
        <v>135</v>
      </c>
      <c r="L16" s="36" t="s">
        <v>135</v>
      </c>
      <c r="M16" s="64"/>
    </row>
    <row r="17" spans="1:13" ht="18" customHeight="1">
      <c r="A17" s="37">
        <v>1.1200000000000001</v>
      </c>
      <c r="B17" s="32" t="s">
        <v>171</v>
      </c>
      <c r="C17" s="33"/>
      <c r="D17" s="33"/>
      <c r="E17" s="33">
        <v>28.8</v>
      </c>
      <c r="F17" s="33">
        <v>13</v>
      </c>
      <c r="G17" s="33" t="s">
        <v>34</v>
      </c>
      <c r="H17" s="34">
        <f t="shared" si="0"/>
        <v>143.208</v>
      </c>
      <c r="I17" s="63"/>
      <c r="J17" s="35" t="s">
        <v>135</v>
      </c>
      <c r="K17" s="35" t="s">
        <v>135</v>
      </c>
      <c r="L17" s="36" t="s">
        <v>135</v>
      </c>
      <c r="M17" s="64"/>
    </row>
    <row r="18" spans="1:13" ht="18" customHeight="1">
      <c r="A18" s="37">
        <v>1.1299999999999999</v>
      </c>
      <c r="B18" s="32" t="s">
        <v>172</v>
      </c>
      <c r="C18" s="33"/>
      <c r="D18" s="33"/>
      <c r="E18" s="33">
        <v>28.7</v>
      </c>
      <c r="F18" s="33">
        <v>1</v>
      </c>
      <c r="G18" s="33"/>
      <c r="H18" s="34">
        <f t="shared" si="0"/>
        <v>10.977749999999999</v>
      </c>
      <c r="I18" s="63"/>
      <c r="J18" s="35" t="s">
        <v>135</v>
      </c>
      <c r="K18" s="35" t="s">
        <v>135</v>
      </c>
      <c r="L18" s="36" t="s">
        <v>135</v>
      </c>
      <c r="M18" s="64"/>
    </row>
    <row r="19" spans="1:13" ht="18" customHeight="1">
      <c r="A19" s="37">
        <v>1.1399999999999999</v>
      </c>
      <c r="B19" s="32" t="s">
        <v>146</v>
      </c>
      <c r="C19" s="33"/>
      <c r="D19" s="33"/>
      <c r="E19" s="38">
        <v>10</v>
      </c>
      <c r="F19" s="33">
        <v>2</v>
      </c>
      <c r="G19" s="33" t="s">
        <v>13</v>
      </c>
      <c r="H19" s="34">
        <f t="shared" si="0"/>
        <v>7.6499999999999995</v>
      </c>
      <c r="I19" s="63"/>
      <c r="J19" s="35" t="s">
        <v>135</v>
      </c>
      <c r="K19" s="35" t="s">
        <v>135</v>
      </c>
      <c r="L19" s="36" t="s">
        <v>135</v>
      </c>
      <c r="M19" s="64"/>
    </row>
    <row r="20" spans="1:13" ht="18" customHeight="1">
      <c r="A20" s="37">
        <v>1.1499999999999999</v>
      </c>
      <c r="B20" s="32" t="s">
        <v>167</v>
      </c>
      <c r="C20" s="33"/>
      <c r="D20" s="33"/>
      <c r="E20" s="38">
        <v>4</v>
      </c>
      <c r="F20" s="33">
        <v>2</v>
      </c>
      <c r="G20" s="33" t="s">
        <v>13</v>
      </c>
      <c r="H20" s="34">
        <f t="shared" si="0"/>
        <v>3.06</v>
      </c>
      <c r="I20" s="63"/>
      <c r="J20" s="35" t="s">
        <v>135</v>
      </c>
      <c r="K20" s="35" t="s">
        <v>135</v>
      </c>
      <c r="L20" s="36" t="s">
        <v>135</v>
      </c>
      <c r="M20" s="64"/>
    </row>
    <row r="21" spans="1:13" ht="18" customHeight="1">
      <c r="A21" s="37">
        <v>1.1599999999999999</v>
      </c>
      <c r="B21" s="32" t="s">
        <v>147</v>
      </c>
      <c r="C21" s="33"/>
      <c r="D21" s="33"/>
      <c r="E21" s="38">
        <v>14</v>
      </c>
      <c r="F21" s="33">
        <v>0.5</v>
      </c>
      <c r="G21" s="33" t="s">
        <v>13</v>
      </c>
      <c r="H21" s="34">
        <f t="shared" si="0"/>
        <v>2.6774999999999998</v>
      </c>
      <c r="I21" s="63"/>
      <c r="J21" s="35" t="s">
        <v>135</v>
      </c>
      <c r="K21" s="35" t="s">
        <v>135</v>
      </c>
      <c r="L21" s="36" t="s">
        <v>135</v>
      </c>
      <c r="M21" s="64"/>
    </row>
    <row r="22" spans="1:13" ht="18" customHeight="1">
      <c r="A22" s="37">
        <v>1.17</v>
      </c>
      <c r="B22" s="32" t="s">
        <v>148</v>
      </c>
      <c r="C22" s="33"/>
      <c r="D22" s="33"/>
      <c r="E22" s="38">
        <v>1</v>
      </c>
      <c r="F22" s="33">
        <v>4</v>
      </c>
      <c r="G22" s="33" t="s">
        <v>106</v>
      </c>
      <c r="H22" s="34">
        <f t="shared" ref="H22:H31" si="1">E22*F22</f>
        <v>4</v>
      </c>
      <c r="I22" s="63"/>
      <c r="J22" s="35" t="s">
        <v>135</v>
      </c>
      <c r="K22" s="35" t="s">
        <v>135</v>
      </c>
      <c r="L22" s="36" t="s">
        <v>135</v>
      </c>
      <c r="M22" s="39"/>
    </row>
    <row r="23" spans="1:13" ht="18" customHeight="1">
      <c r="A23" s="37">
        <v>1.18</v>
      </c>
      <c r="B23" s="32" t="s">
        <v>149</v>
      </c>
      <c r="C23" s="33"/>
      <c r="D23" s="33"/>
      <c r="E23" s="38">
        <v>4</v>
      </c>
      <c r="F23" s="33">
        <v>1</v>
      </c>
      <c r="G23" s="33" t="s">
        <v>106</v>
      </c>
      <c r="H23" s="34">
        <f t="shared" si="1"/>
        <v>4</v>
      </c>
      <c r="I23" s="63"/>
      <c r="J23" s="35" t="s">
        <v>135</v>
      </c>
      <c r="K23" s="35" t="s">
        <v>135</v>
      </c>
      <c r="L23" s="36" t="s">
        <v>135</v>
      </c>
      <c r="M23" s="39"/>
    </row>
    <row r="24" spans="1:13" ht="18" customHeight="1">
      <c r="A24" s="37">
        <v>1.19</v>
      </c>
      <c r="B24" s="32" t="s">
        <v>150</v>
      </c>
      <c r="C24" s="33"/>
      <c r="D24" s="33"/>
      <c r="E24" s="38">
        <v>5</v>
      </c>
      <c r="F24" s="33">
        <v>1</v>
      </c>
      <c r="G24" s="33" t="s">
        <v>0</v>
      </c>
      <c r="H24" s="34">
        <f t="shared" si="1"/>
        <v>5</v>
      </c>
      <c r="I24" s="63"/>
      <c r="J24" s="35" t="s">
        <v>135</v>
      </c>
      <c r="K24" s="35" t="s">
        <v>135</v>
      </c>
      <c r="L24" s="36" t="s">
        <v>135</v>
      </c>
      <c r="M24" s="39"/>
    </row>
    <row r="25" spans="1:13" ht="18" customHeight="1">
      <c r="A25" s="37">
        <v>1.2</v>
      </c>
      <c r="B25" s="32" t="s">
        <v>151</v>
      </c>
      <c r="C25" s="33"/>
      <c r="D25" s="33"/>
      <c r="E25" s="38">
        <v>3</v>
      </c>
      <c r="F25" s="33">
        <v>2</v>
      </c>
      <c r="G25" s="33" t="s">
        <v>13</v>
      </c>
      <c r="H25" s="34">
        <f t="shared" si="1"/>
        <v>6</v>
      </c>
      <c r="I25" s="63"/>
      <c r="J25" s="35" t="s">
        <v>135</v>
      </c>
      <c r="K25" s="35" t="s">
        <v>135</v>
      </c>
      <c r="L25" s="36" t="s">
        <v>135</v>
      </c>
      <c r="M25" s="39"/>
    </row>
    <row r="26" spans="1:13" ht="18" customHeight="1">
      <c r="A26" s="37">
        <v>1.21</v>
      </c>
      <c r="B26" s="32" t="s">
        <v>152</v>
      </c>
      <c r="C26" s="33"/>
      <c r="D26" s="33"/>
      <c r="E26" s="38">
        <v>0.3</v>
      </c>
      <c r="F26" s="33">
        <v>10</v>
      </c>
      <c r="G26" s="33" t="s">
        <v>24</v>
      </c>
      <c r="H26" s="34">
        <f t="shared" si="1"/>
        <v>3</v>
      </c>
      <c r="I26" s="63"/>
      <c r="J26" s="35" t="s">
        <v>135</v>
      </c>
      <c r="K26" s="35" t="s">
        <v>135</v>
      </c>
      <c r="L26" s="36" t="s">
        <v>135</v>
      </c>
      <c r="M26" s="39"/>
    </row>
    <row r="27" spans="1:13" ht="18" customHeight="1">
      <c r="A27" s="37">
        <v>1.22</v>
      </c>
      <c r="B27" s="32" t="s">
        <v>153</v>
      </c>
      <c r="C27" s="33"/>
      <c r="D27" s="33" t="s">
        <v>156</v>
      </c>
      <c r="E27" s="38">
        <v>3</v>
      </c>
      <c r="F27" s="33">
        <v>68</v>
      </c>
      <c r="G27" s="33" t="s">
        <v>0</v>
      </c>
      <c r="H27" s="34">
        <f t="shared" si="1"/>
        <v>204</v>
      </c>
      <c r="I27" s="63"/>
      <c r="J27" s="35" t="s">
        <v>135</v>
      </c>
      <c r="K27" s="35" t="s">
        <v>135</v>
      </c>
      <c r="L27" s="36" t="s">
        <v>135</v>
      </c>
      <c r="M27" s="39"/>
    </row>
    <row r="28" spans="1:13" ht="18" customHeight="1">
      <c r="A28" s="37">
        <v>1.23</v>
      </c>
      <c r="B28" s="32" t="s">
        <v>154</v>
      </c>
      <c r="C28" s="33"/>
      <c r="D28" s="33"/>
      <c r="E28" s="38">
        <v>0.1</v>
      </c>
      <c r="F28" s="33">
        <v>60</v>
      </c>
      <c r="G28" s="33" t="s">
        <v>13</v>
      </c>
      <c r="H28" s="34">
        <f t="shared" si="1"/>
        <v>6</v>
      </c>
      <c r="I28" s="63"/>
      <c r="J28" s="35" t="s">
        <v>135</v>
      </c>
      <c r="K28" s="35" t="s">
        <v>135</v>
      </c>
      <c r="L28" s="36" t="s">
        <v>135</v>
      </c>
      <c r="M28" s="39"/>
    </row>
    <row r="29" spans="1:13" ht="18" customHeight="1">
      <c r="A29" s="37">
        <v>1.24</v>
      </c>
      <c r="B29" s="32" t="s">
        <v>155</v>
      </c>
      <c r="C29" s="33"/>
      <c r="D29" s="33"/>
      <c r="E29" s="38">
        <v>0.3</v>
      </c>
      <c r="F29" s="33">
        <v>80</v>
      </c>
      <c r="G29" s="33" t="s">
        <v>13</v>
      </c>
      <c r="H29" s="34">
        <f t="shared" si="1"/>
        <v>24</v>
      </c>
      <c r="I29" s="63"/>
      <c r="J29" s="35" t="s">
        <v>135</v>
      </c>
      <c r="K29" s="35" t="s">
        <v>135</v>
      </c>
      <c r="L29" s="36" t="s">
        <v>135</v>
      </c>
      <c r="M29" s="39"/>
    </row>
    <row r="30" spans="1:13" ht="18" customHeight="1">
      <c r="A30" s="37">
        <v>1.25</v>
      </c>
      <c r="B30" s="32" t="s">
        <v>157</v>
      </c>
      <c r="C30" s="33"/>
      <c r="D30" s="33"/>
      <c r="E30" s="38">
        <v>3</v>
      </c>
      <c r="F30" s="33">
        <v>1</v>
      </c>
      <c r="G30" s="33" t="s">
        <v>13</v>
      </c>
      <c r="H30" s="34">
        <f t="shared" si="1"/>
        <v>3</v>
      </c>
      <c r="I30" s="63"/>
      <c r="J30" s="35" t="s">
        <v>135</v>
      </c>
      <c r="K30" s="35" t="s">
        <v>135</v>
      </c>
      <c r="L30" s="36" t="s">
        <v>135</v>
      </c>
      <c r="M30" s="39"/>
    </row>
    <row r="31" spans="1:13" ht="18" customHeight="1">
      <c r="A31" s="37">
        <v>1.26</v>
      </c>
      <c r="B31" s="32" t="s">
        <v>158</v>
      </c>
      <c r="C31" s="33"/>
      <c r="D31" s="33"/>
      <c r="E31" s="38">
        <v>4</v>
      </c>
      <c r="F31" s="33">
        <v>1</v>
      </c>
      <c r="G31" s="33" t="s">
        <v>159</v>
      </c>
      <c r="H31" s="34">
        <f t="shared" si="1"/>
        <v>4</v>
      </c>
      <c r="I31" s="63"/>
      <c r="J31" s="35" t="s">
        <v>135</v>
      </c>
      <c r="K31" s="35" t="s">
        <v>135</v>
      </c>
      <c r="L31" s="36" t="s">
        <v>135</v>
      </c>
      <c r="M31" s="39"/>
    </row>
    <row r="32" spans="1:13" s="6" customFormat="1" ht="18" customHeight="1">
      <c r="A32" s="40"/>
      <c r="B32" s="41" t="s">
        <v>37</v>
      </c>
      <c r="C32" s="42"/>
      <c r="D32" s="42"/>
      <c r="E32" s="43"/>
      <c r="F32" s="42"/>
      <c r="G32" s="42"/>
      <c r="H32" s="44">
        <f>SUM(H7:H31)</f>
        <v>894.40677499999993</v>
      </c>
      <c r="I32" s="42"/>
      <c r="J32" s="42"/>
      <c r="K32" s="42"/>
      <c r="L32" s="45"/>
      <c r="M32" s="46"/>
    </row>
    <row r="33" spans="1:13" s="4" customFormat="1" ht="18" customHeight="1">
      <c r="A33" s="27">
        <v>2</v>
      </c>
      <c r="B33" s="28" t="s">
        <v>45</v>
      </c>
      <c r="C33" s="19"/>
      <c r="D33" s="19"/>
      <c r="E33" s="19"/>
      <c r="F33" s="19"/>
      <c r="G33" s="19"/>
      <c r="H33" s="19"/>
      <c r="I33" s="19"/>
      <c r="J33" s="29"/>
      <c r="K33" s="29"/>
      <c r="L33" s="26"/>
      <c r="M33" s="39"/>
    </row>
    <row r="34" spans="1:13" ht="18" customHeight="1">
      <c r="A34" s="31">
        <v>2.1</v>
      </c>
      <c r="B34" s="32" t="s">
        <v>98</v>
      </c>
      <c r="C34" s="33"/>
      <c r="D34" s="33"/>
      <c r="E34" s="38">
        <v>13.86</v>
      </c>
      <c r="F34" s="33">
        <v>4</v>
      </c>
      <c r="G34" s="33" t="s">
        <v>13</v>
      </c>
      <c r="H34" s="38">
        <f>E34*F34</f>
        <v>55.44</v>
      </c>
      <c r="I34" s="33"/>
      <c r="J34" s="35" t="s">
        <v>135</v>
      </c>
      <c r="K34" s="35" t="s">
        <v>135</v>
      </c>
      <c r="L34" s="36" t="s">
        <v>135</v>
      </c>
      <c r="M34" s="39"/>
    </row>
    <row r="35" spans="1:13" ht="18" customHeight="1">
      <c r="A35" s="31">
        <v>2.2000000000000002</v>
      </c>
      <c r="B35" s="32" t="s">
        <v>99</v>
      </c>
      <c r="C35" s="33"/>
      <c r="D35" s="33"/>
      <c r="E35" s="38">
        <v>9.5</v>
      </c>
      <c r="F35" s="33">
        <v>30</v>
      </c>
      <c r="G35" s="33" t="s">
        <v>13</v>
      </c>
      <c r="H35" s="38">
        <f t="shared" ref="H35:H47" si="2">E35*F35</f>
        <v>285</v>
      </c>
      <c r="I35" s="33"/>
      <c r="J35" s="35" t="s">
        <v>135</v>
      </c>
      <c r="K35" s="35" t="s">
        <v>135</v>
      </c>
      <c r="L35" s="36" t="s">
        <v>135</v>
      </c>
      <c r="M35" s="39"/>
    </row>
    <row r="36" spans="1:13" ht="18" customHeight="1">
      <c r="A36" s="31">
        <v>2.2999999999999998</v>
      </c>
      <c r="B36" s="32" t="s">
        <v>100</v>
      </c>
      <c r="C36" s="33"/>
      <c r="D36" s="33"/>
      <c r="E36" s="38">
        <v>15.29</v>
      </c>
      <c r="F36" s="33">
        <v>3</v>
      </c>
      <c r="G36" s="33" t="s">
        <v>13</v>
      </c>
      <c r="H36" s="38">
        <f t="shared" si="2"/>
        <v>45.87</v>
      </c>
      <c r="I36" s="33"/>
      <c r="J36" s="35" t="s">
        <v>135</v>
      </c>
      <c r="K36" s="35" t="s">
        <v>135</v>
      </c>
      <c r="L36" s="36" t="s">
        <v>135</v>
      </c>
      <c r="M36" s="39"/>
    </row>
    <row r="37" spans="1:13" ht="18" customHeight="1">
      <c r="A37" s="31">
        <v>2.4</v>
      </c>
      <c r="B37" s="32" t="s">
        <v>193</v>
      </c>
      <c r="C37" s="33"/>
      <c r="D37" s="33"/>
      <c r="E37" s="38">
        <v>24.02</v>
      </c>
      <c r="F37" s="33">
        <v>1</v>
      </c>
      <c r="G37" s="33" t="s">
        <v>13</v>
      </c>
      <c r="H37" s="38">
        <f t="shared" si="2"/>
        <v>24.02</v>
      </c>
      <c r="I37" s="33"/>
      <c r="J37" s="35" t="s">
        <v>135</v>
      </c>
      <c r="K37" s="35" t="s">
        <v>135</v>
      </c>
      <c r="L37" s="36" t="s">
        <v>135</v>
      </c>
      <c r="M37" s="39"/>
    </row>
    <row r="38" spans="1:13" ht="18" customHeight="1">
      <c r="A38" s="31">
        <v>2.5</v>
      </c>
      <c r="B38" s="32" t="s">
        <v>194</v>
      </c>
      <c r="C38" s="33"/>
      <c r="D38" s="33"/>
      <c r="E38" s="38">
        <v>39.61</v>
      </c>
      <c r="F38" s="33">
        <v>3</v>
      </c>
      <c r="G38" s="33" t="s">
        <v>13</v>
      </c>
      <c r="H38" s="38">
        <f t="shared" si="2"/>
        <v>118.83</v>
      </c>
      <c r="I38" s="33"/>
      <c r="J38" s="35" t="s">
        <v>135</v>
      </c>
      <c r="K38" s="35" t="s">
        <v>135</v>
      </c>
      <c r="L38" s="36" t="s">
        <v>135</v>
      </c>
      <c r="M38" s="39"/>
    </row>
    <row r="39" spans="1:13" ht="18" customHeight="1">
      <c r="A39" s="31">
        <v>2.6</v>
      </c>
      <c r="B39" s="32" t="s">
        <v>102</v>
      </c>
      <c r="C39" s="33"/>
      <c r="D39" s="33"/>
      <c r="E39" s="38">
        <v>10.08</v>
      </c>
      <c r="F39" s="33">
        <v>3</v>
      </c>
      <c r="G39" s="33" t="s">
        <v>13</v>
      </c>
      <c r="H39" s="38">
        <f t="shared" si="2"/>
        <v>30.240000000000002</v>
      </c>
      <c r="I39" s="33"/>
      <c r="J39" s="35" t="s">
        <v>135</v>
      </c>
      <c r="K39" s="35" t="s">
        <v>135</v>
      </c>
      <c r="L39" s="36" t="s">
        <v>135</v>
      </c>
      <c r="M39" s="39"/>
    </row>
    <row r="40" spans="1:13" ht="18" customHeight="1">
      <c r="A40" s="31">
        <v>2.7</v>
      </c>
      <c r="B40" s="32" t="s">
        <v>101</v>
      </c>
      <c r="C40" s="33"/>
      <c r="D40" s="33"/>
      <c r="E40" s="38">
        <v>7.9</v>
      </c>
      <c r="F40" s="33">
        <v>5</v>
      </c>
      <c r="G40" s="33" t="s">
        <v>13</v>
      </c>
      <c r="H40" s="38">
        <f t="shared" si="2"/>
        <v>39.5</v>
      </c>
      <c r="I40" s="33"/>
      <c r="J40" s="35" t="s">
        <v>135</v>
      </c>
      <c r="K40" s="35" t="s">
        <v>135</v>
      </c>
      <c r="L40" s="36" t="s">
        <v>135</v>
      </c>
      <c r="M40" s="39"/>
    </row>
    <row r="41" spans="1:13" ht="18" customHeight="1">
      <c r="A41" s="31">
        <v>2.8</v>
      </c>
      <c r="B41" s="32" t="s">
        <v>196</v>
      </c>
      <c r="C41" s="33"/>
      <c r="D41" s="33"/>
      <c r="E41" s="38">
        <v>16.36</v>
      </c>
      <c r="F41" s="33">
        <v>1</v>
      </c>
      <c r="G41" s="33" t="s">
        <v>13</v>
      </c>
      <c r="H41" s="38">
        <f t="shared" si="2"/>
        <v>16.36</v>
      </c>
      <c r="I41" s="33"/>
      <c r="J41" s="35" t="s">
        <v>135</v>
      </c>
      <c r="K41" s="35" t="s">
        <v>135</v>
      </c>
      <c r="L41" s="36" t="s">
        <v>135</v>
      </c>
      <c r="M41" s="39"/>
    </row>
    <row r="42" spans="1:13" ht="18" customHeight="1">
      <c r="A42" s="31">
        <v>2.9</v>
      </c>
      <c r="B42" s="32" t="s">
        <v>195</v>
      </c>
      <c r="C42" s="33"/>
      <c r="D42" s="33"/>
      <c r="E42" s="38">
        <v>11.09</v>
      </c>
      <c r="F42" s="33">
        <v>3</v>
      </c>
      <c r="G42" s="33" t="s">
        <v>13</v>
      </c>
      <c r="H42" s="38">
        <f t="shared" si="2"/>
        <v>33.269999999999996</v>
      </c>
      <c r="I42" s="33"/>
      <c r="J42" s="35" t="s">
        <v>135</v>
      </c>
      <c r="K42" s="35" t="s">
        <v>135</v>
      </c>
      <c r="L42" s="36" t="s">
        <v>135</v>
      </c>
      <c r="M42" s="39"/>
    </row>
    <row r="43" spans="1:13" ht="18" customHeight="1">
      <c r="A43" s="37">
        <v>2.1</v>
      </c>
      <c r="B43" s="32" t="s">
        <v>103</v>
      </c>
      <c r="C43" s="33"/>
      <c r="D43" s="33"/>
      <c r="E43" s="38">
        <v>1.5</v>
      </c>
      <c r="F43" s="33">
        <v>54</v>
      </c>
      <c r="G43" s="33" t="s">
        <v>13</v>
      </c>
      <c r="H43" s="38">
        <f t="shared" si="2"/>
        <v>81</v>
      </c>
      <c r="I43" s="33"/>
      <c r="J43" s="35" t="s">
        <v>135</v>
      </c>
      <c r="K43" s="35" t="s">
        <v>135</v>
      </c>
      <c r="L43" s="36" t="s">
        <v>135</v>
      </c>
      <c r="M43" s="47"/>
    </row>
    <row r="44" spans="1:13" ht="18" customHeight="1">
      <c r="A44" s="37">
        <v>2.11</v>
      </c>
      <c r="B44" s="32" t="s">
        <v>173</v>
      </c>
      <c r="C44" s="33"/>
      <c r="D44" s="33"/>
      <c r="E44" s="38">
        <v>0.7</v>
      </c>
      <c r="F44" s="33">
        <v>3</v>
      </c>
      <c r="G44" s="33" t="s">
        <v>13</v>
      </c>
      <c r="H44" s="38">
        <f t="shared" si="2"/>
        <v>2.0999999999999996</v>
      </c>
      <c r="I44" s="63"/>
      <c r="J44" s="35" t="s">
        <v>135</v>
      </c>
      <c r="K44" s="35" t="s">
        <v>135</v>
      </c>
      <c r="L44" s="36" t="s">
        <v>135</v>
      </c>
      <c r="M44" s="39"/>
    </row>
    <row r="45" spans="1:13" ht="18" customHeight="1">
      <c r="A45" s="37">
        <v>2.12</v>
      </c>
      <c r="B45" s="32" t="s">
        <v>174</v>
      </c>
      <c r="C45" s="33"/>
      <c r="D45" s="33"/>
      <c r="E45" s="38">
        <v>4</v>
      </c>
      <c r="F45" s="33">
        <v>1</v>
      </c>
      <c r="G45" s="33" t="s">
        <v>185</v>
      </c>
      <c r="H45" s="38">
        <f t="shared" si="2"/>
        <v>4</v>
      </c>
      <c r="I45" s="63"/>
      <c r="J45" s="35" t="s">
        <v>135</v>
      </c>
      <c r="K45" s="35" t="s">
        <v>135</v>
      </c>
      <c r="L45" s="36" t="s">
        <v>135</v>
      </c>
      <c r="M45" s="39"/>
    </row>
    <row r="46" spans="1:13" ht="18" customHeight="1">
      <c r="A46" s="37">
        <v>2.13</v>
      </c>
      <c r="B46" s="32" t="s">
        <v>175</v>
      </c>
      <c r="C46" s="33"/>
      <c r="D46" s="33"/>
      <c r="E46" s="38">
        <v>5</v>
      </c>
      <c r="F46" s="33">
        <v>1</v>
      </c>
      <c r="G46" s="33" t="s">
        <v>185</v>
      </c>
      <c r="H46" s="38">
        <f t="shared" si="2"/>
        <v>5</v>
      </c>
      <c r="I46" s="63"/>
      <c r="J46" s="35" t="s">
        <v>135</v>
      </c>
      <c r="K46" s="35" t="s">
        <v>135</v>
      </c>
      <c r="L46" s="36" t="s">
        <v>135</v>
      </c>
      <c r="M46" s="39"/>
    </row>
    <row r="47" spans="1:13" ht="18" customHeight="1">
      <c r="A47" s="37">
        <v>2.14</v>
      </c>
      <c r="B47" s="32" t="s">
        <v>176</v>
      </c>
      <c r="C47" s="33"/>
      <c r="D47" s="33" t="s">
        <v>177</v>
      </c>
      <c r="E47" s="38">
        <v>0.2</v>
      </c>
      <c r="F47" s="33">
        <v>40</v>
      </c>
      <c r="G47" s="33" t="s">
        <v>34</v>
      </c>
      <c r="H47" s="38">
        <f t="shared" si="2"/>
        <v>8</v>
      </c>
      <c r="I47" s="63"/>
      <c r="J47" s="35" t="s">
        <v>135</v>
      </c>
      <c r="K47" s="35" t="s">
        <v>135</v>
      </c>
      <c r="L47" s="36" t="s">
        <v>135</v>
      </c>
      <c r="M47" s="39"/>
    </row>
    <row r="48" spans="1:13" s="6" customFormat="1" ht="18" customHeight="1">
      <c r="A48" s="40"/>
      <c r="B48" s="41" t="s">
        <v>37</v>
      </c>
      <c r="C48" s="42"/>
      <c r="D48" s="42"/>
      <c r="E48" s="48"/>
      <c r="F48" s="42"/>
      <c r="G48" s="42"/>
      <c r="H48" s="44">
        <f>SUM(H34:H47)</f>
        <v>748.63</v>
      </c>
      <c r="I48" s="42"/>
      <c r="J48" s="42"/>
      <c r="K48" s="42"/>
      <c r="L48" s="45"/>
      <c r="M48" s="46"/>
    </row>
    <row r="49" spans="1:13" s="4" customFormat="1" ht="18" customHeight="1">
      <c r="A49" s="27">
        <v>3</v>
      </c>
      <c r="B49" s="28" t="s">
        <v>44</v>
      </c>
      <c r="C49" s="19"/>
      <c r="D49" s="19"/>
      <c r="E49" s="49"/>
      <c r="F49" s="19"/>
      <c r="G49" s="19"/>
      <c r="H49" s="19"/>
      <c r="I49" s="19"/>
      <c r="J49" s="29"/>
      <c r="K49" s="29"/>
      <c r="L49" s="26"/>
      <c r="M49" s="39"/>
    </row>
    <row r="50" spans="1:13" ht="18" customHeight="1">
      <c r="A50" s="31">
        <v>3.1</v>
      </c>
      <c r="B50" s="32" t="s">
        <v>105</v>
      </c>
      <c r="C50" s="33"/>
      <c r="D50" s="33" t="s">
        <v>107</v>
      </c>
      <c r="E50" s="49">
        <v>103</v>
      </c>
      <c r="F50" s="33">
        <v>3</v>
      </c>
      <c r="G50" s="33" t="s">
        <v>106</v>
      </c>
      <c r="H50" s="50">
        <f>E50*F50</f>
        <v>309</v>
      </c>
      <c r="I50" s="33"/>
      <c r="J50" s="35" t="s">
        <v>135</v>
      </c>
      <c r="K50" s="35" t="s">
        <v>135</v>
      </c>
      <c r="L50" s="36" t="s">
        <v>135</v>
      </c>
      <c r="M50" s="39"/>
    </row>
    <row r="51" spans="1:13" ht="18" customHeight="1">
      <c r="A51" s="31">
        <v>3.2</v>
      </c>
      <c r="B51" s="32" t="s">
        <v>108</v>
      </c>
      <c r="C51" s="33"/>
      <c r="D51" s="33" t="s">
        <v>107</v>
      </c>
      <c r="E51" s="49">
        <v>161</v>
      </c>
      <c r="F51" s="33">
        <v>3.5</v>
      </c>
      <c r="G51" s="33" t="s">
        <v>106</v>
      </c>
      <c r="H51" s="50">
        <f>E51*F51</f>
        <v>563.5</v>
      </c>
      <c r="I51" s="33"/>
      <c r="J51" s="35" t="s">
        <v>135</v>
      </c>
      <c r="K51" s="35" t="s">
        <v>135</v>
      </c>
      <c r="L51" s="36" t="s">
        <v>135</v>
      </c>
      <c r="M51" s="39"/>
    </row>
    <row r="52" spans="1:13" ht="18" customHeight="1">
      <c r="A52" s="31">
        <v>3.3</v>
      </c>
      <c r="B52" s="32" t="s">
        <v>109</v>
      </c>
      <c r="C52" s="33"/>
      <c r="D52" s="33" t="s">
        <v>107</v>
      </c>
      <c r="E52" s="49">
        <v>237</v>
      </c>
      <c r="F52" s="33">
        <v>1.7</v>
      </c>
      <c r="G52" s="33" t="s">
        <v>106</v>
      </c>
      <c r="H52" s="50">
        <f>E52*F52</f>
        <v>402.9</v>
      </c>
      <c r="I52" s="33"/>
      <c r="J52" s="35" t="s">
        <v>135</v>
      </c>
      <c r="K52" s="35" t="s">
        <v>135</v>
      </c>
      <c r="L52" s="36" t="s">
        <v>135</v>
      </c>
      <c r="M52" s="39"/>
    </row>
    <row r="53" spans="1:13" s="6" customFormat="1" ht="18" customHeight="1">
      <c r="A53" s="40"/>
      <c r="B53" s="41" t="s">
        <v>104</v>
      </c>
      <c r="C53" s="51"/>
      <c r="D53" s="42"/>
      <c r="E53" s="43"/>
      <c r="F53" s="42"/>
      <c r="G53" s="42"/>
      <c r="H53" s="44">
        <f>SUM(H50:H52)</f>
        <v>1275.4000000000001</v>
      </c>
      <c r="I53" s="42"/>
      <c r="J53" s="42"/>
      <c r="K53" s="42"/>
      <c r="L53" s="45"/>
      <c r="M53" s="46"/>
    </row>
    <row r="54" spans="1:13" s="4" customFormat="1" ht="18" customHeight="1">
      <c r="A54" s="27">
        <v>4</v>
      </c>
      <c r="B54" s="28" t="s">
        <v>43</v>
      </c>
      <c r="C54" s="19"/>
      <c r="D54" s="19"/>
      <c r="E54" s="19"/>
      <c r="F54" s="19"/>
      <c r="G54" s="19"/>
      <c r="H54" s="19"/>
      <c r="I54" s="19"/>
      <c r="J54" s="29"/>
      <c r="K54" s="29"/>
      <c r="L54" s="26"/>
      <c r="M54" s="39"/>
    </row>
    <row r="55" spans="1:13" ht="18" customHeight="1">
      <c r="A55" s="31">
        <v>4.0999999999999996</v>
      </c>
      <c r="B55" s="32" t="s">
        <v>21</v>
      </c>
      <c r="C55" s="33"/>
      <c r="D55" s="33" t="s">
        <v>144</v>
      </c>
      <c r="E55" s="49">
        <v>2</v>
      </c>
      <c r="F55" s="33">
        <v>31</v>
      </c>
      <c r="G55" s="33" t="s">
        <v>24</v>
      </c>
      <c r="H55" s="49">
        <f>E55*F55</f>
        <v>62</v>
      </c>
      <c r="I55" s="33"/>
      <c r="J55" s="35" t="s">
        <v>135</v>
      </c>
      <c r="K55" s="35" t="s">
        <v>135</v>
      </c>
      <c r="L55" s="36" t="s">
        <v>135</v>
      </c>
      <c r="M55" s="39"/>
    </row>
    <row r="56" spans="1:13" ht="18" customHeight="1">
      <c r="A56" s="31">
        <v>4.2</v>
      </c>
      <c r="B56" s="32" t="s">
        <v>22</v>
      </c>
      <c r="C56" s="33"/>
      <c r="D56" s="33" t="s">
        <v>144</v>
      </c>
      <c r="E56" s="52">
        <v>2.5</v>
      </c>
      <c r="F56" s="33">
        <v>49</v>
      </c>
      <c r="G56" s="33" t="s">
        <v>24</v>
      </c>
      <c r="H56" s="49">
        <f>E56*F56</f>
        <v>122.5</v>
      </c>
      <c r="I56" s="33"/>
      <c r="J56" s="35" t="s">
        <v>135</v>
      </c>
      <c r="K56" s="35" t="s">
        <v>135</v>
      </c>
      <c r="L56" s="36" t="s">
        <v>135</v>
      </c>
      <c r="M56" s="39"/>
    </row>
    <row r="57" spans="1:13" ht="18" customHeight="1">
      <c r="A57" s="31">
        <v>4.4000000000000004</v>
      </c>
      <c r="B57" s="32" t="s">
        <v>23</v>
      </c>
      <c r="C57" s="33"/>
      <c r="D57" s="33" t="s">
        <v>42</v>
      </c>
      <c r="E57" s="49">
        <v>30</v>
      </c>
      <c r="F57" s="33">
        <v>1</v>
      </c>
      <c r="G57" s="33" t="s">
        <v>13</v>
      </c>
      <c r="H57" s="49">
        <f>E57*F57</f>
        <v>30</v>
      </c>
      <c r="I57" s="33"/>
      <c r="J57" s="35" t="s">
        <v>135</v>
      </c>
      <c r="K57" s="35" t="s">
        <v>135</v>
      </c>
      <c r="L57" s="36" t="s">
        <v>135</v>
      </c>
      <c r="M57" s="39"/>
    </row>
    <row r="58" spans="1:13" s="6" customFormat="1" ht="18" customHeight="1">
      <c r="A58" s="40"/>
      <c r="B58" s="41" t="s">
        <v>37</v>
      </c>
      <c r="C58" s="42"/>
      <c r="D58" s="42"/>
      <c r="E58" s="43"/>
      <c r="F58" s="42"/>
      <c r="G58" s="42"/>
      <c r="H58" s="44">
        <f>SUM(H55:H57)</f>
        <v>214.5</v>
      </c>
      <c r="I58" s="42"/>
      <c r="J58" s="42"/>
      <c r="K58" s="42"/>
      <c r="L58" s="45"/>
      <c r="M58" s="46"/>
    </row>
    <row r="59" spans="1:13" s="5" customFormat="1" ht="18" customHeight="1">
      <c r="A59" s="20" t="s">
        <v>84</v>
      </c>
      <c r="B59" s="21" t="s">
        <v>85</v>
      </c>
      <c r="C59" s="22"/>
      <c r="D59" s="22"/>
      <c r="E59" s="22"/>
      <c r="F59" s="22"/>
      <c r="G59" s="22"/>
      <c r="H59" s="23"/>
      <c r="I59" s="22"/>
      <c r="J59" s="25"/>
      <c r="K59" s="25"/>
      <c r="L59" s="26"/>
      <c r="M59" s="39"/>
    </row>
    <row r="60" spans="1:13" ht="18" customHeight="1">
      <c r="A60" s="31">
        <v>2.1</v>
      </c>
      <c r="B60" s="32" t="s">
        <v>11</v>
      </c>
      <c r="C60" s="33"/>
      <c r="D60" s="33" t="s">
        <v>142</v>
      </c>
      <c r="E60" s="49">
        <v>1460</v>
      </c>
      <c r="F60" s="33">
        <v>1</v>
      </c>
      <c r="G60" s="33" t="s">
        <v>12</v>
      </c>
      <c r="H60" s="49">
        <f>F60*E60</f>
        <v>1460</v>
      </c>
      <c r="I60" s="33"/>
      <c r="J60" s="35" t="s">
        <v>123</v>
      </c>
      <c r="K60" s="35" t="s">
        <v>123</v>
      </c>
      <c r="L60" s="35" t="s">
        <v>123</v>
      </c>
      <c r="M60" s="39"/>
    </row>
    <row r="61" spans="1:13" ht="18" customHeight="1">
      <c r="A61" s="31">
        <v>2.2000000000000002</v>
      </c>
      <c r="B61" s="32" t="s">
        <v>178</v>
      </c>
      <c r="C61" s="33"/>
      <c r="D61" s="33"/>
      <c r="E61" s="49">
        <v>799</v>
      </c>
      <c r="F61" s="33">
        <v>1</v>
      </c>
      <c r="G61" s="33" t="s">
        <v>13</v>
      </c>
      <c r="H61" s="49">
        <f>F61*E61</f>
        <v>799</v>
      </c>
      <c r="I61" s="33"/>
      <c r="J61" s="35" t="s">
        <v>123</v>
      </c>
      <c r="K61" s="35" t="s">
        <v>123</v>
      </c>
      <c r="L61" s="35" t="s">
        <v>123</v>
      </c>
      <c r="M61" s="39"/>
    </row>
    <row r="62" spans="1:13" ht="18" customHeight="1">
      <c r="A62" s="31">
        <v>2.2999999999999998</v>
      </c>
      <c r="B62" s="32" t="s">
        <v>179</v>
      </c>
      <c r="C62" s="33"/>
      <c r="D62" s="33"/>
      <c r="E62" s="49">
        <v>18</v>
      </c>
      <c r="F62" s="33">
        <v>1.5</v>
      </c>
      <c r="G62" s="33" t="s">
        <v>24</v>
      </c>
      <c r="H62" s="49">
        <f t="shared" ref="H62:H67" si="3">F62*E62</f>
        <v>27</v>
      </c>
      <c r="I62" s="63"/>
      <c r="J62" s="35" t="s">
        <v>135</v>
      </c>
      <c r="K62" s="35" t="s">
        <v>135</v>
      </c>
      <c r="L62" s="36" t="s">
        <v>135</v>
      </c>
      <c r="M62" s="64"/>
    </row>
    <row r="63" spans="1:13" ht="18" customHeight="1">
      <c r="A63" s="31">
        <v>2.4</v>
      </c>
      <c r="B63" s="32" t="s">
        <v>180</v>
      </c>
      <c r="C63" s="33"/>
      <c r="D63" s="33"/>
      <c r="E63" s="49">
        <v>3</v>
      </c>
      <c r="F63" s="33">
        <v>2</v>
      </c>
      <c r="G63" s="33" t="s">
        <v>13</v>
      </c>
      <c r="H63" s="49">
        <f t="shared" si="3"/>
        <v>6</v>
      </c>
      <c r="I63" s="63"/>
      <c r="J63" s="35" t="s">
        <v>135</v>
      </c>
      <c r="K63" s="35" t="s">
        <v>135</v>
      </c>
      <c r="L63" s="36" t="s">
        <v>135</v>
      </c>
      <c r="M63" s="64"/>
    </row>
    <row r="64" spans="1:13" ht="18" customHeight="1">
      <c r="A64" s="31">
        <v>2.5</v>
      </c>
      <c r="B64" s="32" t="s">
        <v>181</v>
      </c>
      <c r="C64" s="33"/>
      <c r="D64" s="33"/>
      <c r="E64" s="49">
        <v>5</v>
      </c>
      <c r="F64" s="33">
        <v>5</v>
      </c>
      <c r="G64" s="33" t="s">
        <v>24</v>
      </c>
      <c r="H64" s="49">
        <f t="shared" si="3"/>
        <v>25</v>
      </c>
      <c r="I64" s="63"/>
      <c r="J64" s="35" t="s">
        <v>135</v>
      </c>
      <c r="K64" s="35" t="s">
        <v>135</v>
      </c>
      <c r="L64" s="36" t="s">
        <v>135</v>
      </c>
      <c r="M64" s="64"/>
    </row>
    <row r="65" spans="1:13" ht="18" customHeight="1">
      <c r="A65" s="31">
        <v>2.6</v>
      </c>
      <c r="B65" s="32" t="s">
        <v>182</v>
      </c>
      <c r="C65" s="33"/>
      <c r="D65" s="33"/>
      <c r="E65" s="49">
        <v>1.5</v>
      </c>
      <c r="F65" s="33">
        <v>10</v>
      </c>
      <c r="G65" s="33" t="s">
        <v>13</v>
      </c>
      <c r="H65" s="49">
        <f t="shared" si="3"/>
        <v>15</v>
      </c>
      <c r="I65" s="63"/>
      <c r="J65" s="35" t="s">
        <v>135</v>
      </c>
      <c r="K65" s="35" t="s">
        <v>135</v>
      </c>
      <c r="L65" s="36" t="s">
        <v>135</v>
      </c>
      <c r="M65" s="64"/>
    </row>
    <row r="66" spans="1:13" ht="18" customHeight="1">
      <c r="A66" s="31">
        <v>2.7</v>
      </c>
      <c r="B66" s="32" t="s">
        <v>183</v>
      </c>
      <c r="C66" s="33"/>
      <c r="D66" s="33"/>
      <c r="E66" s="49">
        <v>2</v>
      </c>
      <c r="F66" s="33">
        <v>1</v>
      </c>
      <c r="G66" s="33" t="s">
        <v>13</v>
      </c>
      <c r="H66" s="49">
        <f t="shared" si="3"/>
        <v>2</v>
      </c>
      <c r="I66" s="63"/>
      <c r="J66" s="35" t="s">
        <v>135</v>
      </c>
      <c r="K66" s="35" t="s">
        <v>135</v>
      </c>
      <c r="L66" s="36" t="s">
        <v>135</v>
      </c>
      <c r="M66" s="64"/>
    </row>
    <row r="67" spans="1:13" ht="18" customHeight="1">
      <c r="A67" s="31">
        <v>2.8</v>
      </c>
      <c r="B67" s="32" t="s">
        <v>184</v>
      </c>
      <c r="C67" s="33"/>
      <c r="D67" s="33"/>
      <c r="E67" s="49">
        <v>1</v>
      </c>
      <c r="F67" s="33">
        <v>2</v>
      </c>
      <c r="G67" s="33" t="s">
        <v>13</v>
      </c>
      <c r="H67" s="49">
        <f t="shared" si="3"/>
        <v>2</v>
      </c>
      <c r="I67" s="63"/>
      <c r="J67" s="35" t="s">
        <v>135</v>
      </c>
      <c r="K67" s="35" t="s">
        <v>135</v>
      </c>
      <c r="L67" s="36" t="s">
        <v>135</v>
      </c>
      <c r="M67" s="64"/>
    </row>
    <row r="68" spans="1:13" ht="18" customHeight="1">
      <c r="A68" s="31">
        <v>2.9</v>
      </c>
      <c r="B68" s="32" t="s">
        <v>26</v>
      </c>
      <c r="C68" s="33"/>
      <c r="D68" s="33" t="s">
        <v>15</v>
      </c>
      <c r="E68" s="49">
        <v>110</v>
      </c>
      <c r="F68" s="33">
        <v>4</v>
      </c>
      <c r="G68" s="33" t="s">
        <v>14</v>
      </c>
      <c r="H68" s="49">
        <f>F68*E68</f>
        <v>440</v>
      </c>
      <c r="I68" s="33"/>
      <c r="J68" s="35" t="s">
        <v>135</v>
      </c>
      <c r="K68" s="35" t="s">
        <v>135</v>
      </c>
      <c r="L68" s="36" t="s">
        <v>135</v>
      </c>
      <c r="M68" s="39"/>
    </row>
    <row r="69" spans="1:13" ht="18" customHeight="1">
      <c r="A69" s="37">
        <v>2.1</v>
      </c>
      <c r="B69" s="32" t="s">
        <v>27</v>
      </c>
      <c r="C69" s="33"/>
      <c r="D69" s="33"/>
      <c r="E69" s="33">
        <v>280</v>
      </c>
      <c r="F69" s="33">
        <v>1</v>
      </c>
      <c r="G69" s="33" t="s">
        <v>13</v>
      </c>
      <c r="H69" s="49">
        <f>F69*E69</f>
        <v>280</v>
      </c>
      <c r="I69" s="33"/>
      <c r="J69" s="35" t="s">
        <v>135</v>
      </c>
      <c r="K69" s="35" t="s">
        <v>135</v>
      </c>
      <c r="L69" s="36" t="s">
        <v>135</v>
      </c>
      <c r="M69" s="39"/>
    </row>
    <row r="70" spans="1:13" ht="18" customHeight="1">
      <c r="A70" s="37">
        <v>2.11</v>
      </c>
      <c r="B70" s="32" t="s">
        <v>127</v>
      </c>
      <c r="C70" s="33"/>
      <c r="D70" s="33" t="s">
        <v>126</v>
      </c>
      <c r="E70" s="49">
        <v>360</v>
      </c>
      <c r="F70" s="33">
        <v>1</v>
      </c>
      <c r="G70" s="33" t="s">
        <v>35</v>
      </c>
      <c r="H70" s="49">
        <f t="shared" ref="H70:H76" si="4">E70*F70</f>
        <v>360</v>
      </c>
      <c r="I70" s="33"/>
      <c r="J70" s="35" t="s">
        <v>123</v>
      </c>
      <c r="K70" s="35" t="s">
        <v>123</v>
      </c>
      <c r="L70" s="36" t="s">
        <v>135</v>
      </c>
      <c r="M70" s="39"/>
    </row>
    <row r="71" spans="1:13" ht="18" customHeight="1">
      <c r="A71" s="37">
        <v>2.13</v>
      </c>
      <c r="B71" s="32" t="s">
        <v>32</v>
      </c>
      <c r="C71" s="33"/>
      <c r="D71" s="33" t="s">
        <v>33</v>
      </c>
      <c r="E71" s="49">
        <v>93</v>
      </c>
      <c r="F71" s="33">
        <v>1</v>
      </c>
      <c r="G71" s="33" t="s">
        <v>34</v>
      </c>
      <c r="H71" s="49">
        <f t="shared" si="4"/>
        <v>93</v>
      </c>
      <c r="I71" s="33"/>
      <c r="J71" s="35"/>
      <c r="K71" s="35"/>
      <c r="L71" s="26"/>
      <c r="M71" s="39"/>
    </row>
    <row r="72" spans="1:13" ht="18" customHeight="1">
      <c r="A72" s="37">
        <v>2.15</v>
      </c>
      <c r="B72" s="32" t="s">
        <v>38</v>
      </c>
      <c r="C72" s="33"/>
      <c r="D72" s="33" t="s">
        <v>33</v>
      </c>
      <c r="E72" s="49">
        <v>30</v>
      </c>
      <c r="F72" s="33">
        <v>1</v>
      </c>
      <c r="G72" s="33" t="s">
        <v>34</v>
      </c>
      <c r="H72" s="49">
        <f t="shared" si="4"/>
        <v>30</v>
      </c>
      <c r="I72" s="33"/>
      <c r="J72" s="35" t="s">
        <v>123</v>
      </c>
      <c r="K72" s="35" t="s">
        <v>143</v>
      </c>
      <c r="L72" s="35" t="s">
        <v>143</v>
      </c>
      <c r="M72" s="39"/>
    </row>
    <row r="73" spans="1:13" ht="18" customHeight="1">
      <c r="A73" s="37">
        <v>2.17</v>
      </c>
      <c r="B73" s="32" t="s">
        <v>39</v>
      </c>
      <c r="C73" s="33"/>
      <c r="D73" s="33" t="s">
        <v>33</v>
      </c>
      <c r="E73" s="49">
        <v>50</v>
      </c>
      <c r="F73" s="33">
        <v>3</v>
      </c>
      <c r="G73" s="33" t="s">
        <v>34</v>
      </c>
      <c r="H73" s="49">
        <f t="shared" si="4"/>
        <v>150</v>
      </c>
      <c r="I73" s="33"/>
      <c r="J73" s="35" t="s">
        <v>123</v>
      </c>
      <c r="K73" s="35" t="s">
        <v>143</v>
      </c>
      <c r="L73" s="35" t="s">
        <v>143</v>
      </c>
      <c r="M73" s="39"/>
    </row>
    <row r="74" spans="1:13" ht="18" customHeight="1">
      <c r="A74" s="37">
        <v>2.1800000000000002</v>
      </c>
      <c r="B74" s="32" t="s">
        <v>40</v>
      </c>
      <c r="C74" s="33"/>
      <c r="D74" s="33" t="s">
        <v>128</v>
      </c>
      <c r="E74" s="49">
        <v>620</v>
      </c>
      <c r="F74" s="33">
        <v>1</v>
      </c>
      <c r="G74" s="33" t="s">
        <v>35</v>
      </c>
      <c r="H74" s="49">
        <f t="shared" si="4"/>
        <v>620</v>
      </c>
      <c r="I74" s="33"/>
      <c r="J74" s="35" t="s">
        <v>123</v>
      </c>
      <c r="K74" s="35" t="s">
        <v>143</v>
      </c>
      <c r="L74" s="35" t="s">
        <v>143</v>
      </c>
      <c r="M74" s="39"/>
    </row>
    <row r="75" spans="1:13" ht="18" customHeight="1">
      <c r="A75" s="37">
        <v>2.19</v>
      </c>
      <c r="B75" s="32" t="s">
        <v>131</v>
      </c>
      <c r="C75" s="33"/>
      <c r="D75" s="33"/>
      <c r="E75" s="49">
        <v>320</v>
      </c>
      <c r="F75" s="33">
        <v>1</v>
      </c>
      <c r="G75" s="33" t="s">
        <v>35</v>
      </c>
      <c r="H75" s="49">
        <f t="shared" si="4"/>
        <v>320</v>
      </c>
      <c r="I75" s="33"/>
      <c r="J75" s="35" t="s">
        <v>123</v>
      </c>
      <c r="K75" s="35" t="s">
        <v>143</v>
      </c>
      <c r="L75" s="35" t="s">
        <v>143</v>
      </c>
      <c r="M75" s="39"/>
    </row>
    <row r="76" spans="1:13" ht="18" customHeight="1">
      <c r="A76" s="37">
        <v>2.2000000000000002</v>
      </c>
      <c r="B76" s="32" t="s">
        <v>210</v>
      </c>
      <c r="C76" s="33"/>
      <c r="D76" s="33" t="s">
        <v>211</v>
      </c>
      <c r="E76" s="49">
        <v>45</v>
      </c>
      <c r="F76" s="33">
        <v>1</v>
      </c>
      <c r="G76" s="33" t="s">
        <v>212</v>
      </c>
      <c r="H76" s="49">
        <f t="shared" si="4"/>
        <v>45</v>
      </c>
      <c r="I76" s="33"/>
      <c r="J76" s="35" t="s">
        <v>123</v>
      </c>
      <c r="K76" s="35" t="s">
        <v>143</v>
      </c>
      <c r="L76" s="35" t="s">
        <v>143</v>
      </c>
      <c r="M76" s="39"/>
    </row>
    <row r="77" spans="1:13" s="6" customFormat="1" ht="18" customHeight="1">
      <c r="A77" s="53"/>
      <c r="B77" s="41" t="s">
        <v>37</v>
      </c>
      <c r="C77" s="42"/>
      <c r="D77" s="42"/>
      <c r="E77" s="42"/>
      <c r="F77" s="42"/>
      <c r="G77" s="42"/>
      <c r="H77" s="44">
        <f>SUM(H60:H76)</f>
        <v>4674</v>
      </c>
      <c r="I77" s="42"/>
      <c r="J77" s="42"/>
      <c r="K77" s="42"/>
      <c r="L77" s="45"/>
      <c r="M77" s="46"/>
    </row>
    <row r="78" spans="1:13" s="5" customFormat="1" ht="18" customHeight="1">
      <c r="A78" s="20" t="s">
        <v>82</v>
      </c>
      <c r="B78" s="21" t="s">
        <v>83</v>
      </c>
      <c r="C78" s="22"/>
      <c r="D78" s="22"/>
      <c r="E78" s="22"/>
      <c r="F78" s="22"/>
      <c r="G78" s="22"/>
      <c r="H78" s="23"/>
      <c r="I78" s="22"/>
      <c r="J78" s="25"/>
      <c r="K78" s="25"/>
      <c r="L78" s="26"/>
      <c r="M78" s="39"/>
    </row>
    <row r="79" spans="1:13" ht="18" customHeight="1">
      <c r="A79" s="31">
        <v>3.1</v>
      </c>
      <c r="B79" s="32" t="s">
        <v>188</v>
      </c>
      <c r="C79" s="33"/>
      <c r="D79" s="33" t="s">
        <v>139</v>
      </c>
      <c r="E79" s="49">
        <v>1130</v>
      </c>
      <c r="F79" s="33">
        <v>1</v>
      </c>
      <c r="G79" s="33" t="s">
        <v>12</v>
      </c>
      <c r="H79" s="49">
        <f t="shared" ref="H79:H84" si="5">E79*F79</f>
        <v>1130</v>
      </c>
      <c r="I79" s="33"/>
      <c r="J79" s="35" t="s">
        <v>123</v>
      </c>
      <c r="K79" s="35" t="s">
        <v>123</v>
      </c>
      <c r="L79" s="35" t="s">
        <v>123</v>
      </c>
      <c r="M79" s="64"/>
    </row>
    <row r="80" spans="1:13" ht="18" customHeight="1">
      <c r="A80" s="31">
        <v>3.2</v>
      </c>
      <c r="B80" s="32" t="s">
        <v>28</v>
      </c>
      <c r="C80" s="33"/>
      <c r="D80" s="33" t="s">
        <v>139</v>
      </c>
      <c r="E80" s="49">
        <v>980</v>
      </c>
      <c r="F80" s="33">
        <v>1</v>
      </c>
      <c r="G80" s="33" t="s">
        <v>12</v>
      </c>
      <c r="H80" s="49">
        <f t="shared" si="5"/>
        <v>980</v>
      </c>
      <c r="I80" s="33"/>
      <c r="J80" s="35" t="s">
        <v>123</v>
      </c>
      <c r="K80" s="35" t="s">
        <v>123</v>
      </c>
      <c r="L80" s="35" t="s">
        <v>123</v>
      </c>
      <c r="M80" s="64"/>
    </row>
    <row r="81" spans="1:13" ht="18" customHeight="1">
      <c r="A81" s="31">
        <v>3.3</v>
      </c>
      <c r="B81" s="32" t="s">
        <v>29</v>
      </c>
      <c r="C81" s="33"/>
      <c r="D81" s="33" t="s">
        <v>139</v>
      </c>
      <c r="E81" s="49">
        <v>1197</v>
      </c>
      <c r="F81" s="33">
        <v>1</v>
      </c>
      <c r="G81" s="33" t="s">
        <v>12</v>
      </c>
      <c r="H81" s="49">
        <f t="shared" si="5"/>
        <v>1197</v>
      </c>
      <c r="I81" s="33"/>
      <c r="J81" s="35" t="s">
        <v>123</v>
      </c>
      <c r="K81" s="35" t="s">
        <v>123</v>
      </c>
      <c r="L81" s="35" t="s">
        <v>123</v>
      </c>
      <c r="M81" s="64"/>
    </row>
    <row r="82" spans="1:13" ht="18" customHeight="1">
      <c r="A82" s="31">
        <v>3.4</v>
      </c>
      <c r="B82" s="32" t="s">
        <v>188</v>
      </c>
      <c r="C82" s="33"/>
      <c r="D82" s="33" t="s">
        <v>139</v>
      </c>
      <c r="E82" s="49">
        <v>1130</v>
      </c>
      <c r="F82" s="33">
        <v>1</v>
      </c>
      <c r="G82" s="33" t="s">
        <v>12</v>
      </c>
      <c r="H82" s="49">
        <f t="shared" si="5"/>
        <v>1130</v>
      </c>
      <c r="I82" s="33"/>
      <c r="J82" s="35" t="s">
        <v>123</v>
      </c>
      <c r="K82" s="35" t="s">
        <v>123</v>
      </c>
      <c r="L82" s="35" t="s">
        <v>123</v>
      </c>
      <c r="M82" s="64"/>
    </row>
    <row r="83" spans="1:13" ht="18" customHeight="1">
      <c r="A83" s="31">
        <v>3.5</v>
      </c>
      <c r="B83" s="32" t="s">
        <v>140</v>
      </c>
      <c r="C83" s="33"/>
      <c r="D83" s="33" t="s">
        <v>139</v>
      </c>
      <c r="E83" s="49">
        <v>70</v>
      </c>
      <c r="F83" s="33">
        <v>5.2</v>
      </c>
      <c r="G83" s="33" t="s">
        <v>24</v>
      </c>
      <c r="H83" s="49">
        <f t="shared" si="5"/>
        <v>364</v>
      </c>
      <c r="I83" s="33"/>
      <c r="J83" s="35" t="s">
        <v>123</v>
      </c>
      <c r="K83" s="35" t="s">
        <v>123</v>
      </c>
      <c r="L83" s="35" t="s">
        <v>123</v>
      </c>
      <c r="M83" s="64"/>
    </row>
    <row r="84" spans="1:13" ht="18" customHeight="1">
      <c r="A84" s="31">
        <v>3.6</v>
      </c>
      <c r="B84" s="32" t="s">
        <v>138</v>
      </c>
      <c r="C84" s="33"/>
      <c r="D84" s="33"/>
      <c r="E84" s="49">
        <v>106.5</v>
      </c>
      <c r="F84" s="33">
        <v>4</v>
      </c>
      <c r="G84" s="33" t="s">
        <v>12</v>
      </c>
      <c r="H84" s="49">
        <f t="shared" si="5"/>
        <v>426</v>
      </c>
      <c r="I84" s="33"/>
      <c r="J84" s="35" t="s">
        <v>123</v>
      </c>
      <c r="K84" s="35" t="s">
        <v>123</v>
      </c>
      <c r="L84" s="35" t="s">
        <v>123</v>
      </c>
      <c r="M84" s="39"/>
    </row>
    <row r="85" spans="1:13" s="6" customFormat="1" ht="18" customHeight="1">
      <c r="A85" s="40"/>
      <c r="B85" s="41" t="s">
        <v>64</v>
      </c>
      <c r="C85" s="42"/>
      <c r="D85" s="42"/>
      <c r="E85" s="44"/>
      <c r="F85" s="42"/>
      <c r="G85" s="42"/>
      <c r="H85" s="44">
        <f>SUM(H79:H84)-500</f>
        <v>4727</v>
      </c>
      <c r="I85" s="42"/>
      <c r="J85" s="42"/>
      <c r="K85" s="42"/>
      <c r="L85" s="45"/>
      <c r="M85" s="46"/>
    </row>
    <row r="86" spans="1:13" s="5" customFormat="1" ht="18" customHeight="1">
      <c r="A86" s="20" t="s">
        <v>80</v>
      </c>
      <c r="B86" s="21" t="s">
        <v>81</v>
      </c>
      <c r="C86" s="22"/>
      <c r="D86" s="22"/>
      <c r="E86" s="22"/>
      <c r="F86" s="22"/>
      <c r="G86" s="22"/>
      <c r="H86" s="23"/>
      <c r="I86" s="22"/>
      <c r="J86" s="25"/>
      <c r="K86" s="25"/>
      <c r="L86" s="26"/>
      <c r="M86" s="39"/>
    </row>
    <row r="87" spans="1:13" ht="18" customHeight="1">
      <c r="A87" s="31">
        <v>4.0999999999999996</v>
      </c>
      <c r="B87" s="32" t="s">
        <v>30</v>
      </c>
      <c r="C87" s="33"/>
      <c r="D87" s="33"/>
      <c r="E87" s="49">
        <v>5000</v>
      </c>
      <c r="F87" s="33">
        <v>1</v>
      </c>
      <c r="G87" s="33" t="s">
        <v>41</v>
      </c>
      <c r="H87" s="49">
        <v>5000</v>
      </c>
      <c r="I87" s="33"/>
      <c r="J87" s="35" t="s">
        <v>123</v>
      </c>
      <c r="K87" s="35" t="s">
        <v>123</v>
      </c>
      <c r="L87" s="35" t="s">
        <v>123</v>
      </c>
      <c r="M87" s="39"/>
    </row>
    <row r="88" spans="1:13" ht="18" customHeight="1">
      <c r="A88" s="31">
        <v>4.2</v>
      </c>
      <c r="B88" s="32" t="s">
        <v>26</v>
      </c>
      <c r="C88" s="33"/>
      <c r="D88" s="33"/>
      <c r="E88" s="49">
        <v>110</v>
      </c>
      <c r="F88" s="33">
        <v>5.7</v>
      </c>
      <c r="G88" s="33" t="s">
        <v>14</v>
      </c>
      <c r="H88" s="49">
        <f>E88*F88</f>
        <v>627</v>
      </c>
      <c r="I88" s="33"/>
      <c r="J88" s="35" t="s">
        <v>123</v>
      </c>
      <c r="K88" s="35" t="s">
        <v>123</v>
      </c>
      <c r="L88" s="35" t="s">
        <v>123</v>
      </c>
      <c r="M88" s="39"/>
    </row>
    <row r="89" spans="1:13" ht="18" customHeight="1">
      <c r="A89" s="31">
        <v>4.3</v>
      </c>
      <c r="B89" s="32" t="s">
        <v>137</v>
      </c>
      <c r="C89" s="33"/>
      <c r="D89" s="33"/>
      <c r="E89" s="49">
        <v>200</v>
      </c>
      <c r="F89" s="33">
        <v>1</v>
      </c>
      <c r="G89" s="33" t="s">
        <v>12</v>
      </c>
      <c r="H89" s="49">
        <f>E89*F89</f>
        <v>200</v>
      </c>
      <c r="I89" s="33"/>
      <c r="J89" s="35" t="s">
        <v>123</v>
      </c>
      <c r="K89" s="35" t="s">
        <v>123</v>
      </c>
      <c r="L89" s="35" t="s">
        <v>123</v>
      </c>
      <c r="M89" s="39"/>
    </row>
    <row r="90" spans="1:13" ht="18" customHeight="1">
      <c r="A90" s="31">
        <v>4.4000000000000004</v>
      </c>
      <c r="B90" s="32" t="s">
        <v>31</v>
      </c>
      <c r="C90" s="33"/>
      <c r="D90" s="33"/>
      <c r="E90" s="49">
        <v>1150</v>
      </c>
      <c r="F90" s="33">
        <v>1</v>
      </c>
      <c r="G90" s="33" t="s">
        <v>12</v>
      </c>
      <c r="H90" s="49">
        <v>1150</v>
      </c>
      <c r="I90" s="33"/>
      <c r="J90" s="35" t="s">
        <v>123</v>
      </c>
      <c r="K90" s="35" t="s">
        <v>123</v>
      </c>
      <c r="L90" s="35" t="s">
        <v>123</v>
      </c>
      <c r="M90" s="39"/>
    </row>
    <row r="91" spans="1:13" s="6" customFormat="1" ht="18" customHeight="1">
      <c r="A91" s="40"/>
      <c r="B91" s="41" t="s">
        <v>37</v>
      </c>
      <c r="C91" s="42"/>
      <c r="D91" s="42"/>
      <c r="E91" s="42"/>
      <c r="F91" s="42"/>
      <c r="G91" s="42"/>
      <c r="H91" s="44">
        <f>SUM(H87:H90)</f>
        <v>6977</v>
      </c>
      <c r="I91" s="42"/>
      <c r="J91" s="42"/>
      <c r="K91" s="42"/>
      <c r="L91" s="45"/>
      <c r="M91" s="46"/>
    </row>
    <row r="92" spans="1:13" s="5" customFormat="1" ht="18" customHeight="1">
      <c r="A92" s="20" t="s">
        <v>78</v>
      </c>
      <c r="B92" s="21" t="s">
        <v>79</v>
      </c>
      <c r="C92" s="22"/>
      <c r="D92" s="22"/>
      <c r="E92" s="22"/>
      <c r="F92" s="22"/>
      <c r="G92" s="22"/>
      <c r="H92" s="23"/>
      <c r="I92" s="22"/>
      <c r="J92" s="25"/>
      <c r="K92" s="25"/>
      <c r="L92" s="26"/>
      <c r="M92" s="39"/>
    </row>
    <row r="93" spans="1:13" ht="18" customHeight="1">
      <c r="A93" s="31">
        <v>5.0999999999999996</v>
      </c>
      <c r="B93" s="32" t="s">
        <v>16</v>
      </c>
      <c r="C93" s="33"/>
      <c r="D93" s="33" t="s">
        <v>110</v>
      </c>
      <c r="E93" s="33">
        <v>150</v>
      </c>
      <c r="F93" s="33">
        <v>1</v>
      </c>
      <c r="G93" s="33" t="s">
        <v>12</v>
      </c>
      <c r="H93" s="49">
        <f>E93*F93</f>
        <v>150</v>
      </c>
      <c r="I93" s="19"/>
      <c r="J93" s="35" t="s">
        <v>123</v>
      </c>
      <c r="K93" s="35" t="s">
        <v>123</v>
      </c>
      <c r="L93" s="35" t="s">
        <v>123</v>
      </c>
      <c r="M93" s="39"/>
    </row>
    <row r="94" spans="1:13" ht="18" customHeight="1">
      <c r="A94" s="31">
        <v>5.2</v>
      </c>
      <c r="B94" s="32" t="s">
        <v>17</v>
      </c>
      <c r="C94" s="33"/>
      <c r="D94" s="33" t="s">
        <v>110</v>
      </c>
      <c r="E94" s="33">
        <v>150</v>
      </c>
      <c r="F94" s="33">
        <v>1</v>
      </c>
      <c r="G94" s="33" t="s">
        <v>12</v>
      </c>
      <c r="H94" s="49">
        <v>120</v>
      </c>
      <c r="I94" s="19"/>
      <c r="J94" s="35" t="s">
        <v>123</v>
      </c>
      <c r="K94" s="35" t="s">
        <v>123</v>
      </c>
      <c r="L94" s="35" t="s">
        <v>123</v>
      </c>
      <c r="M94" s="39"/>
    </row>
    <row r="95" spans="1:13" ht="18" customHeight="1">
      <c r="A95" s="31">
        <v>5.3</v>
      </c>
      <c r="B95" s="32" t="s">
        <v>18</v>
      </c>
      <c r="C95" s="33"/>
      <c r="D95" s="33"/>
      <c r="E95" s="33"/>
      <c r="F95" s="33"/>
      <c r="G95" s="33"/>
      <c r="H95" s="49">
        <v>540</v>
      </c>
      <c r="I95" s="19"/>
      <c r="J95" s="35" t="s">
        <v>123</v>
      </c>
      <c r="K95" s="35" t="s">
        <v>123</v>
      </c>
      <c r="L95" s="35" t="s">
        <v>123</v>
      </c>
      <c r="M95" s="39"/>
    </row>
    <row r="96" spans="1:13" ht="18" customHeight="1">
      <c r="A96" s="31">
        <v>5.4</v>
      </c>
      <c r="B96" s="32" t="s">
        <v>275</v>
      </c>
      <c r="C96" s="33"/>
      <c r="D96" s="33" t="s">
        <v>110</v>
      </c>
      <c r="E96" s="33">
        <v>150</v>
      </c>
      <c r="F96" s="33">
        <v>1</v>
      </c>
      <c r="G96" s="33" t="s">
        <v>12</v>
      </c>
      <c r="H96" s="49">
        <f>E96*F96</f>
        <v>150</v>
      </c>
      <c r="I96" s="19"/>
      <c r="J96" s="29"/>
      <c r="K96" s="29"/>
      <c r="L96" s="26"/>
      <c r="M96" s="39"/>
    </row>
    <row r="97" spans="1:15" ht="18" customHeight="1">
      <c r="A97" s="31">
        <v>5.5</v>
      </c>
      <c r="B97" s="32" t="s">
        <v>19</v>
      </c>
      <c r="C97" s="33"/>
      <c r="D97" s="33"/>
      <c r="E97" s="33"/>
      <c r="F97" s="33"/>
      <c r="G97" s="33"/>
      <c r="H97" s="49">
        <v>300</v>
      </c>
      <c r="I97" s="19"/>
      <c r="J97" s="35" t="s">
        <v>123</v>
      </c>
      <c r="K97" s="35" t="s">
        <v>123</v>
      </c>
      <c r="L97" s="35" t="s">
        <v>123</v>
      </c>
      <c r="M97" s="39"/>
    </row>
    <row r="98" spans="1:15" ht="18" customHeight="1">
      <c r="A98" s="31">
        <v>5.6</v>
      </c>
      <c r="B98" s="32" t="s">
        <v>25</v>
      </c>
      <c r="C98" s="33"/>
      <c r="D98" s="33" t="s">
        <v>110</v>
      </c>
      <c r="E98" s="33">
        <v>150</v>
      </c>
      <c r="F98" s="33">
        <v>1</v>
      </c>
      <c r="G98" s="33" t="s">
        <v>12</v>
      </c>
      <c r="H98" s="49">
        <f>E98*F98</f>
        <v>150</v>
      </c>
      <c r="I98" s="19"/>
      <c r="J98" s="35" t="s">
        <v>123</v>
      </c>
      <c r="K98" s="35" t="s">
        <v>123</v>
      </c>
      <c r="L98" s="35" t="s">
        <v>123</v>
      </c>
      <c r="M98" s="39"/>
    </row>
    <row r="99" spans="1:15" s="6" customFormat="1" ht="18" customHeight="1">
      <c r="A99" s="40"/>
      <c r="B99" s="41" t="s">
        <v>36</v>
      </c>
      <c r="C99" s="42"/>
      <c r="D99" s="42"/>
      <c r="E99" s="42"/>
      <c r="F99" s="42"/>
      <c r="G99" s="42"/>
      <c r="H99" s="44">
        <f>SUM(H93:H98)</f>
        <v>1410</v>
      </c>
      <c r="I99" s="42"/>
      <c r="J99" s="42"/>
      <c r="K99" s="42"/>
      <c r="L99" s="45"/>
      <c r="M99" s="46"/>
    </row>
    <row r="100" spans="1:15" s="5" customFormat="1" ht="18" customHeight="1">
      <c r="A100" s="20" t="s">
        <v>76</v>
      </c>
      <c r="B100" s="21" t="s">
        <v>77</v>
      </c>
      <c r="C100" s="22"/>
      <c r="D100" s="22"/>
      <c r="E100" s="22"/>
      <c r="F100" s="22"/>
      <c r="G100" s="22"/>
      <c r="H100" s="23"/>
      <c r="I100" s="22"/>
      <c r="J100" s="25"/>
      <c r="K100" s="25"/>
      <c r="L100" s="26"/>
      <c r="M100" s="39"/>
    </row>
    <row r="101" spans="1:15" ht="18" customHeight="1">
      <c r="A101" s="31">
        <v>6.1</v>
      </c>
      <c r="B101" s="32" t="s">
        <v>276</v>
      </c>
      <c r="C101" s="33"/>
      <c r="D101" s="33" t="s">
        <v>46</v>
      </c>
      <c r="E101" s="49">
        <v>5000</v>
      </c>
      <c r="F101" s="33">
        <v>1</v>
      </c>
      <c r="G101" s="33" t="s">
        <v>47</v>
      </c>
      <c r="H101" s="49">
        <f>E101</f>
        <v>5000</v>
      </c>
      <c r="I101" s="33"/>
      <c r="J101" s="35"/>
      <c r="K101" s="35"/>
      <c r="L101" s="26"/>
      <c r="M101" s="39"/>
    </row>
    <row r="102" spans="1:15" ht="18" customHeight="1">
      <c r="A102" s="31">
        <v>6.4</v>
      </c>
      <c r="B102" s="32" t="s">
        <v>277</v>
      </c>
      <c r="C102" s="33"/>
      <c r="D102" s="33"/>
      <c r="E102" s="49">
        <v>1500</v>
      </c>
      <c r="F102" s="33">
        <v>1</v>
      </c>
      <c r="G102" s="33" t="s">
        <v>47</v>
      </c>
      <c r="H102" s="49">
        <f>E102</f>
        <v>1500</v>
      </c>
      <c r="I102" s="33"/>
      <c r="J102" s="35"/>
      <c r="K102" s="35"/>
      <c r="L102" s="26"/>
      <c r="M102" s="39"/>
    </row>
    <row r="103" spans="1:15" ht="18" customHeight="1">
      <c r="A103" s="31">
        <v>6.5</v>
      </c>
      <c r="B103" s="32" t="s">
        <v>48</v>
      </c>
      <c r="C103" s="33"/>
      <c r="D103" s="33"/>
      <c r="E103" s="49">
        <v>2850</v>
      </c>
      <c r="F103" s="33">
        <v>1</v>
      </c>
      <c r="G103" s="33" t="s">
        <v>12</v>
      </c>
      <c r="H103" s="49">
        <f>E103</f>
        <v>2850</v>
      </c>
      <c r="I103" s="33"/>
      <c r="J103" s="35"/>
      <c r="K103" s="35"/>
      <c r="L103" s="26"/>
      <c r="M103" s="39"/>
    </row>
    <row r="104" spans="1:15" ht="18" customHeight="1">
      <c r="A104" s="31">
        <v>6.6</v>
      </c>
      <c r="B104" s="32" t="s">
        <v>202</v>
      </c>
      <c r="C104" s="33"/>
      <c r="D104" s="33"/>
      <c r="E104" s="49">
        <v>2980</v>
      </c>
      <c r="F104" s="33">
        <v>1</v>
      </c>
      <c r="G104" s="33" t="s">
        <v>12</v>
      </c>
      <c r="H104" s="49">
        <v>2980</v>
      </c>
      <c r="I104" s="33"/>
      <c r="J104" s="35"/>
      <c r="K104" s="35"/>
      <c r="L104" s="26"/>
      <c r="M104" s="39"/>
      <c r="O104" s="8"/>
    </row>
    <row r="105" spans="1:15" ht="18" customHeight="1">
      <c r="A105" s="31">
        <v>6.8</v>
      </c>
      <c r="B105" s="32" t="s">
        <v>49</v>
      </c>
      <c r="C105" s="33"/>
      <c r="D105" s="33" t="s">
        <v>50</v>
      </c>
      <c r="E105" s="49">
        <v>3200</v>
      </c>
      <c r="F105" s="33">
        <v>1</v>
      </c>
      <c r="G105" s="33" t="s">
        <v>12</v>
      </c>
      <c r="H105" s="49">
        <f>E105</f>
        <v>3200</v>
      </c>
      <c r="I105" s="33"/>
      <c r="J105" s="35"/>
      <c r="K105" s="35"/>
      <c r="L105" s="26"/>
      <c r="M105" s="39"/>
    </row>
    <row r="106" spans="1:15" ht="18" customHeight="1">
      <c r="A106" s="31">
        <v>6.9</v>
      </c>
      <c r="B106" s="32" t="s">
        <v>51</v>
      </c>
      <c r="C106" s="33"/>
      <c r="D106" s="33"/>
      <c r="E106" s="49">
        <v>650</v>
      </c>
      <c r="F106" s="33">
        <v>1</v>
      </c>
      <c r="G106" s="33" t="s">
        <v>47</v>
      </c>
      <c r="H106" s="49">
        <f>E106</f>
        <v>650</v>
      </c>
      <c r="I106" s="33"/>
      <c r="J106" s="35"/>
      <c r="K106" s="35"/>
      <c r="L106" s="26"/>
      <c r="M106" s="39"/>
    </row>
    <row r="107" spans="1:15" ht="18" customHeight="1">
      <c r="A107" s="37">
        <v>6.1</v>
      </c>
      <c r="B107" s="32" t="s">
        <v>52</v>
      </c>
      <c r="C107" s="33"/>
      <c r="D107" s="33"/>
      <c r="E107" s="49">
        <v>550</v>
      </c>
      <c r="F107" s="33">
        <v>1</v>
      </c>
      <c r="G107" s="33" t="s">
        <v>13</v>
      </c>
      <c r="H107" s="49">
        <f>E107</f>
        <v>550</v>
      </c>
      <c r="I107" s="33"/>
      <c r="J107" s="35"/>
      <c r="K107" s="35"/>
      <c r="L107" s="26"/>
      <c r="M107" s="39"/>
    </row>
    <row r="108" spans="1:15" s="6" customFormat="1" ht="18" customHeight="1">
      <c r="A108" s="40"/>
      <c r="B108" s="41" t="s">
        <v>8</v>
      </c>
      <c r="C108" s="42"/>
      <c r="D108" s="42"/>
      <c r="E108" s="42"/>
      <c r="F108" s="42"/>
      <c r="G108" s="42"/>
      <c r="H108" s="44">
        <f>SUM(H101:H107)</f>
        <v>16730</v>
      </c>
      <c r="I108" s="42"/>
      <c r="J108" s="42"/>
      <c r="K108" s="42"/>
      <c r="L108" s="45"/>
      <c r="M108" s="46"/>
    </row>
    <row r="109" spans="1:15" s="5" customFormat="1" ht="18" customHeight="1">
      <c r="A109" s="20" t="s">
        <v>73</v>
      </c>
      <c r="B109" s="21" t="s">
        <v>53</v>
      </c>
      <c r="C109" s="22"/>
      <c r="D109" s="22"/>
      <c r="E109" s="22"/>
      <c r="F109" s="22"/>
      <c r="G109" s="22"/>
      <c r="H109" s="23"/>
      <c r="I109" s="22"/>
      <c r="J109" s="25"/>
      <c r="K109" s="25"/>
      <c r="L109" s="26"/>
      <c r="M109" s="39"/>
    </row>
    <row r="110" spans="1:15" ht="18" customHeight="1">
      <c r="A110" s="31">
        <v>7.1</v>
      </c>
      <c r="B110" s="54" t="s">
        <v>54</v>
      </c>
      <c r="C110" s="55"/>
      <c r="D110" s="33"/>
      <c r="E110" s="49">
        <v>2018</v>
      </c>
      <c r="F110" s="33">
        <v>1</v>
      </c>
      <c r="G110" s="33" t="s">
        <v>65</v>
      </c>
      <c r="H110" s="49">
        <f>E110*F110</f>
        <v>2018</v>
      </c>
      <c r="I110" s="33"/>
      <c r="J110" s="35" t="s">
        <v>123</v>
      </c>
      <c r="K110" s="35" t="s">
        <v>123</v>
      </c>
      <c r="L110" s="35" t="s">
        <v>123</v>
      </c>
      <c r="M110" s="39"/>
    </row>
    <row r="111" spans="1:15" ht="18" customHeight="1">
      <c r="A111" s="31">
        <v>7.2</v>
      </c>
      <c r="B111" s="54" t="s">
        <v>55</v>
      </c>
      <c r="C111" s="55"/>
      <c r="D111" s="33"/>
      <c r="E111" s="49">
        <v>1200</v>
      </c>
      <c r="F111" s="33">
        <v>1</v>
      </c>
      <c r="G111" s="33" t="s">
        <v>65</v>
      </c>
      <c r="H111" s="49">
        <f t="shared" ref="H111:H120" si="6">E111*F111</f>
        <v>1200</v>
      </c>
      <c r="I111" s="33"/>
      <c r="J111" s="35" t="s">
        <v>123</v>
      </c>
      <c r="K111" s="35" t="s">
        <v>123</v>
      </c>
      <c r="L111" s="35" t="s">
        <v>123</v>
      </c>
      <c r="M111" s="39"/>
    </row>
    <row r="112" spans="1:15" ht="18" customHeight="1">
      <c r="A112" s="31">
        <v>7.3</v>
      </c>
      <c r="B112" s="54" t="s">
        <v>56</v>
      </c>
      <c r="C112" s="55"/>
      <c r="D112" s="33"/>
      <c r="E112" s="49">
        <v>1949</v>
      </c>
      <c r="F112" s="33">
        <v>1</v>
      </c>
      <c r="G112" s="33" t="s">
        <v>65</v>
      </c>
      <c r="H112" s="49">
        <f t="shared" si="6"/>
        <v>1949</v>
      </c>
      <c r="I112" s="33"/>
      <c r="J112" s="35" t="s">
        <v>123</v>
      </c>
      <c r="K112" s="35" t="s">
        <v>123</v>
      </c>
      <c r="L112" s="35" t="s">
        <v>123</v>
      </c>
      <c r="M112" s="39"/>
    </row>
    <row r="113" spans="1:15" ht="18" customHeight="1">
      <c r="A113" s="31">
        <v>7.4</v>
      </c>
      <c r="B113" s="54" t="s">
        <v>57</v>
      </c>
      <c r="C113" s="55"/>
      <c r="D113" s="55" t="s">
        <v>274</v>
      </c>
      <c r="E113" s="49">
        <v>1331</v>
      </c>
      <c r="F113" s="33">
        <v>1</v>
      </c>
      <c r="G113" s="33" t="s">
        <v>65</v>
      </c>
      <c r="H113" s="49">
        <f t="shared" si="6"/>
        <v>1331</v>
      </c>
      <c r="I113" s="33"/>
      <c r="J113" s="35" t="s">
        <v>123</v>
      </c>
      <c r="K113" s="35" t="s">
        <v>123</v>
      </c>
      <c r="L113" s="35" t="s">
        <v>123</v>
      </c>
      <c r="M113" s="39"/>
    </row>
    <row r="114" spans="1:15" ht="18" customHeight="1">
      <c r="A114" s="31">
        <v>7.5</v>
      </c>
      <c r="B114" s="54" t="s">
        <v>58</v>
      </c>
      <c r="C114" s="55"/>
      <c r="D114" s="55" t="s">
        <v>274</v>
      </c>
      <c r="E114" s="49">
        <v>1331</v>
      </c>
      <c r="F114" s="33">
        <v>1</v>
      </c>
      <c r="G114" s="33" t="s">
        <v>65</v>
      </c>
      <c r="H114" s="49">
        <f t="shared" si="6"/>
        <v>1331</v>
      </c>
      <c r="I114" s="33"/>
      <c r="J114" s="35" t="s">
        <v>123</v>
      </c>
      <c r="K114" s="35" t="s">
        <v>123</v>
      </c>
      <c r="L114" s="35" t="s">
        <v>123</v>
      </c>
      <c r="M114" s="39"/>
    </row>
    <row r="115" spans="1:15" ht="18" customHeight="1">
      <c r="A115" s="31">
        <v>7.6</v>
      </c>
      <c r="B115" s="54" t="s">
        <v>59</v>
      </c>
      <c r="C115" s="55"/>
      <c r="D115" s="55" t="s">
        <v>63</v>
      </c>
      <c r="E115" s="49">
        <v>4799</v>
      </c>
      <c r="F115" s="33">
        <v>1</v>
      </c>
      <c r="G115" s="33" t="s">
        <v>65</v>
      </c>
      <c r="H115" s="49">
        <f t="shared" si="6"/>
        <v>4799</v>
      </c>
      <c r="I115" s="33"/>
      <c r="J115" s="35"/>
      <c r="K115" s="35"/>
      <c r="L115" s="26"/>
      <c r="M115" s="39"/>
    </row>
    <row r="116" spans="1:15" ht="18" customHeight="1">
      <c r="A116" s="31">
        <v>7.7</v>
      </c>
      <c r="B116" s="54" t="s">
        <v>60</v>
      </c>
      <c r="C116" s="55"/>
      <c r="D116" s="33"/>
      <c r="E116" s="49">
        <v>568</v>
      </c>
      <c r="F116" s="33">
        <v>1</v>
      </c>
      <c r="G116" s="33" t="s">
        <v>65</v>
      </c>
      <c r="H116" s="49">
        <f t="shared" si="6"/>
        <v>568</v>
      </c>
      <c r="I116" s="33"/>
      <c r="J116" s="35" t="s">
        <v>123</v>
      </c>
      <c r="K116" s="35" t="s">
        <v>123</v>
      </c>
      <c r="L116" s="35" t="s">
        <v>123</v>
      </c>
      <c r="M116" s="39"/>
      <c r="O116" s="8"/>
    </row>
    <row r="117" spans="1:15" ht="18" customHeight="1">
      <c r="A117" s="31">
        <v>7.9</v>
      </c>
      <c r="B117" s="54" t="s">
        <v>61</v>
      </c>
      <c r="C117" s="55"/>
      <c r="D117" s="33"/>
      <c r="E117" s="49">
        <v>190</v>
      </c>
      <c r="F117" s="33">
        <v>1</v>
      </c>
      <c r="G117" s="33" t="s">
        <v>65</v>
      </c>
      <c r="H117" s="49">
        <f t="shared" si="6"/>
        <v>190</v>
      </c>
      <c r="I117" s="33"/>
      <c r="J117" s="35" t="s">
        <v>123</v>
      </c>
      <c r="K117" s="35" t="s">
        <v>123</v>
      </c>
      <c r="L117" s="35" t="s">
        <v>123</v>
      </c>
      <c r="M117" s="39"/>
    </row>
    <row r="118" spans="1:15" ht="18" customHeight="1">
      <c r="A118" s="37">
        <v>7.1</v>
      </c>
      <c r="B118" s="54" t="s">
        <v>62</v>
      </c>
      <c r="C118" s="55"/>
      <c r="D118" s="33"/>
      <c r="E118" s="49">
        <v>3450</v>
      </c>
      <c r="F118" s="33">
        <v>1</v>
      </c>
      <c r="G118" s="33" t="s">
        <v>65</v>
      </c>
      <c r="H118" s="49">
        <f t="shared" si="6"/>
        <v>3450</v>
      </c>
      <c r="I118" s="33"/>
      <c r="J118" s="35" t="s">
        <v>123</v>
      </c>
      <c r="K118" s="35" t="s">
        <v>123</v>
      </c>
      <c r="L118" s="35" t="s">
        <v>123</v>
      </c>
      <c r="M118" s="39"/>
    </row>
    <row r="119" spans="1:15" ht="18" customHeight="1">
      <c r="A119" s="37">
        <v>7.11</v>
      </c>
      <c r="B119" s="54" t="s">
        <v>280</v>
      </c>
      <c r="C119" s="55"/>
      <c r="D119" s="33"/>
      <c r="E119" s="49"/>
      <c r="F119" s="33">
        <v>1</v>
      </c>
      <c r="G119" s="33" t="s">
        <v>65</v>
      </c>
      <c r="H119" s="49"/>
      <c r="I119" s="33"/>
      <c r="J119" s="35"/>
      <c r="K119" s="35"/>
      <c r="L119" s="35"/>
      <c r="M119" s="39"/>
    </row>
    <row r="120" spans="1:15" ht="18" customHeight="1">
      <c r="A120" s="37">
        <v>7.12</v>
      </c>
      <c r="B120" s="54" t="s">
        <v>124</v>
      </c>
      <c r="C120" s="55"/>
      <c r="D120" s="33" t="s">
        <v>125</v>
      </c>
      <c r="E120" s="49">
        <v>1799</v>
      </c>
      <c r="F120" s="33">
        <v>1</v>
      </c>
      <c r="G120" s="33" t="s">
        <v>65</v>
      </c>
      <c r="H120" s="49">
        <f t="shared" si="6"/>
        <v>1799</v>
      </c>
      <c r="I120" s="33"/>
      <c r="J120" s="35" t="s">
        <v>123</v>
      </c>
      <c r="K120" s="35" t="s">
        <v>123</v>
      </c>
      <c r="L120" s="35" t="s">
        <v>123</v>
      </c>
      <c r="M120" s="39"/>
    </row>
    <row r="121" spans="1:15" ht="18" customHeight="1">
      <c r="A121" s="37">
        <v>7.13</v>
      </c>
      <c r="B121" s="54" t="s">
        <v>132</v>
      </c>
      <c r="C121" s="55"/>
      <c r="D121" s="33"/>
      <c r="E121" s="49" t="s">
        <v>134</v>
      </c>
      <c r="F121" s="33"/>
      <c r="G121" s="33"/>
      <c r="H121" s="49"/>
      <c r="I121" s="33"/>
      <c r="J121" s="35" t="s">
        <v>123</v>
      </c>
      <c r="K121" s="35" t="s">
        <v>123</v>
      </c>
      <c r="L121" s="35" t="s">
        <v>123</v>
      </c>
      <c r="M121" s="39"/>
    </row>
    <row r="122" spans="1:15" ht="18" customHeight="1">
      <c r="A122" s="37">
        <v>7.14</v>
      </c>
      <c r="B122" s="54" t="s">
        <v>197</v>
      </c>
      <c r="C122" s="55"/>
      <c r="D122" s="33"/>
      <c r="E122" s="49" t="s">
        <v>134</v>
      </c>
      <c r="F122" s="33"/>
      <c r="G122" s="33"/>
      <c r="H122" s="49"/>
      <c r="I122" s="33"/>
      <c r="J122" s="35" t="s">
        <v>123</v>
      </c>
      <c r="K122" s="35" t="s">
        <v>123</v>
      </c>
      <c r="L122" s="35" t="s">
        <v>123</v>
      </c>
      <c r="M122" s="39"/>
    </row>
    <row r="123" spans="1:15" ht="18" customHeight="1">
      <c r="A123" s="37">
        <v>7.15</v>
      </c>
      <c r="B123" s="54" t="s">
        <v>133</v>
      </c>
      <c r="C123" s="55"/>
      <c r="D123" s="33"/>
      <c r="E123" s="49" t="s">
        <v>134</v>
      </c>
      <c r="F123" s="33"/>
      <c r="G123" s="33"/>
      <c r="H123" s="49"/>
      <c r="I123" s="33"/>
      <c r="J123" s="35" t="s">
        <v>123</v>
      </c>
      <c r="K123" s="35" t="s">
        <v>123</v>
      </c>
      <c r="L123" s="35" t="s">
        <v>123</v>
      </c>
      <c r="M123" s="39"/>
    </row>
    <row r="124" spans="1:15" s="6" customFormat="1" ht="17.25" customHeight="1">
      <c r="A124" s="40"/>
      <c r="B124" s="41" t="s">
        <v>37</v>
      </c>
      <c r="C124" s="42"/>
      <c r="D124" s="42"/>
      <c r="E124" s="42"/>
      <c r="F124" s="42"/>
      <c r="G124" s="42"/>
      <c r="H124" s="44">
        <f>SUM(H110:H120)</f>
        <v>18635</v>
      </c>
      <c r="I124" s="42"/>
      <c r="J124" s="42"/>
      <c r="K124" s="42"/>
      <c r="L124" s="45"/>
      <c r="M124" s="46"/>
    </row>
    <row r="125" spans="1:15" s="5" customFormat="1" ht="18" customHeight="1">
      <c r="A125" s="20" t="s">
        <v>74</v>
      </c>
      <c r="B125" s="21" t="s">
        <v>75</v>
      </c>
      <c r="C125" s="22"/>
      <c r="D125" s="22"/>
      <c r="E125" s="22"/>
      <c r="F125" s="22"/>
      <c r="G125" s="22"/>
      <c r="H125" s="23"/>
      <c r="I125" s="22"/>
      <c r="J125" s="25"/>
      <c r="K125" s="25"/>
      <c r="L125" s="26"/>
      <c r="M125" s="39"/>
    </row>
    <row r="126" spans="1:15" ht="18" customHeight="1">
      <c r="A126" s="31">
        <v>8.1</v>
      </c>
      <c r="B126" s="32" t="s">
        <v>66</v>
      </c>
      <c r="C126" s="33"/>
      <c r="D126" s="33" t="s">
        <v>205</v>
      </c>
      <c r="E126" s="49">
        <v>198</v>
      </c>
      <c r="F126" s="33">
        <v>11</v>
      </c>
      <c r="G126" s="33" t="s">
        <v>14</v>
      </c>
      <c r="H126" s="49">
        <f>E126*F126</f>
        <v>2178</v>
      </c>
      <c r="I126" s="33"/>
      <c r="J126" s="35"/>
      <c r="K126" s="35"/>
      <c r="L126" s="26"/>
      <c r="M126" s="39"/>
    </row>
    <row r="127" spans="1:15" ht="18" customHeight="1">
      <c r="A127" s="31">
        <v>8.1999999999999993</v>
      </c>
      <c r="B127" s="32" t="s">
        <v>67</v>
      </c>
      <c r="C127" s="33"/>
      <c r="D127" s="33" t="s">
        <v>205</v>
      </c>
      <c r="E127" s="49">
        <v>198</v>
      </c>
      <c r="F127" s="33">
        <v>13</v>
      </c>
      <c r="G127" s="33" t="s">
        <v>14</v>
      </c>
      <c r="H127" s="49">
        <f>E127*F127</f>
        <v>2574</v>
      </c>
      <c r="I127" s="33"/>
      <c r="J127" s="35"/>
      <c r="K127" s="35"/>
      <c r="L127" s="26"/>
      <c r="M127" s="39"/>
    </row>
    <row r="128" spans="1:15" ht="18" customHeight="1">
      <c r="A128" s="31">
        <v>8.3000000000000007</v>
      </c>
      <c r="B128" s="32" t="s">
        <v>189</v>
      </c>
      <c r="C128" s="33"/>
      <c r="D128" s="33" t="s">
        <v>206</v>
      </c>
      <c r="E128" s="49"/>
      <c r="F128" s="33"/>
      <c r="G128" s="33"/>
      <c r="H128" s="49">
        <f>5000-H127-H126</f>
        <v>248</v>
      </c>
      <c r="I128" s="33"/>
      <c r="J128" s="35"/>
      <c r="K128" s="35"/>
      <c r="L128" s="26"/>
      <c r="M128" s="39"/>
    </row>
    <row r="129" spans="1:13" ht="18" customHeight="1">
      <c r="A129" s="31">
        <v>8.4</v>
      </c>
      <c r="B129" s="32" t="s">
        <v>68</v>
      </c>
      <c r="C129" s="33"/>
      <c r="D129" s="33"/>
      <c r="E129" s="49">
        <v>32</v>
      </c>
      <c r="F129" s="33">
        <v>12</v>
      </c>
      <c r="G129" s="33" t="s">
        <v>186</v>
      </c>
      <c r="H129" s="49">
        <f t="shared" ref="H129:H134" si="7">E129*F129*0.773</f>
        <v>296.83199999999999</v>
      </c>
      <c r="I129" s="33"/>
      <c r="J129" s="35" t="s">
        <v>123</v>
      </c>
      <c r="K129" s="35" t="s">
        <v>123</v>
      </c>
      <c r="L129" s="35" t="s">
        <v>123</v>
      </c>
      <c r="M129" s="39"/>
    </row>
    <row r="130" spans="1:13" ht="18" customHeight="1">
      <c r="A130" s="31">
        <v>8.5</v>
      </c>
      <c r="B130" s="32" t="s">
        <v>69</v>
      </c>
      <c r="C130" s="33"/>
      <c r="D130" s="33"/>
      <c r="E130" s="49">
        <v>14</v>
      </c>
      <c r="F130" s="33">
        <v>110</v>
      </c>
      <c r="G130" s="33" t="s">
        <v>186</v>
      </c>
      <c r="H130" s="49">
        <f t="shared" si="7"/>
        <v>1190.42</v>
      </c>
      <c r="I130" s="33"/>
      <c r="J130" s="35" t="s">
        <v>123</v>
      </c>
      <c r="K130" s="35" t="s">
        <v>123</v>
      </c>
      <c r="L130" s="35" t="s">
        <v>123</v>
      </c>
      <c r="M130" s="39"/>
    </row>
    <row r="131" spans="1:13" ht="18" customHeight="1">
      <c r="A131" s="31">
        <v>8.6</v>
      </c>
      <c r="B131" s="32" t="s">
        <v>70</v>
      </c>
      <c r="C131" s="33"/>
      <c r="D131" s="33"/>
      <c r="E131" s="49">
        <v>14</v>
      </c>
      <c r="F131" s="33">
        <v>30</v>
      </c>
      <c r="G131" s="33" t="s">
        <v>186</v>
      </c>
      <c r="H131" s="49">
        <f t="shared" si="7"/>
        <v>324.66000000000003</v>
      </c>
      <c r="I131" s="33"/>
      <c r="J131" s="35" t="s">
        <v>123</v>
      </c>
      <c r="K131" s="35" t="s">
        <v>123</v>
      </c>
      <c r="L131" s="35" t="s">
        <v>123</v>
      </c>
      <c r="M131" s="39"/>
    </row>
    <row r="132" spans="1:13" ht="18" customHeight="1">
      <c r="A132" s="31">
        <v>8.6999999999999993</v>
      </c>
      <c r="B132" s="32" t="s">
        <v>71</v>
      </c>
      <c r="C132" s="33"/>
      <c r="D132" s="33"/>
      <c r="E132" s="49">
        <v>6.9</v>
      </c>
      <c r="F132" s="33">
        <v>175</v>
      </c>
      <c r="G132" s="33" t="s">
        <v>186</v>
      </c>
      <c r="H132" s="49">
        <f t="shared" si="7"/>
        <v>933.39750000000004</v>
      </c>
      <c r="I132" s="33"/>
      <c r="J132" s="35" t="s">
        <v>123</v>
      </c>
      <c r="K132" s="35" t="s">
        <v>123</v>
      </c>
      <c r="L132" s="35" t="s">
        <v>123</v>
      </c>
      <c r="M132" s="56"/>
    </row>
    <row r="133" spans="1:13" ht="18" customHeight="1">
      <c r="A133" s="31">
        <v>8.8000000000000007</v>
      </c>
      <c r="B133" s="32" t="s">
        <v>72</v>
      </c>
      <c r="C133" s="33"/>
      <c r="D133" s="33"/>
      <c r="E133" s="49">
        <v>3</v>
      </c>
      <c r="F133" s="33">
        <v>76</v>
      </c>
      <c r="G133" s="33" t="s">
        <v>186</v>
      </c>
      <c r="H133" s="49">
        <f t="shared" si="7"/>
        <v>176.244</v>
      </c>
      <c r="I133" s="33"/>
      <c r="J133" s="35" t="s">
        <v>123</v>
      </c>
      <c r="K133" s="35" t="s">
        <v>123</v>
      </c>
      <c r="L133" s="35" t="s">
        <v>123</v>
      </c>
      <c r="M133" s="39"/>
    </row>
    <row r="134" spans="1:13" ht="18" customHeight="1">
      <c r="A134" s="31">
        <v>8.9</v>
      </c>
      <c r="B134" s="32" t="s">
        <v>91</v>
      </c>
      <c r="C134" s="33"/>
      <c r="D134" s="33"/>
      <c r="E134" s="49">
        <v>59</v>
      </c>
      <c r="F134" s="33">
        <v>46</v>
      </c>
      <c r="G134" s="33" t="s">
        <v>186</v>
      </c>
      <c r="H134" s="49">
        <f t="shared" si="7"/>
        <v>2097.922</v>
      </c>
      <c r="I134" s="33"/>
      <c r="J134" s="35" t="s">
        <v>123</v>
      </c>
      <c r="K134" s="35" t="s">
        <v>123</v>
      </c>
      <c r="L134" s="35" t="s">
        <v>123</v>
      </c>
      <c r="M134" s="39"/>
    </row>
    <row r="135" spans="1:13" ht="18" customHeight="1">
      <c r="A135" s="37">
        <v>8.1</v>
      </c>
      <c r="B135" s="32" t="s">
        <v>187</v>
      </c>
      <c r="C135" s="33"/>
      <c r="D135" s="33"/>
      <c r="E135" s="49"/>
      <c r="F135" s="33"/>
      <c r="G135" s="33"/>
      <c r="H135" s="49">
        <v>300</v>
      </c>
      <c r="I135" s="33"/>
      <c r="J135" s="35" t="s">
        <v>123</v>
      </c>
      <c r="K135" s="35" t="s">
        <v>123</v>
      </c>
      <c r="L135" s="35" t="s">
        <v>123</v>
      </c>
      <c r="M135" s="39"/>
    </row>
    <row r="136" spans="1:13" s="6" customFormat="1" ht="18" customHeight="1">
      <c r="A136" s="40"/>
      <c r="B136" s="41" t="s">
        <v>37</v>
      </c>
      <c r="C136" s="42"/>
      <c r="D136" s="42"/>
      <c r="E136" s="42"/>
      <c r="F136" s="42"/>
      <c r="G136" s="42"/>
      <c r="H136" s="44">
        <f>SUM(H126:H134)</f>
        <v>10019.4755</v>
      </c>
      <c r="I136" s="42"/>
      <c r="J136" s="42"/>
      <c r="K136" s="42"/>
      <c r="L136" s="45"/>
      <c r="M136" s="46"/>
    </row>
    <row r="137" spans="1:13" s="5" customFormat="1" ht="18" customHeight="1">
      <c r="A137" s="20" t="s">
        <v>86</v>
      </c>
      <c r="B137" s="21" t="s">
        <v>87</v>
      </c>
      <c r="C137" s="22"/>
      <c r="D137" s="22"/>
      <c r="E137" s="22"/>
      <c r="F137" s="22"/>
      <c r="G137" s="22"/>
      <c r="H137" s="23"/>
      <c r="I137" s="22"/>
      <c r="J137" s="25"/>
      <c r="K137" s="25"/>
      <c r="L137" s="26"/>
      <c r="M137" s="39"/>
    </row>
    <row r="138" spans="1:13" ht="18" customHeight="1">
      <c r="A138" s="31">
        <v>9.1</v>
      </c>
      <c r="B138" s="32" t="s">
        <v>89</v>
      </c>
      <c r="C138" s="33"/>
      <c r="D138" s="33"/>
      <c r="E138" s="49">
        <v>60</v>
      </c>
      <c r="F138" s="33">
        <v>40</v>
      </c>
      <c r="G138" s="33" t="s">
        <v>14</v>
      </c>
      <c r="H138" s="50">
        <v>1800</v>
      </c>
      <c r="I138" s="33"/>
      <c r="J138" s="35"/>
      <c r="K138" s="35"/>
      <c r="L138" s="26"/>
      <c r="M138" s="39"/>
    </row>
    <row r="139" spans="1:13" ht="18" customHeight="1">
      <c r="A139" s="31">
        <v>9.1999999999999993</v>
      </c>
      <c r="B139" s="32" t="s">
        <v>90</v>
      </c>
      <c r="C139" s="33"/>
      <c r="D139" s="33"/>
      <c r="E139" s="49">
        <v>60</v>
      </c>
      <c r="F139" s="33">
        <v>32</v>
      </c>
      <c r="G139" s="33" t="s">
        <v>14</v>
      </c>
      <c r="H139" s="50">
        <v>360</v>
      </c>
      <c r="I139" s="33"/>
      <c r="J139" s="35"/>
      <c r="K139" s="35"/>
      <c r="L139" s="26"/>
      <c r="M139" s="39"/>
    </row>
    <row r="140" spans="1:13" ht="18" customHeight="1">
      <c r="A140" s="31">
        <v>9.3000000000000007</v>
      </c>
      <c r="B140" s="32" t="s">
        <v>91</v>
      </c>
      <c r="C140" s="33"/>
      <c r="D140" s="33"/>
      <c r="E140" s="49">
        <v>60</v>
      </c>
      <c r="F140" s="33">
        <v>40</v>
      </c>
      <c r="G140" s="33" t="s">
        <v>14</v>
      </c>
      <c r="H140" s="50">
        <v>1500</v>
      </c>
      <c r="I140" s="33"/>
      <c r="J140" s="35"/>
      <c r="K140" s="35"/>
      <c r="L140" s="26"/>
      <c r="M140" s="39"/>
    </row>
    <row r="141" spans="1:13" ht="18" customHeight="1">
      <c r="A141" s="31">
        <v>9.4</v>
      </c>
      <c r="B141" s="32" t="s">
        <v>88</v>
      </c>
      <c r="C141" s="33"/>
      <c r="D141" s="33"/>
      <c r="E141" s="49"/>
      <c r="F141" s="33">
        <v>3</v>
      </c>
      <c r="G141" s="33" t="s">
        <v>115</v>
      </c>
      <c r="H141" s="50">
        <v>2000</v>
      </c>
      <c r="I141" s="33"/>
      <c r="J141" s="35"/>
      <c r="K141" s="35"/>
      <c r="L141" s="26"/>
      <c r="M141" s="39"/>
    </row>
    <row r="142" spans="1:13" s="6" customFormat="1" ht="18" customHeight="1">
      <c r="A142" s="40"/>
      <c r="B142" s="41" t="s">
        <v>37</v>
      </c>
      <c r="C142" s="42"/>
      <c r="D142" s="42"/>
      <c r="E142" s="42"/>
      <c r="F142" s="42"/>
      <c r="G142" s="42"/>
      <c r="H142" s="44">
        <f>SUM(H138:H141)</f>
        <v>5660</v>
      </c>
      <c r="I142" s="42"/>
      <c r="J142" s="42"/>
      <c r="K142" s="42"/>
      <c r="L142" s="45"/>
      <c r="M142" s="46"/>
    </row>
    <row r="143" spans="1:13" s="5" customFormat="1" ht="18" customHeight="1">
      <c r="A143" s="20" t="s">
        <v>92</v>
      </c>
      <c r="B143" s="21" t="s">
        <v>97</v>
      </c>
      <c r="C143" s="22"/>
      <c r="D143" s="22"/>
      <c r="E143" s="22"/>
      <c r="F143" s="22"/>
      <c r="G143" s="22"/>
      <c r="H143" s="23"/>
      <c r="I143" s="22"/>
      <c r="J143" s="25"/>
      <c r="K143" s="25"/>
      <c r="L143" s="26"/>
      <c r="M143" s="39"/>
    </row>
    <row r="144" spans="1:13" ht="18" customHeight="1">
      <c r="A144" s="31">
        <v>10.1</v>
      </c>
      <c r="B144" s="32" t="s">
        <v>198</v>
      </c>
      <c r="C144" s="33"/>
      <c r="D144" s="33"/>
      <c r="E144" s="49">
        <v>148</v>
      </c>
      <c r="F144" s="33">
        <v>14</v>
      </c>
      <c r="G144" s="33" t="s">
        <v>47</v>
      </c>
      <c r="H144" s="50">
        <f>E144*F144</f>
        <v>2072</v>
      </c>
      <c r="I144" s="33"/>
      <c r="J144" s="35" t="s">
        <v>123</v>
      </c>
      <c r="K144" s="35" t="s">
        <v>123</v>
      </c>
      <c r="L144" s="35" t="s">
        <v>123</v>
      </c>
      <c r="M144" s="64"/>
    </row>
    <row r="145" spans="1:13" ht="18" customHeight="1">
      <c r="A145" s="31">
        <v>10.199999999999999</v>
      </c>
      <c r="B145" s="32" t="s">
        <v>218</v>
      </c>
      <c r="C145" s="33"/>
      <c r="D145" s="33" t="s">
        <v>214</v>
      </c>
      <c r="E145" s="49">
        <v>196</v>
      </c>
      <c r="F145" s="33">
        <v>3</v>
      </c>
      <c r="G145" s="33" t="s">
        <v>47</v>
      </c>
      <c r="H145" s="50">
        <f>E145*F145+40</f>
        <v>628</v>
      </c>
      <c r="I145" s="33"/>
      <c r="J145" s="35" t="s">
        <v>123</v>
      </c>
      <c r="K145" s="35" t="s">
        <v>123</v>
      </c>
      <c r="L145" s="35" t="s">
        <v>123</v>
      </c>
      <c r="M145" s="64"/>
    </row>
    <row r="146" spans="1:13" ht="18" customHeight="1">
      <c r="A146" s="31">
        <v>10.3</v>
      </c>
      <c r="B146" s="32" t="s">
        <v>230</v>
      </c>
      <c r="C146" s="33"/>
      <c r="D146" s="33"/>
      <c r="E146" s="49">
        <v>140</v>
      </c>
      <c r="F146" s="33">
        <v>2</v>
      </c>
      <c r="G146" s="33" t="s">
        <v>47</v>
      </c>
      <c r="H146" s="50">
        <f>E146*F146+40</f>
        <v>320</v>
      </c>
      <c r="I146" s="33"/>
      <c r="J146" s="35" t="s">
        <v>123</v>
      </c>
      <c r="K146" s="35" t="s">
        <v>123</v>
      </c>
      <c r="L146" s="35" t="s">
        <v>123</v>
      </c>
      <c r="M146" s="64"/>
    </row>
    <row r="147" spans="1:13" ht="18" customHeight="1">
      <c r="A147" s="31">
        <v>10.4</v>
      </c>
      <c r="B147" s="32" t="s">
        <v>235</v>
      </c>
      <c r="C147" s="33"/>
      <c r="D147" s="33"/>
      <c r="E147" s="49">
        <v>266</v>
      </c>
      <c r="F147" s="33">
        <v>1</v>
      </c>
      <c r="G147" s="33" t="s">
        <v>236</v>
      </c>
      <c r="H147" s="50">
        <f>E147*F147+40</f>
        <v>306</v>
      </c>
      <c r="I147" s="33"/>
      <c r="J147" s="35" t="s">
        <v>123</v>
      </c>
      <c r="K147" s="35" t="s">
        <v>123</v>
      </c>
      <c r="L147" s="35" t="s">
        <v>123</v>
      </c>
      <c r="M147" s="64"/>
    </row>
    <row r="148" spans="1:13" ht="18" customHeight="1">
      <c r="A148" s="31">
        <v>10.5</v>
      </c>
      <c r="B148" s="32" t="s">
        <v>213</v>
      </c>
      <c r="C148" s="33"/>
      <c r="D148" s="33" t="s">
        <v>215</v>
      </c>
      <c r="E148" s="49">
        <v>150</v>
      </c>
      <c r="F148" s="33">
        <v>6</v>
      </c>
      <c r="G148" s="33" t="s">
        <v>47</v>
      </c>
      <c r="H148" s="50">
        <f t="shared" ref="H148:H163" si="8">E148*F148</f>
        <v>900</v>
      </c>
      <c r="I148" s="33"/>
      <c r="J148" s="35" t="s">
        <v>123</v>
      </c>
      <c r="K148" s="35" t="s">
        <v>123</v>
      </c>
      <c r="L148" s="35" t="s">
        <v>123</v>
      </c>
      <c r="M148" s="64"/>
    </row>
    <row r="149" spans="1:13" ht="18" customHeight="1">
      <c r="A149" s="31">
        <v>10.6</v>
      </c>
      <c r="B149" s="32" t="s">
        <v>207</v>
      </c>
      <c r="C149" s="33"/>
      <c r="D149" s="33" t="s">
        <v>209</v>
      </c>
      <c r="E149" s="49">
        <v>55</v>
      </c>
      <c r="F149" s="33">
        <v>1</v>
      </c>
      <c r="G149" s="33" t="s">
        <v>208</v>
      </c>
      <c r="H149" s="50">
        <f t="shared" si="8"/>
        <v>55</v>
      </c>
      <c r="I149" s="33"/>
      <c r="J149" s="35" t="s">
        <v>123</v>
      </c>
      <c r="K149" s="35" t="s">
        <v>123</v>
      </c>
      <c r="L149" s="35" t="s">
        <v>123</v>
      </c>
      <c r="M149" s="30"/>
    </row>
    <row r="150" spans="1:13" ht="18" customHeight="1">
      <c r="A150" s="31">
        <v>10.7</v>
      </c>
      <c r="B150" s="32" t="s">
        <v>229</v>
      </c>
      <c r="C150" s="33"/>
      <c r="D150" s="33"/>
      <c r="E150" s="49">
        <v>28</v>
      </c>
      <c r="F150" s="33">
        <v>10</v>
      </c>
      <c r="G150" s="33" t="s">
        <v>47</v>
      </c>
      <c r="H150" s="50">
        <f t="shared" si="8"/>
        <v>280</v>
      </c>
      <c r="I150" s="33"/>
      <c r="J150" s="35" t="s">
        <v>123</v>
      </c>
      <c r="K150" s="35" t="s">
        <v>123</v>
      </c>
      <c r="L150" s="35" t="s">
        <v>123</v>
      </c>
      <c r="M150" s="30"/>
    </row>
    <row r="151" spans="1:13" ht="18" customHeight="1">
      <c r="A151" s="31">
        <v>10.8</v>
      </c>
      <c r="B151" s="32" t="s">
        <v>217</v>
      </c>
      <c r="C151" s="33"/>
      <c r="D151" s="33"/>
      <c r="E151" s="49">
        <v>24</v>
      </c>
      <c r="F151" s="33">
        <v>5</v>
      </c>
      <c r="G151" s="33" t="s">
        <v>47</v>
      </c>
      <c r="H151" s="50">
        <f t="shared" si="8"/>
        <v>120</v>
      </c>
      <c r="I151" s="33"/>
      <c r="J151" s="35" t="s">
        <v>123</v>
      </c>
      <c r="K151" s="35" t="s">
        <v>123</v>
      </c>
      <c r="L151" s="35" t="s">
        <v>123</v>
      </c>
      <c r="M151" s="30"/>
    </row>
    <row r="152" spans="1:13" ht="18" customHeight="1">
      <c r="A152" s="31">
        <v>10.9</v>
      </c>
      <c r="B152" s="32" t="s">
        <v>231</v>
      </c>
      <c r="C152" s="33"/>
      <c r="D152" s="33"/>
      <c r="E152" s="52">
        <v>1.4</v>
      </c>
      <c r="F152" s="33">
        <v>22</v>
      </c>
      <c r="G152" s="33" t="s">
        <v>234</v>
      </c>
      <c r="H152" s="50">
        <f t="shared" si="8"/>
        <v>30.799999999999997</v>
      </c>
      <c r="I152" s="33"/>
      <c r="J152" s="35" t="s">
        <v>123</v>
      </c>
      <c r="K152" s="35" t="s">
        <v>123</v>
      </c>
      <c r="L152" s="35" t="s">
        <v>123</v>
      </c>
      <c r="M152" s="30"/>
    </row>
    <row r="153" spans="1:13" ht="18" customHeight="1">
      <c r="A153" s="37">
        <v>10.1</v>
      </c>
      <c r="B153" s="32" t="s">
        <v>232</v>
      </c>
      <c r="C153" s="33"/>
      <c r="D153" s="33"/>
      <c r="E153" s="52">
        <v>0.9</v>
      </c>
      <c r="F153" s="33">
        <v>25</v>
      </c>
      <c r="G153" s="33" t="s">
        <v>234</v>
      </c>
      <c r="H153" s="50">
        <f t="shared" si="8"/>
        <v>22.5</v>
      </c>
      <c r="I153" s="33"/>
      <c r="J153" s="35" t="s">
        <v>123</v>
      </c>
      <c r="K153" s="35" t="s">
        <v>123</v>
      </c>
      <c r="L153" s="35" t="s">
        <v>123</v>
      </c>
      <c r="M153" s="30"/>
    </row>
    <row r="154" spans="1:13" ht="18" customHeight="1">
      <c r="A154" s="37">
        <v>10.11</v>
      </c>
      <c r="B154" s="32" t="s">
        <v>233</v>
      </c>
      <c r="C154" s="33"/>
      <c r="D154" s="33"/>
      <c r="E154" s="52">
        <v>0.9</v>
      </c>
      <c r="F154" s="33">
        <v>50</v>
      </c>
      <c r="G154" s="33" t="s">
        <v>234</v>
      </c>
      <c r="H154" s="50">
        <f t="shared" si="8"/>
        <v>45</v>
      </c>
      <c r="I154" s="33"/>
      <c r="J154" s="35" t="s">
        <v>123</v>
      </c>
      <c r="K154" s="35" t="s">
        <v>123</v>
      </c>
      <c r="L154" s="35" t="s">
        <v>123</v>
      </c>
      <c r="M154" s="30"/>
    </row>
    <row r="155" spans="1:13" ht="18" customHeight="1">
      <c r="A155" s="37">
        <v>10.119999999999999</v>
      </c>
      <c r="B155" s="32" t="s">
        <v>245</v>
      </c>
      <c r="C155" s="33"/>
      <c r="D155" s="33"/>
      <c r="E155" s="52">
        <v>40</v>
      </c>
      <c r="F155" s="33">
        <v>3</v>
      </c>
      <c r="G155" s="33" t="s">
        <v>246</v>
      </c>
      <c r="H155" s="50">
        <f t="shared" si="8"/>
        <v>120</v>
      </c>
      <c r="I155" s="33"/>
      <c r="J155" s="35" t="s">
        <v>123</v>
      </c>
      <c r="K155" s="35" t="s">
        <v>123</v>
      </c>
      <c r="L155" s="35" t="s">
        <v>123</v>
      </c>
      <c r="M155" s="30"/>
    </row>
    <row r="156" spans="1:13" ht="18" customHeight="1">
      <c r="A156" s="37">
        <v>10.130000000000001</v>
      </c>
      <c r="B156" s="32" t="s">
        <v>237</v>
      </c>
      <c r="C156" s="33"/>
      <c r="D156" s="33"/>
      <c r="E156" s="52">
        <v>6.5</v>
      </c>
      <c r="F156" s="33">
        <v>4</v>
      </c>
      <c r="G156" s="33" t="s">
        <v>238</v>
      </c>
      <c r="H156" s="50">
        <f t="shared" si="8"/>
        <v>26</v>
      </c>
      <c r="I156" s="33"/>
      <c r="J156" s="35" t="s">
        <v>123</v>
      </c>
      <c r="K156" s="35" t="s">
        <v>123</v>
      </c>
      <c r="L156" s="35" t="s">
        <v>123</v>
      </c>
      <c r="M156" s="30"/>
    </row>
    <row r="157" spans="1:13" ht="18" customHeight="1">
      <c r="A157" s="37">
        <v>10.14</v>
      </c>
      <c r="B157" s="32" t="s">
        <v>239</v>
      </c>
      <c r="C157" s="33"/>
      <c r="D157" s="33"/>
      <c r="E157" s="52">
        <v>4.5</v>
      </c>
      <c r="F157" s="33">
        <v>1</v>
      </c>
      <c r="G157" s="33" t="s">
        <v>238</v>
      </c>
      <c r="H157" s="50">
        <f t="shared" si="8"/>
        <v>4.5</v>
      </c>
      <c r="I157" s="33"/>
      <c r="J157" s="35" t="s">
        <v>123</v>
      </c>
      <c r="K157" s="35" t="s">
        <v>123</v>
      </c>
      <c r="L157" s="35" t="s">
        <v>123</v>
      </c>
      <c r="M157" s="30"/>
    </row>
    <row r="158" spans="1:13" ht="18" customHeight="1">
      <c r="A158" s="37">
        <v>10.15</v>
      </c>
      <c r="B158" s="32" t="s">
        <v>240</v>
      </c>
      <c r="C158" s="33"/>
      <c r="D158" s="33"/>
      <c r="E158" s="52">
        <v>3.5</v>
      </c>
      <c r="F158" s="33">
        <v>1</v>
      </c>
      <c r="G158" s="33" t="s">
        <v>238</v>
      </c>
      <c r="H158" s="50">
        <f t="shared" si="8"/>
        <v>3.5</v>
      </c>
      <c r="I158" s="33"/>
      <c r="J158" s="35" t="s">
        <v>123</v>
      </c>
      <c r="K158" s="35" t="s">
        <v>123</v>
      </c>
      <c r="L158" s="35" t="s">
        <v>123</v>
      </c>
      <c r="M158" s="30"/>
    </row>
    <row r="159" spans="1:13" ht="18" customHeight="1">
      <c r="A159" s="37">
        <v>10.16</v>
      </c>
      <c r="B159" s="57" t="s">
        <v>241</v>
      </c>
      <c r="C159" s="33"/>
      <c r="D159" s="33"/>
      <c r="E159" s="52">
        <v>4</v>
      </c>
      <c r="F159" s="33">
        <v>1</v>
      </c>
      <c r="G159" s="33" t="s">
        <v>238</v>
      </c>
      <c r="H159" s="50">
        <f t="shared" si="8"/>
        <v>4</v>
      </c>
      <c r="I159" s="33"/>
      <c r="J159" s="35" t="s">
        <v>123</v>
      </c>
      <c r="K159" s="35" t="s">
        <v>123</v>
      </c>
      <c r="L159" s="35" t="s">
        <v>123</v>
      </c>
      <c r="M159" s="30"/>
    </row>
    <row r="160" spans="1:13" ht="18" customHeight="1">
      <c r="A160" s="37">
        <v>10.17</v>
      </c>
      <c r="B160" s="57" t="s">
        <v>242</v>
      </c>
      <c r="C160" s="33"/>
      <c r="D160" s="33"/>
      <c r="E160" s="52">
        <v>3</v>
      </c>
      <c r="F160" s="33">
        <v>6</v>
      </c>
      <c r="G160" s="33" t="s">
        <v>238</v>
      </c>
      <c r="H160" s="50">
        <f t="shared" si="8"/>
        <v>18</v>
      </c>
      <c r="I160" s="33"/>
      <c r="J160" s="35" t="s">
        <v>123</v>
      </c>
      <c r="K160" s="35" t="s">
        <v>123</v>
      </c>
      <c r="L160" s="35" t="s">
        <v>123</v>
      </c>
      <c r="M160" s="30"/>
    </row>
    <row r="161" spans="1:13" ht="18" customHeight="1">
      <c r="A161" s="37">
        <v>10.18</v>
      </c>
      <c r="B161" s="57" t="s">
        <v>243</v>
      </c>
      <c r="C161" s="33"/>
      <c r="D161" s="33"/>
      <c r="E161" s="52">
        <v>6</v>
      </c>
      <c r="F161" s="33">
        <v>2</v>
      </c>
      <c r="G161" s="33" t="s">
        <v>238</v>
      </c>
      <c r="H161" s="50">
        <f t="shared" si="8"/>
        <v>12</v>
      </c>
      <c r="I161" s="33"/>
      <c r="J161" s="35" t="s">
        <v>123</v>
      </c>
      <c r="K161" s="35" t="s">
        <v>123</v>
      </c>
      <c r="L161" s="35" t="s">
        <v>123</v>
      </c>
      <c r="M161" s="30"/>
    </row>
    <row r="162" spans="1:13" ht="18" customHeight="1">
      <c r="A162" s="37">
        <v>10.19</v>
      </c>
      <c r="B162" s="57" t="s">
        <v>244</v>
      </c>
      <c r="C162" s="33"/>
      <c r="D162" s="33"/>
      <c r="E162" s="52">
        <v>5</v>
      </c>
      <c r="F162" s="33">
        <v>1</v>
      </c>
      <c r="G162" s="33" t="s">
        <v>238</v>
      </c>
      <c r="H162" s="50">
        <f t="shared" si="8"/>
        <v>5</v>
      </c>
      <c r="I162" s="33"/>
      <c r="J162" s="35" t="s">
        <v>123</v>
      </c>
      <c r="K162" s="35" t="s">
        <v>123</v>
      </c>
      <c r="L162" s="35" t="s">
        <v>123</v>
      </c>
      <c r="M162" s="30"/>
    </row>
    <row r="163" spans="1:13" ht="18" customHeight="1">
      <c r="A163" s="37">
        <v>10.199999999999999</v>
      </c>
      <c r="B163" s="57" t="s">
        <v>249</v>
      </c>
      <c r="C163" s="33"/>
      <c r="D163" s="33"/>
      <c r="E163" s="52">
        <v>30</v>
      </c>
      <c r="F163" s="33">
        <v>10</v>
      </c>
      <c r="G163" s="33" t="s">
        <v>35</v>
      </c>
      <c r="H163" s="50">
        <f t="shared" si="8"/>
        <v>300</v>
      </c>
      <c r="I163" s="33"/>
      <c r="J163" s="35" t="s">
        <v>123</v>
      </c>
      <c r="K163" s="35" t="s">
        <v>123</v>
      </c>
      <c r="L163" s="35" t="s">
        <v>123</v>
      </c>
      <c r="M163" s="30"/>
    </row>
    <row r="164" spans="1:13" ht="18" customHeight="1">
      <c r="A164" s="37">
        <v>10.210000000000001</v>
      </c>
      <c r="B164" s="57" t="s">
        <v>250</v>
      </c>
      <c r="C164" s="33"/>
      <c r="D164" s="33"/>
      <c r="E164" s="52">
        <v>33</v>
      </c>
      <c r="F164" s="33">
        <v>3</v>
      </c>
      <c r="G164" s="33" t="s">
        <v>35</v>
      </c>
      <c r="H164" s="50">
        <f t="shared" ref="H164:H171" si="9">E164*F164</f>
        <v>99</v>
      </c>
      <c r="I164" s="33"/>
      <c r="J164" s="35" t="s">
        <v>123</v>
      </c>
      <c r="K164" s="35" t="s">
        <v>123</v>
      </c>
      <c r="L164" s="35" t="s">
        <v>123</v>
      </c>
      <c r="M164" s="30"/>
    </row>
    <row r="165" spans="1:13" ht="18" customHeight="1">
      <c r="A165" s="37"/>
      <c r="B165" s="57" t="s">
        <v>262</v>
      </c>
      <c r="C165" s="33"/>
      <c r="D165" s="33"/>
      <c r="E165" s="52">
        <v>20</v>
      </c>
      <c r="F165" s="33">
        <v>3</v>
      </c>
      <c r="G165" s="33" t="s">
        <v>263</v>
      </c>
      <c r="H165" s="50">
        <f t="shared" si="9"/>
        <v>60</v>
      </c>
      <c r="I165" s="33"/>
      <c r="J165" s="35" t="s">
        <v>123</v>
      </c>
      <c r="K165" s="35" t="s">
        <v>123</v>
      </c>
      <c r="L165" s="35" t="s">
        <v>123</v>
      </c>
      <c r="M165" s="30"/>
    </row>
    <row r="166" spans="1:13" ht="18" customHeight="1">
      <c r="A166" s="37">
        <v>10.220000000000001</v>
      </c>
      <c r="B166" s="57" t="s">
        <v>251</v>
      </c>
      <c r="C166" s="33"/>
      <c r="D166" s="33"/>
      <c r="E166" s="52">
        <v>16</v>
      </c>
      <c r="F166" s="33">
        <v>3</v>
      </c>
      <c r="G166" s="33" t="s">
        <v>234</v>
      </c>
      <c r="H166" s="50">
        <f t="shared" si="9"/>
        <v>48</v>
      </c>
      <c r="I166" s="33"/>
      <c r="J166" s="35" t="s">
        <v>123</v>
      </c>
      <c r="K166" s="35" t="s">
        <v>123</v>
      </c>
      <c r="L166" s="35" t="s">
        <v>123</v>
      </c>
      <c r="M166" s="30"/>
    </row>
    <row r="167" spans="1:13" ht="18" customHeight="1">
      <c r="A167" s="37">
        <v>10.23</v>
      </c>
      <c r="B167" s="57" t="s">
        <v>252</v>
      </c>
      <c r="C167" s="33"/>
      <c r="D167" s="33"/>
      <c r="E167" s="52">
        <v>17.5</v>
      </c>
      <c r="F167" s="33">
        <v>4</v>
      </c>
      <c r="G167" s="33" t="s">
        <v>253</v>
      </c>
      <c r="H167" s="50">
        <f t="shared" si="9"/>
        <v>70</v>
      </c>
      <c r="I167" s="33"/>
      <c r="J167" s="35" t="s">
        <v>123</v>
      </c>
      <c r="K167" s="35" t="s">
        <v>123</v>
      </c>
      <c r="L167" s="35" t="s">
        <v>123</v>
      </c>
      <c r="M167" s="30"/>
    </row>
    <row r="168" spans="1:13" ht="18" customHeight="1">
      <c r="A168" s="37">
        <v>10.24</v>
      </c>
      <c r="B168" s="32" t="s">
        <v>219</v>
      </c>
      <c r="C168" s="33"/>
      <c r="D168" s="33"/>
      <c r="E168" s="49">
        <v>9</v>
      </c>
      <c r="F168" s="33">
        <v>14</v>
      </c>
      <c r="G168" s="33" t="s">
        <v>34</v>
      </c>
      <c r="H168" s="50">
        <f t="shared" si="9"/>
        <v>126</v>
      </c>
      <c r="I168" s="33"/>
      <c r="J168" s="35" t="s">
        <v>123</v>
      </c>
      <c r="K168" s="35" t="s">
        <v>123</v>
      </c>
      <c r="L168" s="35" t="s">
        <v>123</v>
      </c>
      <c r="M168" s="30"/>
    </row>
    <row r="169" spans="1:13" ht="18" customHeight="1">
      <c r="A169" s="37">
        <v>10.25</v>
      </c>
      <c r="B169" s="32" t="s">
        <v>220</v>
      </c>
      <c r="C169" s="33"/>
      <c r="D169" s="33"/>
      <c r="E169" s="52">
        <v>6.7</v>
      </c>
      <c r="F169" s="33">
        <v>12</v>
      </c>
      <c r="G169" s="33" t="s">
        <v>34</v>
      </c>
      <c r="H169" s="58">
        <f t="shared" si="9"/>
        <v>80.400000000000006</v>
      </c>
      <c r="I169" s="33"/>
      <c r="J169" s="35" t="s">
        <v>123</v>
      </c>
      <c r="K169" s="35" t="s">
        <v>123</v>
      </c>
      <c r="L169" s="35" t="s">
        <v>123</v>
      </c>
      <c r="M169" s="30"/>
    </row>
    <row r="170" spans="1:13" ht="18" customHeight="1">
      <c r="A170" s="37">
        <v>10.26</v>
      </c>
      <c r="B170" s="32" t="s">
        <v>221</v>
      </c>
      <c r="C170" s="33"/>
      <c r="D170" s="33"/>
      <c r="E170" s="49">
        <v>76</v>
      </c>
      <c r="F170" s="33">
        <v>2</v>
      </c>
      <c r="G170" s="33" t="s">
        <v>35</v>
      </c>
      <c r="H170" s="50">
        <f t="shared" si="9"/>
        <v>152</v>
      </c>
      <c r="I170" s="33"/>
      <c r="J170" s="35" t="s">
        <v>123</v>
      </c>
      <c r="K170" s="35" t="s">
        <v>123</v>
      </c>
      <c r="L170" s="35" t="s">
        <v>123</v>
      </c>
      <c r="M170" s="30"/>
    </row>
    <row r="171" spans="1:13" ht="18" customHeight="1">
      <c r="A171" s="37">
        <v>10.27</v>
      </c>
      <c r="B171" s="32" t="s">
        <v>254</v>
      </c>
      <c r="C171" s="33"/>
      <c r="D171" s="33"/>
      <c r="E171" s="49">
        <v>11</v>
      </c>
      <c r="F171" s="33">
        <v>4</v>
      </c>
      <c r="G171" s="33" t="s">
        <v>255</v>
      </c>
      <c r="H171" s="50">
        <f t="shared" si="9"/>
        <v>44</v>
      </c>
      <c r="I171" s="33"/>
      <c r="J171" s="35" t="s">
        <v>123</v>
      </c>
      <c r="K171" s="35" t="s">
        <v>123</v>
      </c>
      <c r="L171" s="35" t="s">
        <v>123</v>
      </c>
      <c r="M171" s="30"/>
    </row>
    <row r="172" spans="1:13" ht="18" customHeight="1">
      <c r="A172" s="37">
        <v>10.28</v>
      </c>
      <c r="B172" s="32" t="s">
        <v>256</v>
      </c>
      <c r="C172" s="33"/>
      <c r="D172" s="33"/>
      <c r="E172" s="49">
        <v>11</v>
      </c>
      <c r="F172" s="33">
        <v>18</v>
      </c>
      <c r="G172" s="33" t="s">
        <v>255</v>
      </c>
      <c r="H172" s="50">
        <f>E172*F172</f>
        <v>198</v>
      </c>
      <c r="I172" s="33"/>
      <c r="J172" s="35" t="s">
        <v>123</v>
      </c>
      <c r="K172" s="35" t="s">
        <v>123</v>
      </c>
      <c r="L172" s="35" t="s">
        <v>123</v>
      </c>
      <c r="M172" s="30"/>
    </row>
    <row r="173" spans="1:13" ht="18" customHeight="1">
      <c r="A173" s="37">
        <v>10.29</v>
      </c>
      <c r="B173" s="32" t="s">
        <v>257</v>
      </c>
      <c r="C173" s="33"/>
      <c r="D173" s="33"/>
      <c r="E173" s="49">
        <v>11</v>
      </c>
      <c r="F173" s="33">
        <v>14</v>
      </c>
      <c r="G173" s="33" t="s">
        <v>255</v>
      </c>
      <c r="H173" s="50">
        <f>E173*F173</f>
        <v>154</v>
      </c>
      <c r="I173" s="33"/>
      <c r="J173" s="35" t="s">
        <v>123</v>
      </c>
      <c r="K173" s="35" t="s">
        <v>123</v>
      </c>
      <c r="L173" s="35" t="s">
        <v>123</v>
      </c>
      <c r="M173" s="30"/>
    </row>
    <row r="174" spans="1:13" ht="18" customHeight="1">
      <c r="A174" s="37">
        <v>10.3</v>
      </c>
      <c r="B174" s="32" t="s">
        <v>130</v>
      </c>
      <c r="C174" s="33"/>
      <c r="D174" s="33"/>
      <c r="E174" s="49">
        <v>7</v>
      </c>
      <c r="F174" s="33">
        <v>2</v>
      </c>
      <c r="G174" s="33" t="s">
        <v>13</v>
      </c>
      <c r="H174" s="50">
        <f>E174*F174</f>
        <v>14</v>
      </c>
      <c r="I174" s="33"/>
      <c r="J174" s="35" t="s">
        <v>123</v>
      </c>
      <c r="K174" s="35" t="s">
        <v>123</v>
      </c>
      <c r="L174" s="35" t="s">
        <v>123</v>
      </c>
      <c r="M174" s="30"/>
    </row>
    <row r="175" spans="1:13" ht="18" customHeight="1">
      <c r="A175" s="37">
        <v>10.31</v>
      </c>
      <c r="B175" s="32" t="s">
        <v>93</v>
      </c>
      <c r="C175" s="33"/>
      <c r="D175" s="33" t="s">
        <v>129</v>
      </c>
      <c r="E175" s="49">
        <v>180</v>
      </c>
      <c r="F175" s="33">
        <v>7.5</v>
      </c>
      <c r="G175" s="33" t="s">
        <v>14</v>
      </c>
      <c r="H175" s="50">
        <f>E175*F175</f>
        <v>1350</v>
      </c>
      <c r="I175" s="33"/>
      <c r="J175" s="35" t="s">
        <v>123</v>
      </c>
      <c r="K175" s="35"/>
      <c r="L175" s="35"/>
      <c r="M175" s="30"/>
    </row>
    <row r="176" spans="1:13" s="6" customFormat="1" ht="18" customHeight="1">
      <c r="A176" s="40"/>
      <c r="B176" s="41" t="s">
        <v>8</v>
      </c>
      <c r="C176" s="42"/>
      <c r="D176" s="42"/>
      <c r="E176" s="43"/>
      <c r="F176" s="42"/>
      <c r="G176" s="42"/>
      <c r="H176" s="44">
        <f>SUM(H144:H175)</f>
        <v>7667.7</v>
      </c>
      <c r="I176" s="42"/>
      <c r="J176" s="42"/>
      <c r="K176" s="42"/>
      <c r="L176" s="45"/>
      <c r="M176" s="46"/>
    </row>
    <row r="177" spans="1:14" s="6" customFormat="1" ht="18" customHeight="1">
      <c r="A177" s="20" t="s">
        <v>222</v>
      </c>
      <c r="B177" s="21" t="s">
        <v>223</v>
      </c>
      <c r="C177" s="29"/>
      <c r="D177" s="29"/>
      <c r="E177" s="49"/>
      <c r="F177" s="29"/>
      <c r="G177" s="29"/>
      <c r="H177" s="59"/>
      <c r="I177" s="29"/>
      <c r="J177" s="35" t="s">
        <v>123</v>
      </c>
      <c r="K177" s="35" t="s">
        <v>123</v>
      </c>
      <c r="L177" s="35" t="s">
        <v>123</v>
      </c>
      <c r="M177" s="39"/>
    </row>
    <row r="178" spans="1:14" s="1" customFormat="1" ht="18" customHeight="1">
      <c r="A178" s="31">
        <v>11.1</v>
      </c>
      <c r="B178" s="60" t="s">
        <v>247</v>
      </c>
      <c r="C178" s="31"/>
      <c r="D178" s="31"/>
      <c r="E178" s="31"/>
      <c r="F178" s="31"/>
      <c r="G178" s="31"/>
      <c r="H178" s="50">
        <v>530</v>
      </c>
      <c r="I178" s="31"/>
      <c r="J178" s="35" t="s">
        <v>123</v>
      </c>
      <c r="K178" s="35" t="s">
        <v>123</v>
      </c>
      <c r="L178" s="35" t="s">
        <v>123</v>
      </c>
      <c r="M178" s="31"/>
      <c r="N178" s="10"/>
    </row>
    <row r="179" spans="1:14" s="1" customFormat="1" ht="18" customHeight="1">
      <c r="A179" s="31">
        <v>11.2</v>
      </c>
      <c r="B179" s="60" t="s">
        <v>248</v>
      </c>
      <c r="C179" s="31"/>
      <c r="D179" s="31"/>
      <c r="E179" s="31"/>
      <c r="F179" s="31"/>
      <c r="G179" s="31"/>
      <c r="H179" s="50">
        <v>88</v>
      </c>
      <c r="I179" s="31"/>
      <c r="J179" s="35" t="s">
        <v>123</v>
      </c>
      <c r="K179" s="35" t="s">
        <v>123</v>
      </c>
      <c r="L179" s="35" t="s">
        <v>123</v>
      </c>
      <c r="M179" s="31"/>
      <c r="N179" s="10"/>
    </row>
    <row r="180" spans="1:14" s="1" customFormat="1" ht="18" customHeight="1">
      <c r="A180" s="31">
        <v>11.3</v>
      </c>
      <c r="B180" s="60" t="s">
        <v>264</v>
      </c>
      <c r="C180" s="31"/>
      <c r="D180" s="31"/>
      <c r="E180" s="31"/>
      <c r="F180" s="31"/>
      <c r="G180" s="31"/>
      <c r="H180" s="31">
        <v>45</v>
      </c>
      <c r="I180" s="31"/>
      <c r="J180" s="35" t="s">
        <v>123</v>
      </c>
      <c r="K180" s="35" t="s">
        <v>123</v>
      </c>
      <c r="L180" s="35" t="s">
        <v>123</v>
      </c>
      <c r="M180" s="31"/>
      <c r="N180" s="10"/>
    </row>
    <row r="181" spans="1:14" s="1" customFormat="1" ht="18" customHeight="1">
      <c r="A181" s="61"/>
      <c r="B181" s="41" t="s">
        <v>8</v>
      </c>
      <c r="C181" s="61"/>
      <c r="D181" s="61"/>
      <c r="E181" s="61"/>
      <c r="F181" s="61"/>
      <c r="G181" s="61"/>
      <c r="H181" s="44">
        <f>SUM(H178:H180)</f>
        <v>663</v>
      </c>
      <c r="I181" s="61"/>
      <c r="J181" s="61"/>
      <c r="K181" s="61"/>
      <c r="L181" s="61"/>
      <c r="M181" s="61"/>
      <c r="N181" s="10"/>
    </row>
    <row r="182" spans="1:14" s="7" customFormat="1" ht="18" customHeight="1">
      <c r="A182" s="21" t="s">
        <v>226</v>
      </c>
      <c r="B182" s="21" t="s">
        <v>225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spans="1:14" s="7" customFormat="1" ht="18" customHeight="1">
      <c r="A183" s="31">
        <v>12.1</v>
      </c>
      <c r="B183" s="60" t="s">
        <v>261</v>
      </c>
      <c r="C183" s="31"/>
      <c r="D183" s="31"/>
      <c r="E183" s="31">
        <v>60</v>
      </c>
      <c r="F183" s="31">
        <v>19</v>
      </c>
      <c r="G183" s="31" t="s">
        <v>191</v>
      </c>
      <c r="H183" s="50">
        <f>E183*F183</f>
        <v>1140</v>
      </c>
      <c r="I183" s="31"/>
      <c r="J183" s="35" t="s">
        <v>123</v>
      </c>
      <c r="K183" s="35" t="s">
        <v>123</v>
      </c>
      <c r="L183" s="35" t="s">
        <v>123</v>
      </c>
      <c r="M183" s="31"/>
    </row>
    <row r="184" spans="1:14" s="7" customFormat="1" ht="18" customHeight="1">
      <c r="A184" s="31">
        <v>12.2</v>
      </c>
      <c r="B184" s="60" t="s">
        <v>265</v>
      </c>
      <c r="C184" s="31"/>
      <c r="D184" s="31"/>
      <c r="E184" s="52">
        <v>3</v>
      </c>
      <c r="F184" s="62">
        <v>13</v>
      </c>
      <c r="G184" s="31" t="s">
        <v>0</v>
      </c>
      <c r="H184" s="50">
        <f>F184*E184</f>
        <v>39</v>
      </c>
      <c r="I184" s="31"/>
      <c r="J184" s="35" t="s">
        <v>123</v>
      </c>
      <c r="K184" s="35" t="s">
        <v>123</v>
      </c>
      <c r="L184" s="35" t="s">
        <v>123</v>
      </c>
      <c r="M184" s="31"/>
    </row>
    <row r="185" spans="1:14" s="7" customFormat="1" ht="18" customHeight="1">
      <c r="A185" s="31">
        <v>12.3</v>
      </c>
      <c r="B185" s="60" t="s">
        <v>266</v>
      </c>
      <c r="C185" s="31"/>
      <c r="D185" s="31" t="s">
        <v>267</v>
      </c>
      <c r="E185" s="49">
        <v>60</v>
      </c>
      <c r="F185" s="62">
        <v>1</v>
      </c>
      <c r="G185" s="31" t="s">
        <v>136</v>
      </c>
      <c r="H185" s="50">
        <f t="shared" ref="H185:H190" si="10">F185*E185</f>
        <v>60</v>
      </c>
      <c r="I185" s="31"/>
      <c r="J185" s="35" t="s">
        <v>123</v>
      </c>
      <c r="K185" s="35" t="s">
        <v>123</v>
      </c>
      <c r="L185" s="35" t="s">
        <v>123</v>
      </c>
      <c r="M185" s="31"/>
    </row>
    <row r="186" spans="1:14" s="7" customFormat="1" ht="18" customHeight="1">
      <c r="A186" s="31">
        <v>12.4</v>
      </c>
      <c r="B186" s="60" t="s">
        <v>268</v>
      </c>
      <c r="C186" s="31"/>
      <c r="D186" s="31"/>
      <c r="E186" s="49">
        <v>5</v>
      </c>
      <c r="F186" s="62">
        <v>10</v>
      </c>
      <c r="G186" s="31" t="s">
        <v>185</v>
      </c>
      <c r="H186" s="50">
        <f t="shared" si="10"/>
        <v>50</v>
      </c>
      <c r="I186" s="31"/>
      <c r="J186" s="35" t="s">
        <v>123</v>
      </c>
      <c r="K186" s="35" t="s">
        <v>123</v>
      </c>
      <c r="L186" s="35" t="s">
        <v>123</v>
      </c>
      <c r="M186" s="31"/>
    </row>
    <row r="187" spans="1:14" s="7" customFormat="1" ht="18" customHeight="1">
      <c r="A187" s="31">
        <v>12.5</v>
      </c>
      <c r="B187" s="60" t="s">
        <v>269</v>
      </c>
      <c r="C187" s="31"/>
      <c r="D187" s="31"/>
      <c r="E187" s="52">
        <v>0.5</v>
      </c>
      <c r="F187" s="62">
        <v>12</v>
      </c>
      <c r="G187" s="31" t="s">
        <v>185</v>
      </c>
      <c r="H187" s="50">
        <f t="shared" si="10"/>
        <v>6</v>
      </c>
      <c r="I187" s="31"/>
      <c r="J187" s="35" t="s">
        <v>123</v>
      </c>
      <c r="K187" s="35" t="s">
        <v>123</v>
      </c>
      <c r="L187" s="35" t="s">
        <v>123</v>
      </c>
      <c r="M187" s="31"/>
    </row>
    <row r="188" spans="1:14" s="7" customFormat="1" ht="18" customHeight="1">
      <c r="A188" s="31">
        <v>12.6</v>
      </c>
      <c r="B188" s="60" t="s">
        <v>270</v>
      </c>
      <c r="C188" s="31"/>
      <c r="D188" s="31"/>
      <c r="E188" s="49"/>
      <c r="F188" s="62">
        <v>1</v>
      </c>
      <c r="G188" s="31" t="s">
        <v>136</v>
      </c>
      <c r="H188" s="50">
        <f t="shared" si="10"/>
        <v>0</v>
      </c>
      <c r="I188" s="31"/>
      <c r="J188" s="35" t="s">
        <v>123</v>
      </c>
      <c r="K188" s="35" t="s">
        <v>123</v>
      </c>
      <c r="L188" s="35" t="s">
        <v>123</v>
      </c>
      <c r="M188" s="31"/>
    </row>
    <row r="189" spans="1:14" s="7" customFormat="1" ht="18" customHeight="1">
      <c r="A189" s="31">
        <v>12.7</v>
      </c>
      <c r="B189" s="60" t="s">
        <v>273</v>
      </c>
      <c r="C189" s="31"/>
      <c r="D189" s="31"/>
      <c r="E189" s="52">
        <v>0.5</v>
      </c>
      <c r="F189" s="62">
        <v>20</v>
      </c>
      <c r="G189" s="31" t="s">
        <v>185</v>
      </c>
      <c r="H189" s="50">
        <f t="shared" si="10"/>
        <v>10</v>
      </c>
      <c r="I189" s="31"/>
      <c r="J189" s="35" t="s">
        <v>123</v>
      </c>
      <c r="K189" s="35" t="s">
        <v>123</v>
      </c>
      <c r="L189" s="35" t="s">
        <v>123</v>
      </c>
      <c r="M189" s="31"/>
    </row>
    <row r="190" spans="1:14" s="7" customFormat="1" ht="18" customHeight="1">
      <c r="A190" s="31">
        <v>12.8</v>
      </c>
      <c r="B190" s="60" t="s">
        <v>271</v>
      </c>
      <c r="C190" s="31"/>
      <c r="D190" s="31"/>
      <c r="E190" s="49">
        <v>15</v>
      </c>
      <c r="F190" s="62">
        <v>1</v>
      </c>
      <c r="G190" s="31" t="s">
        <v>272</v>
      </c>
      <c r="H190" s="50">
        <f t="shared" si="10"/>
        <v>15</v>
      </c>
      <c r="I190" s="31"/>
      <c r="J190" s="35" t="s">
        <v>123</v>
      </c>
      <c r="K190" s="35" t="s">
        <v>123</v>
      </c>
      <c r="L190" s="35" t="s">
        <v>123</v>
      </c>
      <c r="M190" s="31"/>
    </row>
    <row r="191" spans="1:14" s="7" customFormat="1" ht="18" customHeight="1">
      <c r="A191" s="42"/>
      <c r="B191" s="41" t="s">
        <v>36</v>
      </c>
      <c r="C191" s="42"/>
      <c r="D191" s="42"/>
      <c r="E191" s="42"/>
      <c r="F191" s="42"/>
      <c r="G191" s="42"/>
      <c r="H191" s="44">
        <f>SUM(H183:H190)</f>
        <v>1320</v>
      </c>
      <c r="I191" s="42"/>
      <c r="J191" s="42"/>
      <c r="K191" s="42"/>
      <c r="L191" s="42"/>
      <c r="M191" s="42"/>
    </row>
    <row r="192" spans="1:14" s="5" customFormat="1" ht="18" customHeight="1">
      <c r="A192" s="20" t="s">
        <v>227</v>
      </c>
      <c r="B192" s="21" t="s">
        <v>94</v>
      </c>
      <c r="C192" s="22"/>
      <c r="D192" s="22"/>
      <c r="E192" s="49"/>
      <c r="F192" s="22"/>
      <c r="G192" s="22"/>
      <c r="H192" s="23"/>
      <c r="I192" s="22"/>
      <c r="J192" s="25"/>
      <c r="K192" s="25"/>
      <c r="L192" s="26"/>
      <c r="M192" s="39"/>
    </row>
    <row r="193" spans="1:16" ht="18" customHeight="1">
      <c r="A193" s="31">
        <v>13.1</v>
      </c>
      <c r="B193" s="32" t="s">
        <v>95</v>
      </c>
      <c r="C193" s="33"/>
      <c r="D193" s="33"/>
      <c r="E193" s="49">
        <v>22</v>
      </c>
      <c r="F193" s="33">
        <v>81</v>
      </c>
      <c r="G193" s="33" t="s">
        <v>14</v>
      </c>
      <c r="H193" s="50">
        <f>E193*F193</f>
        <v>1782</v>
      </c>
      <c r="I193" s="33"/>
      <c r="J193" s="35" t="s">
        <v>123</v>
      </c>
      <c r="K193" s="35" t="s">
        <v>123</v>
      </c>
      <c r="L193" s="35" t="s">
        <v>123</v>
      </c>
      <c r="M193" s="39"/>
    </row>
    <row r="194" spans="1:16" ht="18" customHeight="1">
      <c r="A194" s="31">
        <v>13.2</v>
      </c>
      <c r="B194" s="32" t="s">
        <v>96</v>
      </c>
      <c r="C194" s="33"/>
      <c r="D194" s="33"/>
      <c r="E194" s="49">
        <v>21</v>
      </c>
      <c r="F194" s="33">
        <v>120</v>
      </c>
      <c r="G194" s="33" t="s">
        <v>14</v>
      </c>
      <c r="H194" s="50">
        <v>3400</v>
      </c>
      <c r="I194" s="33"/>
      <c r="J194" s="35" t="s">
        <v>123</v>
      </c>
      <c r="K194" s="35" t="s">
        <v>123</v>
      </c>
      <c r="L194" s="35" t="s">
        <v>123</v>
      </c>
      <c r="M194" s="39"/>
      <c r="P194" s="8"/>
    </row>
    <row r="195" spans="1:16" ht="18" customHeight="1">
      <c r="A195" s="31">
        <v>13.3</v>
      </c>
      <c r="B195" s="32" t="s">
        <v>224</v>
      </c>
      <c r="C195" s="33"/>
      <c r="D195" s="33"/>
      <c r="E195" s="49">
        <v>11</v>
      </c>
      <c r="F195" s="33">
        <v>200</v>
      </c>
      <c r="G195" s="33" t="s">
        <v>14</v>
      </c>
      <c r="H195" s="50">
        <f>E195*F195</f>
        <v>2200</v>
      </c>
      <c r="I195" s="33"/>
      <c r="J195" s="35"/>
      <c r="K195" s="35"/>
      <c r="L195" s="26"/>
      <c r="M195" s="39"/>
    </row>
    <row r="196" spans="1:16" ht="18" customHeight="1">
      <c r="A196" s="31">
        <v>13.4</v>
      </c>
      <c r="B196" s="32" t="s">
        <v>97</v>
      </c>
      <c r="C196" s="33"/>
      <c r="D196" s="33"/>
      <c r="E196" s="49"/>
      <c r="F196" s="33"/>
      <c r="G196" s="33"/>
      <c r="H196" s="50">
        <v>2400</v>
      </c>
      <c r="I196" s="33"/>
      <c r="J196" s="35" t="s">
        <v>123</v>
      </c>
      <c r="K196" s="35" t="s">
        <v>123</v>
      </c>
      <c r="L196" s="35" t="s">
        <v>123</v>
      </c>
      <c r="M196" s="39"/>
    </row>
    <row r="197" spans="1:16" ht="18" customHeight="1">
      <c r="A197" s="31">
        <v>13.5</v>
      </c>
      <c r="B197" s="32" t="s">
        <v>216</v>
      </c>
      <c r="C197" s="33"/>
      <c r="D197" s="33"/>
      <c r="E197" s="49"/>
      <c r="F197" s="33"/>
      <c r="G197" s="33"/>
      <c r="H197" s="50">
        <v>1400</v>
      </c>
      <c r="I197" s="33"/>
      <c r="J197" s="35"/>
      <c r="K197" s="35"/>
      <c r="L197" s="26"/>
      <c r="M197" s="39"/>
    </row>
    <row r="198" spans="1:16" s="6" customFormat="1" ht="18" customHeight="1">
      <c r="A198" s="40"/>
      <c r="B198" s="41" t="s">
        <v>8</v>
      </c>
      <c r="C198" s="42"/>
      <c r="D198" s="42"/>
      <c r="E198" s="43"/>
      <c r="F198" s="42"/>
      <c r="G198" s="42"/>
      <c r="H198" s="44">
        <f>SUM(H193:H197)</f>
        <v>11182</v>
      </c>
      <c r="I198" s="42"/>
      <c r="J198" s="42"/>
      <c r="K198" s="42"/>
      <c r="L198" s="45"/>
      <c r="M198" s="46"/>
      <c r="P198" s="9"/>
    </row>
    <row r="199" spans="1:16" s="5" customFormat="1" ht="18" customHeight="1">
      <c r="A199" s="20" t="s">
        <v>228</v>
      </c>
      <c r="B199" s="21" t="s">
        <v>111</v>
      </c>
      <c r="C199" s="22"/>
      <c r="D199" s="22"/>
      <c r="E199" s="49"/>
      <c r="F199" s="22"/>
      <c r="G199" s="22"/>
      <c r="H199" s="23"/>
      <c r="I199" s="22"/>
      <c r="J199" s="25"/>
      <c r="K199" s="25"/>
      <c r="L199" s="26"/>
      <c r="M199" s="39"/>
    </row>
    <row r="200" spans="1:16" ht="18" customHeight="1">
      <c r="A200" s="31">
        <v>14.1</v>
      </c>
      <c r="B200" s="32" t="s">
        <v>112</v>
      </c>
      <c r="C200" s="33"/>
      <c r="D200" s="33"/>
      <c r="E200" s="49"/>
      <c r="F200" s="33"/>
      <c r="G200" s="33" t="s">
        <v>192</v>
      </c>
      <c r="H200" s="50">
        <v>2350</v>
      </c>
      <c r="I200" s="33"/>
      <c r="J200" s="35" t="s">
        <v>123</v>
      </c>
      <c r="K200" s="35" t="s">
        <v>123</v>
      </c>
      <c r="L200" s="35" t="s">
        <v>123</v>
      </c>
      <c r="M200" s="39"/>
    </row>
    <row r="201" spans="1:16" ht="18" customHeight="1">
      <c r="A201" s="31">
        <v>14.2</v>
      </c>
      <c r="B201" s="32" t="s">
        <v>278</v>
      </c>
      <c r="C201" s="33"/>
      <c r="D201" s="33"/>
      <c r="E201" s="49">
        <v>240</v>
      </c>
      <c r="F201" s="33">
        <v>1</v>
      </c>
      <c r="G201" s="33" t="s">
        <v>12</v>
      </c>
      <c r="H201" s="50">
        <f>F201*E201</f>
        <v>240</v>
      </c>
      <c r="I201" s="33"/>
      <c r="J201" s="35"/>
      <c r="K201" s="35"/>
      <c r="L201" s="35"/>
      <c r="M201" s="39"/>
    </row>
    <row r="202" spans="1:16" ht="18" customHeight="1">
      <c r="A202" s="31">
        <v>14.3</v>
      </c>
      <c r="B202" s="32" t="s">
        <v>279</v>
      </c>
      <c r="C202" s="33"/>
      <c r="D202" s="33"/>
      <c r="E202" s="49">
        <v>320</v>
      </c>
      <c r="F202" s="33">
        <v>1</v>
      </c>
      <c r="G202" s="33" t="s">
        <v>12</v>
      </c>
      <c r="H202" s="50">
        <v>270</v>
      </c>
      <c r="I202" s="33"/>
      <c r="J202" s="35"/>
      <c r="K202" s="35"/>
      <c r="L202" s="35"/>
      <c r="M202" s="39"/>
    </row>
    <row r="203" spans="1:16" ht="18" customHeight="1">
      <c r="A203" s="31">
        <v>14.4</v>
      </c>
      <c r="B203" s="32" t="s">
        <v>113</v>
      </c>
      <c r="C203" s="33"/>
      <c r="D203" s="33"/>
      <c r="E203" s="49">
        <v>20</v>
      </c>
      <c r="F203" s="33">
        <v>30</v>
      </c>
      <c r="G203" s="33" t="s">
        <v>191</v>
      </c>
      <c r="H203" s="50">
        <f>E203*F203</f>
        <v>600</v>
      </c>
      <c r="I203" s="33"/>
      <c r="J203" s="35" t="s">
        <v>123</v>
      </c>
      <c r="K203" s="35" t="s">
        <v>123</v>
      </c>
      <c r="L203" s="35" t="s">
        <v>123</v>
      </c>
      <c r="M203" s="39"/>
    </row>
    <row r="204" spans="1:16" ht="18" customHeight="1">
      <c r="A204" s="31">
        <v>14.5</v>
      </c>
      <c r="B204" s="32" t="s">
        <v>114</v>
      </c>
      <c r="C204" s="33"/>
      <c r="D204" s="33"/>
      <c r="E204" s="49">
        <v>100</v>
      </c>
      <c r="F204" s="33">
        <v>6.5</v>
      </c>
      <c r="G204" s="33" t="s">
        <v>190</v>
      </c>
      <c r="H204" s="50">
        <f>E204*F204</f>
        <v>650</v>
      </c>
      <c r="I204" s="33"/>
      <c r="J204" s="35" t="s">
        <v>123</v>
      </c>
      <c r="K204" s="35" t="s">
        <v>123</v>
      </c>
      <c r="L204" s="35" t="s">
        <v>123</v>
      </c>
      <c r="M204" s="39"/>
    </row>
    <row r="205" spans="1:16" ht="18" customHeight="1">
      <c r="A205" s="31">
        <v>14.6</v>
      </c>
      <c r="B205" s="32" t="s">
        <v>141</v>
      </c>
      <c r="C205" s="33"/>
      <c r="D205" s="33"/>
      <c r="E205" s="49">
        <v>9</v>
      </c>
      <c r="F205" s="33">
        <v>50</v>
      </c>
      <c r="G205" s="33" t="s">
        <v>24</v>
      </c>
      <c r="H205" s="50">
        <v>500</v>
      </c>
      <c r="I205" s="33"/>
      <c r="J205" s="35" t="s">
        <v>123</v>
      </c>
      <c r="K205" s="35" t="s">
        <v>123</v>
      </c>
      <c r="L205" s="35" t="s">
        <v>123</v>
      </c>
      <c r="M205" s="33"/>
    </row>
    <row r="206" spans="1:16" ht="18" customHeight="1">
      <c r="A206" s="31">
        <v>14.7</v>
      </c>
      <c r="B206" s="32" t="s">
        <v>145</v>
      </c>
      <c r="C206" s="33"/>
      <c r="D206" s="33" t="s">
        <v>201</v>
      </c>
      <c r="E206" s="33">
        <v>250</v>
      </c>
      <c r="F206" s="33">
        <v>1</v>
      </c>
      <c r="G206" s="33" t="s">
        <v>136</v>
      </c>
      <c r="H206" s="50">
        <f t="shared" ref="H206:H212" si="11">E206*F206</f>
        <v>250</v>
      </c>
      <c r="I206" s="33"/>
      <c r="J206" s="35" t="s">
        <v>123</v>
      </c>
      <c r="K206" s="35" t="s">
        <v>123</v>
      </c>
      <c r="L206" s="35" t="s">
        <v>123</v>
      </c>
      <c r="M206" s="39"/>
    </row>
    <row r="207" spans="1:16" ht="18" customHeight="1">
      <c r="A207" s="31">
        <v>14.8</v>
      </c>
      <c r="B207" s="32" t="s">
        <v>145</v>
      </c>
      <c r="C207" s="33"/>
      <c r="D207" s="33" t="s">
        <v>203</v>
      </c>
      <c r="E207" s="33">
        <v>160</v>
      </c>
      <c r="F207" s="33">
        <v>1</v>
      </c>
      <c r="G207" s="33" t="s">
        <v>136</v>
      </c>
      <c r="H207" s="50">
        <f t="shared" si="11"/>
        <v>160</v>
      </c>
      <c r="I207" s="33"/>
      <c r="J207" s="35" t="s">
        <v>123</v>
      </c>
      <c r="K207" s="35" t="s">
        <v>123</v>
      </c>
      <c r="L207" s="35" t="s">
        <v>123</v>
      </c>
      <c r="M207" s="39"/>
    </row>
    <row r="208" spans="1:16" ht="18" customHeight="1">
      <c r="A208" s="31">
        <v>14.9</v>
      </c>
      <c r="B208" s="32" t="s">
        <v>199</v>
      </c>
      <c r="C208" s="33"/>
      <c r="D208" s="33"/>
      <c r="E208" s="33">
        <v>17</v>
      </c>
      <c r="F208" s="33">
        <v>8</v>
      </c>
      <c r="G208" s="33" t="s">
        <v>34</v>
      </c>
      <c r="H208" s="50">
        <f t="shared" si="11"/>
        <v>136</v>
      </c>
      <c r="I208" s="33"/>
      <c r="J208" s="35" t="s">
        <v>123</v>
      </c>
      <c r="K208" s="35" t="s">
        <v>123</v>
      </c>
      <c r="L208" s="35" t="s">
        <v>123</v>
      </c>
      <c r="M208" s="39"/>
    </row>
    <row r="209" spans="1:13" ht="18" customHeight="1">
      <c r="A209" s="37">
        <v>14.1</v>
      </c>
      <c r="B209" s="32" t="s">
        <v>200</v>
      </c>
      <c r="C209" s="33"/>
      <c r="D209" s="33"/>
      <c r="E209" s="33">
        <v>18</v>
      </c>
      <c r="F209" s="33">
        <v>5</v>
      </c>
      <c r="G209" s="33" t="s">
        <v>34</v>
      </c>
      <c r="H209" s="50">
        <f t="shared" si="11"/>
        <v>90</v>
      </c>
      <c r="I209" s="33"/>
      <c r="J209" s="35" t="s">
        <v>123</v>
      </c>
      <c r="K209" s="35" t="s">
        <v>123</v>
      </c>
      <c r="L209" s="35" t="s">
        <v>123</v>
      </c>
      <c r="M209" s="39"/>
    </row>
    <row r="210" spans="1:13" ht="18" customHeight="1">
      <c r="A210" s="37">
        <v>14.11</v>
      </c>
      <c r="B210" s="32" t="s">
        <v>258</v>
      </c>
      <c r="C210" s="33"/>
      <c r="D210" s="33"/>
      <c r="E210" s="33">
        <v>120</v>
      </c>
      <c r="F210" s="33">
        <v>1</v>
      </c>
      <c r="G210" s="33" t="s">
        <v>34</v>
      </c>
      <c r="H210" s="50">
        <f t="shared" si="11"/>
        <v>120</v>
      </c>
      <c r="I210" s="33"/>
      <c r="J210" s="35" t="s">
        <v>123</v>
      </c>
      <c r="K210" s="35" t="s">
        <v>123</v>
      </c>
      <c r="L210" s="35" t="s">
        <v>123</v>
      </c>
      <c r="M210" s="39"/>
    </row>
    <row r="211" spans="1:13" ht="18" customHeight="1">
      <c r="A211" s="37">
        <v>14.12</v>
      </c>
      <c r="B211" s="32" t="s">
        <v>259</v>
      </c>
      <c r="C211" s="33"/>
      <c r="D211" s="33"/>
      <c r="E211" s="33">
        <v>120</v>
      </c>
      <c r="F211" s="33">
        <v>1</v>
      </c>
      <c r="G211" s="33" t="s">
        <v>34</v>
      </c>
      <c r="H211" s="50">
        <f t="shared" si="11"/>
        <v>120</v>
      </c>
      <c r="I211" s="33"/>
      <c r="J211" s="35" t="s">
        <v>123</v>
      </c>
      <c r="K211" s="35" t="s">
        <v>123</v>
      </c>
      <c r="L211" s="35" t="s">
        <v>123</v>
      </c>
      <c r="M211" s="39"/>
    </row>
    <row r="212" spans="1:13" ht="18" customHeight="1">
      <c r="A212" s="37">
        <v>14.13</v>
      </c>
      <c r="B212" s="32" t="s">
        <v>260</v>
      </c>
      <c r="C212" s="33"/>
      <c r="D212" s="33"/>
      <c r="E212" s="33">
        <v>20</v>
      </c>
      <c r="F212" s="33">
        <v>1</v>
      </c>
      <c r="G212" s="33" t="s">
        <v>34</v>
      </c>
      <c r="H212" s="50">
        <f t="shared" si="11"/>
        <v>20</v>
      </c>
      <c r="I212" s="33"/>
      <c r="J212" s="35" t="s">
        <v>123</v>
      </c>
      <c r="K212" s="35" t="s">
        <v>123</v>
      </c>
      <c r="L212" s="35" t="s">
        <v>123</v>
      </c>
      <c r="M212" s="39"/>
    </row>
    <row r="213" spans="1:13" ht="18" customHeight="1">
      <c r="A213" s="37">
        <v>14.14</v>
      </c>
      <c r="B213" s="32" t="s">
        <v>204</v>
      </c>
      <c r="C213" s="33"/>
      <c r="D213" s="33"/>
      <c r="E213" s="33"/>
      <c r="F213" s="33"/>
      <c r="G213" s="33"/>
      <c r="H213" s="50">
        <v>500</v>
      </c>
      <c r="I213" s="33"/>
      <c r="J213" s="35" t="s">
        <v>123</v>
      </c>
      <c r="K213" s="35" t="s">
        <v>123</v>
      </c>
      <c r="L213" s="35" t="s">
        <v>123</v>
      </c>
      <c r="M213" s="39"/>
    </row>
    <row r="214" spans="1:13" s="6" customFormat="1" ht="18" customHeight="1">
      <c r="A214" s="40"/>
      <c r="B214" s="41" t="s">
        <v>104</v>
      </c>
      <c r="C214" s="42"/>
      <c r="D214" s="42"/>
      <c r="E214" s="43"/>
      <c r="F214" s="42"/>
      <c r="G214" s="42"/>
      <c r="H214" s="44">
        <f>SUM(H200:H213)</f>
        <v>6006</v>
      </c>
      <c r="I214" s="42"/>
      <c r="J214" s="42"/>
      <c r="K214" s="42"/>
      <c r="L214" s="45"/>
      <c r="M214" s="46"/>
    </row>
    <row r="215" spans="1:13" s="6" customFormat="1" ht="18" customHeight="1">
      <c r="A215" s="17"/>
      <c r="B215" s="18"/>
      <c r="E215" s="15"/>
      <c r="H215" s="16"/>
      <c r="L215" s="11"/>
      <c r="M215" s="14"/>
    </row>
    <row r="216" spans="1:13" s="6" customFormat="1" ht="18" customHeight="1">
      <c r="A216" s="17"/>
      <c r="B216" s="18"/>
      <c r="E216" s="15"/>
      <c r="H216" s="16"/>
      <c r="L216" s="11"/>
      <c r="M216" s="14"/>
    </row>
    <row r="217" spans="1:13" ht="18" customHeight="1">
      <c r="L217" s="11"/>
      <c r="M217" s="14"/>
    </row>
    <row r="218" spans="1:13" ht="18" customHeight="1">
      <c r="L218" s="11"/>
      <c r="M218" s="14"/>
    </row>
    <row r="219" spans="1:13" ht="18" customHeight="1">
      <c r="L219" s="11"/>
      <c r="M219" s="14"/>
    </row>
    <row r="220" spans="1:13" ht="18" customHeight="1">
      <c r="L220" s="11"/>
      <c r="M220" s="14"/>
    </row>
    <row r="221" spans="1:13" ht="18" customHeight="1">
      <c r="L221" s="11"/>
      <c r="M221" s="14"/>
    </row>
    <row r="222" spans="1:13" ht="18" customHeight="1">
      <c r="L222" s="11"/>
      <c r="M222" s="14"/>
    </row>
    <row r="223" spans="1:13" ht="18" customHeight="1">
      <c r="L223" s="11"/>
      <c r="M223" s="14"/>
    </row>
    <row r="224" spans="1:13" ht="18" customHeight="1">
      <c r="L224" s="11"/>
      <c r="M224" s="14"/>
    </row>
    <row r="225" spans="12:13" ht="18" customHeight="1">
      <c r="L225" s="11"/>
      <c r="M225" s="14"/>
    </row>
    <row r="226" spans="12:13" ht="18" customHeight="1">
      <c r="L226" s="11"/>
      <c r="M226" s="14"/>
    </row>
    <row r="227" spans="12:13" ht="18" customHeight="1">
      <c r="L227" s="11"/>
      <c r="M227" s="14"/>
    </row>
    <row r="228" spans="12:13" ht="18" customHeight="1">
      <c r="L228" s="11"/>
      <c r="M228" s="14"/>
    </row>
    <row r="229" spans="12:13" ht="18" customHeight="1">
      <c r="L229" s="11"/>
      <c r="M229" s="14"/>
    </row>
    <row r="230" spans="12:13" ht="18" customHeight="1">
      <c r="L230" s="11"/>
      <c r="M230" s="14"/>
    </row>
  </sheetData>
  <mergeCells count="23">
    <mergeCell ref="M5:M6"/>
    <mergeCell ref="M79:M83"/>
    <mergeCell ref="M144:M148"/>
    <mergeCell ref="A1:K2"/>
    <mergeCell ref="L1:M1"/>
    <mergeCell ref="L2:M2"/>
    <mergeCell ref="A3:A4"/>
    <mergeCell ref="B3:B4"/>
    <mergeCell ref="I3:I4"/>
    <mergeCell ref="C3:C4"/>
    <mergeCell ref="D3:D4"/>
    <mergeCell ref="M3:M4"/>
    <mergeCell ref="J3:L3"/>
    <mergeCell ref="E3:E4"/>
    <mergeCell ref="F3:F4"/>
    <mergeCell ref="G3:G4"/>
    <mergeCell ref="H3:H4"/>
    <mergeCell ref="I62:I67"/>
    <mergeCell ref="M9:M21"/>
    <mergeCell ref="I7:I31"/>
    <mergeCell ref="I44:I47"/>
    <mergeCell ref="M62:M67"/>
    <mergeCell ref="M7:M8"/>
  </mergeCells>
  <phoneticPr fontId="1" type="noConversion"/>
  <printOptions horizontalCentered="1"/>
  <pageMargins left="0.94488188976377963" right="0.35433070866141736" top="0.59055118110236227" bottom="0.78740157480314965" header="0.51181102362204722" footer="0.31496062992125984"/>
  <pageSetup paperSize="9" orientation="landscape" horizontalDpi="300" verticalDpi="300" r:id="rId1"/>
  <headerFooter alignWithMargins="0"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预算</vt:lpstr>
      <vt:lpstr>预算!Print_Titles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2010-08-31T13:20:15Z</cp:lastPrinted>
  <dcterms:created xsi:type="dcterms:W3CDTF">1996-12-17T01:32:42Z</dcterms:created>
  <dcterms:modified xsi:type="dcterms:W3CDTF">2017-08-03T02:34:18Z</dcterms:modified>
</cp:coreProperties>
</file>