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E61807B8-30F2-497B-9897-767FC1996871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40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D2" i="8"/>
  <c r="E2" i="8" s="1"/>
  <c r="C2" i="8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B32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B6" i="7"/>
  <c r="O12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29" i="7"/>
  <c r="P29" i="7"/>
  <c r="O29" i="7"/>
  <c r="M29" i="7"/>
  <c r="K29" i="7"/>
  <c r="C29" i="7"/>
  <c r="B29" i="7"/>
  <c r="E26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1" i="7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Q17" i="7"/>
  <c r="Q18" i="7" s="1"/>
  <c r="P17" i="7"/>
  <c r="P18" i="7" s="1"/>
  <c r="O17" i="7"/>
  <c r="O18" i="7" s="1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22" i="7"/>
  <c r="P22" i="7"/>
  <c r="O22" i="7"/>
  <c r="N22" i="7"/>
  <c r="M22" i="7"/>
  <c r="L22" i="7"/>
  <c r="K22" i="7"/>
  <c r="J22" i="7"/>
  <c r="I22" i="7"/>
  <c r="H22" i="7"/>
  <c r="G15" i="7"/>
  <c r="G22" i="7" s="1"/>
  <c r="F22" i="7"/>
  <c r="E15" i="7"/>
  <c r="E22" i="7" s="1"/>
  <c r="D22" i="7"/>
  <c r="C22" i="7"/>
  <c r="B22" i="7"/>
  <c r="Q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M8" i="7"/>
  <c r="L8" i="7"/>
  <c r="K8" i="7"/>
  <c r="J8" i="7"/>
  <c r="G8" i="7"/>
  <c r="F8" i="7"/>
  <c r="E8" i="7"/>
  <c r="D8" i="7"/>
  <c r="C8" i="7"/>
  <c r="B8" i="7"/>
  <c r="Q5" i="7"/>
  <c r="P5" i="7"/>
  <c r="O5" i="7"/>
  <c r="M5" i="7"/>
  <c r="C5" i="7"/>
  <c r="B5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</calcChain>
</file>

<file path=xl/sharedStrings.xml><?xml version="1.0" encoding="utf-8"?>
<sst xmlns="http://schemas.openxmlformats.org/spreadsheetml/2006/main" count="2420" uniqueCount="1129">
  <si>
    <t>比例</t>
  </si>
  <si>
    <t>3/31/2020*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</si>
  <si>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</si>
  <si>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</si>
  <si>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</si>
  <si>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</si>
  <si>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</si>
  <si>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</si>
  <si>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</si>
  <si>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</si>
  <si>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</si>
  <si>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</si>
  <si>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</si>
  <si>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</si>
  <si>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</si>
  <si>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</si>
  <si>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</si>
  <si>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</si>
  <si>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</si>
  <si>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</si>
  <si>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</si>
  <si>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</si>
  <si>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</si>
  <si>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</si>
  <si>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</si>
  <si>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</si>
  <si>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</si>
  <si>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</si>
  <si>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</si>
  <si>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</si>
  <si>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</si>
  <si>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流动资产</t>
  </si>
  <si>
    <t>    货币资金</t>
  </si>
  <si>
    <t>3.615亿</t>
  </si>
  <si>
    <t>7.220亿</t>
  </si>
  <si>
    <t>2.309亿</t>
  </si>
  <si>
    <t>2.396亿</t>
  </si>
  <si>
    <t>1.631亿</t>
  </si>
  <si>
    <t>1.314亿</t>
  </si>
  <si>
    <t>7712万</t>
  </si>
  <si>
    <t>4190万</t>
  </si>
  <si>
    <t>1.805亿</t>
  </si>
  <si>
    <t>1.299亿</t>
  </si>
  <si>
    <t>1.773亿</t>
  </si>
  <si>
    <t>2.331亿</t>
  </si>
  <si>
    <t>1868万</t>
  </si>
  <si>
    <t>5385万</t>
  </si>
  <si>
    <t>1669万</t>
  </si>
  <si>
    <t>2894万</t>
  </si>
  <si>
    <t>    应收票据及应收账款</t>
  </si>
  <si>
    <t>2.084亿</t>
  </si>
  <si>
    <t>2.328亿</t>
  </si>
  <si>
    <t>2.717亿</t>
  </si>
  <si>
    <t>2.274亿</t>
  </si>
  <si>
    <t>2.187亿</t>
  </si>
  <si>
    <t>2.040亿</t>
  </si>
  <si>
    <t>2.148亿</t>
  </si>
  <si>
    <t>2.141亿</t>
  </si>
  <si>
    <t>1.938亿</t>
  </si>
  <si>
    <t>1.750亿</t>
  </si>
  <si>
    <t>1.397亿</t>
  </si>
  <si>
    <t>1.451亿</t>
  </si>
  <si>
    <t>9200万</t>
  </si>
  <si>
    <t>1.129亿</t>
  </si>
  <si>
    <t>9567万</t>
  </si>
  <si>
    <t>4796万</t>
  </si>
  <si>
    <t>    其中:应收票据</t>
  </si>
  <si>
    <t>1157万</t>
  </si>
  <si>
    <t>661.0万</t>
  </si>
  <si>
    <t>4214万</t>
  </si>
  <si>
    <t>944.0万</t>
  </si>
  <si>
    <t>1315万</t>
  </si>
  <si>
    <t>359.5万</t>
  </si>
  <si>
    <t>--</t>
  </si>
  <si>
    <t>1436万</t>
  </si>
  <si>
    <t>1243万</t>
  </si>
  <si>
    <t>224.0万</t>
  </si>
  <si>
    <t>1689万</t>
  </si>
  <si>
    <t>1490万</t>
  </si>
  <si>
    <t>1344万</t>
  </si>
  <si>
    <t>751.4万</t>
  </si>
  <si>
    <t>988.8万</t>
  </si>
  <si>
    <t>1040万</t>
  </si>
  <si>
    <t>         应收账款</t>
  </si>
  <si>
    <t>1.969亿</t>
  </si>
  <si>
    <t>2.262亿</t>
  </si>
  <si>
    <t>2.295亿</t>
  </si>
  <si>
    <t>2.180亿</t>
  </si>
  <si>
    <t>2.056亿</t>
  </si>
  <si>
    <t>2.004亿</t>
  </si>
  <si>
    <t>1.998亿</t>
  </si>
  <si>
    <t>1.814亿</t>
  </si>
  <si>
    <t>1.727亿</t>
  </si>
  <si>
    <t>1.228亿</t>
  </si>
  <si>
    <t>1.302亿</t>
  </si>
  <si>
    <t>7855万</t>
  </si>
  <si>
    <t>1.054亿</t>
  </si>
  <si>
    <t>8578万</t>
  </si>
  <si>
    <t>3757万</t>
  </si>
  <si>
    <t>    预付款项</t>
  </si>
  <si>
    <t>2611万</t>
  </si>
  <si>
    <t>469.9万</t>
  </si>
  <si>
    <t>293.5万</t>
  </si>
  <si>
    <t>194.2万</t>
  </si>
  <si>
    <t>72.40万</t>
  </si>
  <si>
    <t>62.31万</t>
  </si>
  <si>
    <t>676.9万</t>
  </si>
  <si>
    <t>664.2万</t>
  </si>
  <si>
    <t>654.4万</t>
  </si>
  <si>
    <t>35.95万</t>
  </si>
  <si>
    <t>247.5万</t>
  </si>
  <si>
    <t>473.6万</t>
  </si>
  <si>
    <t>143.8万</t>
  </si>
  <si>
    <t>2029万</t>
  </si>
  <si>
    <t>1117万</t>
  </si>
  <si>
    <t>485.7万</t>
  </si>
  <si>
    <t>    其他应收款合计</t>
  </si>
  <si>
    <t>1.009亿</t>
  </si>
  <si>
    <t>46.34万</t>
  </si>
  <si>
    <t>947.5万</t>
  </si>
  <si>
    <t>893.5万</t>
  </si>
  <si>
    <t>730.4万</t>
  </si>
  <si>
    <t>707.3万</t>
  </si>
  <si>
    <t>101.2万</t>
  </si>
  <si>
    <t>118.1万</t>
  </si>
  <si>
    <t>80.92万</t>
  </si>
  <si>
    <t>118.3万</t>
  </si>
  <si>
    <t>244.6万</t>
  </si>
  <si>
    <t>547.6万</t>
  </si>
  <si>
    <t>329.6万</t>
  </si>
  <si>
    <t>678.0万</t>
  </si>
  <si>
    <t>628.4万</t>
  </si>
  <si>
    <t>5999万</t>
  </si>
  <si>
    <t>    其中:其他应收款</t>
  </si>
  <si>
    <t>    存货</t>
  </si>
  <si>
    <t>7288万</t>
  </si>
  <si>
    <t>6284万</t>
  </si>
  <si>
    <t>7557万</t>
  </si>
  <si>
    <t>5334万</t>
  </si>
  <si>
    <t>7319万</t>
  </si>
  <si>
    <t>5188万</t>
  </si>
  <si>
    <t>6375万</t>
  </si>
  <si>
    <t>5759万</t>
  </si>
  <si>
    <t>4413万</t>
  </si>
  <si>
    <t>7180万</t>
  </si>
  <si>
    <t>5858万</t>
  </si>
  <si>
    <t>7500万</t>
  </si>
  <si>
    <t>5923万</t>
  </si>
  <si>
    <t>5284万</t>
  </si>
  <si>
    <t>3962万</t>
  </si>
  <si>
    <t>3395万</t>
  </si>
  <si>
    <t>    其他流动资产</t>
  </si>
  <si>
    <t>1.300亿</t>
  </si>
  <si>
    <t>2486万</t>
  </si>
  <si>
    <t>9.190亿</t>
  </si>
  <si>
    <t>10.32亿</t>
  </si>
  <si>
    <t>5.905亿</t>
  </si>
  <si>
    <t>5.521亿</t>
  </si>
  <si>
    <t>4.631亿</t>
  </si>
  <si>
    <t>3.950亿</t>
  </si>
  <si>
    <t>3.634亿</t>
  </si>
  <si>
    <t>3.214亿</t>
  </si>
  <si>
    <t>4.257亿</t>
  </si>
  <si>
    <t>3.782亿</t>
  </si>
  <si>
    <t>3.805亿</t>
  </si>
  <si>
    <t>4.635亿</t>
  </si>
  <si>
    <t>1.746亿</t>
  </si>
  <si>
    <t>2.466亿</t>
  </si>
  <si>
    <t>1.943亿</t>
  </si>
  <si>
    <t>1.757亿</t>
  </si>
  <si>
    <t>非流动资产</t>
  </si>
  <si>
    <t>    长期股权投资</t>
  </si>
  <si>
    <t>5576万</t>
  </si>
  <si>
    <t>5535万</t>
  </si>
  <si>
    <t>5461万</t>
  </si>
  <si>
    <t>5457万</t>
  </si>
  <si>
    <t>5443万</t>
  </si>
  <si>
    <t>5398万</t>
  </si>
  <si>
    <t>5204万</t>
  </si>
  <si>
    <t>5162万</t>
  </si>
  <si>
    <t>572.2万</t>
  </si>
  <si>
    <t>357.6万</t>
  </si>
  <si>
    <t>296.2万</t>
  </si>
  <si>
    <t>    固定资产</t>
  </si>
  <si>
    <t>1.073亿</t>
  </si>
  <si>
    <t>1.082亿</t>
  </si>
  <si>
    <t>1.091亿</t>
  </si>
  <si>
    <t>1.109亿</t>
  </si>
  <si>
    <t>1.142亿</t>
  </si>
  <si>
    <t>1.151亿</t>
  </si>
  <si>
    <t>1.186亿</t>
  </si>
  <si>
    <t>1.203亿</t>
  </si>
  <si>
    <t>1.221亿</t>
  </si>
  <si>
    <t>1.254亿</t>
  </si>
  <si>
    <t>1.227亿</t>
  </si>
  <si>
    <t>1.187亿</t>
  </si>
  <si>
    <t>1.171亿</t>
  </si>
  <si>
    <t>2535万</t>
  </si>
  <si>
    <t>2674万</t>
  </si>
  <si>
    <t>2252万</t>
  </si>
  <si>
    <t>    在建工程</t>
  </si>
  <si>
    <t>52.85万</t>
  </si>
  <si>
    <t>27.11万</t>
  </si>
  <si>
    <t>26.54万</t>
  </si>
  <si>
    <t>22.08万</t>
  </si>
  <si>
    <t>21.70万</t>
  </si>
  <si>
    <t>3640万</t>
  </si>
  <si>
    <t>1721万</t>
  </si>
  <si>
    <t>4.780万</t>
  </si>
  <si>
    <t>    无形资产</t>
  </si>
  <si>
    <t>809.5万</t>
  </si>
  <si>
    <t>816.2万</t>
  </si>
  <si>
    <t>822.9万</t>
  </si>
  <si>
    <t>829.6万</t>
  </si>
  <si>
    <t>843.0万</t>
  </si>
  <si>
    <t>837.7万</t>
  </si>
  <si>
    <t>850.2万</t>
  </si>
  <si>
    <t>850.0万</t>
  </si>
  <si>
    <t>856.1万</t>
  </si>
  <si>
    <t>868.2万</t>
  </si>
  <si>
    <t>880.4万</t>
  </si>
  <si>
    <t>892.5万</t>
  </si>
  <si>
    <t>904.7万</t>
  </si>
  <si>
    <t>916.2万</t>
  </si>
  <si>
    <t>929.0万</t>
  </si>
  <si>
    <t>6.800万</t>
  </si>
  <si>
    <t>    递延所得税资产</t>
  </si>
  <si>
    <t>492.5万</t>
  </si>
  <si>
    <t>491.8万</t>
  </si>
  <si>
    <t>467.8万</t>
  </si>
  <si>
    <t>417.2万</t>
  </si>
  <si>
    <t>391.3万</t>
  </si>
  <si>
    <t>347.6万</t>
  </si>
  <si>
    <t>330.8万</t>
  </si>
  <si>
    <t>332.5万</t>
  </si>
  <si>
    <t>307.7万</t>
  </si>
  <si>
    <t>238.2万</t>
  </si>
  <si>
    <t>186.2万</t>
  </si>
  <si>
    <t>106.4万</t>
  </si>
  <si>
    <t>128.2万</t>
  </si>
  <si>
    <t>非流动资产合计</t>
  </si>
  <si>
    <t>1.766亿</t>
  </si>
  <si>
    <t>1.769亿</t>
  </si>
  <si>
    <t>1.768亿</t>
  </si>
  <si>
    <t>1.787亿</t>
  </si>
  <si>
    <t>1.815亿</t>
  </si>
  <si>
    <t>1.817亿</t>
  </si>
  <si>
    <t>1.828亿</t>
  </si>
  <si>
    <t>1.840亿</t>
  </si>
  <si>
    <t>1.410亿</t>
  </si>
  <si>
    <t>1.376亿</t>
  </si>
  <si>
    <t>1.280亿</t>
  </si>
  <si>
    <t>7198万</t>
  </si>
  <si>
    <t>5430万</t>
  </si>
  <si>
    <t>2391万</t>
  </si>
  <si>
    <t>资产总计</t>
  </si>
  <si>
    <t>10.96亿</t>
  </si>
  <si>
    <t>12.09亿</t>
  </si>
  <si>
    <t>7.674亿</t>
  </si>
  <si>
    <t>7.308亿</t>
  </si>
  <si>
    <t>6.445亿</t>
  </si>
  <si>
    <t>5.767亿</t>
  </si>
  <si>
    <t>5.463亿</t>
  </si>
  <si>
    <t>5.054亿</t>
  </si>
  <si>
    <t>5.654亿</t>
  </si>
  <si>
    <t>5.192亿</t>
  </si>
  <si>
    <t>5.180亿</t>
  </si>
  <si>
    <t>5.935亿</t>
  </si>
  <si>
    <t>3.027亿</t>
  </si>
  <si>
    <t>3.186亿</t>
  </si>
  <si>
    <t>2.486亿</t>
  </si>
  <si>
    <t>1.996亿</t>
  </si>
  <si>
    <t>流动负债</t>
  </si>
  <si>
    <t>    短期借款</t>
  </si>
  <si>
    <t>1.000亿</t>
  </si>
  <si>
    <t>2.021亿</t>
  </si>
  <si>
    <t>2840万</t>
  </si>
  <si>
    <t>6060万</t>
  </si>
  <si>
    <t>3100万</t>
  </si>
  <si>
    <t>    应付票据及应付账款</t>
  </si>
  <si>
    <t>3513万</t>
  </si>
  <si>
    <t>4589万</t>
  </si>
  <si>
    <t>5958万</t>
  </si>
  <si>
    <t>3700万</t>
  </si>
  <si>
    <t>3811万</t>
  </si>
  <si>
    <t>2255万</t>
  </si>
  <si>
    <t>4809万</t>
  </si>
  <si>
    <t>4698万</t>
  </si>
  <si>
    <t>2364万</t>
  </si>
  <si>
    <t>5326万</t>
  </si>
  <si>
    <t>3008万</t>
  </si>
  <si>
    <t>8287万</t>
  </si>
  <si>
    <t>2749万</t>
  </si>
  <si>
    <t>4437万</t>
  </si>
  <si>
    <t>2698万</t>
  </si>
  <si>
    <t>5085万</t>
  </si>
  <si>
    <t>    其中:应付账款</t>
  </si>
  <si>
    <t>    预收款项</t>
  </si>
  <si>
    <t>96.86万</t>
  </si>
  <si>
    <t>637.9万</t>
  </si>
  <si>
    <t>433.0万</t>
  </si>
  <si>
    <t>664.8万</t>
  </si>
  <si>
    <t>634.1万</t>
  </si>
  <si>
    <t>370.0万</t>
  </si>
  <si>
    <t>656.6万</t>
  </si>
  <si>
    <t>684.1万</t>
  </si>
  <si>
    <t>693.3万</t>
  </si>
  <si>
    <t>447.8万</t>
  </si>
  <si>
    <t>1197万</t>
  </si>
  <si>
    <t>42.02万</t>
  </si>
  <si>
    <t>45.98万</t>
  </si>
  <si>
    <t>    应付职工薪酬</t>
  </si>
  <si>
    <t>267.1万</t>
  </si>
  <si>
    <t>609.2万</t>
  </si>
  <si>
    <t>63.40万</t>
  </si>
  <si>
    <t>45.68万</t>
  </si>
  <si>
    <t>46.94万</t>
  </si>
  <si>
    <t>12.89万</t>
  </si>
  <si>
    <t>38.19万</t>
  </si>
  <si>
    <t>62.15万</t>
  </si>
  <si>
    <t>    应交税费</t>
  </si>
  <si>
    <t>478.6万</t>
  </si>
  <si>
    <t>942.4万</t>
  </si>
  <si>
    <t>1136万</t>
  </si>
  <si>
    <t>1954万</t>
  </si>
  <si>
    <t>1033万</t>
  </si>
  <si>
    <t>1730万</t>
  </si>
  <si>
    <t>1828万</t>
  </si>
  <si>
    <t>766.7万</t>
  </si>
  <si>
    <t>3016万</t>
  </si>
  <si>
    <t>1501万</t>
  </si>
  <si>
    <t>1675万</t>
  </si>
  <si>
    <t>1253万</t>
  </si>
  <si>
    <t>1280万</t>
  </si>
  <si>
    <t>684.5万</t>
  </si>
  <si>
    <t>759.0万</t>
  </si>
  <si>
    <t>    其他应付款合计</t>
  </si>
  <si>
    <t>145.5万</t>
  </si>
  <si>
    <t>135.9万</t>
  </si>
  <si>
    <t>132.1万</t>
  </si>
  <si>
    <t>130.9万</t>
  </si>
  <si>
    <t>285.3万</t>
  </si>
  <si>
    <t>143.3万</t>
  </si>
  <si>
    <t>133.5万</t>
  </si>
  <si>
    <t>2205万</t>
  </si>
  <si>
    <t>2219万</t>
  </si>
  <si>
    <t>2201万</t>
  </si>
  <si>
    <t>2.318亿</t>
  </si>
  <si>
    <t>3488万</t>
  </si>
  <si>
    <t>3571万</t>
  </si>
  <si>
    <t>4313万</t>
  </si>
  <si>
    <t>4323万</t>
  </si>
  <si>
    <t>    其中:其他应付款</t>
  </si>
  <si>
    <t>    其他流动负债</t>
  </si>
  <si>
    <t>35.78万</t>
  </si>
  <si>
    <t>14.40万</t>
  </si>
  <si>
    <t>348.8万</t>
  </si>
  <si>
    <t>33.33万</t>
  </si>
  <si>
    <t>13.33万</t>
  </si>
  <si>
    <t>1.445亿</t>
  </si>
  <si>
    <t>2.600亿</t>
  </si>
  <si>
    <t>7590万</t>
  </si>
  <si>
    <t>6618万</t>
  </si>
  <si>
    <t>5767万</t>
  </si>
  <si>
    <t>4672万</t>
  </si>
  <si>
    <t>7445万</t>
  </si>
  <si>
    <t>6233万</t>
  </si>
  <si>
    <t>8018万</t>
  </si>
  <si>
    <t>9749万</t>
  </si>
  <si>
    <t>7615万</t>
  </si>
  <si>
    <t>3.342亿</t>
  </si>
  <si>
    <t>8003万</t>
  </si>
  <si>
    <t>1.308亿</t>
  </si>
  <si>
    <t>1.305亿</t>
  </si>
  <si>
    <t>非流动负债</t>
  </si>
  <si>
    <t>    递延收益</t>
  </si>
  <si>
    <t>1452万</t>
  </si>
  <si>
    <t>1354万</t>
  </si>
  <si>
    <t>1375万</t>
  </si>
  <si>
    <t>1168万</t>
  </si>
  <si>
    <t>1209万</t>
  </si>
  <si>
    <t>1189万</t>
  </si>
  <si>
    <t>1109万</t>
  </si>
  <si>
    <t>1129万</t>
  </si>
  <si>
    <t>870.5万</t>
  </si>
  <si>
    <t>610.5万</t>
  </si>
  <si>
    <t>1.590亿</t>
  </si>
  <si>
    <t>2.746亿</t>
  </si>
  <si>
    <t>9042万</t>
  </si>
  <si>
    <t>7972万</t>
  </si>
  <si>
    <t>7142万</t>
  </si>
  <si>
    <t>5869万</t>
  </si>
  <si>
    <t>8613万</t>
  </si>
  <si>
    <t>7442万</t>
  </si>
  <si>
    <t>9207万</t>
  </si>
  <si>
    <t>1.086亿</t>
  </si>
  <si>
    <t>8744万</t>
  </si>
  <si>
    <t>3.429亿</t>
  </si>
  <si>
    <t>8614万</t>
  </si>
  <si>
    <t>所有者权益(或股东权益)</t>
  </si>
  <si>
    <t>    实收资本（或股本）</t>
  </si>
  <si>
    <t>4.073亿</t>
  </si>
  <si>
    <t>3.666亿</t>
  </si>
  <si>
    <t>1.282亿</t>
  </si>
  <si>
    <t>1.114亿</t>
  </si>
  <si>
    <t>5572万</t>
  </si>
  <si>
    <t>5015万</t>
  </si>
  <si>
    <t>4860万</t>
  </si>
  <si>
    <t>    资本公积</t>
  </si>
  <si>
    <t>2.013亿</t>
  </si>
  <si>
    <t>2.016亿</t>
  </si>
  <si>
    <t>516.8万</t>
  </si>
  <si>
    <t>60.43万</t>
  </si>
  <si>
    <t>2.390亿</t>
  </si>
  <si>
    <t>5247万</t>
  </si>
  <si>
    <t>928.0万</t>
  </si>
  <si>
    <t>    盈余公积</t>
  </si>
  <si>
    <t>4600万</t>
  </si>
  <si>
    <t>3250万</t>
  </si>
  <si>
    <t>2151万</t>
  </si>
  <si>
    <t>1275万</t>
  </si>
  <si>
    <t>526.2万</t>
  </si>
  <si>
    <t>540.6万</t>
  </si>
  <si>
    <t>250.6万</t>
  </si>
  <si>
    <t>    未分配利润</t>
  </si>
  <si>
    <t>2.820亿</t>
  </si>
  <si>
    <t>2.798亿</t>
  </si>
  <si>
    <t>2.592亿</t>
  </si>
  <si>
    <t>2.333亿</t>
  </si>
  <si>
    <t>1.689亿</t>
  </si>
  <si>
    <t>1.138亿</t>
  </si>
  <si>
    <t>7144万</t>
  </si>
  <si>
    <t>4228万</t>
  </si>
  <si>
    <t>8466万</t>
  </si>
  <si>
    <t>3069万</t>
  </si>
  <si>
    <t>5065万</t>
  </si>
  <si>
    <t>8140万</t>
  </si>
  <si>
    <t>4735万</t>
  </si>
  <si>
    <t>2392万</t>
  </si>
  <si>
    <t>4408万</t>
  </si>
  <si>
    <t>1799万</t>
  </si>
  <si>
    <t>归属于母公司股东权益合计</t>
  </si>
  <si>
    <t>9.366亿</t>
  </si>
  <si>
    <t>9.347亿</t>
  </si>
  <si>
    <t>6.770亿</t>
  </si>
  <si>
    <t>6.511亿</t>
  </si>
  <si>
    <t>5.731亿</t>
  </si>
  <si>
    <t>4.601亿</t>
  </si>
  <si>
    <t>4.310亿</t>
  </si>
  <si>
    <t>4.734亿</t>
  </si>
  <si>
    <t>4.106亿</t>
  </si>
  <si>
    <t>4.306亿</t>
  </si>
  <si>
    <t>2.506亿</t>
  </si>
  <si>
    <t>2.165亿</t>
  </si>
  <si>
    <t>1.878亿</t>
  </si>
  <si>
    <t>1.089亿</t>
  </si>
  <si>
    <t>6909万</t>
  </si>
  <si>
    <t>    少数股东权益</t>
  </si>
  <si>
    <t>-1.543万</t>
  </si>
  <si>
    <t>-1.467万</t>
  </si>
  <si>
    <t>-1.393万</t>
  </si>
  <si>
    <t>-1.383万</t>
  </si>
  <si>
    <t>负债和股东权益合计</t>
  </si>
  <si>
    <t>利润表</t>
  </si>
  <si>
    <t>3.636亿</t>
  </si>
  <si>
    <t>2.819亿</t>
  </si>
  <si>
    <t>1.474亿</t>
  </si>
  <si>
    <t>8.838亿</t>
  </si>
  <si>
    <t>3.480亿</t>
  </si>
  <si>
    <t>1.431亿</t>
  </si>
  <si>
    <t>7.223亿</t>
  </si>
  <si>
    <t>2.996亿</t>
  </si>
  <si>
    <t>1.113亿</t>
  </si>
  <si>
    <t>6.383亿</t>
  </si>
  <si>
    <t>2.380亿</t>
  </si>
  <si>
    <t>8421万</t>
  </si>
  <si>
    <t>5.146亿</t>
  </si>
  <si>
    <t>1.962亿</t>
  </si>
  <si>
    <t>3.590亿</t>
  </si>
  <si>
    <t>1.414亿</t>
  </si>
  <si>
    <t>2.669亿</t>
  </si>
  <si>
    <t>1.173亿</t>
  </si>
  <si>
    <t>1.593亿</t>
  </si>
  <si>
    <t>    营业收入</t>
  </si>
  <si>
    <t>营业总成本</t>
  </si>
  <si>
    <t>3.051亿</t>
  </si>
  <si>
    <t>2.253亿</t>
  </si>
  <si>
    <t>1.148亿</t>
  </si>
  <si>
    <t>7.294亿</t>
  </si>
  <si>
    <t>2.847亿</t>
  </si>
  <si>
    <t>1.176亿</t>
  </si>
  <si>
    <t>6.241亿</t>
  </si>
  <si>
    <t>2.526亿</t>
  </si>
  <si>
    <t>9762万</t>
  </si>
  <si>
    <t>5.525亿</t>
  </si>
  <si>
    <t>2.090亿</t>
  </si>
  <si>
    <t>7250万</t>
  </si>
  <si>
    <t>4.442亿</t>
  </si>
  <si>
    <t>1.676亿</t>
  </si>
  <si>
    <t>3.082亿</t>
  </si>
  <si>
    <t>1.211亿</t>
  </si>
  <si>
    <t>2.349亿</t>
  </si>
  <si>
    <t>1.033亿</t>
  </si>
  <si>
    <t>1.425亿</t>
  </si>
  <si>
    <t>    营业成本</t>
  </si>
  <si>
    <t>1.223亿</t>
  </si>
  <si>
    <t>9407万</t>
  </si>
  <si>
    <t>4930万</t>
  </si>
  <si>
    <t>2.988亿</t>
  </si>
  <si>
    <t>1.157亿</t>
  </si>
  <si>
    <t>4764万</t>
  </si>
  <si>
    <t>2.498亿</t>
  </si>
  <si>
    <t>1.034亿</t>
  </si>
  <si>
    <t>3814万</t>
  </si>
  <si>
    <t>2.140亿</t>
  </si>
  <si>
    <t>8080万</t>
  </si>
  <si>
    <t>2860万</t>
  </si>
  <si>
    <t>1.799亿</t>
  </si>
  <si>
    <t>7159万</t>
  </si>
  <si>
    <t>1.356亿</t>
  </si>
  <si>
    <t>5471万</t>
  </si>
  <si>
    <t>1.015亿</t>
  </si>
  <si>
    <t>4501万</t>
  </si>
  <si>
    <t>6072万</t>
  </si>
  <si>
    <t>    研发费用</t>
  </si>
  <si>
    <t>294.3万</t>
  </si>
  <si>
    <t>61.82万</t>
  </si>
  <si>
    <t>10.17万</t>
  </si>
  <si>
    <t>351.1万</t>
  </si>
  <si>
    <t>183.6万</t>
  </si>
  <si>
    <t>686.3万</t>
  </si>
  <si>
    <t>13.63万</t>
  </si>
  <si>
    <t>270.0万</t>
  </si>
  <si>
    <t>281.1万</t>
  </si>
  <si>
    <t>34.44万</t>
  </si>
  <si>
    <t>    营业税金及附加</t>
  </si>
  <si>
    <t>334.0万</t>
  </si>
  <si>
    <t>220.3万</t>
  </si>
  <si>
    <t>160.3万</t>
  </si>
  <si>
    <t>786.5万</t>
  </si>
  <si>
    <t>339.6万</t>
  </si>
  <si>
    <t>173.0万</t>
  </si>
  <si>
    <t>945.4万</t>
  </si>
  <si>
    <t>370.3万</t>
  </si>
  <si>
    <t>177.3万</t>
  </si>
  <si>
    <t>1094万</t>
  </si>
  <si>
    <t>420.1万</t>
  </si>
  <si>
    <t>178.8万</t>
  </si>
  <si>
    <t>863.4万</t>
  </si>
  <si>
    <t>310.3万</t>
  </si>
  <si>
    <t>516.9万</t>
  </si>
  <si>
    <t>207.1万</t>
  </si>
  <si>
    <t>367.4万</t>
  </si>
  <si>
    <t>155.7万</t>
  </si>
  <si>
    <t>221.9万</t>
  </si>
  <si>
    <t>    销售费用</t>
  </si>
  <si>
    <t>1.605亿</t>
  </si>
  <si>
    <t>1.177亿</t>
  </si>
  <si>
    <t>5895万</t>
  </si>
  <si>
    <t>3.939亿</t>
  </si>
  <si>
    <t>1.527亿</t>
  </si>
  <si>
    <t>6257万</t>
  </si>
  <si>
    <t>3.372亿</t>
  </si>
  <si>
    <t>1.354亿</t>
  </si>
  <si>
    <t>5415万</t>
  </si>
  <si>
    <t>3.026亿</t>
  </si>
  <si>
    <t>1.133亿</t>
  </si>
  <si>
    <t>3663万</t>
  </si>
  <si>
    <t>2.384亿</t>
  </si>
  <si>
    <t>1.570亿</t>
  </si>
  <si>
    <t>5913万</t>
  </si>
  <si>
    <t>1.204亿</t>
  </si>
  <si>
    <t>5179万</t>
  </si>
  <si>
    <t>6983万</t>
  </si>
  <si>
    <t>    管理费用</t>
  </si>
  <si>
    <t>1839万</t>
  </si>
  <si>
    <t>1264万</t>
  </si>
  <si>
    <t>553.5万</t>
  </si>
  <si>
    <t>2683万</t>
  </si>
  <si>
    <t>1178万</t>
  </si>
  <si>
    <t>589.3万</t>
  </si>
  <si>
    <t>2043万</t>
  </si>
  <si>
    <t>872.7万</t>
  </si>
  <si>
    <t>424.5万</t>
  </si>
  <si>
    <t>2114万</t>
  </si>
  <si>
    <t>936.4万</t>
  </si>
  <si>
    <t>558.4万</t>
  </si>
  <si>
    <t>1484万</t>
  </si>
  <si>
    <t>672.6万</t>
  </si>
  <si>
    <t>999.8万</t>
  </si>
  <si>
    <t>385.6万</t>
  </si>
  <si>
    <t>874.7万</t>
  </si>
  <si>
    <t>423.8万</t>
  </si>
  <si>
    <t>614.6万</t>
  </si>
  <si>
    <t>    财务费用</t>
  </si>
  <si>
    <t>-239.1万</t>
  </si>
  <si>
    <t>-193.0万</t>
  </si>
  <si>
    <t>-66.55万</t>
  </si>
  <si>
    <t>-149.9万</t>
  </si>
  <si>
    <t>-68.68万</t>
  </si>
  <si>
    <t>-20.75万</t>
  </si>
  <si>
    <t>-81.92万</t>
  </si>
  <si>
    <t>-19.38万</t>
  </si>
  <si>
    <t>-68.58万</t>
  </si>
  <si>
    <t>-27.63万</t>
  </si>
  <si>
    <t>-46.36万</t>
  </si>
  <si>
    <t>-11.44万</t>
  </si>
  <si>
    <t>-39.54万</t>
  </si>
  <si>
    <t>-11.53万</t>
  </si>
  <si>
    <t>51.43万</t>
  </si>
  <si>
    <t>137.4万</t>
  </si>
  <si>
    <t>228.8万</t>
  </si>
  <si>
    <t>68.48万</t>
  </si>
  <si>
    <t>113.8万</t>
  </si>
  <si>
    <t>    资产减值损失</t>
  </si>
  <si>
    <t>119.8万</t>
  </si>
  <si>
    <t>148.8万</t>
  </si>
  <si>
    <t>135.2万</t>
  </si>
  <si>
    <t>184.6万</t>
  </si>
  <si>
    <t>347.2万</t>
  </si>
  <si>
    <t>-45.39万</t>
  </si>
  <si>
    <t>-165.4万</t>
  </si>
  <si>
    <t>246.9万</t>
  </si>
  <si>
    <t>其他经营收益</t>
  </si>
  <si>
    <t>    投资收益</t>
  </si>
  <si>
    <t>119.2万</t>
  </si>
  <si>
    <t>77.80万</t>
  </si>
  <si>
    <t>3.757万</t>
  </si>
  <si>
    <t>59.25万</t>
  </si>
  <si>
    <t>45.45万</t>
  </si>
  <si>
    <t>1.202万</t>
  </si>
  <si>
    <t>71.26万</t>
  </si>
  <si>
    <t>97.57万</t>
  </si>
  <si>
    <t>74.18万</t>
  </si>
  <si>
    <t>-8.595万</t>
  </si>
  <si>
    <t>29.79万</t>
  </si>
  <si>
    <t>27.48万</t>
  </si>
  <si>
    <t>27.35万</t>
  </si>
  <si>
    <t>    其中:对联营企业和合营企业的投资收益</t>
  </si>
  <si>
    <t>-2.936万</t>
  </si>
  <si>
    <t>41.92万</t>
  </si>
  <si>
    <t>-4.033万</t>
  </si>
  <si>
    <t>5909万</t>
  </si>
  <si>
    <t>5684万</t>
  </si>
  <si>
    <t>3258万</t>
  </si>
  <si>
    <t>1.546亿</t>
  </si>
  <si>
    <t>6358万</t>
  </si>
  <si>
    <t>2544万</t>
  </si>
  <si>
    <t>9978万</t>
  </si>
  <si>
    <t>4838万</t>
  </si>
  <si>
    <t>1365万</t>
  </si>
  <si>
    <t>8753万</t>
  </si>
  <si>
    <t>2909万</t>
  </si>
  <si>
    <t>1172万</t>
  </si>
  <si>
    <t>6661万</t>
  </si>
  <si>
    <t>2852万</t>
  </si>
  <si>
    <t>5083万</t>
  </si>
  <si>
    <t>2053万</t>
  </si>
  <si>
    <t>3225万</t>
  </si>
  <si>
    <t>1401万</t>
  </si>
  <si>
    <t>1681万</t>
  </si>
  <si>
    <t>    加:营业外收入</t>
  </si>
  <si>
    <t>3200万</t>
  </si>
  <si>
    <t>2000万</t>
  </si>
  <si>
    <t>1610万</t>
  </si>
  <si>
    <t>35.00万</t>
  </si>
  <si>
    <t>15.00万</t>
  </si>
  <si>
    <t>2082万</t>
  </si>
  <si>
    <t>1160万</t>
  </si>
  <si>
    <t>1043万</t>
  </si>
  <si>
    <t>641.7万</t>
  </si>
  <si>
    <t>180.1万</t>
  </si>
  <si>
    <t>675.4万</t>
  </si>
  <si>
    <t>    其中:非流动资产处置利得</t>
  </si>
  <si>
    <t>    减:营业外支出</t>
  </si>
  <si>
    <t>227.3万</t>
  </si>
  <si>
    <t>222.3万</t>
  </si>
  <si>
    <t>228.0万</t>
  </si>
  <si>
    <t>163.7万</t>
  </si>
  <si>
    <t>98.21万</t>
  </si>
  <si>
    <t>70.00万</t>
  </si>
  <si>
    <t>17.70万</t>
  </si>
  <si>
    <t>4.287万</t>
  </si>
  <si>
    <t>16.23万</t>
  </si>
  <si>
    <t>93.60万</t>
  </si>
  <si>
    <t>23.47万</t>
  </si>
  <si>
    <t>6.203万</t>
  </si>
  <si>
    <t>4.688万</t>
  </si>
  <si>
    <t>89.45万</t>
  </si>
  <si>
    <t>    其中:非流动资产处置净损失</t>
  </si>
  <si>
    <t>1.087万</t>
  </si>
  <si>
    <t>77.86万</t>
  </si>
  <si>
    <t>23.45万</t>
  </si>
  <si>
    <t>1.021万</t>
  </si>
  <si>
    <t>利润总额</t>
  </si>
  <si>
    <t>5682万</t>
  </si>
  <si>
    <t>5462万</t>
  </si>
  <si>
    <t>3030万</t>
  </si>
  <si>
    <t>1.558亿</t>
  </si>
  <si>
    <t>6478万</t>
  </si>
  <si>
    <t>1.301亿</t>
  </si>
  <si>
    <t>6740万</t>
  </si>
  <si>
    <t>3295万</t>
  </si>
  <si>
    <t>2940万</t>
  </si>
  <si>
    <t>1186万</t>
  </si>
  <si>
    <t>8727万</t>
  </si>
  <si>
    <t>3918万</t>
  </si>
  <si>
    <t>6126万</t>
  </si>
  <si>
    <t>2671万</t>
  </si>
  <si>
    <t>3398万</t>
  </si>
  <si>
    <t>1396万</t>
  </si>
  <si>
    <t>2267万</t>
  </si>
  <si>
    <t>    减:所得税费用</t>
  </si>
  <si>
    <t>817.1万</t>
  </si>
  <si>
    <t>814.3万</t>
  </si>
  <si>
    <t>442.3万</t>
  </si>
  <si>
    <t>2272万</t>
  </si>
  <si>
    <t>970.1万</t>
  </si>
  <si>
    <t>365.1万</t>
  </si>
  <si>
    <t>1966万</t>
  </si>
  <si>
    <t>1023万</t>
  </si>
  <si>
    <t>494.3万</t>
  </si>
  <si>
    <t>1582万</t>
  </si>
  <si>
    <t>450.1万</t>
  </si>
  <si>
    <t>180.9万</t>
  </si>
  <si>
    <t>1239万</t>
  </si>
  <si>
    <t>512.8万</t>
  </si>
  <si>
    <t>865.4万</t>
  </si>
  <si>
    <t>279.0万</t>
  </si>
  <si>
    <t>499.0万</t>
  </si>
  <si>
    <t>103.6万</t>
  </si>
  <si>
    <t>329.4万</t>
  </si>
  <si>
    <t>    被合并方在合并前实现利润</t>
  </si>
  <si>
    <t>4865万</t>
  </si>
  <si>
    <t>4648万</t>
  </si>
  <si>
    <t>2587万</t>
  </si>
  <si>
    <t>1.331亿</t>
  </si>
  <si>
    <t>5508万</t>
  </si>
  <si>
    <t>2179万</t>
  </si>
  <si>
    <t>1.105亿</t>
  </si>
  <si>
    <t>5716万</t>
  </si>
  <si>
    <t>2801万</t>
  </si>
  <si>
    <t>8763万</t>
  </si>
  <si>
    <t>2490万</t>
  </si>
  <si>
    <t>1006万</t>
  </si>
  <si>
    <t>7488万</t>
  </si>
  <si>
    <t>3405万</t>
  </si>
  <si>
    <t>5261万</t>
  </si>
  <si>
    <t>2899万</t>
  </si>
  <si>
    <t>1292万</t>
  </si>
  <si>
    <t>1937万</t>
  </si>
  <si>
    <t>    其中:归属于母公司股东的净利润</t>
  </si>
  <si>
    <t>    少数股东损益</t>
  </si>
  <si>
    <t>-1.175万</t>
  </si>
  <si>
    <t>    扣除非经常性损益后的净利润</t>
  </si>
  <si>
    <t>5050万</t>
  </si>
  <si>
    <t>4828万</t>
  </si>
  <si>
    <t>2781万</t>
  </si>
  <si>
    <t>1.318亿</t>
  </si>
  <si>
    <t>5423万</t>
  </si>
  <si>
    <t>2162万</t>
  </si>
  <si>
    <t>8703万</t>
  </si>
  <si>
    <t>4028万</t>
  </si>
  <si>
    <t>7265万</t>
  </si>
  <si>
    <t>2448万</t>
  </si>
  <si>
    <t>995.8万</t>
  </si>
  <si>
    <t>5711万</t>
  </si>
  <si>
    <t>2424万</t>
  </si>
  <si>
    <t>4333万</t>
  </si>
  <si>
    <t>1774万</t>
  </si>
  <si>
    <t>2752万</t>
  </si>
  <si>
    <t>1297万</t>
  </si>
  <si>
    <t>1439万</t>
  </si>
  <si>
    <t>每股收益</t>
  </si>
  <si>
    <t>    基本每股收益</t>
  </si>
  <si>
    <t>    稀释每股收益</t>
  </si>
  <si>
    <t>综合收益总额</t>
  </si>
  <si>
    <t>    归属于母公司所有者的综合收益总额</t>
  </si>
  <si>
    <t>    归属于少数股东的综合收益总额</t>
  </si>
  <si>
    <t>现金流量表</t>
  </si>
  <si>
    <t>经营活动产生的现金流量</t>
  </si>
  <si>
    <t>    销售商品、提供劳务收到的现金</t>
  </si>
  <si>
    <t>4.187亿</t>
  </si>
  <si>
    <t>3.151亿</t>
  </si>
  <si>
    <t>1.351亿</t>
  </si>
  <si>
    <t>9.111亿</t>
  </si>
  <si>
    <t>3.552亿</t>
  </si>
  <si>
    <t>1.419亿</t>
  </si>
  <si>
    <t>7.511亿</t>
  </si>
  <si>
    <t>2.900亿</t>
  </si>
  <si>
    <t>1.025亿</t>
  </si>
  <si>
    <t>6.102亿</t>
  </si>
  <si>
    <t>2.294亿</t>
  </si>
  <si>
    <t>7468万</t>
  </si>
  <si>
    <t>5.047亿</t>
  </si>
  <si>
    <t>1.572亿</t>
  </si>
  <si>
    <t>3.825亿</t>
  </si>
  <si>
    <t>1.597亿</t>
  </si>
  <si>
    <t>2.345亿</t>
  </si>
  <si>
    <t>1.101亿</t>
  </si>
  <si>
    <t>1.288亿</t>
  </si>
  <si>
    <t>    收到的税费返还</t>
  </si>
  <si>
    <t>    收到其他与经营活动有关的现金</t>
  </si>
  <si>
    <t>899.3万</t>
  </si>
  <si>
    <t>618.1万</t>
  </si>
  <si>
    <t>175.3万</t>
  </si>
  <si>
    <t>665.5万</t>
  </si>
  <si>
    <t>450.8万</t>
  </si>
  <si>
    <t>79.48万</t>
  </si>
  <si>
    <t>1409万</t>
  </si>
  <si>
    <t>43.23万</t>
  </si>
  <si>
    <t>92.52万</t>
  </si>
  <si>
    <t>2161万</t>
  </si>
  <si>
    <t>331.6万</t>
  </si>
  <si>
    <t>30.12万</t>
  </si>
  <si>
    <t>1779万</t>
  </si>
  <si>
    <t>308.5万</t>
  </si>
  <si>
    <t>2413万</t>
  </si>
  <si>
    <t>516.0万</t>
  </si>
  <si>
    <t>5271万</t>
  </si>
  <si>
    <t>1080万</t>
  </si>
  <si>
    <t>2.652亿</t>
  </si>
  <si>
    <t>经营活动现金流入小计</t>
  </si>
  <si>
    <t>4.277亿</t>
  </si>
  <si>
    <t>3.213亿</t>
  </si>
  <si>
    <t>1.368亿</t>
  </si>
  <si>
    <t>9.177亿</t>
  </si>
  <si>
    <t>3.597亿</t>
  </si>
  <si>
    <t>1.427亿</t>
  </si>
  <si>
    <t>7.652亿</t>
  </si>
  <si>
    <t>2.904亿</t>
  </si>
  <si>
    <t>6.318亿</t>
  </si>
  <si>
    <t>2.327亿</t>
  </si>
  <si>
    <t>7498万</t>
  </si>
  <si>
    <t>5.225亿</t>
  </si>
  <si>
    <t>1.603亿</t>
  </si>
  <si>
    <t>4.067亿</t>
  </si>
  <si>
    <t>1.648亿</t>
  </si>
  <si>
    <t>2.873亿</t>
  </si>
  <si>
    <t>1.209亿</t>
  </si>
  <si>
    <t>3.940亿</t>
  </si>
  <si>
    <t>    购买商品、接受劳务支付的现金</t>
  </si>
  <si>
    <t>1.402亿</t>
  </si>
  <si>
    <t>9372万</t>
  </si>
  <si>
    <t>4748万</t>
  </si>
  <si>
    <t>2.656亿</t>
  </si>
  <si>
    <t>1.023亿</t>
  </si>
  <si>
    <t>2776万</t>
  </si>
  <si>
    <t>1.973亿</t>
  </si>
  <si>
    <t>2195万</t>
  </si>
  <si>
    <t>1.428亿</t>
  </si>
  <si>
    <t>6539万</t>
  </si>
  <si>
    <t>1164万</t>
  </si>
  <si>
    <t>1.441亿</t>
  </si>
  <si>
    <t>1791万</t>
  </si>
  <si>
    <t>1.311亿</t>
  </si>
  <si>
    <t>5515万</t>
  </si>
  <si>
    <t>7455万</t>
  </si>
  <si>
    <t>3567万</t>
  </si>
  <si>
    <t>    支付给职工以及为职工支付的现金</t>
  </si>
  <si>
    <t>3053万</t>
  </si>
  <si>
    <t>1871万</t>
  </si>
  <si>
    <t>946.8万</t>
  </si>
  <si>
    <t>2725万</t>
  </si>
  <si>
    <t>774.7万</t>
  </si>
  <si>
    <t>2132万</t>
  </si>
  <si>
    <t>1047万</t>
  </si>
  <si>
    <t>559.0万</t>
  </si>
  <si>
    <t>1827万</t>
  </si>
  <si>
    <t>820.5万</t>
  </si>
  <si>
    <t>394.3万</t>
  </si>
  <si>
    <t>1279万</t>
  </si>
  <si>
    <t>469.8万</t>
  </si>
  <si>
    <t>860.9万</t>
  </si>
  <si>
    <t>404.6万</t>
  </si>
  <si>
    <t>627.8万</t>
  </si>
  <si>
    <t>336.5万</t>
  </si>
  <si>
    <t>469.6万</t>
  </si>
  <si>
    <t>    支付的各项税费</t>
  </si>
  <si>
    <t>4872万</t>
  </si>
  <si>
    <t>3671万</t>
  </si>
  <si>
    <t>2466万</t>
  </si>
  <si>
    <t>9417万</t>
  </si>
  <si>
    <t>4762万</t>
  </si>
  <si>
    <t>2600万</t>
  </si>
  <si>
    <t>5654万</t>
  </si>
  <si>
    <t>4033万</t>
  </si>
  <si>
    <t>9421万</t>
  </si>
  <si>
    <t>3893万</t>
  </si>
  <si>
    <t>2500万</t>
  </si>
  <si>
    <t>8077万</t>
  </si>
  <si>
    <t>2995万</t>
  </si>
  <si>
    <t>4998万</t>
  </si>
  <si>
    <t>3456万</t>
  </si>
  <si>
    <t>1312万</t>
  </si>
  <si>
    <t>2015万</t>
  </si>
  <si>
    <t>    支付其他与经营活动有关的现金</t>
  </si>
  <si>
    <t>1.699亿</t>
  </si>
  <si>
    <t>1.279亿</t>
  </si>
  <si>
    <t>6392万</t>
  </si>
  <si>
    <t>4.145亿</t>
  </si>
  <si>
    <t>1.600亿</t>
  </si>
  <si>
    <t>6590万</t>
  </si>
  <si>
    <t>3.490亿</t>
  </si>
  <si>
    <t>1.406亿</t>
  </si>
  <si>
    <t>5731万</t>
  </si>
  <si>
    <t>3.190亿</t>
  </si>
  <si>
    <t>1.160亿</t>
  </si>
  <si>
    <t>4512万</t>
  </si>
  <si>
    <t>2.497亿</t>
  </si>
  <si>
    <t>9599万</t>
  </si>
  <si>
    <t>6468万</t>
  </si>
  <si>
    <t>1.285亿</t>
  </si>
  <si>
    <t>3338万</t>
  </si>
  <si>
    <t>3.034亿</t>
  </si>
  <si>
    <t>经营活动现金流出小计</t>
  </si>
  <si>
    <t>3.894亿</t>
  </si>
  <si>
    <t>2.770亿</t>
  </si>
  <si>
    <t>1.455亿</t>
  </si>
  <si>
    <t>8.015亿</t>
  </si>
  <si>
    <t>3.243亿</t>
  </si>
  <si>
    <t>1.274亿</t>
  </si>
  <si>
    <t>6.899亿</t>
  </si>
  <si>
    <t>2.767亿</t>
  </si>
  <si>
    <t>1.252亿</t>
  </si>
  <si>
    <t>5.743亿</t>
  </si>
  <si>
    <t>2.285亿</t>
  </si>
  <si>
    <t>8571万</t>
  </si>
  <si>
    <t>4.874亿</t>
  </si>
  <si>
    <t>1.486亿</t>
  </si>
  <si>
    <t>3.737亿</t>
  </si>
  <si>
    <t>1.458亿</t>
  </si>
  <si>
    <t>2.867亿</t>
  </si>
  <si>
    <t>1.244亿</t>
  </si>
  <si>
    <t>3.639亿</t>
  </si>
  <si>
    <t>经营活动产生的现金流量净额</t>
  </si>
  <si>
    <t>3834万</t>
  </si>
  <si>
    <t>4428万</t>
  </si>
  <si>
    <t>-868.1万</t>
  </si>
  <si>
    <t>1.162亿</t>
  </si>
  <si>
    <t>3543万</t>
  </si>
  <si>
    <t>1526万</t>
  </si>
  <si>
    <t>7535万</t>
  </si>
  <si>
    <t>1373万</t>
  </si>
  <si>
    <t>-2175万</t>
  </si>
  <si>
    <t>5747万</t>
  </si>
  <si>
    <t>418.4万</t>
  </si>
  <si>
    <t>-1073万</t>
  </si>
  <si>
    <t>3510万</t>
  </si>
  <si>
    <t>1174万</t>
  </si>
  <si>
    <t>3298万</t>
  </si>
  <si>
    <t>1900万</t>
  </si>
  <si>
    <t>56.35万</t>
  </si>
  <si>
    <t>-355.5万</t>
  </si>
  <si>
    <t>3009万</t>
  </si>
  <si>
    <t>投资活动产生的现金流量</t>
  </si>
  <si>
    <t>    收回投资收到的现金</t>
  </si>
  <si>
    <t>1.231亿</t>
  </si>
  <si>
    <t>1.152亿</t>
  </si>
  <si>
    <t>1.819亿</t>
  </si>
  <si>
    <t>    取得投资收益收到的现金</t>
  </si>
  <si>
    <t>55.65万</t>
  </si>
  <si>
    <t>78.21万</t>
  </si>
  <si>
    <t>    处置固定资产、无形资产和其他长期资产收回的现金净额</t>
  </si>
  <si>
    <t>191.8万</t>
  </si>
  <si>
    <t>191.6万</t>
  </si>
  <si>
    <t>9.000万</t>
  </si>
  <si>
    <t>36.31万</t>
  </si>
  <si>
    <t>58.60万</t>
  </si>
  <si>
    <t>55.00万</t>
  </si>
  <si>
    <t>    收到其他与投资活动有关的现金</t>
  </si>
  <si>
    <t>2.200亿</t>
  </si>
  <si>
    <t>投资活动现金流入小计</t>
  </si>
  <si>
    <t>2.208亿</t>
  </si>
  <si>
    <t>1.240亿</t>
  </si>
  <si>
    <t>1.822亿</t>
  </si>
  <si>
    <t>    购建固定资产、无形资产和其他长期资产支付的现金</t>
  </si>
  <si>
    <t>2484万</t>
  </si>
  <si>
    <t>145.8万</t>
  </si>
  <si>
    <t>3.876万</t>
  </si>
  <si>
    <t>801.1万</t>
  </si>
  <si>
    <t>545.1万</t>
  </si>
  <si>
    <t>31.13万</t>
  </si>
  <si>
    <t>178.5万</t>
  </si>
  <si>
    <t>113.9万</t>
  </si>
  <si>
    <t>51.90万</t>
  </si>
  <si>
    <t>717.3万</t>
  </si>
  <si>
    <t>594.3万</t>
  </si>
  <si>
    <t>566.5万</t>
  </si>
  <si>
    <t>1236万</t>
  </si>
  <si>
    <t>678.3万</t>
  </si>
  <si>
    <t>5053万</t>
  </si>
  <si>
    <t>2836万</t>
  </si>
  <si>
    <t>2629万</t>
  </si>
  <si>
    <t>303.4万</t>
  </si>
  <si>
    <t>876.6万</t>
  </si>
  <si>
    <t>    投资支付的现金</t>
  </si>
  <si>
    <t>4590万</t>
  </si>
  <si>
    <t>280.0万</t>
  </si>
  <si>
    <t>297.8万</t>
  </si>
  <si>
    <t>9824万</t>
  </si>
  <si>
    <t>9036万</t>
  </si>
  <si>
    <t>2.068亿</t>
  </si>
  <si>
    <t>    支付其他与投资活动有关的现金</t>
  </si>
  <si>
    <t>2.300亿</t>
  </si>
  <si>
    <t>4000万</t>
  </si>
  <si>
    <t>投资活动现金流出小计</t>
  </si>
  <si>
    <t>2.548亿</t>
  </si>
  <si>
    <t>4768万</t>
  </si>
  <si>
    <t>4704万</t>
  </si>
  <si>
    <t>4642万</t>
  </si>
  <si>
    <t>4664万</t>
  </si>
  <si>
    <t>1534万</t>
  </si>
  <si>
    <t>1.488亿</t>
  </si>
  <si>
    <t>2.330亿</t>
  </si>
  <si>
    <t>投资活动产生的现金流量净额</t>
  </si>
  <si>
    <t>-2.548亿</t>
  </si>
  <si>
    <t>-145.8万</t>
  </si>
  <si>
    <t>-3.876万</t>
  </si>
  <si>
    <t>-609.3万</t>
  </si>
  <si>
    <t>-353.4万</t>
  </si>
  <si>
    <t>160.5万</t>
  </si>
  <si>
    <t>-4759万</t>
  </si>
  <si>
    <t>-4648万</t>
  </si>
  <si>
    <t>-4642万</t>
  </si>
  <si>
    <t>-919.1万</t>
  </si>
  <si>
    <t>-4664万</t>
  </si>
  <si>
    <t>-566.5万</t>
  </si>
  <si>
    <t>-1497万</t>
  </si>
  <si>
    <t>-642.0万</t>
  </si>
  <si>
    <t>-2478万</t>
  </si>
  <si>
    <t>-267.9万</t>
  </si>
  <si>
    <t>-5087万</t>
  </si>
  <si>
    <t>-303.4万</t>
  </si>
  <si>
    <t>-876.3万</t>
  </si>
  <si>
    <t>筹资活动产生的现金流量</t>
  </si>
  <si>
    <t>    吸收投资收到的现金</t>
  </si>
  <si>
    <t>2.615亿</t>
  </si>
  <si>
    <t>2.091亿</t>
  </si>
  <si>
    <t>5500万</t>
  </si>
  <si>
    <t>1083万</t>
  </si>
  <si>
    <t>    分配股利、利润或偿付利息支付的现金</t>
  </si>
  <si>
    <t>7038万</t>
  </si>
  <si>
    <t>7039万</t>
  </si>
  <si>
    <t>4486万</t>
  </si>
  <si>
    <t>    取得借款收到的现金</t>
  </si>
  <si>
    <t>2.000亿</t>
  </si>
  <si>
    <t>1200万</t>
  </si>
  <si>
    <t>6100万</t>
  </si>
  <si>
    <t>2100万</t>
  </si>
  <si>
    <t>    支付其他与筹资活动有关的现金</t>
  </si>
  <si>
    <t>640.0万</t>
  </si>
  <si>
    <t>20.00万</t>
  </si>
  <si>
    <t>22.83万</t>
  </si>
  <si>
    <t>2.833万</t>
  </si>
  <si>
    <t>筹资活动现金流入小计</t>
  </si>
  <si>
    <t>4.615亿</t>
  </si>
  <si>
    <t>7678万</t>
  </si>
  <si>
    <t>7058万</t>
  </si>
  <si>
    <t>4509万</t>
  </si>
  <si>
    <t>4489万</t>
  </si>
  <si>
    <t>6700万</t>
  </si>
  <si>
    <t>7183万</t>
  </si>
  <si>
    <t>    偿还债务支付的现金</t>
  </si>
  <si>
    <t>7260万</t>
  </si>
  <si>
    <t>4420万</t>
  </si>
  <si>
    <t>3140万</t>
  </si>
  <si>
    <t>2106万</t>
  </si>
  <si>
    <t>2800万</t>
  </si>
  <si>
    <t>123.3万</t>
  </si>
  <si>
    <t>2.417万</t>
  </si>
  <si>
    <t>6409万</t>
  </si>
  <si>
    <t>195.3万</t>
  </si>
  <si>
    <t>236.8万</t>
  </si>
  <si>
    <t>88.43万</t>
  </si>
  <si>
    <t>2189万</t>
  </si>
  <si>
    <t>196.0万</t>
  </si>
  <si>
    <t>657.9万</t>
  </si>
  <si>
    <t>筹资活动现金流出小计</t>
  </si>
  <si>
    <t>2192万</t>
  </si>
  <si>
    <t>7067万</t>
  </si>
  <si>
    <t>7320万</t>
  </si>
  <si>
    <t>4615万</t>
  </si>
  <si>
    <t>3377万</t>
  </si>
  <si>
    <t>2194万</t>
  </si>
  <si>
    <t>2918万</t>
  </si>
  <si>
    <t>筹资活动产生的现金流量净额</t>
  </si>
  <si>
    <t>3.384亿</t>
  </si>
  <si>
    <t>4.396亿</t>
  </si>
  <si>
    <t>-196.0万</t>
  </si>
  <si>
    <t>-20.00万</t>
  </si>
  <si>
    <t>-7678万</t>
  </si>
  <si>
    <t>-7058万</t>
  </si>
  <si>
    <t>-7039万</t>
  </si>
  <si>
    <t>-4509万</t>
  </si>
  <si>
    <t>-4489万</t>
  </si>
  <si>
    <t>1.385亿</t>
  </si>
  <si>
    <t>-620.4万</t>
  </si>
  <si>
    <t>2085万</t>
  </si>
  <si>
    <t>3806万</t>
  </si>
  <si>
    <t>-94.03万</t>
  </si>
  <si>
    <t>181.7万</t>
  </si>
  <si>
    <t>现金及现金等价物净增加额</t>
  </si>
  <si>
    <t>1.219亿</t>
  </si>
  <si>
    <t>4.824亿</t>
  </si>
  <si>
    <t>-872.0万</t>
  </si>
  <si>
    <t>3170万</t>
  </si>
  <si>
    <t>1687万</t>
  </si>
  <si>
    <t>-4903万</t>
  </si>
  <si>
    <t>-1.033亿</t>
  </si>
  <si>
    <t>-1.386亿</t>
  </si>
  <si>
    <t>318.5万</t>
  </si>
  <si>
    <t>-8735万</t>
  </si>
  <si>
    <t>-1640万</t>
  </si>
  <si>
    <t>1.586亿</t>
  </si>
  <si>
    <t>2.145亿</t>
  </si>
  <si>
    <t>199.1万</t>
  </si>
  <si>
    <t>3716万</t>
  </si>
  <si>
    <t>-1225万</t>
  </si>
  <si>
    <t>-753.0万</t>
  </si>
  <si>
    <t>2314万</t>
  </si>
  <si>
    <t>    加:期初现金及现金等价物余额</t>
  </si>
  <si>
    <t>579.9万</t>
  </si>
  <si>
    <t>期末现金及现金等价物余额</t>
  </si>
  <si>
    <t>1.483亿</t>
  </si>
  <si>
    <t>8993万</t>
  </si>
  <si>
    <t>1.609亿</t>
  </si>
  <si>
    <t>2141万</t>
  </si>
  <si>
    <t>资产负债表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</si>
</sst>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603439.SS Stock Price (2020)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Price'!$A$2:$A$168</c:f>
              <c:numCache>
                <c:formatCode>m/d/yyyy</c:formatCode>
                <c:ptCount val="167"/>
                <c:pt idx="0">
                  <c:v>43949</c:v>
                </c:pt>
                <c:pt idx="1">
                  <c:v>43950</c:v>
                </c:pt>
                <c:pt idx="2">
                  <c:v>43951</c:v>
                </c:pt>
                <c:pt idx="3">
                  <c:v>43957</c:v>
                </c:pt>
                <c:pt idx="4">
                  <c:v>43958</c:v>
                </c:pt>
                <c:pt idx="5">
                  <c:v>43959</c:v>
                </c:pt>
                <c:pt idx="6">
                  <c:v>43962</c:v>
                </c:pt>
                <c:pt idx="7">
                  <c:v>43963</c:v>
                </c:pt>
                <c:pt idx="8">
                  <c:v>43964</c:v>
                </c:pt>
                <c:pt idx="9">
                  <c:v>43965</c:v>
                </c:pt>
                <c:pt idx="10">
                  <c:v>43966</c:v>
                </c:pt>
                <c:pt idx="11">
                  <c:v>43969</c:v>
                </c:pt>
                <c:pt idx="12">
                  <c:v>43970</c:v>
                </c:pt>
                <c:pt idx="13">
                  <c:v>43971</c:v>
                </c:pt>
                <c:pt idx="14">
                  <c:v>43972</c:v>
                </c:pt>
                <c:pt idx="15">
                  <c:v>43973</c:v>
                </c:pt>
                <c:pt idx="16">
                  <c:v>43976</c:v>
                </c:pt>
                <c:pt idx="17">
                  <c:v>43977</c:v>
                </c:pt>
                <c:pt idx="18">
                  <c:v>43978</c:v>
                </c:pt>
                <c:pt idx="19">
                  <c:v>43979</c:v>
                </c:pt>
                <c:pt idx="20">
                  <c:v>43980</c:v>
                </c:pt>
                <c:pt idx="21">
                  <c:v>43983</c:v>
                </c:pt>
                <c:pt idx="22">
                  <c:v>43984</c:v>
                </c:pt>
                <c:pt idx="23">
                  <c:v>43985</c:v>
                </c:pt>
                <c:pt idx="24">
                  <c:v>43986</c:v>
                </c:pt>
                <c:pt idx="25">
                  <c:v>43987</c:v>
                </c:pt>
                <c:pt idx="26">
                  <c:v>43990</c:v>
                </c:pt>
                <c:pt idx="27">
                  <c:v>43991</c:v>
                </c:pt>
                <c:pt idx="28">
                  <c:v>43992</c:v>
                </c:pt>
                <c:pt idx="29">
                  <c:v>43993</c:v>
                </c:pt>
                <c:pt idx="30">
                  <c:v>43994</c:v>
                </c:pt>
                <c:pt idx="31">
                  <c:v>43997</c:v>
                </c:pt>
                <c:pt idx="32">
                  <c:v>43998</c:v>
                </c:pt>
                <c:pt idx="33">
                  <c:v>43999</c:v>
                </c:pt>
                <c:pt idx="34">
                  <c:v>44000</c:v>
                </c:pt>
                <c:pt idx="35">
                  <c:v>44001</c:v>
                </c:pt>
                <c:pt idx="36">
                  <c:v>44004</c:v>
                </c:pt>
                <c:pt idx="37">
                  <c:v>44005</c:v>
                </c:pt>
                <c:pt idx="38">
                  <c:v>44006</c:v>
                </c:pt>
                <c:pt idx="39">
                  <c:v>44011</c:v>
                </c:pt>
                <c:pt idx="40">
                  <c:v>44012</c:v>
                </c:pt>
                <c:pt idx="41">
                  <c:v>44013</c:v>
                </c:pt>
                <c:pt idx="42">
                  <c:v>44014</c:v>
                </c:pt>
                <c:pt idx="43">
                  <c:v>44015</c:v>
                </c:pt>
                <c:pt idx="44">
                  <c:v>44018</c:v>
                </c:pt>
                <c:pt idx="45">
                  <c:v>44019</c:v>
                </c:pt>
                <c:pt idx="46">
                  <c:v>44020</c:v>
                </c:pt>
                <c:pt idx="47">
                  <c:v>44021</c:v>
                </c:pt>
                <c:pt idx="48">
                  <c:v>44022</c:v>
                </c:pt>
                <c:pt idx="49">
                  <c:v>44025</c:v>
                </c:pt>
                <c:pt idx="50">
                  <c:v>44026</c:v>
                </c:pt>
                <c:pt idx="51">
                  <c:v>44027</c:v>
                </c:pt>
                <c:pt idx="52">
                  <c:v>44028</c:v>
                </c:pt>
                <c:pt idx="53">
                  <c:v>44029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44039</c:v>
                </c:pt>
                <c:pt idx="60">
                  <c:v>44040</c:v>
                </c:pt>
                <c:pt idx="61">
                  <c:v>44041</c:v>
                </c:pt>
                <c:pt idx="62">
                  <c:v>44042</c:v>
                </c:pt>
                <c:pt idx="63">
                  <c:v>44043</c:v>
                </c:pt>
                <c:pt idx="64">
                  <c:v>44046</c:v>
                </c:pt>
                <c:pt idx="65">
                  <c:v>44047</c:v>
                </c:pt>
                <c:pt idx="66">
                  <c:v>44048</c:v>
                </c:pt>
                <c:pt idx="67">
                  <c:v>44049</c:v>
                </c:pt>
                <c:pt idx="68">
                  <c:v>44050</c:v>
                </c:pt>
                <c:pt idx="69">
                  <c:v>44053</c:v>
                </c:pt>
                <c:pt idx="70">
                  <c:v>44054</c:v>
                </c:pt>
                <c:pt idx="71">
                  <c:v>44055</c:v>
                </c:pt>
                <c:pt idx="72">
                  <c:v>44056</c:v>
                </c:pt>
                <c:pt idx="73">
                  <c:v>44057</c:v>
                </c:pt>
                <c:pt idx="74">
                  <c:v>44060</c:v>
                </c:pt>
                <c:pt idx="75">
                  <c:v>44061</c:v>
                </c:pt>
                <c:pt idx="76">
                  <c:v>44062</c:v>
                </c:pt>
                <c:pt idx="77">
                  <c:v>44063</c:v>
                </c:pt>
                <c:pt idx="78">
                  <c:v>44064</c:v>
                </c:pt>
                <c:pt idx="79">
                  <c:v>44067</c:v>
                </c:pt>
                <c:pt idx="80">
                  <c:v>44068</c:v>
                </c:pt>
                <c:pt idx="81">
                  <c:v>44069</c:v>
                </c:pt>
                <c:pt idx="82">
                  <c:v>44070</c:v>
                </c:pt>
                <c:pt idx="83">
                  <c:v>44071</c:v>
                </c:pt>
                <c:pt idx="84">
                  <c:v>44074</c:v>
                </c:pt>
                <c:pt idx="85">
                  <c:v>44075</c:v>
                </c:pt>
                <c:pt idx="86">
                  <c:v>44076</c:v>
                </c:pt>
                <c:pt idx="87">
                  <c:v>44077</c:v>
                </c:pt>
                <c:pt idx="88">
                  <c:v>44078</c:v>
                </c:pt>
                <c:pt idx="89">
                  <c:v>44081</c:v>
                </c:pt>
                <c:pt idx="90">
                  <c:v>44082</c:v>
                </c:pt>
                <c:pt idx="91">
                  <c:v>44083</c:v>
                </c:pt>
                <c:pt idx="92">
                  <c:v>44084</c:v>
                </c:pt>
                <c:pt idx="93">
                  <c:v>44085</c:v>
                </c:pt>
                <c:pt idx="94">
                  <c:v>44088</c:v>
                </c:pt>
                <c:pt idx="95">
                  <c:v>44089</c:v>
                </c:pt>
                <c:pt idx="96">
                  <c:v>44090</c:v>
                </c:pt>
                <c:pt idx="97">
                  <c:v>44091</c:v>
                </c:pt>
                <c:pt idx="98">
                  <c:v>44092</c:v>
                </c:pt>
                <c:pt idx="99">
                  <c:v>44095</c:v>
                </c:pt>
                <c:pt idx="100">
                  <c:v>44096</c:v>
                </c:pt>
                <c:pt idx="101">
                  <c:v>44097</c:v>
                </c:pt>
                <c:pt idx="102">
                  <c:v>44098</c:v>
                </c:pt>
                <c:pt idx="103">
                  <c:v>44099</c:v>
                </c:pt>
                <c:pt idx="104">
                  <c:v>44102</c:v>
                </c:pt>
                <c:pt idx="105">
                  <c:v>44103</c:v>
                </c:pt>
                <c:pt idx="106">
                  <c:v>44104</c:v>
                </c:pt>
                <c:pt idx="107">
                  <c:v>44113</c:v>
                </c:pt>
                <c:pt idx="108">
                  <c:v>44116</c:v>
                </c:pt>
                <c:pt idx="109">
                  <c:v>44117</c:v>
                </c:pt>
                <c:pt idx="110">
                  <c:v>44118</c:v>
                </c:pt>
                <c:pt idx="111">
                  <c:v>44119</c:v>
                </c:pt>
                <c:pt idx="112">
                  <c:v>44120</c:v>
                </c:pt>
                <c:pt idx="113">
                  <c:v>44123</c:v>
                </c:pt>
                <c:pt idx="114">
                  <c:v>44124</c:v>
                </c:pt>
                <c:pt idx="115">
                  <c:v>44125</c:v>
                </c:pt>
                <c:pt idx="116">
                  <c:v>44126</c:v>
                </c:pt>
                <c:pt idx="117">
                  <c:v>44127</c:v>
                </c:pt>
                <c:pt idx="118">
                  <c:v>44130</c:v>
                </c:pt>
                <c:pt idx="119">
                  <c:v>44131</c:v>
                </c:pt>
                <c:pt idx="120">
                  <c:v>44132</c:v>
                </c:pt>
                <c:pt idx="121">
                  <c:v>44133</c:v>
                </c:pt>
                <c:pt idx="122">
                  <c:v>44134</c:v>
                </c:pt>
                <c:pt idx="123">
                  <c:v>44137</c:v>
                </c:pt>
                <c:pt idx="124">
                  <c:v>44138</c:v>
                </c:pt>
                <c:pt idx="125">
                  <c:v>44139</c:v>
                </c:pt>
                <c:pt idx="126">
                  <c:v>44140</c:v>
                </c:pt>
                <c:pt idx="127">
                  <c:v>44141</c:v>
                </c:pt>
                <c:pt idx="128">
                  <c:v>44144</c:v>
                </c:pt>
                <c:pt idx="129">
                  <c:v>44145</c:v>
                </c:pt>
                <c:pt idx="130">
                  <c:v>44146</c:v>
                </c:pt>
                <c:pt idx="131">
                  <c:v>44147</c:v>
                </c:pt>
                <c:pt idx="132">
                  <c:v>44148</c:v>
                </c:pt>
                <c:pt idx="133">
                  <c:v>44151</c:v>
                </c:pt>
                <c:pt idx="134">
                  <c:v>44152</c:v>
                </c:pt>
                <c:pt idx="135">
                  <c:v>44153</c:v>
                </c:pt>
                <c:pt idx="136">
                  <c:v>44154</c:v>
                </c:pt>
                <c:pt idx="137">
                  <c:v>44155</c:v>
                </c:pt>
                <c:pt idx="138">
                  <c:v>44158</c:v>
                </c:pt>
                <c:pt idx="139">
                  <c:v>44159</c:v>
                </c:pt>
                <c:pt idx="140">
                  <c:v>44160</c:v>
                </c:pt>
                <c:pt idx="141">
                  <c:v>44161</c:v>
                </c:pt>
                <c:pt idx="142">
                  <c:v>44162</c:v>
                </c:pt>
                <c:pt idx="143">
                  <c:v>44165</c:v>
                </c:pt>
                <c:pt idx="144">
                  <c:v>44166</c:v>
                </c:pt>
                <c:pt idx="145">
                  <c:v>44167</c:v>
                </c:pt>
                <c:pt idx="146">
                  <c:v>44168</c:v>
                </c:pt>
                <c:pt idx="147">
                  <c:v>44169</c:v>
                </c:pt>
                <c:pt idx="148">
                  <c:v>44172</c:v>
                </c:pt>
                <c:pt idx="149">
                  <c:v>44173</c:v>
                </c:pt>
                <c:pt idx="150">
                  <c:v>44174</c:v>
                </c:pt>
                <c:pt idx="151">
                  <c:v>44175</c:v>
                </c:pt>
                <c:pt idx="152">
                  <c:v>44176</c:v>
                </c:pt>
                <c:pt idx="153">
                  <c:v>44179</c:v>
                </c:pt>
                <c:pt idx="154">
                  <c:v>44180</c:v>
                </c:pt>
                <c:pt idx="155">
                  <c:v>44181</c:v>
                </c:pt>
                <c:pt idx="156">
                  <c:v>44182</c:v>
                </c:pt>
                <c:pt idx="157">
                  <c:v>44183</c:v>
                </c:pt>
                <c:pt idx="158">
                  <c:v>44186</c:v>
                </c:pt>
                <c:pt idx="159">
                  <c:v>44187</c:v>
                </c:pt>
                <c:pt idx="160">
                  <c:v>44188</c:v>
                </c:pt>
                <c:pt idx="161">
                  <c:v>44189</c:v>
                </c:pt>
                <c:pt idx="162">
                  <c:v>44190</c:v>
                </c:pt>
                <c:pt idx="163">
                  <c:v>44193</c:v>
                </c:pt>
                <c:pt idx="164">
                  <c:v>44194</c:v>
                </c:pt>
                <c:pt idx="165">
                  <c:v>44195</c:v>
                </c:pt>
                <c:pt idx="166">
                  <c:v>44196</c:v>
                </c:pt>
              </c:numCache>
            </c:numRef>
          </c:cat>
          <c:val>
            <c:numRef>
              <c:f>'Stock Price'!$B$2:$B$168</c:f>
              <c:numCache>
                <c:formatCode>General</c:formatCode>
                <c:ptCount val="167"/>
                <c:pt idx="0">
                  <c:v>10.58</c:v>
                </c:pt>
                <c:pt idx="1">
                  <c:v>11.64</c:v>
                </c:pt>
                <c:pt idx="2">
                  <c:v>12.8</c:v>
                </c:pt>
                <c:pt idx="3">
                  <c:v>14.08</c:v>
                </c:pt>
                <c:pt idx="4">
                  <c:v>15.49</c:v>
                </c:pt>
                <c:pt idx="5">
                  <c:v>17.040001</c:v>
                </c:pt>
                <c:pt idx="6">
                  <c:v>18.739999999999998</c:v>
                </c:pt>
                <c:pt idx="7">
                  <c:v>20.610001</c:v>
                </c:pt>
                <c:pt idx="8">
                  <c:v>22.67</c:v>
                </c:pt>
                <c:pt idx="9">
                  <c:v>24.940000999999999</c:v>
                </c:pt>
                <c:pt idx="10">
                  <c:v>27.43</c:v>
                </c:pt>
                <c:pt idx="11">
                  <c:v>30.17</c:v>
                </c:pt>
                <c:pt idx="12">
                  <c:v>30.75</c:v>
                </c:pt>
                <c:pt idx="13">
                  <c:v>31.09</c:v>
                </c:pt>
                <c:pt idx="14">
                  <c:v>31.690000999999999</c:v>
                </c:pt>
                <c:pt idx="15">
                  <c:v>31.450001</c:v>
                </c:pt>
                <c:pt idx="16">
                  <c:v>32.349997999999999</c:v>
                </c:pt>
                <c:pt idx="17">
                  <c:v>33.900002000000001</c:v>
                </c:pt>
                <c:pt idx="18">
                  <c:v>33.080002</c:v>
                </c:pt>
                <c:pt idx="19">
                  <c:v>29.77</c:v>
                </c:pt>
                <c:pt idx="20">
                  <c:v>26.82</c:v>
                </c:pt>
                <c:pt idx="21">
                  <c:v>27.129999000000002</c:v>
                </c:pt>
                <c:pt idx="22">
                  <c:v>28.51</c:v>
                </c:pt>
                <c:pt idx="23">
                  <c:v>28.67</c:v>
                </c:pt>
                <c:pt idx="24">
                  <c:v>28.799999</c:v>
                </c:pt>
                <c:pt idx="25">
                  <c:v>27.540001</c:v>
                </c:pt>
                <c:pt idx="26">
                  <c:v>27.83</c:v>
                </c:pt>
                <c:pt idx="27">
                  <c:v>27.65</c:v>
                </c:pt>
                <c:pt idx="28">
                  <c:v>30.42</c:v>
                </c:pt>
                <c:pt idx="29">
                  <c:v>33.459999000000003</c:v>
                </c:pt>
                <c:pt idx="30">
                  <c:v>36.810001</c:v>
                </c:pt>
                <c:pt idx="31">
                  <c:v>40.490001999999997</c:v>
                </c:pt>
                <c:pt idx="32">
                  <c:v>38.720001000000003</c:v>
                </c:pt>
                <c:pt idx="33">
                  <c:v>42.59</c:v>
                </c:pt>
                <c:pt idx="34">
                  <c:v>38.330002</c:v>
                </c:pt>
                <c:pt idx="35">
                  <c:v>35.310001</c:v>
                </c:pt>
                <c:pt idx="36">
                  <c:v>34.700001</c:v>
                </c:pt>
                <c:pt idx="37">
                  <c:v>35.189999</c:v>
                </c:pt>
                <c:pt idx="38">
                  <c:v>33.25</c:v>
                </c:pt>
                <c:pt idx="39">
                  <c:v>34.849997999999999</c:v>
                </c:pt>
                <c:pt idx="40">
                  <c:v>35.529998999999997</c:v>
                </c:pt>
                <c:pt idx="41">
                  <c:v>35.060001</c:v>
                </c:pt>
                <c:pt idx="42">
                  <c:v>36.110000999999997</c:v>
                </c:pt>
                <c:pt idx="43">
                  <c:v>34.669998</c:v>
                </c:pt>
                <c:pt idx="44">
                  <c:v>35.080002</c:v>
                </c:pt>
                <c:pt idx="45">
                  <c:v>38.590000000000003</c:v>
                </c:pt>
                <c:pt idx="46">
                  <c:v>39.029998999999997</c:v>
                </c:pt>
                <c:pt idx="47">
                  <c:v>40.279998999999997</c:v>
                </c:pt>
                <c:pt idx="48">
                  <c:v>42</c:v>
                </c:pt>
                <c:pt idx="49">
                  <c:v>42.110000999999997</c:v>
                </c:pt>
                <c:pt idx="50">
                  <c:v>38.169998</c:v>
                </c:pt>
                <c:pt idx="51">
                  <c:v>37.900002000000001</c:v>
                </c:pt>
                <c:pt idx="52">
                  <c:v>34.110000999999997</c:v>
                </c:pt>
                <c:pt idx="53">
                  <c:v>34.610000999999997</c:v>
                </c:pt>
                <c:pt idx="54">
                  <c:v>36.299999</c:v>
                </c:pt>
                <c:pt idx="55">
                  <c:v>37.090000000000003</c:v>
                </c:pt>
                <c:pt idx="56">
                  <c:v>36.459999000000003</c:v>
                </c:pt>
                <c:pt idx="57">
                  <c:v>35.82</c:v>
                </c:pt>
                <c:pt idx="58">
                  <c:v>33.310001</c:v>
                </c:pt>
                <c:pt idx="59">
                  <c:v>33</c:v>
                </c:pt>
                <c:pt idx="60">
                  <c:v>33.57</c:v>
                </c:pt>
                <c:pt idx="61">
                  <c:v>34.159999999999997</c:v>
                </c:pt>
                <c:pt idx="62">
                  <c:v>34.380001</c:v>
                </c:pt>
                <c:pt idx="63">
                  <c:v>34.970001000000003</c:v>
                </c:pt>
                <c:pt idx="64">
                  <c:v>35.18</c:v>
                </c:pt>
                <c:pt idx="65">
                  <c:v>33.950001</c:v>
                </c:pt>
                <c:pt idx="66">
                  <c:v>34.450001</c:v>
                </c:pt>
                <c:pt idx="67">
                  <c:v>33.509998000000003</c:v>
                </c:pt>
                <c:pt idx="68">
                  <c:v>32.360000999999997</c:v>
                </c:pt>
                <c:pt idx="69">
                  <c:v>32.020000000000003</c:v>
                </c:pt>
                <c:pt idx="70">
                  <c:v>31.09</c:v>
                </c:pt>
                <c:pt idx="71">
                  <c:v>29.780000999999999</c:v>
                </c:pt>
                <c:pt idx="72">
                  <c:v>29.889999</c:v>
                </c:pt>
                <c:pt idx="73">
                  <c:v>29.33</c:v>
                </c:pt>
                <c:pt idx="74">
                  <c:v>30.15</c:v>
                </c:pt>
                <c:pt idx="75">
                  <c:v>30.459999</c:v>
                </c:pt>
                <c:pt idx="76">
                  <c:v>29.200001</c:v>
                </c:pt>
                <c:pt idx="77">
                  <c:v>29.379999000000002</c:v>
                </c:pt>
                <c:pt idx="78">
                  <c:v>28.879999000000002</c:v>
                </c:pt>
                <c:pt idx="79">
                  <c:v>29.23</c:v>
                </c:pt>
                <c:pt idx="80">
                  <c:v>28.98</c:v>
                </c:pt>
                <c:pt idx="81">
                  <c:v>29.68</c:v>
                </c:pt>
                <c:pt idx="82">
                  <c:v>28.719999000000001</c:v>
                </c:pt>
                <c:pt idx="83">
                  <c:v>28.379999000000002</c:v>
                </c:pt>
                <c:pt idx="84">
                  <c:v>28.530000999999999</c:v>
                </c:pt>
                <c:pt idx="85">
                  <c:v>28.190000999999999</c:v>
                </c:pt>
                <c:pt idx="86">
                  <c:v>28.200001</c:v>
                </c:pt>
                <c:pt idx="87">
                  <c:v>28.23</c:v>
                </c:pt>
                <c:pt idx="88">
                  <c:v>27.66</c:v>
                </c:pt>
                <c:pt idx="89">
                  <c:v>26.68</c:v>
                </c:pt>
                <c:pt idx="90">
                  <c:v>25.799999</c:v>
                </c:pt>
                <c:pt idx="91">
                  <c:v>24.040001</c:v>
                </c:pt>
                <c:pt idx="92">
                  <c:v>23.540001</c:v>
                </c:pt>
                <c:pt idx="93">
                  <c:v>24.200001</c:v>
                </c:pt>
                <c:pt idx="94">
                  <c:v>25.08</c:v>
                </c:pt>
                <c:pt idx="95">
                  <c:v>25.030000999999999</c:v>
                </c:pt>
                <c:pt idx="96">
                  <c:v>24.559999000000001</c:v>
                </c:pt>
                <c:pt idx="97">
                  <c:v>24.84</c:v>
                </c:pt>
                <c:pt idx="98">
                  <c:v>25.15</c:v>
                </c:pt>
                <c:pt idx="99">
                  <c:v>25.459999</c:v>
                </c:pt>
                <c:pt idx="100">
                  <c:v>25.1</c:v>
                </c:pt>
                <c:pt idx="101">
                  <c:v>25.549999</c:v>
                </c:pt>
                <c:pt idx="102">
                  <c:v>25.1</c:v>
                </c:pt>
                <c:pt idx="103">
                  <c:v>24.620000999999998</c:v>
                </c:pt>
                <c:pt idx="104">
                  <c:v>24.02</c:v>
                </c:pt>
                <c:pt idx="105">
                  <c:v>24.469999000000001</c:v>
                </c:pt>
                <c:pt idx="106">
                  <c:v>24.73</c:v>
                </c:pt>
                <c:pt idx="107">
                  <c:v>25.309999000000001</c:v>
                </c:pt>
                <c:pt idx="108">
                  <c:v>25.68</c:v>
                </c:pt>
                <c:pt idx="109">
                  <c:v>25.540001</c:v>
                </c:pt>
                <c:pt idx="110">
                  <c:v>25.559999000000001</c:v>
                </c:pt>
                <c:pt idx="111">
                  <c:v>25.030000999999999</c:v>
                </c:pt>
                <c:pt idx="112">
                  <c:v>26.969999000000001</c:v>
                </c:pt>
                <c:pt idx="113">
                  <c:v>26.24</c:v>
                </c:pt>
                <c:pt idx="114">
                  <c:v>25.629999000000002</c:v>
                </c:pt>
                <c:pt idx="115">
                  <c:v>24.76</c:v>
                </c:pt>
                <c:pt idx="116">
                  <c:v>24.860001</c:v>
                </c:pt>
                <c:pt idx="117">
                  <c:v>24.469999000000001</c:v>
                </c:pt>
                <c:pt idx="118">
                  <c:v>24.77</c:v>
                </c:pt>
                <c:pt idx="119">
                  <c:v>24.73</c:v>
                </c:pt>
                <c:pt idx="120">
                  <c:v>24.5</c:v>
                </c:pt>
                <c:pt idx="121">
                  <c:v>24.139999</c:v>
                </c:pt>
                <c:pt idx="122">
                  <c:v>23.1</c:v>
                </c:pt>
                <c:pt idx="123">
                  <c:v>21.02</c:v>
                </c:pt>
                <c:pt idx="124">
                  <c:v>22.290001</c:v>
                </c:pt>
                <c:pt idx="125">
                  <c:v>21.959999</c:v>
                </c:pt>
                <c:pt idx="126">
                  <c:v>21.82</c:v>
                </c:pt>
                <c:pt idx="127">
                  <c:v>21.33</c:v>
                </c:pt>
                <c:pt idx="128">
                  <c:v>21.969999000000001</c:v>
                </c:pt>
                <c:pt idx="129">
                  <c:v>21.77</c:v>
                </c:pt>
                <c:pt idx="130">
                  <c:v>21.48</c:v>
                </c:pt>
                <c:pt idx="131">
                  <c:v>21.129999000000002</c:v>
                </c:pt>
                <c:pt idx="132">
                  <c:v>21.08</c:v>
                </c:pt>
                <c:pt idx="133">
                  <c:v>20.700001</c:v>
                </c:pt>
                <c:pt idx="134">
                  <c:v>20.059999000000001</c:v>
                </c:pt>
                <c:pt idx="135">
                  <c:v>20.219999000000001</c:v>
                </c:pt>
                <c:pt idx="136">
                  <c:v>20.209999</c:v>
                </c:pt>
                <c:pt idx="137">
                  <c:v>20.149999999999999</c:v>
                </c:pt>
                <c:pt idx="138">
                  <c:v>20.379999000000002</c:v>
                </c:pt>
                <c:pt idx="139">
                  <c:v>20.27</c:v>
                </c:pt>
                <c:pt idx="140">
                  <c:v>19.899999999999999</c:v>
                </c:pt>
                <c:pt idx="141">
                  <c:v>19.98</c:v>
                </c:pt>
                <c:pt idx="142">
                  <c:v>19.399999999999999</c:v>
                </c:pt>
                <c:pt idx="143">
                  <c:v>19.07</c:v>
                </c:pt>
                <c:pt idx="144">
                  <c:v>20.030000999999999</c:v>
                </c:pt>
                <c:pt idx="145">
                  <c:v>22.030000999999999</c:v>
                </c:pt>
                <c:pt idx="146">
                  <c:v>24.23</c:v>
                </c:pt>
                <c:pt idx="147">
                  <c:v>26.65</c:v>
                </c:pt>
                <c:pt idx="148">
                  <c:v>25.66</c:v>
                </c:pt>
                <c:pt idx="149">
                  <c:v>23.09</c:v>
                </c:pt>
                <c:pt idx="150">
                  <c:v>22.65</c:v>
                </c:pt>
                <c:pt idx="151">
                  <c:v>21.58</c:v>
                </c:pt>
                <c:pt idx="152">
                  <c:v>20.549999</c:v>
                </c:pt>
                <c:pt idx="153">
                  <c:v>22.610001</c:v>
                </c:pt>
                <c:pt idx="154">
                  <c:v>23.18</c:v>
                </c:pt>
                <c:pt idx="155">
                  <c:v>22.74</c:v>
                </c:pt>
                <c:pt idx="156">
                  <c:v>22.389999</c:v>
                </c:pt>
                <c:pt idx="157">
                  <c:v>22.700001</c:v>
                </c:pt>
                <c:pt idx="158">
                  <c:v>22.059999000000001</c:v>
                </c:pt>
                <c:pt idx="159">
                  <c:v>22.08</c:v>
                </c:pt>
                <c:pt idx="160">
                  <c:v>21.09</c:v>
                </c:pt>
                <c:pt idx="161">
                  <c:v>20.09</c:v>
                </c:pt>
                <c:pt idx="162">
                  <c:v>20.280000999999999</c:v>
                </c:pt>
                <c:pt idx="163">
                  <c:v>20.399999999999999</c:v>
                </c:pt>
                <c:pt idx="164">
                  <c:v>19.920000000000002</c:v>
                </c:pt>
                <c:pt idx="165">
                  <c:v>20.260000000000002</c:v>
                </c:pt>
                <c:pt idx="166">
                  <c:v>20.260000000000002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9-4E95-8A1D-30E79E4F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17528"/>
        <c:axId val="259289863"/>
      </c:lineChart>
      <c:dateAx>
        <c:axId val="444417528"/>
        <c:scaling>
          <c:orientation val="minMax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89863"/>
        <c:crosses val="autoZero"/>
        <c:auto val="1"/>
        <c:lblOffset val="100"/>
        <c:baseTimeUnit val="days"/>
        <c:majorUnit val="3"/>
      </c:dateAx>
      <c:valAx>
        <c:axId val="259289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1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548A9-56D2-4968-982C-81532ECBD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515685416663" createdVersion="6" refreshedVersion="6" minRefreshableVersion="3" recordCount="168" xr:uid="{55EE49FB-6648-4AE5-B7EA-6E1D26D3F8FD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20-04-28T00:00:00" maxDate="2021-01-01T00:00:00"/>
    </cacheField>
    <cacheField name="Close" numFmtId="0">
      <sharedItems containsString="0" containsBlank="1" containsNumber="1" minValue="10.58" maxValue="42.59"/>
    </cacheField>
    <cacheField name="Year" numFmtId="0">
      <sharedItems containsString="0" containsBlank="1" containsNumber="1" containsInteger="1" minValue="2020" maxValue="2020" count="2">
        <n v="2020"/>
        <m/>
      </sharedItems>
    </cacheField>
    <cacheField name="Quarter" numFmtId="0">
      <sharedItems containsString="0" containsBlank="1" containsNumber="1" containsInteger="1" minValue="2" maxValue="4" count="4"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d v="2020-04-28T00:00:00"/>
    <n v="10.58"/>
    <x v="0"/>
    <x v="0"/>
    <n v="1"/>
  </r>
  <r>
    <d v="2020-04-29T00:00:00"/>
    <n v="11.64"/>
    <x v="0"/>
    <x v="0"/>
    <n v="1"/>
  </r>
  <r>
    <d v="2020-04-30T00:00:00"/>
    <n v="12.8"/>
    <x v="0"/>
    <x v="0"/>
    <n v="1"/>
  </r>
  <r>
    <d v="2020-05-06T00:00:00"/>
    <n v="14.08"/>
    <x v="0"/>
    <x v="0"/>
    <n v="1"/>
  </r>
  <r>
    <d v="2020-05-07T00:00:00"/>
    <n v="15.49"/>
    <x v="0"/>
    <x v="0"/>
    <n v="1"/>
  </r>
  <r>
    <d v="2020-05-08T00:00:00"/>
    <n v="17.040001"/>
    <x v="0"/>
    <x v="0"/>
    <n v="1"/>
  </r>
  <r>
    <d v="2020-05-11T00:00:00"/>
    <n v="18.739999999999998"/>
    <x v="0"/>
    <x v="0"/>
    <n v="1"/>
  </r>
  <r>
    <d v="2020-05-12T00:00:00"/>
    <n v="20.610001"/>
    <x v="0"/>
    <x v="0"/>
    <n v="1"/>
  </r>
  <r>
    <d v="2020-05-13T00:00:00"/>
    <n v="22.67"/>
    <x v="0"/>
    <x v="0"/>
    <n v="1"/>
  </r>
  <r>
    <d v="2020-05-14T00:00:00"/>
    <n v="24.940000999999999"/>
    <x v="0"/>
    <x v="0"/>
    <n v="1"/>
  </r>
  <r>
    <d v="2020-05-15T00:00:00"/>
    <n v="27.43"/>
    <x v="0"/>
    <x v="0"/>
    <n v="1"/>
  </r>
  <r>
    <d v="2020-05-18T00:00:00"/>
    <n v="30.17"/>
    <x v="0"/>
    <x v="0"/>
    <n v="1"/>
  </r>
  <r>
    <d v="2020-05-19T00:00:00"/>
    <n v="30.75"/>
    <x v="0"/>
    <x v="0"/>
    <n v="1"/>
  </r>
  <r>
    <d v="2020-05-20T00:00:00"/>
    <n v="31.09"/>
    <x v="0"/>
    <x v="0"/>
    <n v="1"/>
  </r>
  <r>
    <d v="2020-05-21T00:00:00"/>
    <n v="31.690000999999999"/>
    <x v="0"/>
    <x v="0"/>
    <n v="1"/>
  </r>
  <r>
    <d v="2020-05-22T00:00:00"/>
    <n v="31.450001"/>
    <x v="0"/>
    <x v="0"/>
    <n v="1"/>
  </r>
  <r>
    <d v="2020-05-25T00:00:00"/>
    <n v="32.349997999999999"/>
    <x v="0"/>
    <x v="0"/>
    <n v="1"/>
  </r>
  <r>
    <d v="2020-05-26T00:00:00"/>
    <n v="33.900002000000001"/>
    <x v="0"/>
    <x v="0"/>
    <n v="1"/>
  </r>
  <r>
    <d v="2020-05-27T00:00:00"/>
    <n v="33.080002"/>
    <x v="0"/>
    <x v="0"/>
    <n v="1"/>
  </r>
  <r>
    <d v="2020-05-28T00:00:00"/>
    <n v="29.77"/>
    <x v="0"/>
    <x v="0"/>
    <n v="1"/>
  </r>
  <r>
    <d v="2020-05-29T00:00:00"/>
    <n v="26.82"/>
    <x v="0"/>
    <x v="0"/>
    <n v="1"/>
  </r>
  <r>
    <d v="2020-06-01T00:00:00"/>
    <n v="27.129999000000002"/>
    <x v="0"/>
    <x v="0"/>
    <n v="1"/>
  </r>
  <r>
    <d v="2020-06-02T00:00:00"/>
    <n v="28.51"/>
    <x v="0"/>
    <x v="0"/>
    <n v="1"/>
  </r>
  <r>
    <d v="2020-06-03T00:00:00"/>
    <n v="28.67"/>
    <x v="0"/>
    <x v="0"/>
    <n v="1"/>
  </r>
  <r>
    <d v="2020-06-04T00:00:00"/>
    <n v="28.799999"/>
    <x v="0"/>
    <x v="0"/>
    <n v="1"/>
  </r>
  <r>
    <d v="2020-06-05T00:00:00"/>
    <n v="27.540001"/>
    <x v="0"/>
    <x v="0"/>
    <n v="1"/>
  </r>
  <r>
    <d v="2020-06-08T00:00:00"/>
    <n v="27.83"/>
    <x v="0"/>
    <x v="0"/>
    <n v="1"/>
  </r>
  <r>
    <d v="2020-06-09T00:00:00"/>
    <n v="27.65"/>
    <x v="0"/>
    <x v="0"/>
    <n v="1"/>
  </r>
  <r>
    <d v="2020-06-10T00:00:00"/>
    <n v="30.42"/>
    <x v="0"/>
    <x v="0"/>
    <n v="1"/>
  </r>
  <r>
    <d v="2020-06-11T00:00:00"/>
    <n v="33.459999000000003"/>
    <x v="0"/>
    <x v="0"/>
    <n v="1"/>
  </r>
  <r>
    <d v="2020-06-12T00:00:00"/>
    <n v="36.810001"/>
    <x v="0"/>
    <x v="0"/>
    <n v="1"/>
  </r>
  <r>
    <d v="2020-06-15T00:00:00"/>
    <n v="40.490001999999997"/>
    <x v="0"/>
    <x v="0"/>
    <n v="1"/>
  </r>
  <r>
    <d v="2020-06-16T00:00:00"/>
    <n v="38.720001000000003"/>
    <x v="0"/>
    <x v="0"/>
    <n v="1"/>
  </r>
  <r>
    <d v="2020-06-17T00:00:00"/>
    <n v="42.59"/>
    <x v="0"/>
    <x v="0"/>
    <n v="1"/>
  </r>
  <r>
    <d v="2020-06-18T00:00:00"/>
    <n v="38.330002"/>
    <x v="0"/>
    <x v="0"/>
    <n v="1"/>
  </r>
  <r>
    <d v="2020-06-19T00:00:00"/>
    <n v="35.310001"/>
    <x v="0"/>
    <x v="0"/>
    <n v="1"/>
  </r>
  <r>
    <d v="2020-06-22T00:00:00"/>
    <n v="34.700001"/>
    <x v="0"/>
    <x v="0"/>
    <n v="1"/>
  </r>
  <r>
    <d v="2020-06-23T00:00:00"/>
    <n v="35.189999"/>
    <x v="0"/>
    <x v="0"/>
    <n v="1"/>
  </r>
  <r>
    <d v="2020-06-24T00:00:00"/>
    <n v="33.25"/>
    <x v="0"/>
    <x v="0"/>
    <n v="1"/>
  </r>
  <r>
    <d v="2020-06-29T00:00:00"/>
    <n v="34.849997999999999"/>
    <x v="0"/>
    <x v="0"/>
    <n v="1"/>
  </r>
  <r>
    <d v="2020-06-30T00:00:00"/>
    <n v="35.529998999999997"/>
    <x v="0"/>
    <x v="0"/>
    <n v="1"/>
  </r>
  <r>
    <d v="2020-07-01T00:00:00"/>
    <n v="35.060001"/>
    <x v="0"/>
    <x v="1"/>
    <n v="2"/>
  </r>
  <r>
    <d v="2020-07-02T00:00:00"/>
    <n v="36.110000999999997"/>
    <x v="0"/>
    <x v="1"/>
    <n v="2"/>
  </r>
  <r>
    <d v="2020-07-03T00:00:00"/>
    <n v="34.669998"/>
    <x v="0"/>
    <x v="1"/>
    <n v="2"/>
  </r>
  <r>
    <d v="2020-07-06T00:00:00"/>
    <n v="35.080002"/>
    <x v="0"/>
    <x v="1"/>
    <n v="2"/>
  </r>
  <r>
    <d v="2020-07-07T00:00:00"/>
    <n v="38.590000000000003"/>
    <x v="0"/>
    <x v="1"/>
    <n v="2"/>
  </r>
  <r>
    <d v="2020-07-08T00:00:00"/>
    <n v="39.029998999999997"/>
    <x v="0"/>
    <x v="1"/>
    <n v="2"/>
  </r>
  <r>
    <d v="2020-07-09T00:00:00"/>
    <n v="40.279998999999997"/>
    <x v="0"/>
    <x v="1"/>
    <n v="2"/>
  </r>
  <r>
    <d v="2020-07-10T00:00:00"/>
    <n v="42"/>
    <x v="0"/>
    <x v="1"/>
    <n v="2"/>
  </r>
  <r>
    <d v="2020-07-13T00:00:00"/>
    <n v="42.110000999999997"/>
    <x v="0"/>
    <x v="1"/>
    <n v="2"/>
  </r>
  <r>
    <d v="2020-07-14T00:00:00"/>
    <n v="38.169998"/>
    <x v="0"/>
    <x v="1"/>
    <n v="2"/>
  </r>
  <r>
    <d v="2020-07-15T00:00:00"/>
    <n v="37.900002000000001"/>
    <x v="0"/>
    <x v="1"/>
    <n v="2"/>
  </r>
  <r>
    <d v="2020-07-16T00:00:00"/>
    <n v="34.110000999999997"/>
    <x v="0"/>
    <x v="1"/>
    <n v="2"/>
  </r>
  <r>
    <d v="2020-07-17T00:00:00"/>
    <n v="34.610000999999997"/>
    <x v="0"/>
    <x v="1"/>
    <n v="2"/>
  </r>
  <r>
    <d v="2020-07-20T00:00:00"/>
    <n v="36.299999"/>
    <x v="0"/>
    <x v="1"/>
    <n v="2"/>
  </r>
  <r>
    <d v="2020-07-21T00:00:00"/>
    <n v="37.090000000000003"/>
    <x v="0"/>
    <x v="1"/>
    <n v="2"/>
  </r>
  <r>
    <d v="2020-07-22T00:00:00"/>
    <n v="36.459999000000003"/>
    <x v="0"/>
    <x v="1"/>
    <n v="2"/>
  </r>
  <r>
    <d v="2020-07-23T00:00:00"/>
    <n v="35.82"/>
    <x v="0"/>
    <x v="1"/>
    <n v="2"/>
  </r>
  <r>
    <d v="2020-07-24T00:00:00"/>
    <n v="33.310001"/>
    <x v="0"/>
    <x v="1"/>
    <n v="2"/>
  </r>
  <r>
    <d v="2020-07-27T00:00:00"/>
    <n v="33"/>
    <x v="0"/>
    <x v="1"/>
    <n v="2"/>
  </r>
  <r>
    <d v="2020-07-28T00:00:00"/>
    <n v="33.57"/>
    <x v="0"/>
    <x v="1"/>
    <n v="2"/>
  </r>
  <r>
    <d v="2020-07-29T00:00:00"/>
    <n v="34.159999999999997"/>
    <x v="0"/>
    <x v="1"/>
    <n v="2"/>
  </r>
  <r>
    <d v="2020-07-30T00:00:00"/>
    <n v="34.380001"/>
    <x v="0"/>
    <x v="1"/>
    <n v="2"/>
  </r>
  <r>
    <d v="2020-07-31T00:00:00"/>
    <n v="34.970001000000003"/>
    <x v="0"/>
    <x v="1"/>
    <n v="2"/>
  </r>
  <r>
    <d v="2020-08-03T00:00:00"/>
    <n v="35.18"/>
    <x v="0"/>
    <x v="1"/>
    <n v="2"/>
  </r>
  <r>
    <d v="2020-08-04T00:00:00"/>
    <n v="33.950001"/>
    <x v="0"/>
    <x v="1"/>
    <n v="2"/>
  </r>
  <r>
    <d v="2020-08-05T00:00:00"/>
    <n v="34.450001"/>
    <x v="0"/>
    <x v="1"/>
    <n v="2"/>
  </r>
  <r>
    <d v="2020-08-06T00:00:00"/>
    <n v="33.509998000000003"/>
    <x v="0"/>
    <x v="1"/>
    <n v="2"/>
  </r>
  <r>
    <d v="2020-08-07T00:00:00"/>
    <n v="32.360000999999997"/>
    <x v="0"/>
    <x v="1"/>
    <n v="2"/>
  </r>
  <r>
    <d v="2020-08-10T00:00:00"/>
    <n v="32.020000000000003"/>
    <x v="0"/>
    <x v="1"/>
    <n v="2"/>
  </r>
  <r>
    <d v="2020-08-11T00:00:00"/>
    <n v="31.09"/>
    <x v="0"/>
    <x v="1"/>
    <n v="2"/>
  </r>
  <r>
    <d v="2020-08-12T00:00:00"/>
    <n v="29.780000999999999"/>
    <x v="0"/>
    <x v="1"/>
    <n v="2"/>
  </r>
  <r>
    <d v="2020-08-13T00:00:00"/>
    <n v="29.889999"/>
    <x v="0"/>
    <x v="1"/>
    <n v="2"/>
  </r>
  <r>
    <d v="2020-08-14T00:00:00"/>
    <n v="29.33"/>
    <x v="0"/>
    <x v="1"/>
    <n v="2"/>
  </r>
  <r>
    <d v="2020-08-17T00:00:00"/>
    <n v="30.15"/>
    <x v="0"/>
    <x v="1"/>
    <n v="2"/>
  </r>
  <r>
    <d v="2020-08-18T00:00:00"/>
    <n v="30.459999"/>
    <x v="0"/>
    <x v="1"/>
    <n v="2"/>
  </r>
  <r>
    <d v="2020-08-19T00:00:00"/>
    <n v="29.200001"/>
    <x v="0"/>
    <x v="1"/>
    <n v="2"/>
  </r>
  <r>
    <d v="2020-08-20T00:00:00"/>
    <n v="29.379999000000002"/>
    <x v="0"/>
    <x v="1"/>
    <n v="2"/>
  </r>
  <r>
    <d v="2020-08-21T00:00:00"/>
    <n v="28.879999000000002"/>
    <x v="0"/>
    <x v="1"/>
    <n v="2"/>
  </r>
  <r>
    <d v="2020-08-24T00:00:00"/>
    <n v="29.23"/>
    <x v="0"/>
    <x v="1"/>
    <n v="2"/>
  </r>
  <r>
    <d v="2020-08-25T00:00:00"/>
    <n v="28.98"/>
    <x v="0"/>
    <x v="1"/>
    <n v="2"/>
  </r>
  <r>
    <d v="2020-08-26T00:00:00"/>
    <n v="29.68"/>
    <x v="0"/>
    <x v="1"/>
    <n v="2"/>
  </r>
  <r>
    <d v="2020-08-27T00:00:00"/>
    <n v="28.719999000000001"/>
    <x v="0"/>
    <x v="1"/>
    <n v="2"/>
  </r>
  <r>
    <d v="2020-08-28T00:00:00"/>
    <n v="28.379999000000002"/>
    <x v="0"/>
    <x v="1"/>
    <n v="2"/>
  </r>
  <r>
    <d v="2020-08-31T00:00:00"/>
    <n v="28.530000999999999"/>
    <x v="0"/>
    <x v="1"/>
    <n v="2"/>
  </r>
  <r>
    <d v="2020-09-01T00:00:00"/>
    <n v="28.190000999999999"/>
    <x v="0"/>
    <x v="1"/>
    <n v="2"/>
  </r>
  <r>
    <d v="2020-09-02T00:00:00"/>
    <n v="28.200001"/>
    <x v="0"/>
    <x v="1"/>
    <n v="2"/>
  </r>
  <r>
    <d v="2020-09-03T00:00:00"/>
    <n v="28.23"/>
    <x v="0"/>
    <x v="1"/>
    <n v="2"/>
  </r>
  <r>
    <d v="2020-09-04T00:00:00"/>
    <n v="27.66"/>
    <x v="0"/>
    <x v="1"/>
    <n v="2"/>
  </r>
  <r>
    <d v="2020-09-07T00:00:00"/>
    <n v="26.68"/>
    <x v="0"/>
    <x v="1"/>
    <n v="2"/>
  </r>
  <r>
    <d v="2020-09-08T00:00:00"/>
    <n v="25.799999"/>
    <x v="0"/>
    <x v="1"/>
    <n v="2"/>
  </r>
  <r>
    <d v="2020-09-09T00:00:00"/>
    <n v="24.040001"/>
    <x v="0"/>
    <x v="1"/>
    <n v="2"/>
  </r>
  <r>
    <d v="2020-09-10T00:00:00"/>
    <n v="23.540001"/>
    <x v="0"/>
    <x v="1"/>
    <n v="2"/>
  </r>
  <r>
    <d v="2020-09-11T00:00:00"/>
    <n v="24.200001"/>
    <x v="0"/>
    <x v="1"/>
    <n v="2"/>
  </r>
  <r>
    <d v="2020-09-14T00:00:00"/>
    <n v="25.08"/>
    <x v="0"/>
    <x v="1"/>
    <n v="2"/>
  </r>
  <r>
    <d v="2020-09-15T00:00:00"/>
    <n v="25.030000999999999"/>
    <x v="0"/>
    <x v="1"/>
    <n v="2"/>
  </r>
  <r>
    <d v="2020-09-16T00:00:00"/>
    <n v="24.559999000000001"/>
    <x v="0"/>
    <x v="1"/>
    <n v="2"/>
  </r>
  <r>
    <d v="2020-09-17T00:00:00"/>
    <n v="24.84"/>
    <x v="0"/>
    <x v="1"/>
    <n v="2"/>
  </r>
  <r>
    <d v="2020-09-18T00:00:00"/>
    <n v="25.15"/>
    <x v="0"/>
    <x v="1"/>
    <n v="2"/>
  </r>
  <r>
    <d v="2020-09-21T00:00:00"/>
    <n v="25.459999"/>
    <x v="0"/>
    <x v="1"/>
    <n v="2"/>
  </r>
  <r>
    <d v="2020-09-22T00:00:00"/>
    <n v="25.1"/>
    <x v="0"/>
    <x v="1"/>
    <n v="2"/>
  </r>
  <r>
    <d v="2020-09-23T00:00:00"/>
    <n v="25.549999"/>
    <x v="0"/>
    <x v="1"/>
    <n v="2"/>
  </r>
  <r>
    <d v="2020-09-24T00:00:00"/>
    <n v="25.1"/>
    <x v="0"/>
    <x v="1"/>
    <n v="2"/>
  </r>
  <r>
    <d v="2020-09-25T00:00:00"/>
    <n v="24.620000999999998"/>
    <x v="0"/>
    <x v="1"/>
    <n v="2"/>
  </r>
  <r>
    <d v="2020-09-28T00:00:00"/>
    <n v="24.02"/>
    <x v="0"/>
    <x v="1"/>
    <n v="2"/>
  </r>
  <r>
    <d v="2020-09-29T00:00:00"/>
    <n v="24.469999000000001"/>
    <x v="0"/>
    <x v="1"/>
    <n v="2"/>
  </r>
  <r>
    <d v="2020-09-30T00:00:00"/>
    <n v="24.73"/>
    <x v="0"/>
    <x v="1"/>
    <n v="2"/>
  </r>
  <r>
    <d v="2020-10-09T00:00:00"/>
    <n v="25.309999000000001"/>
    <x v="0"/>
    <x v="2"/>
    <n v="2"/>
  </r>
  <r>
    <d v="2020-10-12T00:00:00"/>
    <n v="25.68"/>
    <x v="0"/>
    <x v="2"/>
    <n v="2"/>
  </r>
  <r>
    <d v="2020-10-13T00:00:00"/>
    <n v="25.540001"/>
    <x v="0"/>
    <x v="2"/>
    <n v="2"/>
  </r>
  <r>
    <d v="2020-10-14T00:00:00"/>
    <n v="25.559999000000001"/>
    <x v="0"/>
    <x v="2"/>
    <n v="2"/>
  </r>
  <r>
    <d v="2020-10-15T00:00:00"/>
    <n v="25.030000999999999"/>
    <x v="0"/>
    <x v="2"/>
    <n v="2"/>
  </r>
  <r>
    <d v="2020-10-16T00:00:00"/>
    <n v="26.969999000000001"/>
    <x v="0"/>
    <x v="2"/>
    <n v="2"/>
  </r>
  <r>
    <d v="2020-10-19T00:00:00"/>
    <n v="26.24"/>
    <x v="0"/>
    <x v="2"/>
    <n v="2"/>
  </r>
  <r>
    <d v="2020-10-20T00:00:00"/>
    <n v="25.629999000000002"/>
    <x v="0"/>
    <x v="2"/>
    <n v="2"/>
  </r>
  <r>
    <d v="2020-10-21T00:00:00"/>
    <n v="24.76"/>
    <x v="0"/>
    <x v="2"/>
    <n v="2"/>
  </r>
  <r>
    <d v="2020-10-22T00:00:00"/>
    <n v="24.860001"/>
    <x v="0"/>
    <x v="2"/>
    <n v="2"/>
  </r>
  <r>
    <d v="2020-10-23T00:00:00"/>
    <n v="24.469999000000001"/>
    <x v="0"/>
    <x v="2"/>
    <n v="2"/>
  </r>
  <r>
    <d v="2020-10-26T00:00:00"/>
    <n v="24.77"/>
    <x v="0"/>
    <x v="2"/>
    <n v="2"/>
  </r>
  <r>
    <d v="2020-10-27T00:00:00"/>
    <n v="24.73"/>
    <x v="0"/>
    <x v="2"/>
    <n v="2"/>
  </r>
  <r>
    <d v="2020-10-28T00:00:00"/>
    <n v="24.5"/>
    <x v="0"/>
    <x v="2"/>
    <n v="2"/>
  </r>
  <r>
    <d v="2020-10-29T00:00:00"/>
    <n v="24.139999"/>
    <x v="0"/>
    <x v="2"/>
    <n v="2"/>
  </r>
  <r>
    <d v="2020-10-30T00:00:00"/>
    <n v="23.1"/>
    <x v="0"/>
    <x v="2"/>
    <n v="2"/>
  </r>
  <r>
    <d v="2020-11-02T00:00:00"/>
    <n v="21.02"/>
    <x v="0"/>
    <x v="2"/>
    <n v="2"/>
  </r>
  <r>
    <d v="2020-11-03T00:00:00"/>
    <n v="22.290001"/>
    <x v="0"/>
    <x v="2"/>
    <n v="2"/>
  </r>
  <r>
    <d v="2020-11-04T00:00:00"/>
    <n v="21.959999"/>
    <x v="0"/>
    <x v="2"/>
    <n v="2"/>
  </r>
  <r>
    <d v="2020-11-05T00:00:00"/>
    <n v="21.82"/>
    <x v="0"/>
    <x v="2"/>
    <n v="2"/>
  </r>
  <r>
    <d v="2020-11-06T00:00:00"/>
    <n v="21.33"/>
    <x v="0"/>
    <x v="2"/>
    <n v="2"/>
  </r>
  <r>
    <d v="2020-11-09T00:00:00"/>
    <n v="21.969999000000001"/>
    <x v="0"/>
    <x v="2"/>
    <n v="2"/>
  </r>
  <r>
    <d v="2020-11-10T00:00:00"/>
    <n v="21.77"/>
    <x v="0"/>
    <x v="2"/>
    <n v="2"/>
  </r>
  <r>
    <d v="2020-11-11T00:00:00"/>
    <n v="21.48"/>
    <x v="0"/>
    <x v="2"/>
    <n v="2"/>
  </r>
  <r>
    <d v="2020-11-12T00:00:00"/>
    <n v="21.129999000000002"/>
    <x v="0"/>
    <x v="2"/>
    <n v="2"/>
  </r>
  <r>
    <d v="2020-11-13T00:00:00"/>
    <n v="21.08"/>
    <x v="0"/>
    <x v="2"/>
    <n v="2"/>
  </r>
  <r>
    <d v="2020-11-16T00:00:00"/>
    <n v="20.700001"/>
    <x v="0"/>
    <x v="2"/>
    <n v="2"/>
  </r>
  <r>
    <d v="2020-11-17T00:00:00"/>
    <n v="20.059999000000001"/>
    <x v="0"/>
    <x v="2"/>
    <n v="2"/>
  </r>
  <r>
    <d v="2020-11-18T00:00:00"/>
    <n v="20.219999000000001"/>
    <x v="0"/>
    <x v="2"/>
    <n v="2"/>
  </r>
  <r>
    <d v="2020-11-19T00:00:00"/>
    <n v="20.209999"/>
    <x v="0"/>
    <x v="2"/>
    <n v="2"/>
  </r>
  <r>
    <d v="2020-11-20T00:00:00"/>
    <n v="20.149999999999999"/>
    <x v="0"/>
    <x v="2"/>
    <n v="2"/>
  </r>
  <r>
    <d v="2020-11-23T00:00:00"/>
    <n v="20.379999000000002"/>
    <x v="0"/>
    <x v="2"/>
    <n v="2"/>
  </r>
  <r>
    <d v="2020-11-24T00:00:00"/>
    <n v="20.27"/>
    <x v="0"/>
    <x v="2"/>
    <n v="2"/>
  </r>
  <r>
    <d v="2020-11-25T00:00:00"/>
    <n v="19.899999999999999"/>
    <x v="0"/>
    <x v="2"/>
    <n v="2"/>
  </r>
  <r>
    <d v="2020-11-26T00:00:00"/>
    <n v="19.98"/>
    <x v="0"/>
    <x v="2"/>
    <n v="2"/>
  </r>
  <r>
    <d v="2020-11-27T00:00:00"/>
    <n v="19.399999999999999"/>
    <x v="0"/>
    <x v="2"/>
    <n v="2"/>
  </r>
  <r>
    <d v="2020-11-30T00:00:00"/>
    <n v="19.07"/>
    <x v="0"/>
    <x v="2"/>
    <n v="2"/>
  </r>
  <r>
    <d v="2020-12-01T00:00:00"/>
    <n v="20.030000999999999"/>
    <x v="0"/>
    <x v="2"/>
    <n v="2"/>
  </r>
  <r>
    <d v="2020-12-02T00:00:00"/>
    <n v="22.030000999999999"/>
    <x v="0"/>
    <x v="2"/>
    <n v="2"/>
  </r>
  <r>
    <d v="2020-12-03T00:00:00"/>
    <n v="24.23"/>
    <x v="0"/>
    <x v="2"/>
    <n v="2"/>
  </r>
  <r>
    <d v="2020-12-04T00:00:00"/>
    <n v="26.65"/>
    <x v="0"/>
    <x v="2"/>
    <n v="2"/>
  </r>
  <r>
    <d v="2020-12-07T00:00:00"/>
    <n v="25.66"/>
    <x v="0"/>
    <x v="2"/>
    <n v="2"/>
  </r>
  <r>
    <d v="2020-12-08T00:00:00"/>
    <n v="23.09"/>
    <x v="0"/>
    <x v="2"/>
    <n v="2"/>
  </r>
  <r>
    <d v="2020-12-09T00:00:00"/>
    <n v="22.65"/>
    <x v="0"/>
    <x v="2"/>
    <n v="2"/>
  </r>
  <r>
    <d v="2020-12-10T00:00:00"/>
    <n v="21.58"/>
    <x v="0"/>
    <x v="2"/>
    <n v="2"/>
  </r>
  <r>
    <d v="2020-12-11T00:00:00"/>
    <n v="20.549999"/>
    <x v="0"/>
    <x v="2"/>
    <n v="2"/>
  </r>
  <r>
    <d v="2020-12-14T00:00:00"/>
    <n v="22.610001"/>
    <x v="0"/>
    <x v="2"/>
    <n v="2"/>
  </r>
  <r>
    <d v="2020-12-15T00:00:00"/>
    <n v="23.18"/>
    <x v="0"/>
    <x v="2"/>
    <n v="2"/>
  </r>
  <r>
    <d v="2020-12-16T00:00:00"/>
    <n v="22.74"/>
    <x v="0"/>
    <x v="2"/>
    <n v="2"/>
  </r>
  <r>
    <d v="2020-12-17T00:00:00"/>
    <n v="22.389999"/>
    <x v="0"/>
    <x v="2"/>
    <n v="2"/>
  </r>
  <r>
    <d v="2020-12-18T00:00:00"/>
    <n v="22.700001"/>
    <x v="0"/>
    <x v="2"/>
    <n v="2"/>
  </r>
  <r>
    <d v="2020-12-21T00:00:00"/>
    <n v="22.059999000000001"/>
    <x v="0"/>
    <x v="2"/>
    <n v="2"/>
  </r>
  <r>
    <d v="2020-12-22T00:00:00"/>
    <n v="22.08"/>
    <x v="0"/>
    <x v="2"/>
    <n v="2"/>
  </r>
  <r>
    <d v="2020-12-23T00:00:00"/>
    <n v="21.09"/>
    <x v="0"/>
    <x v="2"/>
    <n v="2"/>
  </r>
  <r>
    <d v="2020-12-24T00:00:00"/>
    <n v="20.09"/>
    <x v="0"/>
    <x v="2"/>
    <n v="2"/>
  </r>
  <r>
    <d v="2020-12-25T00:00:00"/>
    <n v="20.280000999999999"/>
    <x v="0"/>
    <x v="2"/>
    <n v="2"/>
  </r>
  <r>
    <d v="2020-12-28T00:00:00"/>
    <n v="20.399999999999999"/>
    <x v="0"/>
    <x v="2"/>
    <n v="2"/>
  </r>
  <r>
    <d v="2020-12-29T00:00:00"/>
    <n v="19.920000000000002"/>
    <x v="0"/>
    <x v="2"/>
    <n v="2"/>
  </r>
  <r>
    <d v="2020-12-30T00:00:00"/>
    <n v="20.260000000000002"/>
    <x v="0"/>
    <x v="2"/>
    <n v="2"/>
  </r>
  <r>
    <d v="2020-12-31T00:00:00"/>
    <n v="20.260000000000002"/>
    <x v="0"/>
    <x v="2"/>
    <n v="2"/>
  </r>
  <r>
    <m/>
    <m/>
    <x v="1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FC031-F6AB-4BBD-88A2-22AA22CF472E}" name="PivotTable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J2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 sortType="descending">
      <items count="5">
        <item x="3"/>
        <item x="2"/>
        <item x="1"/>
        <item x="0"/>
        <item t="default"/>
      </items>
    </pivotField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A4EE-1068-4E2B-9555-BE7354149247}">
  <dimension ref="A1:Q17"/>
  <sheetViews>
    <sheetView tabSelected="1" workbookViewId="0">
      <selection activeCell="B17" sqref="B17:G17"/>
    </sheetView>
  </sheetViews>
  <sheetFormatPr defaultColWidth="24.7109375" defaultRowHeight="15"/>
  <cols>
    <col min="1" max="1" width="49.5703125" bestFit="1" customWidth="1"/>
    <col min="2" max="17" width="12.140625" bestFit="1" customWidth="1"/>
  </cols>
  <sheetData>
    <row r="1" spans="1:17" s="6" customFormat="1" ht="15.75" thickBot="1">
      <c r="A1" s="6" t="s">
        <v>0</v>
      </c>
      <c r="B1" s="6">
        <v>44104</v>
      </c>
      <c r="C1" s="6">
        <v>44012</v>
      </c>
      <c r="D1" s="6" t="s">
        <v>1</v>
      </c>
      <c r="E1" s="6">
        <v>43830</v>
      </c>
      <c r="F1" s="6">
        <v>43646</v>
      </c>
      <c r="G1" s="6">
        <v>43465</v>
      </c>
      <c r="H1" s="6">
        <v>43281</v>
      </c>
      <c r="I1" s="6">
        <v>43190</v>
      </c>
      <c r="J1" s="6">
        <v>43100</v>
      </c>
      <c r="K1" s="6">
        <v>42916</v>
      </c>
      <c r="L1" s="6">
        <v>42735</v>
      </c>
      <c r="M1" s="6">
        <v>42551</v>
      </c>
      <c r="N1" s="6">
        <v>42369</v>
      </c>
      <c r="O1" s="6">
        <v>42185</v>
      </c>
      <c r="P1" s="6">
        <v>42004</v>
      </c>
      <c r="Q1" s="6">
        <v>41639</v>
      </c>
    </row>
    <row r="2" spans="1:17">
      <c r="A2" s="14" t="s">
        <v>5</v>
      </c>
      <c r="B2">
        <v>6.3598615916955019</v>
      </c>
      <c r="C2">
        <v>3.9692307692307693</v>
      </c>
      <c r="D2">
        <v>7.7799736495388672</v>
      </c>
      <c r="E2">
        <v>8.3423995164702323</v>
      </c>
      <c r="F2">
        <v>8.0301716663776652</v>
      </c>
      <c r="G2">
        <v>8.4546232876712324</v>
      </c>
      <c r="H2">
        <v>4.8811282740094022</v>
      </c>
      <c r="I2">
        <v>5.1564254772982512</v>
      </c>
      <c r="J2">
        <v>5.3093040658518333</v>
      </c>
      <c r="K2">
        <v>3.8793722433070057</v>
      </c>
      <c r="L2">
        <v>4.9967170059093897</v>
      </c>
      <c r="M2">
        <v>1.3868940754039498</v>
      </c>
      <c r="N2">
        <v>2.181681869299013</v>
      </c>
      <c r="O2">
        <v>1.8853211009174315</v>
      </c>
      <c r="P2">
        <v>1.3908375089477452</v>
      </c>
      <c r="Q2">
        <v>1.3463601532567049</v>
      </c>
    </row>
    <row r="3" spans="1:17">
      <c r="A3" s="14" t="s">
        <v>9</v>
      </c>
      <c r="B3">
        <v>3.4013840830449826</v>
      </c>
      <c r="C3">
        <v>2.7769230769230768</v>
      </c>
      <c r="D3">
        <v>3.0421607378129116</v>
      </c>
      <c r="E3">
        <v>3.6204291326684799</v>
      </c>
      <c r="F3">
        <v>2.8281602219524884</v>
      </c>
      <c r="G3">
        <v>2.8125</v>
      </c>
      <c r="H3">
        <v>1.0358629952988583</v>
      </c>
      <c r="I3">
        <v>0.67222846141504888</v>
      </c>
      <c r="J3">
        <v>2.2511848341232228</v>
      </c>
      <c r="K3">
        <v>1.3324443532670018</v>
      </c>
      <c r="L3">
        <v>2.3282994090610636</v>
      </c>
      <c r="M3">
        <v>0.69748653500897662</v>
      </c>
      <c r="N3">
        <v>0.23341247032362863</v>
      </c>
      <c r="O3">
        <v>0.41171747240061163</v>
      </c>
      <c r="P3">
        <v>0.29742304939155334</v>
      </c>
      <c r="Q3">
        <v>0.22176245210727968</v>
      </c>
    </row>
    <row r="4" spans="1:17">
      <c r="A4" s="14" t="s">
        <v>15</v>
      </c>
      <c r="B4">
        <v>5.1201363966448109E-2</v>
      </c>
      <c r="C4">
        <v>5.6657361922059557E-2</v>
      </c>
      <c r="D4">
        <v>3.8151840490797548E-2</v>
      </c>
      <c r="E4">
        <v>0.21270645390694293</v>
      </c>
      <c r="F4">
        <v>9.8637202055837106E-2</v>
      </c>
      <c r="G4">
        <v>0.22061392563014726</v>
      </c>
      <c r="H4">
        <v>0.12495764425546799</v>
      </c>
      <c r="I4">
        <v>6.0341670436674641E-2</v>
      </c>
      <c r="J4">
        <v>0.19323469095239146</v>
      </c>
      <c r="K4">
        <v>5.7666921420134791E-2</v>
      </c>
      <c r="L4">
        <v>0.21357824856138449</v>
      </c>
      <c r="M4">
        <v>0.14131269324147663</v>
      </c>
      <c r="N4">
        <v>0.25638089204566222</v>
      </c>
      <c r="O4">
        <v>0.16124031007751938</v>
      </c>
      <c r="P4">
        <v>0.32574863756390809</v>
      </c>
      <c r="Q4">
        <v>0.28035895209147488</v>
      </c>
    </row>
    <row r="5" spans="1:17">
      <c r="A5" s="14" t="s">
        <v>18</v>
      </c>
      <c r="B5">
        <v>0.16251375137513752</v>
      </c>
      <c r="C5">
        <v>0.2016317843206811</v>
      </c>
      <c r="D5">
        <v>0.22103120759837178</v>
      </c>
      <c r="E5">
        <v>0.17492645394885722</v>
      </c>
      <c r="F5">
        <v>0.18270114942528737</v>
      </c>
      <c r="G5">
        <v>0.13814204624117402</v>
      </c>
      <c r="H5">
        <v>0.16148197596795727</v>
      </c>
      <c r="I5">
        <v>0.12264150943396226</v>
      </c>
      <c r="J5">
        <v>0.1371298762337459</v>
      </c>
      <c r="K5">
        <v>0.12222689075630253</v>
      </c>
      <c r="L5">
        <v>0.12944034201321414</v>
      </c>
      <c r="M5">
        <v>0.14536187563710498</v>
      </c>
      <c r="N5">
        <v>0.14158774373259053</v>
      </c>
      <c r="O5">
        <v>0.1451909476661952</v>
      </c>
      <c r="P5">
        <v>0.12083177219932559</v>
      </c>
      <c r="Q5">
        <v>0.10552416823603264</v>
      </c>
    </row>
    <row r="6" spans="1:17">
      <c r="A6" s="14" t="s">
        <v>20</v>
      </c>
      <c r="B6">
        <v>0.1697629724535554</v>
      </c>
      <c r="C6">
        <v>0.29378410185086123</v>
      </c>
      <c r="D6">
        <v>0.13355982274741507</v>
      </c>
      <c r="E6">
        <v>0.12243894947012747</v>
      </c>
      <c r="F6">
        <v>0.12462048508113767</v>
      </c>
      <c r="G6">
        <v>0.11330115830115831</v>
      </c>
      <c r="H6">
        <v>0.18719843512279938</v>
      </c>
      <c r="I6">
        <v>0.17266821345707659</v>
      </c>
      <c r="J6">
        <v>0.19448669201520913</v>
      </c>
      <c r="K6">
        <v>0.2644909887968826</v>
      </c>
      <c r="L6">
        <v>0.20306549001393404</v>
      </c>
      <c r="M6">
        <v>1.3683160415003992</v>
      </c>
      <c r="N6">
        <v>0.39787528868360278</v>
      </c>
      <c r="O6">
        <v>0.69648562300319494</v>
      </c>
      <c r="P6">
        <v>1.2828282828282829</v>
      </c>
      <c r="Q6">
        <v>1.8888406426400348</v>
      </c>
    </row>
    <row r="7" spans="1:17">
      <c r="A7" s="14" t="s">
        <v>21</v>
      </c>
      <c r="B7">
        <v>22.400166566666666</v>
      </c>
      <c r="C7">
        <v>30.911818242424243</v>
      </c>
      <c r="D7">
        <v>28.606585585365849</v>
      </c>
    </row>
    <row r="10" spans="1:17" ht="15.75" thickBot="1"/>
    <row r="11" spans="1:17">
      <c r="A11" s="17"/>
      <c r="B11" s="17" t="s">
        <v>5</v>
      </c>
      <c r="C11" s="17" t="s">
        <v>9</v>
      </c>
      <c r="D11" s="17" t="s">
        <v>15</v>
      </c>
      <c r="E11" s="17" t="s">
        <v>18</v>
      </c>
      <c r="F11" s="17" t="s">
        <v>20</v>
      </c>
      <c r="G11" s="17" t="s">
        <v>21</v>
      </c>
    </row>
    <row r="12" spans="1:17">
      <c r="A12" s="15" t="s">
        <v>5</v>
      </c>
      <c r="B12" s="15">
        <v>1</v>
      </c>
      <c r="C12" s="15"/>
      <c r="D12" s="15"/>
      <c r="E12" s="15"/>
      <c r="F12" s="15"/>
      <c r="G12" s="15"/>
    </row>
    <row r="13" spans="1:17">
      <c r="A13" s="15" t="s">
        <v>9</v>
      </c>
      <c r="B13" s="15">
        <v>0.86064381653339683</v>
      </c>
      <c r="C13" s="15">
        <v>1</v>
      </c>
      <c r="D13" s="15"/>
      <c r="E13" s="15"/>
      <c r="F13" s="15"/>
      <c r="G13" s="15"/>
    </row>
    <row r="14" spans="1:17">
      <c r="A14" s="15" t="s">
        <v>15</v>
      </c>
      <c r="B14" s="15">
        <v>-0.37760288612589726</v>
      </c>
      <c r="C14" s="15">
        <v>-0.39711695401696478</v>
      </c>
      <c r="D14" s="15">
        <v>1</v>
      </c>
      <c r="E14" s="15"/>
      <c r="F14" s="15"/>
      <c r="G14" s="15"/>
    </row>
    <row r="15" spans="1:17">
      <c r="A15" s="15" t="s">
        <v>18</v>
      </c>
      <c r="B15" s="15">
        <v>0.53374133188213002</v>
      </c>
      <c r="C15" s="15">
        <v>0.65160733648715108</v>
      </c>
      <c r="D15" s="15">
        <v>-0.55753658697199859</v>
      </c>
      <c r="E15" s="15">
        <v>1</v>
      </c>
      <c r="F15" s="15"/>
      <c r="G15" s="15"/>
    </row>
    <row r="16" spans="1:17">
      <c r="A16" s="15" t="s">
        <v>20</v>
      </c>
      <c r="B16" s="15">
        <v>-0.76891481332036382</v>
      </c>
      <c r="C16" s="15">
        <v>-0.65291313440203691</v>
      </c>
      <c r="D16" s="15">
        <v>0.52482074858462202</v>
      </c>
      <c r="E16" s="15">
        <v>-0.48099157210490279</v>
      </c>
      <c r="F16" s="15">
        <v>1</v>
      </c>
      <c r="G16" s="15"/>
    </row>
    <row r="17" spans="1:7" ht="15.75" thickBot="1">
      <c r="A17" s="16" t="s">
        <v>21</v>
      </c>
      <c r="B17" s="16">
        <v>-0.39943605933618509</v>
      </c>
      <c r="C17" s="16">
        <v>-0.98524222132263528</v>
      </c>
      <c r="D17" s="16">
        <v>3.2282530270220162E-2</v>
      </c>
      <c r="E17" s="16">
        <v>0.82738663188981976</v>
      </c>
      <c r="F17" s="16">
        <v>0.54079399038333487</v>
      </c>
      <c r="G17" s="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987C-8A5E-4914-89DF-1C9DF66D1ECC}">
  <dimension ref="A1:Q33"/>
  <sheetViews>
    <sheetView workbookViewId="0">
      <selection activeCell="E33" sqref="E33:Q33"/>
    </sheetView>
  </sheetViews>
  <sheetFormatPr defaultColWidth="24.7109375" defaultRowHeight="15"/>
  <cols>
    <col min="1" max="1" width="49.5703125" bestFit="1" customWidth="1"/>
    <col min="2" max="17" width="12.140625" bestFit="1" customWidth="1"/>
  </cols>
  <sheetData>
    <row r="1" spans="1:17" s="6" customFormat="1">
      <c r="A1" s="6" t="s">
        <v>0</v>
      </c>
      <c r="B1" s="6">
        <v>44104</v>
      </c>
      <c r="C1" s="6">
        <v>44012</v>
      </c>
      <c r="D1" s="6" t="s">
        <v>1</v>
      </c>
      <c r="E1" s="6">
        <v>43830</v>
      </c>
      <c r="F1" s="6">
        <v>43646</v>
      </c>
      <c r="G1" s="6">
        <v>43465</v>
      </c>
      <c r="H1" s="6">
        <v>43281</v>
      </c>
      <c r="I1" s="6">
        <v>43190</v>
      </c>
      <c r="J1" s="6">
        <v>43100</v>
      </c>
      <c r="K1" s="6">
        <v>42916</v>
      </c>
      <c r="L1" s="6">
        <v>42735</v>
      </c>
      <c r="M1" s="6">
        <v>42551</v>
      </c>
      <c r="N1" s="6">
        <v>42369</v>
      </c>
      <c r="O1" s="6">
        <v>42185</v>
      </c>
      <c r="P1" s="6">
        <v>42004</v>
      </c>
      <c r="Q1" s="6">
        <v>41639</v>
      </c>
    </row>
    <row r="2" spans="1:17">
      <c r="A2" t="s">
        <v>2</v>
      </c>
      <c r="B2">
        <v>9.19</v>
      </c>
      <c r="C2">
        <v>10.32</v>
      </c>
      <c r="D2">
        <v>5.9050000000000002</v>
      </c>
      <c r="E2">
        <v>5.5209999999999999</v>
      </c>
      <c r="F2">
        <v>4.6310000000000002</v>
      </c>
      <c r="G2">
        <v>3.95</v>
      </c>
      <c r="H2">
        <v>3.6339999999999999</v>
      </c>
      <c r="I2">
        <v>3.214</v>
      </c>
      <c r="J2">
        <v>4.2569999999999997</v>
      </c>
      <c r="K2">
        <v>3.782</v>
      </c>
      <c r="L2">
        <v>3.8050000000000002</v>
      </c>
      <c r="M2">
        <v>4.6349999999999998</v>
      </c>
      <c r="N2">
        <v>1.746</v>
      </c>
      <c r="O2">
        <v>2.4660000000000002</v>
      </c>
      <c r="P2">
        <v>1.9430000000000001</v>
      </c>
      <c r="Q2">
        <v>1.7569999999999999</v>
      </c>
    </row>
    <row r="3" spans="1:17">
      <c r="A3" t="s">
        <v>3</v>
      </c>
      <c r="B3">
        <f>B2*10000</f>
        <v>91900</v>
      </c>
      <c r="C3">
        <f t="shared" ref="C3:Q3" si="0">C2*10000</f>
        <v>103200</v>
      </c>
      <c r="D3">
        <f t="shared" si="0"/>
        <v>59050</v>
      </c>
      <c r="E3">
        <f t="shared" si="0"/>
        <v>55210</v>
      </c>
      <c r="F3">
        <f t="shared" si="0"/>
        <v>46310</v>
      </c>
      <c r="G3">
        <f t="shared" si="0"/>
        <v>39500</v>
      </c>
      <c r="H3">
        <f t="shared" si="0"/>
        <v>36340</v>
      </c>
      <c r="I3">
        <f t="shared" si="0"/>
        <v>32140</v>
      </c>
      <c r="J3">
        <f t="shared" si="0"/>
        <v>42570</v>
      </c>
      <c r="K3">
        <f t="shared" si="0"/>
        <v>37820</v>
      </c>
      <c r="L3">
        <f t="shared" si="0"/>
        <v>38050</v>
      </c>
      <c r="M3">
        <f t="shared" si="0"/>
        <v>46350</v>
      </c>
      <c r="N3">
        <f t="shared" si="0"/>
        <v>17460</v>
      </c>
      <c r="O3">
        <f t="shared" si="0"/>
        <v>24660.000000000004</v>
      </c>
      <c r="P3">
        <f t="shared" si="0"/>
        <v>19430</v>
      </c>
      <c r="Q3">
        <f t="shared" si="0"/>
        <v>17570</v>
      </c>
    </row>
    <row r="4" spans="1:17">
      <c r="A4" t="s">
        <v>4</v>
      </c>
      <c r="B4">
        <v>1.4450000000000001</v>
      </c>
      <c r="C4">
        <v>2.6</v>
      </c>
      <c r="D4">
        <v>7590</v>
      </c>
      <c r="E4">
        <v>6618</v>
      </c>
      <c r="F4">
        <v>5767</v>
      </c>
      <c r="G4">
        <v>4672</v>
      </c>
      <c r="H4">
        <v>7445</v>
      </c>
      <c r="I4">
        <v>6233</v>
      </c>
      <c r="J4">
        <v>8018</v>
      </c>
      <c r="K4">
        <v>9749</v>
      </c>
      <c r="L4">
        <v>7615</v>
      </c>
      <c r="M4">
        <v>3.3420000000000001</v>
      </c>
      <c r="N4">
        <v>8003</v>
      </c>
      <c r="O4">
        <v>1.3080000000000001</v>
      </c>
      <c r="P4">
        <v>1.397</v>
      </c>
      <c r="Q4">
        <v>1.3049999999999999</v>
      </c>
    </row>
    <row r="5" spans="1:17">
      <c r="A5" t="s">
        <v>3</v>
      </c>
      <c r="B5">
        <f>B4*10000</f>
        <v>14450</v>
      </c>
      <c r="C5">
        <f t="shared" ref="C5:Q5" si="1">C4*10000</f>
        <v>26000</v>
      </c>
      <c r="D5">
        <v>7590</v>
      </c>
      <c r="E5">
        <v>6618</v>
      </c>
      <c r="F5">
        <v>5767</v>
      </c>
      <c r="G5">
        <v>4672</v>
      </c>
      <c r="H5">
        <v>7445</v>
      </c>
      <c r="I5">
        <v>6233</v>
      </c>
      <c r="J5">
        <v>8018</v>
      </c>
      <c r="K5">
        <v>9749</v>
      </c>
      <c r="L5">
        <v>7615</v>
      </c>
      <c r="M5">
        <f t="shared" si="1"/>
        <v>33420</v>
      </c>
      <c r="N5">
        <v>8003</v>
      </c>
      <c r="O5">
        <f t="shared" si="1"/>
        <v>13080</v>
      </c>
      <c r="P5">
        <f t="shared" si="1"/>
        <v>13970</v>
      </c>
      <c r="Q5">
        <f t="shared" si="1"/>
        <v>13050</v>
      </c>
    </row>
    <row r="6" spans="1:17">
      <c r="A6" s="7" t="s">
        <v>5</v>
      </c>
      <c r="B6" s="8">
        <f>B3/B5</f>
        <v>6.3598615916955019</v>
      </c>
      <c r="C6" s="8">
        <f t="shared" ref="C6:Q6" si="2">C3/C5</f>
        <v>3.9692307692307693</v>
      </c>
      <c r="D6" s="8">
        <f t="shared" si="2"/>
        <v>7.7799736495388672</v>
      </c>
      <c r="E6" s="8">
        <f t="shared" si="2"/>
        <v>8.3423995164702323</v>
      </c>
      <c r="F6" s="8">
        <f t="shared" si="2"/>
        <v>8.0301716663776652</v>
      </c>
      <c r="G6" s="8">
        <f t="shared" si="2"/>
        <v>8.4546232876712324</v>
      </c>
      <c r="H6" s="8">
        <f t="shared" si="2"/>
        <v>4.8811282740094022</v>
      </c>
      <c r="I6" s="8">
        <f t="shared" si="2"/>
        <v>5.1564254772982512</v>
      </c>
      <c r="J6" s="8">
        <f t="shared" si="2"/>
        <v>5.3093040658518333</v>
      </c>
      <c r="K6" s="8">
        <f t="shared" si="2"/>
        <v>3.8793722433070057</v>
      </c>
      <c r="L6" s="8">
        <f t="shared" si="2"/>
        <v>4.9967170059093897</v>
      </c>
      <c r="M6" s="8">
        <f t="shared" si="2"/>
        <v>1.3868940754039498</v>
      </c>
      <c r="N6" s="8">
        <f t="shared" si="2"/>
        <v>2.181681869299013</v>
      </c>
      <c r="O6" s="8">
        <f t="shared" si="2"/>
        <v>1.8853211009174315</v>
      </c>
      <c r="P6" s="8">
        <f t="shared" si="2"/>
        <v>1.3908375089477452</v>
      </c>
      <c r="Q6" s="8">
        <f t="shared" si="2"/>
        <v>1.3463601532567049</v>
      </c>
    </row>
    <row r="7" spans="1:17">
      <c r="A7" t="s">
        <v>6</v>
      </c>
      <c r="B7">
        <v>3.6150000000000002</v>
      </c>
      <c r="C7">
        <v>7.22</v>
      </c>
      <c r="D7">
        <v>2.3090000000000002</v>
      </c>
      <c r="E7">
        <v>2.3959999999999999</v>
      </c>
      <c r="F7">
        <v>1.631</v>
      </c>
      <c r="G7">
        <v>1.3140000000000001</v>
      </c>
      <c r="H7">
        <v>7712</v>
      </c>
      <c r="I7">
        <v>4190</v>
      </c>
      <c r="J7">
        <v>1.8049999999999999</v>
      </c>
      <c r="K7">
        <v>1.2989999999999999</v>
      </c>
      <c r="L7">
        <v>1.7729999999999999</v>
      </c>
      <c r="M7">
        <v>2.331</v>
      </c>
      <c r="N7">
        <v>1868</v>
      </c>
      <c r="O7">
        <v>5385</v>
      </c>
      <c r="P7">
        <v>1669</v>
      </c>
      <c r="Q7">
        <v>2894</v>
      </c>
    </row>
    <row r="8" spans="1:17">
      <c r="A8" t="s">
        <v>3</v>
      </c>
      <c r="B8">
        <f>B7*10000</f>
        <v>36150</v>
      </c>
      <c r="C8">
        <f t="shared" ref="C8:Q10" si="3">C7*10000</f>
        <v>72200</v>
      </c>
      <c r="D8">
        <f t="shared" si="3"/>
        <v>23090</v>
      </c>
      <c r="E8">
        <f t="shared" si="3"/>
        <v>23960</v>
      </c>
      <c r="F8">
        <f t="shared" si="3"/>
        <v>16310</v>
      </c>
      <c r="G8">
        <f t="shared" si="3"/>
        <v>13140</v>
      </c>
      <c r="H8">
        <v>7712</v>
      </c>
      <c r="I8">
        <v>4190</v>
      </c>
      <c r="J8">
        <f t="shared" si="3"/>
        <v>18050</v>
      </c>
      <c r="K8">
        <f t="shared" si="3"/>
        <v>12990</v>
      </c>
      <c r="L8">
        <f t="shared" si="3"/>
        <v>17730</v>
      </c>
      <c r="M8">
        <f t="shared" si="3"/>
        <v>23310</v>
      </c>
      <c r="N8">
        <v>1868</v>
      </c>
      <c r="O8">
        <v>5385</v>
      </c>
      <c r="P8">
        <v>1669</v>
      </c>
      <c r="Q8">
        <v>2894</v>
      </c>
    </row>
    <row r="9" spans="1:17">
      <c r="A9" t="s">
        <v>7</v>
      </c>
    </row>
    <row r="10" spans="1:17">
      <c r="A10" t="s">
        <v>3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</row>
    <row r="11" spans="1:17">
      <c r="A11" t="s">
        <v>8</v>
      </c>
      <c r="B11">
        <v>1.3</v>
      </c>
      <c r="O11">
        <v>2645.39</v>
      </c>
      <c r="P11">
        <v>2486</v>
      </c>
    </row>
    <row r="12" spans="1:17">
      <c r="A12" t="s">
        <v>3</v>
      </c>
      <c r="B12">
        <f>B11*10000</f>
        <v>13000</v>
      </c>
      <c r="C12">
        <f t="shared" ref="C12:Q12" si="4">C11*10000</f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>O11/10000</f>
        <v>0.26453899999999997</v>
      </c>
      <c r="P12">
        <v>2486</v>
      </c>
      <c r="Q12">
        <f t="shared" si="4"/>
        <v>0</v>
      </c>
    </row>
    <row r="13" spans="1:17">
      <c r="A13" s="7" t="s">
        <v>9</v>
      </c>
      <c r="B13" s="8">
        <f>(B8+B12+B10)/B5</f>
        <v>3.4013840830449826</v>
      </c>
      <c r="C13" s="8">
        <f t="shared" ref="C13:Q13" si="5">(C8+C12+C10)/C5</f>
        <v>2.7769230769230768</v>
      </c>
      <c r="D13" s="8">
        <f t="shared" si="5"/>
        <v>3.0421607378129116</v>
      </c>
      <c r="E13" s="8">
        <f t="shared" si="5"/>
        <v>3.6204291326684799</v>
      </c>
      <c r="F13" s="8">
        <f t="shared" si="5"/>
        <v>2.8281602219524884</v>
      </c>
      <c r="G13" s="8">
        <f t="shared" si="5"/>
        <v>2.8125</v>
      </c>
      <c r="H13" s="8">
        <f t="shared" si="5"/>
        <v>1.0358629952988583</v>
      </c>
      <c r="I13" s="8">
        <f t="shared" si="5"/>
        <v>0.67222846141504888</v>
      </c>
      <c r="J13" s="8">
        <f t="shared" si="5"/>
        <v>2.2511848341232228</v>
      </c>
      <c r="K13" s="8">
        <f t="shared" si="5"/>
        <v>1.3324443532670018</v>
      </c>
      <c r="L13" s="8">
        <f t="shared" si="5"/>
        <v>2.3282994090610636</v>
      </c>
      <c r="M13" s="8">
        <f t="shared" si="5"/>
        <v>0.69748653500897662</v>
      </c>
      <c r="N13" s="8">
        <f t="shared" si="5"/>
        <v>0.23341247032362863</v>
      </c>
      <c r="O13" s="8">
        <f t="shared" si="5"/>
        <v>0.41171747240061163</v>
      </c>
      <c r="P13" s="8">
        <f t="shared" si="5"/>
        <v>0.29742304939155334</v>
      </c>
      <c r="Q13" s="8">
        <f t="shared" si="5"/>
        <v>0.22176245210727968</v>
      </c>
    </row>
    <row r="14" spans="1:17">
      <c r="A14" t="s">
        <v>10</v>
      </c>
      <c r="B14">
        <v>4865</v>
      </c>
      <c r="C14">
        <v>4648</v>
      </c>
      <c r="D14">
        <v>2587</v>
      </c>
      <c r="E14">
        <v>1.331</v>
      </c>
      <c r="F14">
        <v>5508</v>
      </c>
      <c r="G14">
        <v>1.105</v>
      </c>
      <c r="H14">
        <v>5716</v>
      </c>
      <c r="I14">
        <v>2801</v>
      </c>
      <c r="J14">
        <v>8763</v>
      </c>
      <c r="K14">
        <v>2490</v>
      </c>
      <c r="L14">
        <v>7488</v>
      </c>
      <c r="M14">
        <v>3405</v>
      </c>
      <c r="N14">
        <v>5261</v>
      </c>
      <c r="O14">
        <v>2392</v>
      </c>
      <c r="P14">
        <v>2899</v>
      </c>
      <c r="Q14">
        <v>1937</v>
      </c>
    </row>
    <row r="15" spans="1:17">
      <c r="A15" t="s">
        <v>3</v>
      </c>
      <c r="B15">
        <v>4865</v>
      </c>
      <c r="C15">
        <v>4648</v>
      </c>
      <c r="D15">
        <v>2587</v>
      </c>
      <c r="E15">
        <f t="shared" ref="E15:G15" si="6">E14*10000</f>
        <v>13310</v>
      </c>
      <c r="F15">
        <v>5508</v>
      </c>
      <c r="G15">
        <f t="shared" si="6"/>
        <v>11050</v>
      </c>
      <c r="H15">
        <v>5716</v>
      </c>
      <c r="I15">
        <v>2801</v>
      </c>
      <c r="J15">
        <v>8763</v>
      </c>
      <c r="K15">
        <v>2490</v>
      </c>
      <c r="L15">
        <v>7488</v>
      </c>
      <c r="M15">
        <v>3405</v>
      </c>
      <c r="N15">
        <v>5261</v>
      </c>
      <c r="O15">
        <v>2392</v>
      </c>
      <c r="P15">
        <v>2899</v>
      </c>
      <c r="Q15">
        <v>1937</v>
      </c>
    </row>
    <row r="16" spans="1:17">
      <c r="A16" t="s">
        <v>11</v>
      </c>
      <c r="B16">
        <v>1452</v>
      </c>
      <c r="C16">
        <v>1452</v>
      </c>
      <c r="D16">
        <v>1452</v>
      </c>
      <c r="E16">
        <v>1354</v>
      </c>
      <c r="F16">
        <v>1375</v>
      </c>
      <c r="G16">
        <v>1197</v>
      </c>
      <c r="H16">
        <v>1168</v>
      </c>
      <c r="I16">
        <v>1209</v>
      </c>
      <c r="J16">
        <v>1189</v>
      </c>
      <c r="K16">
        <v>1109</v>
      </c>
      <c r="L16">
        <v>1129</v>
      </c>
      <c r="M16">
        <v>870.5</v>
      </c>
      <c r="N16">
        <v>610.5</v>
      </c>
    </row>
    <row r="17" spans="1:17">
      <c r="A17" t="s">
        <v>3</v>
      </c>
      <c r="B17">
        <v>1452</v>
      </c>
      <c r="C17">
        <v>1452</v>
      </c>
      <c r="D17">
        <v>1452</v>
      </c>
      <c r="E17">
        <v>1354</v>
      </c>
      <c r="F17">
        <v>1375</v>
      </c>
      <c r="G17">
        <v>1197</v>
      </c>
      <c r="H17">
        <v>1168</v>
      </c>
      <c r="I17">
        <v>1209</v>
      </c>
      <c r="J17">
        <v>1189</v>
      </c>
      <c r="K17">
        <v>1109</v>
      </c>
      <c r="L17">
        <v>1129</v>
      </c>
      <c r="M17">
        <v>870.5</v>
      </c>
      <c r="N17">
        <v>610.5</v>
      </c>
      <c r="O17">
        <f t="shared" ref="O17:Q17" si="7">O16*10000</f>
        <v>0</v>
      </c>
      <c r="P17">
        <f t="shared" si="7"/>
        <v>0</v>
      </c>
      <c r="Q17">
        <f t="shared" si="7"/>
        <v>0</v>
      </c>
    </row>
    <row r="18" spans="1:17">
      <c r="A18" t="s">
        <v>12</v>
      </c>
      <c r="B18">
        <f>AVERAGE(B17:C17)</f>
        <v>1452</v>
      </c>
      <c r="C18">
        <f t="shared" ref="C18:P18" si="8">AVERAGE(C17:D17)</f>
        <v>1452</v>
      </c>
      <c r="D18">
        <f t="shared" si="8"/>
        <v>1403</v>
      </c>
      <c r="E18">
        <f t="shared" si="8"/>
        <v>1364.5</v>
      </c>
      <c r="F18">
        <f t="shared" si="8"/>
        <v>1286</v>
      </c>
      <c r="G18">
        <f t="shared" si="8"/>
        <v>1182.5</v>
      </c>
      <c r="H18">
        <f t="shared" si="8"/>
        <v>1188.5</v>
      </c>
      <c r="I18">
        <f t="shared" si="8"/>
        <v>1199</v>
      </c>
      <c r="J18">
        <f t="shared" si="8"/>
        <v>1149</v>
      </c>
      <c r="K18">
        <f t="shared" si="8"/>
        <v>1119</v>
      </c>
      <c r="L18">
        <f t="shared" si="8"/>
        <v>999.75</v>
      </c>
      <c r="M18">
        <f t="shared" si="8"/>
        <v>740.5</v>
      </c>
      <c r="N18">
        <f t="shared" si="8"/>
        <v>305.25</v>
      </c>
      <c r="O18">
        <f t="shared" si="8"/>
        <v>0</v>
      </c>
      <c r="P18">
        <f t="shared" si="8"/>
        <v>0</v>
      </c>
      <c r="Q18">
        <f>AVERAGE(Q17:Q17)</f>
        <v>0</v>
      </c>
    </row>
    <row r="19" spans="1:17">
      <c r="A19" t="s">
        <v>13</v>
      </c>
      <c r="B19">
        <v>9.3659999999999997</v>
      </c>
      <c r="C19">
        <v>9.3469999999999995</v>
      </c>
      <c r="D19">
        <v>6.77</v>
      </c>
      <c r="E19">
        <v>6.5110000000000001</v>
      </c>
      <c r="F19">
        <v>5.7309999999999999</v>
      </c>
      <c r="G19">
        <v>5.18</v>
      </c>
      <c r="H19">
        <v>4.601</v>
      </c>
      <c r="I19">
        <v>4.3099999999999996</v>
      </c>
      <c r="J19">
        <v>4.734</v>
      </c>
      <c r="K19">
        <v>4.1059999999999999</v>
      </c>
      <c r="L19">
        <v>4.306</v>
      </c>
      <c r="M19">
        <v>2.5059999999999998</v>
      </c>
      <c r="N19">
        <v>2.165</v>
      </c>
      <c r="O19">
        <v>1.8779999999999999</v>
      </c>
      <c r="P19">
        <v>1.089</v>
      </c>
      <c r="Q19">
        <v>6909</v>
      </c>
    </row>
    <row r="20" spans="1:17">
      <c r="A20" t="s">
        <v>3</v>
      </c>
      <c r="B20">
        <f>B19*10000</f>
        <v>93660</v>
      </c>
      <c r="C20">
        <f t="shared" ref="C20:P20" si="9">C19*10000</f>
        <v>93470</v>
      </c>
      <c r="D20">
        <f t="shared" si="9"/>
        <v>67700</v>
      </c>
      <c r="E20">
        <f t="shared" si="9"/>
        <v>65110</v>
      </c>
      <c r="F20">
        <f t="shared" si="9"/>
        <v>57310</v>
      </c>
      <c r="G20">
        <f t="shared" si="9"/>
        <v>51800</v>
      </c>
      <c r="H20">
        <f t="shared" si="9"/>
        <v>46010</v>
      </c>
      <c r="I20">
        <f t="shared" si="9"/>
        <v>43099.999999999993</v>
      </c>
      <c r="J20">
        <f t="shared" si="9"/>
        <v>47340</v>
      </c>
      <c r="K20">
        <f t="shared" si="9"/>
        <v>41060</v>
      </c>
      <c r="L20">
        <f t="shared" si="9"/>
        <v>43060</v>
      </c>
      <c r="M20">
        <f t="shared" si="9"/>
        <v>25059.999999999996</v>
      </c>
      <c r="N20">
        <f t="shared" si="9"/>
        <v>21650</v>
      </c>
      <c r="O20">
        <f t="shared" si="9"/>
        <v>18780</v>
      </c>
      <c r="P20">
        <f t="shared" si="9"/>
        <v>10890</v>
      </c>
      <c r="Q20">
        <v>6909</v>
      </c>
    </row>
    <row r="21" spans="1:17">
      <c r="A21" t="s">
        <v>14</v>
      </c>
      <c r="B21">
        <f>AVERAGE(B20:C20)</f>
        <v>93565</v>
      </c>
      <c r="C21">
        <f t="shared" ref="C21:P21" si="10">AVERAGE(C20:D20)</f>
        <v>80585</v>
      </c>
      <c r="D21">
        <f t="shared" si="10"/>
        <v>66405</v>
      </c>
      <c r="E21">
        <f t="shared" si="10"/>
        <v>61210</v>
      </c>
      <c r="F21">
        <f t="shared" si="10"/>
        <v>54555</v>
      </c>
      <c r="G21">
        <f t="shared" si="10"/>
        <v>48905</v>
      </c>
      <c r="H21">
        <f t="shared" si="10"/>
        <v>44555</v>
      </c>
      <c r="I21">
        <f t="shared" si="10"/>
        <v>45220</v>
      </c>
      <c r="J21">
        <f t="shared" si="10"/>
        <v>44200</v>
      </c>
      <c r="K21">
        <f t="shared" si="10"/>
        <v>42060</v>
      </c>
      <c r="L21">
        <f t="shared" si="10"/>
        <v>34060</v>
      </c>
      <c r="M21">
        <f t="shared" si="10"/>
        <v>23355</v>
      </c>
      <c r="N21">
        <f t="shared" si="10"/>
        <v>20215</v>
      </c>
      <c r="O21">
        <f t="shared" si="10"/>
        <v>14835</v>
      </c>
      <c r="P21">
        <f t="shared" si="10"/>
        <v>8899.5</v>
      </c>
      <c r="Q21">
        <f>AVERAGE(Q20:Q20)</f>
        <v>6909</v>
      </c>
    </row>
    <row r="22" spans="1:17">
      <c r="A22" s="7" t="s">
        <v>15</v>
      </c>
      <c r="B22" s="8">
        <f>B15/(B18+B21)</f>
        <v>5.1201363966448109E-2</v>
      </c>
      <c r="C22" s="8">
        <f t="shared" ref="C22:Q22" si="11">C15/(C18+C21)</f>
        <v>5.6657361922059557E-2</v>
      </c>
      <c r="D22" s="8">
        <f t="shared" si="11"/>
        <v>3.8151840490797548E-2</v>
      </c>
      <c r="E22" s="8">
        <f t="shared" si="11"/>
        <v>0.21270645390694293</v>
      </c>
      <c r="F22" s="8">
        <f t="shared" si="11"/>
        <v>9.8637202055837106E-2</v>
      </c>
      <c r="G22" s="8">
        <f t="shared" si="11"/>
        <v>0.22061392563014726</v>
      </c>
      <c r="H22" s="8">
        <f t="shared" si="11"/>
        <v>0.12495764425546799</v>
      </c>
      <c r="I22" s="8">
        <f t="shared" si="11"/>
        <v>6.0341670436674641E-2</v>
      </c>
      <c r="J22" s="8">
        <f t="shared" si="11"/>
        <v>0.19323469095239146</v>
      </c>
      <c r="K22" s="8">
        <f t="shared" si="11"/>
        <v>5.7666921420134791E-2</v>
      </c>
      <c r="L22" s="8">
        <f t="shared" si="11"/>
        <v>0.21357824856138449</v>
      </c>
      <c r="M22" s="8">
        <f t="shared" si="11"/>
        <v>0.14131269324147663</v>
      </c>
      <c r="N22" s="8">
        <f t="shared" si="11"/>
        <v>0.25638089204566222</v>
      </c>
      <c r="O22" s="8">
        <f t="shared" si="11"/>
        <v>0.16124031007751938</v>
      </c>
      <c r="P22" s="8">
        <f t="shared" si="11"/>
        <v>0.32574863756390809</v>
      </c>
      <c r="Q22" s="8">
        <f t="shared" si="11"/>
        <v>0.28035895209147488</v>
      </c>
    </row>
    <row r="23" spans="1:17">
      <c r="A23" t="s">
        <v>16</v>
      </c>
      <c r="B23">
        <v>3.6360000000000001</v>
      </c>
      <c r="C23">
        <v>2.819</v>
      </c>
      <c r="D23">
        <v>1.474</v>
      </c>
      <c r="E23">
        <v>8.8379999999999992</v>
      </c>
      <c r="F23">
        <v>3.48</v>
      </c>
      <c r="G23">
        <v>7.2229999999999999</v>
      </c>
      <c r="H23">
        <v>2.996</v>
      </c>
      <c r="I23">
        <v>1.113</v>
      </c>
      <c r="J23">
        <v>6.383</v>
      </c>
      <c r="K23">
        <v>2.38</v>
      </c>
      <c r="L23">
        <v>5.1459999999999999</v>
      </c>
      <c r="M23">
        <v>1.962</v>
      </c>
      <c r="N23">
        <v>3.59</v>
      </c>
      <c r="O23">
        <v>1.4139999999999999</v>
      </c>
      <c r="P23">
        <v>2.669</v>
      </c>
      <c r="Q23">
        <v>1.593</v>
      </c>
    </row>
    <row r="24" spans="1:17">
      <c r="A24" t="s">
        <v>3</v>
      </c>
      <c r="B24">
        <f>B23*10000</f>
        <v>36360</v>
      </c>
      <c r="C24">
        <f t="shared" ref="C24:Q24" si="12">C23*10000</f>
        <v>28190</v>
      </c>
      <c r="D24">
        <f t="shared" si="12"/>
        <v>14740</v>
      </c>
      <c r="E24">
        <f t="shared" si="12"/>
        <v>88379.999999999985</v>
      </c>
      <c r="F24">
        <f t="shared" si="12"/>
        <v>34800</v>
      </c>
      <c r="G24">
        <f t="shared" si="12"/>
        <v>72230</v>
      </c>
      <c r="H24">
        <f t="shared" si="12"/>
        <v>29960</v>
      </c>
      <c r="I24">
        <f t="shared" si="12"/>
        <v>11130</v>
      </c>
      <c r="J24">
        <f t="shared" si="12"/>
        <v>63830</v>
      </c>
      <c r="K24">
        <f t="shared" si="12"/>
        <v>23800</v>
      </c>
      <c r="L24">
        <f t="shared" si="12"/>
        <v>51460</v>
      </c>
      <c r="M24">
        <f t="shared" si="12"/>
        <v>19620</v>
      </c>
      <c r="N24">
        <f t="shared" si="12"/>
        <v>35900</v>
      </c>
      <c r="O24">
        <f t="shared" si="12"/>
        <v>14140</v>
      </c>
      <c r="P24">
        <f t="shared" si="12"/>
        <v>26690</v>
      </c>
      <c r="Q24">
        <f t="shared" si="12"/>
        <v>15930</v>
      </c>
    </row>
    <row r="25" spans="1:17">
      <c r="A25" t="s">
        <v>17</v>
      </c>
      <c r="B25">
        <v>5909</v>
      </c>
      <c r="C25">
        <v>5684</v>
      </c>
      <c r="D25">
        <v>3258</v>
      </c>
      <c r="E25">
        <v>1.546</v>
      </c>
      <c r="F25">
        <v>6358</v>
      </c>
      <c r="G25">
        <v>9978</v>
      </c>
      <c r="H25">
        <v>4838</v>
      </c>
      <c r="I25">
        <v>1365</v>
      </c>
      <c r="J25">
        <v>8753</v>
      </c>
      <c r="K25">
        <v>2909</v>
      </c>
      <c r="L25">
        <v>6661</v>
      </c>
      <c r="M25">
        <v>2852</v>
      </c>
      <c r="N25">
        <v>5083</v>
      </c>
      <c r="O25">
        <v>2053</v>
      </c>
      <c r="P25">
        <v>3225</v>
      </c>
      <c r="Q25">
        <v>1681</v>
      </c>
    </row>
    <row r="26" spans="1:17">
      <c r="A26" t="s">
        <v>3</v>
      </c>
      <c r="B26">
        <v>5909</v>
      </c>
      <c r="C26">
        <v>5684</v>
      </c>
      <c r="D26">
        <v>3258</v>
      </c>
      <c r="E26">
        <f t="shared" ref="E26" si="13">E25*10000</f>
        <v>15460</v>
      </c>
      <c r="F26">
        <v>6358</v>
      </c>
      <c r="G26">
        <v>9978</v>
      </c>
      <c r="H26">
        <v>4838</v>
      </c>
      <c r="I26">
        <v>1365</v>
      </c>
      <c r="J26">
        <v>8753</v>
      </c>
      <c r="K26">
        <v>2909</v>
      </c>
      <c r="L26">
        <v>6661</v>
      </c>
      <c r="M26">
        <v>2852</v>
      </c>
      <c r="N26">
        <v>5083</v>
      </c>
      <c r="O26">
        <v>2053</v>
      </c>
      <c r="P26">
        <v>3225</v>
      </c>
      <c r="Q26">
        <v>1681</v>
      </c>
    </row>
    <row r="27" spans="1:17">
      <c r="A27" s="7" t="s">
        <v>18</v>
      </c>
      <c r="B27" s="8">
        <f>B26/B24</f>
        <v>0.16251375137513752</v>
      </c>
      <c r="C27" s="8">
        <f t="shared" ref="C27:Q27" si="14">C26/C24</f>
        <v>0.2016317843206811</v>
      </c>
      <c r="D27" s="8">
        <f t="shared" si="14"/>
        <v>0.22103120759837178</v>
      </c>
      <c r="E27" s="8">
        <f t="shared" si="14"/>
        <v>0.17492645394885722</v>
      </c>
      <c r="F27" s="8">
        <f t="shared" si="14"/>
        <v>0.18270114942528737</v>
      </c>
      <c r="G27" s="8">
        <f t="shared" si="14"/>
        <v>0.13814204624117402</v>
      </c>
      <c r="H27" s="8">
        <f t="shared" si="14"/>
        <v>0.16148197596795727</v>
      </c>
      <c r="I27" s="8">
        <f t="shared" si="14"/>
        <v>0.12264150943396226</v>
      </c>
      <c r="J27" s="8">
        <f t="shared" si="14"/>
        <v>0.1371298762337459</v>
      </c>
      <c r="K27" s="8">
        <f t="shared" si="14"/>
        <v>0.12222689075630253</v>
      </c>
      <c r="L27" s="8">
        <f t="shared" si="14"/>
        <v>0.12944034201321414</v>
      </c>
      <c r="M27" s="8">
        <f t="shared" si="14"/>
        <v>0.14536187563710498</v>
      </c>
      <c r="N27" s="8">
        <f t="shared" si="14"/>
        <v>0.14158774373259053</v>
      </c>
      <c r="O27" s="8">
        <f t="shared" si="14"/>
        <v>0.1451909476661952</v>
      </c>
      <c r="P27" s="8">
        <f t="shared" si="14"/>
        <v>0.12083177219932559</v>
      </c>
      <c r="Q27" s="8">
        <f t="shared" si="14"/>
        <v>0.10552416823603264</v>
      </c>
    </row>
    <row r="28" spans="1:17">
      <c r="A28" t="s">
        <v>19</v>
      </c>
      <c r="B28">
        <v>1.59</v>
      </c>
      <c r="C28">
        <v>2.746</v>
      </c>
      <c r="D28">
        <v>9042</v>
      </c>
      <c r="E28">
        <v>7972</v>
      </c>
      <c r="F28">
        <v>7142</v>
      </c>
      <c r="G28">
        <v>5869</v>
      </c>
      <c r="H28">
        <v>8613</v>
      </c>
      <c r="I28">
        <v>7442</v>
      </c>
      <c r="J28">
        <v>9207</v>
      </c>
      <c r="K28">
        <v>1.0860000000000001</v>
      </c>
      <c r="L28">
        <v>8744</v>
      </c>
      <c r="M28">
        <v>3.4289999999999998</v>
      </c>
      <c r="N28">
        <v>8614</v>
      </c>
      <c r="O28">
        <v>1.3080000000000001</v>
      </c>
      <c r="P28">
        <v>1.397</v>
      </c>
      <c r="Q28">
        <v>1.3049999999999999</v>
      </c>
    </row>
    <row r="29" spans="1:17">
      <c r="A29" t="s">
        <v>3</v>
      </c>
      <c r="B29">
        <f>B28*10000</f>
        <v>15900</v>
      </c>
      <c r="C29">
        <f t="shared" ref="C29:Q29" si="15">C28*10000</f>
        <v>27460</v>
      </c>
      <c r="D29">
        <v>9042</v>
      </c>
      <c r="E29">
        <v>7972</v>
      </c>
      <c r="F29">
        <v>7142</v>
      </c>
      <c r="G29">
        <v>5869</v>
      </c>
      <c r="H29">
        <v>8613</v>
      </c>
      <c r="I29">
        <v>7442</v>
      </c>
      <c r="J29">
        <v>9207</v>
      </c>
      <c r="K29">
        <f t="shared" si="15"/>
        <v>10860</v>
      </c>
      <c r="L29">
        <v>8744</v>
      </c>
      <c r="M29">
        <f t="shared" si="15"/>
        <v>34290</v>
      </c>
      <c r="N29">
        <v>8614</v>
      </c>
      <c r="O29">
        <f t="shared" si="15"/>
        <v>13080</v>
      </c>
      <c r="P29">
        <f t="shared" si="15"/>
        <v>13970</v>
      </c>
      <c r="Q29">
        <f t="shared" si="15"/>
        <v>13050</v>
      </c>
    </row>
    <row r="30" spans="1:17">
      <c r="A30" t="s">
        <v>13</v>
      </c>
      <c r="B30">
        <v>9.3659999999999997</v>
      </c>
      <c r="C30">
        <v>9.3469999999999995</v>
      </c>
      <c r="D30">
        <v>6.77</v>
      </c>
      <c r="E30">
        <v>6.5110000000000001</v>
      </c>
      <c r="F30">
        <v>5.7309999999999999</v>
      </c>
      <c r="G30">
        <v>5.18</v>
      </c>
      <c r="H30">
        <v>4.601</v>
      </c>
      <c r="I30">
        <v>4.3099999999999996</v>
      </c>
      <c r="J30">
        <v>4.734</v>
      </c>
      <c r="K30">
        <v>4.1059999999999999</v>
      </c>
      <c r="L30">
        <v>4.306</v>
      </c>
      <c r="M30">
        <v>2.5059999999999998</v>
      </c>
      <c r="N30">
        <v>2.165</v>
      </c>
      <c r="O30">
        <v>1.8779999999999999</v>
      </c>
      <c r="P30">
        <v>1.089</v>
      </c>
      <c r="Q30">
        <v>6909</v>
      </c>
    </row>
    <row r="31" spans="1:17">
      <c r="A31" t="s">
        <v>3</v>
      </c>
      <c r="B31">
        <f>B30*10000</f>
        <v>93660</v>
      </c>
      <c r="C31">
        <f t="shared" ref="C31:P31" si="16">C30*10000</f>
        <v>93470</v>
      </c>
      <c r="D31">
        <f t="shared" si="16"/>
        <v>67700</v>
      </c>
      <c r="E31">
        <f t="shared" si="16"/>
        <v>65110</v>
      </c>
      <c r="F31">
        <f t="shared" si="16"/>
        <v>57310</v>
      </c>
      <c r="G31">
        <f t="shared" si="16"/>
        <v>51800</v>
      </c>
      <c r="H31">
        <f t="shared" si="16"/>
        <v>46010</v>
      </c>
      <c r="I31">
        <f t="shared" si="16"/>
        <v>43099.999999999993</v>
      </c>
      <c r="J31">
        <f t="shared" si="16"/>
        <v>47340</v>
      </c>
      <c r="K31">
        <f t="shared" si="16"/>
        <v>41060</v>
      </c>
      <c r="L31">
        <f t="shared" si="16"/>
        <v>43060</v>
      </c>
      <c r="M31">
        <f t="shared" si="16"/>
        <v>25059.999999999996</v>
      </c>
      <c r="N31">
        <f t="shared" si="16"/>
        <v>21650</v>
      </c>
      <c r="O31">
        <f t="shared" si="16"/>
        <v>18780</v>
      </c>
      <c r="P31">
        <f t="shared" si="16"/>
        <v>10890</v>
      </c>
      <c r="Q31">
        <v>6909</v>
      </c>
    </row>
    <row r="32" spans="1:17">
      <c r="A32" s="7" t="s">
        <v>20</v>
      </c>
      <c r="B32" s="8">
        <f>B29/B31</f>
        <v>0.1697629724535554</v>
      </c>
      <c r="C32" s="8">
        <f t="shared" ref="C32:Q32" si="17">C29/C31</f>
        <v>0.29378410185086123</v>
      </c>
      <c r="D32" s="8">
        <f t="shared" si="17"/>
        <v>0.13355982274741507</v>
      </c>
      <c r="E32" s="8">
        <f t="shared" si="17"/>
        <v>0.12243894947012747</v>
      </c>
      <c r="F32" s="8">
        <f t="shared" si="17"/>
        <v>0.12462048508113767</v>
      </c>
      <c r="G32" s="8">
        <f t="shared" si="17"/>
        <v>0.11330115830115831</v>
      </c>
      <c r="H32" s="8">
        <f t="shared" si="17"/>
        <v>0.18719843512279938</v>
      </c>
      <c r="I32" s="8">
        <f t="shared" si="17"/>
        <v>0.17266821345707659</v>
      </c>
      <c r="J32" s="8">
        <f t="shared" si="17"/>
        <v>0.19448669201520913</v>
      </c>
      <c r="K32" s="8">
        <f t="shared" si="17"/>
        <v>0.2644909887968826</v>
      </c>
      <c r="L32" s="8">
        <f t="shared" si="17"/>
        <v>0.20306549001393404</v>
      </c>
      <c r="M32" s="8">
        <f t="shared" si="17"/>
        <v>1.3683160415003992</v>
      </c>
      <c r="N32" s="8">
        <f t="shared" si="17"/>
        <v>0.39787528868360278</v>
      </c>
      <c r="O32" s="8">
        <f t="shared" si="17"/>
        <v>0.69648562300319494</v>
      </c>
      <c r="P32" s="8">
        <f t="shared" si="17"/>
        <v>1.2828282828282829</v>
      </c>
      <c r="Q32" s="8">
        <f t="shared" si="17"/>
        <v>1.8888406426400348</v>
      </c>
    </row>
    <row r="33" spans="1:17">
      <c r="A33" s="7" t="s">
        <v>21</v>
      </c>
      <c r="B33" s="8">
        <v>22.400166566666666</v>
      </c>
      <c r="C33" s="8">
        <v>30.911818242424243</v>
      </c>
      <c r="D33" s="8">
        <v>28.606585585365849</v>
      </c>
      <c r="E33" s="8" t="s">
        <v>22</v>
      </c>
      <c r="F33" s="8" t="s">
        <v>22</v>
      </c>
      <c r="G33" s="8" t="s">
        <v>22</v>
      </c>
      <c r="H33" s="8" t="s">
        <v>22</v>
      </c>
      <c r="I33" s="8" t="s">
        <v>22</v>
      </c>
      <c r="J33" s="8" t="s">
        <v>22</v>
      </c>
      <c r="K33" s="8" t="s">
        <v>22</v>
      </c>
      <c r="L33" s="8" t="s">
        <v>22</v>
      </c>
      <c r="M33" s="8" t="s">
        <v>22</v>
      </c>
      <c r="N33" s="8" t="s">
        <v>22</v>
      </c>
      <c r="O33" s="8" t="s">
        <v>22</v>
      </c>
      <c r="P33" s="8" t="s">
        <v>22</v>
      </c>
      <c r="Q33" s="8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6087-18E1-4B18-AE4C-57E1DB404A98}">
  <dimension ref="A1:J168"/>
  <sheetViews>
    <sheetView workbookViewId="0">
      <selection activeCell="G26" sqref="G26:I26"/>
    </sheetView>
  </sheetViews>
  <sheetFormatPr defaultRowHeight="15"/>
  <cols>
    <col min="7" max="7" width="16.140625" bestFit="1" customWidth="1"/>
    <col min="8" max="8" width="12.140625" bestFit="1" customWidth="1"/>
    <col min="9" max="9" width="7.42578125" bestFit="1" customWidth="1"/>
    <col min="10" max="10" width="12.140625" bestFit="1" customWidth="1"/>
  </cols>
  <sheetData>
    <row r="1" spans="1:5">
      <c r="A1" s="9" t="s">
        <v>23</v>
      </c>
      <c r="B1" s="9" t="s">
        <v>24</v>
      </c>
      <c r="C1" t="s">
        <v>25</v>
      </c>
      <c r="D1" t="s">
        <v>26</v>
      </c>
      <c r="E1" t="s">
        <v>27</v>
      </c>
    </row>
    <row r="2" spans="1:5">
      <c r="A2" s="10">
        <v>43949</v>
      </c>
      <c r="B2" s="9">
        <v>10.58</v>
      </c>
      <c r="C2">
        <f>YEAR(A2)</f>
        <v>2020</v>
      </c>
      <c r="D2">
        <f>ROUNDUP(MONTH(A2)/3,0)</f>
        <v>2</v>
      </c>
      <c r="E2">
        <f>ROUND((D2/2),0)</f>
        <v>1</v>
      </c>
    </row>
    <row r="3" spans="1:5">
      <c r="A3" s="10">
        <v>43950</v>
      </c>
      <c r="B3" s="9">
        <v>11.64</v>
      </c>
      <c r="C3">
        <f t="shared" ref="C3:C66" si="0">YEAR(A3)</f>
        <v>2020</v>
      </c>
      <c r="D3">
        <f t="shared" ref="D3:D66" si="1">ROUNDUP(MONTH(A3)/3,0)</f>
        <v>2</v>
      </c>
      <c r="E3">
        <f t="shared" ref="E3:E66" si="2">ROUND((D3/2),0)</f>
        <v>1</v>
      </c>
    </row>
    <row r="4" spans="1:5">
      <c r="A4" s="10">
        <v>43951</v>
      </c>
      <c r="B4" s="9">
        <v>12.8</v>
      </c>
      <c r="C4">
        <f t="shared" si="0"/>
        <v>2020</v>
      </c>
      <c r="D4">
        <f t="shared" si="1"/>
        <v>2</v>
      </c>
      <c r="E4">
        <f t="shared" si="2"/>
        <v>1</v>
      </c>
    </row>
    <row r="5" spans="1:5">
      <c r="A5" s="10">
        <v>43957</v>
      </c>
      <c r="B5" s="9">
        <v>14.08</v>
      </c>
      <c r="C5">
        <f t="shared" si="0"/>
        <v>2020</v>
      </c>
      <c r="D5">
        <f t="shared" si="1"/>
        <v>2</v>
      </c>
      <c r="E5">
        <f t="shared" si="2"/>
        <v>1</v>
      </c>
    </row>
    <row r="6" spans="1:5">
      <c r="A6" s="10">
        <v>43958</v>
      </c>
      <c r="B6" s="9">
        <v>15.49</v>
      </c>
      <c r="C6">
        <f t="shared" si="0"/>
        <v>2020</v>
      </c>
      <c r="D6">
        <f t="shared" si="1"/>
        <v>2</v>
      </c>
      <c r="E6">
        <f t="shared" si="2"/>
        <v>1</v>
      </c>
    </row>
    <row r="7" spans="1:5">
      <c r="A7" s="10">
        <v>43959</v>
      </c>
      <c r="B7" s="9">
        <v>17.040001</v>
      </c>
      <c r="C7">
        <f t="shared" si="0"/>
        <v>2020</v>
      </c>
      <c r="D7">
        <f t="shared" si="1"/>
        <v>2</v>
      </c>
      <c r="E7">
        <f t="shared" si="2"/>
        <v>1</v>
      </c>
    </row>
    <row r="8" spans="1:5">
      <c r="A8" s="10">
        <v>43962</v>
      </c>
      <c r="B8" s="9">
        <v>18.739999999999998</v>
      </c>
      <c r="C8">
        <f t="shared" si="0"/>
        <v>2020</v>
      </c>
      <c r="D8">
        <f t="shared" si="1"/>
        <v>2</v>
      </c>
      <c r="E8">
        <f t="shared" si="2"/>
        <v>1</v>
      </c>
    </row>
    <row r="9" spans="1:5">
      <c r="A9" s="10">
        <v>43963</v>
      </c>
      <c r="B9" s="9">
        <v>20.610001</v>
      </c>
      <c r="C9">
        <f t="shared" si="0"/>
        <v>2020</v>
      </c>
      <c r="D9">
        <f t="shared" si="1"/>
        <v>2</v>
      </c>
      <c r="E9">
        <f t="shared" si="2"/>
        <v>1</v>
      </c>
    </row>
    <row r="10" spans="1:5">
      <c r="A10" s="10">
        <v>43964</v>
      </c>
      <c r="B10" s="9">
        <v>22.67</v>
      </c>
      <c r="C10">
        <f t="shared" si="0"/>
        <v>2020</v>
      </c>
      <c r="D10">
        <f t="shared" si="1"/>
        <v>2</v>
      </c>
      <c r="E10">
        <f t="shared" si="2"/>
        <v>1</v>
      </c>
    </row>
    <row r="11" spans="1:5">
      <c r="A11" s="10">
        <v>43965</v>
      </c>
      <c r="B11" s="9">
        <v>24.940000999999999</v>
      </c>
      <c r="C11">
        <f t="shared" si="0"/>
        <v>2020</v>
      </c>
      <c r="D11">
        <f t="shared" si="1"/>
        <v>2</v>
      </c>
      <c r="E11">
        <f t="shared" si="2"/>
        <v>1</v>
      </c>
    </row>
    <row r="12" spans="1:5">
      <c r="A12" s="10">
        <v>43966</v>
      </c>
      <c r="B12" s="9">
        <v>27.43</v>
      </c>
      <c r="C12">
        <f t="shared" si="0"/>
        <v>2020</v>
      </c>
      <c r="D12">
        <f t="shared" si="1"/>
        <v>2</v>
      </c>
      <c r="E12">
        <f t="shared" si="2"/>
        <v>1</v>
      </c>
    </row>
    <row r="13" spans="1:5">
      <c r="A13" s="10">
        <v>43969</v>
      </c>
      <c r="B13" s="9">
        <v>30.17</v>
      </c>
      <c r="C13">
        <f t="shared" si="0"/>
        <v>2020</v>
      </c>
      <c r="D13">
        <f t="shared" si="1"/>
        <v>2</v>
      </c>
      <c r="E13">
        <f t="shared" si="2"/>
        <v>1</v>
      </c>
    </row>
    <row r="14" spans="1:5">
      <c r="A14" s="10">
        <v>43970</v>
      </c>
      <c r="B14" s="9">
        <v>30.75</v>
      </c>
      <c r="C14">
        <f t="shared" si="0"/>
        <v>2020</v>
      </c>
      <c r="D14">
        <f t="shared" si="1"/>
        <v>2</v>
      </c>
      <c r="E14">
        <f t="shared" si="2"/>
        <v>1</v>
      </c>
    </row>
    <row r="15" spans="1:5">
      <c r="A15" s="10">
        <v>43971</v>
      </c>
      <c r="B15" s="9">
        <v>31.09</v>
      </c>
      <c r="C15">
        <f t="shared" si="0"/>
        <v>2020</v>
      </c>
      <c r="D15">
        <f t="shared" si="1"/>
        <v>2</v>
      </c>
      <c r="E15">
        <f t="shared" si="2"/>
        <v>1</v>
      </c>
    </row>
    <row r="16" spans="1:5">
      <c r="A16" s="10">
        <v>43972</v>
      </c>
      <c r="B16" s="9">
        <v>31.690000999999999</v>
      </c>
      <c r="C16">
        <f t="shared" si="0"/>
        <v>2020</v>
      </c>
      <c r="D16">
        <f t="shared" si="1"/>
        <v>2</v>
      </c>
      <c r="E16">
        <f t="shared" si="2"/>
        <v>1</v>
      </c>
    </row>
    <row r="17" spans="1:10">
      <c r="A17" s="10">
        <v>43973</v>
      </c>
      <c r="B17" s="9">
        <v>31.450001</v>
      </c>
      <c r="C17">
        <f t="shared" si="0"/>
        <v>2020</v>
      </c>
      <c r="D17">
        <f t="shared" si="1"/>
        <v>2</v>
      </c>
      <c r="E17">
        <f t="shared" si="2"/>
        <v>1</v>
      </c>
    </row>
    <row r="18" spans="1:10">
      <c r="A18" s="10">
        <v>43976</v>
      </c>
      <c r="B18" s="9">
        <v>32.349997999999999</v>
      </c>
      <c r="C18">
        <f t="shared" si="0"/>
        <v>2020</v>
      </c>
      <c r="D18">
        <f t="shared" si="1"/>
        <v>2</v>
      </c>
      <c r="E18">
        <f t="shared" si="2"/>
        <v>1</v>
      </c>
      <c r="G18" s="11" t="s">
        <v>28</v>
      </c>
      <c r="H18" s="11" t="s">
        <v>25</v>
      </c>
    </row>
    <row r="19" spans="1:10">
      <c r="A19" s="10">
        <v>43977</v>
      </c>
      <c r="B19" s="9">
        <v>33.900002000000001</v>
      </c>
      <c r="C19">
        <f t="shared" si="0"/>
        <v>2020</v>
      </c>
      <c r="D19">
        <f t="shared" si="1"/>
        <v>2</v>
      </c>
      <c r="E19">
        <f t="shared" si="2"/>
        <v>1</v>
      </c>
      <c r="G19" s="11" t="s">
        <v>26</v>
      </c>
      <c r="H19">
        <v>2020</v>
      </c>
      <c r="I19" t="s">
        <v>29</v>
      </c>
      <c r="J19" t="s">
        <v>30</v>
      </c>
    </row>
    <row r="20" spans="1:10">
      <c r="A20" s="10">
        <v>43978</v>
      </c>
      <c r="B20" s="9">
        <v>33.080002</v>
      </c>
      <c r="C20">
        <f t="shared" si="0"/>
        <v>2020</v>
      </c>
      <c r="D20">
        <f t="shared" si="1"/>
        <v>2</v>
      </c>
      <c r="E20">
        <f t="shared" si="2"/>
        <v>1</v>
      </c>
      <c r="G20" t="s">
        <v>29</v>
      </c>
      <c r="H20" s="12"/>
      <c r="I20" s="12"/>
      <c r="J20" s="12"/>
    </row>
    <row r="21" spans="1:10">
      <c r="A21" s="10">
        <v>43979</v>
      </c>
      <c r="B21" s="9">
        <v>29.77</v>
      </c>
      <c r="C21">
        <f t="shared" si="0"/>
        <v>2020</v>
      </c>
      <c r="D21">
        <f t="shared" si="1"/>
        <v>2</v>
      </c>
      <c r="E21">
        <f t="shared" si="2"/>
        <v>1</v>
      </c>
      <c r="G21">
        <v>4</v>
      </c>
      <c r="H21" s="12">
        <v>22.400166566666666</v>
      </c>
      <c r="I21" s="12"/>
      <c r="J21" s="12">
        <v>22.400166566666666</v>
      </c>
    </row>
    <row r="22" spans="1:10">
      <c r="A22" s="10">
        <v>43980</v>
      </c>
      <c r="B22" s="9">
        <v>26.82</v>
      </c>
      <c r="C22">
        <f t="shared" si="0"/>
        <v>2020</v>
      </c>
      <c r="D22">
        <f t="shared" si="1"/>
        <v>2</v>
      </c>
      <c r="E22">
        <f t="shared" si="2"/>
        <v>1</v>
      </c>
      <c r="G22">
        <v>3</v>
      </c>
      <c r="H22" s="12">
        <v>30.911818242424243</v>
      </c>
      <c r="I22" s="12"/>
      <c r="J22" s="12">
        <v>30.911818242424243</v>
      </c>
    </row>
    <row r="23" spans="1:10">
      <c r="A23" s="10">
        <v>43983</v>
      </c>
      <c r="B23" s="9">
        <v>27.129999000000002</v>
      </c>
      <c r="C23">
        <f t="shared" si="0"/>
        <v>2020</v>
      </c>
      <c r="D23">
        <f t="shared" si="1"/>
        <v>2</v>
      </c>
      <c r="E23">
        <f t="shared" si="2"/>
        <v>1</v>
      </c>
      <c r="G23">
        <v>2</v>
      </c>
      <c r="H23" s="12">
        <v>28.606585585365849</v>
      </c>
      <c r="I23" s="12"/>
      <c r="J23" s="12">
        <v>28.606585585365849</v>
      </c>
    </row>
    <row r="24" spans="1:10">
      <c r="A24" s="10">
        <v>43984</v>
      </c>
      <c r="B24" s="9">
        <v>28.51</v>
      </c>
      <c r="C24">
        <f t="shared" si="0"/>
        <v>2020</v>
      </c>
      <c r="D24">
        <f t="shared" si="1"/>
        <v>2</v>
      </c>
      <c r="E24">
        <f t="shared" si="2"/>
        <v>1</v>
      </c>
      <c r="G24" t="s">
        <v>30</v>
      </c>
      <c r="H24" s="12">
        <v>27.287784473053886</v>
      </c>
      <c r="I24" s="12"/>
      <c r="J24" s="12">
        <v>27.287784473053893</v>
      </c>
    </row>
    <row r="25" spans="1:10">
      <c r="A25" s="10">
        <v>43985</v>
      </c>
      <c r="B25" s="9">
        <v>28.67</v>
      </c>
      <c r="C25">
        <f t="shared" si="0"/>
        <v>2020</v>
      </c>
      <c r="D25">
        <f t="shared" si="1"/>
        <v>2</v>
      </c>
      <c r="E25">
        <f t="shared" si="2"/>
        <v>1</v>
      </c>
    </row>
    <row r="26" spans="1:10">
      <c r="A26" s="10">
        <v>43986</v>
      </c>
      <c r="B26" s="9">
        <v>28.799999</v>
      </c>
      <c r="C26">
        <f t="shared" si="0"/>
        <v>2020</v>
      </c>
      <c r="D26">
        <f t="shared" si="1"/>
        <v>2</v>
      </c>
      <c r="E26">
        <f t="shared" si="2"/>
        <v>1</v>
      </c>
      <c r="G26" s="13">
        <v>22.400166566666666</v>
      </c>
      <c r="H26" s="13">
        <v>30.911818242424243</v>
      </c>
      <c r="I26" s="13">
        <v>28.606585585365849</v>
      </c>
    </row>
    <row r="27" spans="1:10">
      <c r="A27" s="10">
        <v>43987</v>
      </c>
      <c r="B27" s="9">
        <v>27.540001</v>
      </c>
      <c r="C27">
        <f t="shared" si="0"/>
        <v>2020</v>
      </c>
      <c r="D27">
        <f t="shared" si="1"/>
        <v>2</v>
      </c>
      <c r="E27">
        <f t="shared" si="2"/>
        <v>1</v>
      </c>
    </row>
    <row r="28" spans="1:10">
      <c r="A28" s="10">
        <v>43990</v>
      </c>
      <c r="B28" s="9">
        <v>27.83</v>
      </c>
      <c r="C28">
        <f t="shared" si="0"/>
        <v>2020</v>
      </c>
      <c r="D28">
        <f t="shared" si="1"/>
        <v>2</v>
      </c>
      <c r="E28">
        <f t="shared" si="2"/>
        <v>1</v>
      </c>
      <c r="G28" s="13">
        <v>22.400166566666666</v>
      </c>
    </row>
    <row r="29" spans="1:10">
      <c r="A29" s="10">
        <v>43991</v>
      </c>
      <c r="B29" s="9">
        <v>27.65</v>
      </c>
      <c r="C29">
        <f t="shared" si="0"/>
        <v>2020</v>
      </c>
      <c r="D29">
        <f t="shared" si="1"/>
        <v>2</v>
      </c>
      <c r="E29">
        <f t="shared" si="2"/>
        <v>1</v>
      </c>
      <c r="G29" s="13">
        <v>30.911818242424243</v>
      </c>
    </row>
    <row r="30" spans="1:10">
      <c r="A30" s="10">
        <v>43992</v>
      </c>
      <c r="B30" s="9">
        <v>30.42</v>
      </c>
      <c r="C30">
        <f t="shared" si="0"/>
        <v>2020</v>
      </c>
      <c r="D30">
        <f t="shared" si="1"/>
        <v>2</v>
      </c>
      <c r="E30">
        <f t="shared" si="2"/>
        <v>1</v>
      </c>
      <c r="G30" s="13">
        <v>28.606585585365849</v>
      </c>
    </row>
    <row r="31" spans="1:10">
      <c r="A31" s="10">
        <v>43993</v>
      </c>
      <c r="B31" s="9">
        <v>33.459999000000003</v>
      </c>
      <c r="C31">
        <f t="shared" si="0"/>
        <v>2020</v>
      </c>
      <c r="D31">
        <f t="shared" si="1"/>
        <v>2</v>
      </c>
      <c r="E31">
        <f t="shared" si="2"/>
        <v>1</v>
      </c>
    </row>
    <row r="32" spans="1:10">
      <c r="A32" s="10">
        <v>43994</v>
      </c>
      <c r="B32" s="9">
        <v>36.810001</v>
      </c>
      <c r="C32">
        <f t="shared" si="0"/>
        <v>2020</v>
      </c>
      <c r="D32">
        <f t="shared" si="1"/>
        <v>2</v>
      </c>
      <c r="E32">
        <f t="shared" si="2"/>
        <v>1</v>
      </c>
    </row>
    <row r="33" spans="1:5">
      <c r="A33" s="10">
        <v>43997</v>
      </c>
      <c r="B33" s="9">
        <v>40.490001999999997</v>
      </c>
      <c r="C33">
        <f t="shared" si="0"/>
        <v>2020</v>
      </c>
      <c r="D33">
        <f t="shared" si="1"/>
        <v>2</v>
      </c>
      <c r="E33">
        <f t="shared" si="2"/>
        <v>1</v>
      </c>
    </row>
    <row r="34" spans="1:5">
      <c r="A34" s="10">
        <v>43998</v>
      </c>
      <c r="B34" s="9">
        <v>38.720001000000003</v>
      </c>
      <c r="C34">
        <f t="shared" si="0"/>
        <v>2020</v>
      </c>
      <c r="D34">
        <f t="shared" si="1"/>
        <v>2</v>
      </c>
      <c r="E34">
        <f t="shared" si="2"/>
        <v>1</v>
      </c>
    </row>
    <row r="35" spans="1:5">
      <c r="A35" s="10">
        <v>43999</v>
      </c>
      <c r="B35" s="9">
        <v>42.59</v>
      </c>
      <c r="C35">
        <f t="shared" si="0"/>
        <v>2020</v>
      </c>
      <c r="D35">
        <f t="shared" si="1"/>
        <v>2</v>
      </c>
      <c r="E35">
        <f t="shared" si="2"/>
        <v>1</v>
      </c>
    </row>
    <row r="36" spans="1:5">
      <c r="A36" s="10">
        <v>44000</v>
      </c>
      <c r="B36" s="9">
        <v>38.330002</v>
      </c>
      <c r="C36">
        <f t="shared" si="0"/>
        <v>2020</v>
      </c>
      <c r="D36">
        <f t="shared" si="1"/>
        <v>2</v>
      </c>
      <c r="E36">
        <f t="shared" si="2"/>
        <v>1</v>
      </c>
    </row>
    <row r="37" spans="1:5">
      <c r="A37" s="10">
        <v>44001</v>
      </c>
      <c r="B37" s="9">
        <v>35.310001</v>
      </c>
      <c r="C37">
        <f t="shared" si="0"/>
        <v>2020</v>
      </c>
      <c r="D37">
        <f t="shared" si="1"/>
        <v>2</v>
      </c>
      <c r="E37">
        <f t="shared" si="2"/>
        <v>1</v>
      </c>
    </row>
    <row r="38" spans="1:5">
      <c r="A38" s="10">
        <v>44004</v>
      </c>
      <c r="B38" s="9">
        <v>34.700001</v>
      </c>
      <c r="C38">
        <f t="shared" si="0"/>
        <v>2020</v>
      </c>
      <c r="D38">
        <f t="shared" si="1"/>
        <v>2</v>
      </c>
      <c r="E38">
        <f t="shared" si="2"/>
        <v>1</v>
      </c>
    </row>
    <row r="39" spans="1:5">
      <c r="A39" s="10">
        <v>44005</v>
      </c>
      <c r="B39" s="9">
        <v>35.189999</v>
      </c>
      <c r="C39">
        <f t="shared" si="0"/>
        <v>2020</v>
      </c>
      <c r="D39">
        <f t="shared" si="1"/>
        <v>2</v>
      </c>
      <c r="E39">
        <f t="shared" si="2"/>
        <v>1</v>
      </c>
    </row>
    <row r="40" spans="1:5">
      <c r="A40" s="10">
        <v>44006</v>
      </c>
      <c r="B40" s="9">
        <v>33.25</v>
      </c>
      <c r="C40">
        <f t="shared" si="0"/>
        <v>2020</v>
      </c>
      <c r="D40">
        <f t="shared" si="1"/>
        <v>2</v>
      </c>
      <c r="E40">
        <f t="shared" si="2"/>
        <v>1</v>
      </c>
    </row>
    <row r="41" spans="1:5">
      <c r="A41" s="10">
        <v>44011</v>
      </c>
      <c r="B41" s="9">
        <v>34.849997999999999</v>
      </c>
      <c r="C41">
        <f t="shared" si="0"/>
        <v>2020</v>
      </c>
      <c r="D41">
        <f t="shared" si="1"/>
        <v>2</v>
      </c>
      <c r="E41">
        <f t="shared" si="2"/>
        <v>1</v>
      </c>
    </row>
    <row r="42" spans="1:5">
      <c r="A42" s="10">
        <v>44012</v>
      </c>
      <c r="B42" s="9">
        <v>35.529998999999997</v>
      </c>
      <c r="C42">
        <f t="shared" si="0"/>
        <v>2020</v>
      </c>
      <c r="D42">
        <f t="shared" si="1"/>
        <v>2</v>
      </c>
      <c r="E42">
        <f t="shared" si="2"/>
        <v>1</v>
      </c>
    </row>
    <row r="43" spans="1:5">
      <c r="A43" s="10">
        <v>44013</v>
      </c>
      <c r="B43" s="9">
        <v>35.060001</v>
      </c>
      <c r="C43">
        <f t="shared" si="0"/>
        <v>2020</v>
      </c>
      <c r="D43">
        <f t="shared" si="1"/>
        <v>3</v>
      </c>
      <c r="E43">
        <f t="shared" si="2"/>
        <v>2</v>
      </c>
    </row>
    <row r="44" spans="1:5">
      <c r="A44" s="10">
        <v>44014</v>
      </c>
      <c r="B44" s="9">
        <v>36.110000999999997</v>
      </c>
      <c r="C44">
        <f t="shared" si="0"/>
        <v>2020</v>
      </c>
      <c r="D44">
        <f t="shared" si="1"/>
        <v>3</v>
      </c>
      <c r="E44">
        <f t="shared" si="2"/>
        <v>2</v>
      </c>
    </row>
    <row r="45" spans="1:5">
      <c r="A45" s="10">
        <v>44015</v>
      </c>
      <c r="B45" s="9">
        <v>34.669998</v>
      </c>
      <c r="C45">
        <f t="shared" si="0"/>
        <v>2020</v>
      </c>
      <c r="D45">
        <f t="shared" si="1"/>
        <v>3</v>
      </c>
      <c r="E45">
        <f t="shared" si="2"/>
        <v>2</v>
      </c>
    </row>
    <row r="46" spans="1:5">
      <c r="A46" s="10">
        <v>44018</v>
      </c>
      <c r="B46" s="9">
        <v>35.080002</v>
      </c>
      <c r="C46">
        <f t="shared" si="0"/>
        <v>2020</v>
      </c>
      <c r="D46">
        <f t="shared" si="1"/>
        <v>3</v>
      </c>
      <c r="E46">
        <f t="shared" si="2"/>
        <v>2</v>
      </c>
    </row>
    <row r="47" spans="1:5">
      <c r="A47" s="10">
        <v>44019</v>
      </c>
      <c r="B47" s="9">
        <v>38.590000000000003</v>
      </c>
      <c r="C47">
        <f t="shared" si="0"/>
        <v>2020</v>
      </c>
      <c r="D47">
        <f t="shared" si="1"/>
        <v>3</v>
      </c>
      <c r="E47">
        <f t="shared" si="2"/>
        <v>2</v>
      </c>
    </row>
    <row r="48" spans="1:5">
      <c r="A48" s="10">
        <v>44020</v>
      </c>
      <c r="B48" s="9">
        <v>39.029998999999997</v>
      </c>
      <c r="C48">
        <f t="shared" si="0"/>
        <v>2020</v>
      </c>
      <c r="D48">
        <f t="shared" si="1"/>
        <v>3</v>
      </c>
      <c r="E48">
        <f t="shared" si="2"/>
        <v>2</v>
      </c>
    </row>
    <row r="49" spans="1:5">
      <c r="A49" s="10">
        <v>44021</v>
      </c>
      <c r="B49" s="9">
        <v>40.279998999999997</v>
      </c>
      <c r="C49">
        <f t="shared" si="0"/>
        <v>2020</v>
      </c>
      <c r="D49">
        <f t="shared" si="1"/>
        <v>3</v>
      </c>
      <c r="E49">
        <f t="shared" si="2"/>
        <v>2</v>
      </c>
    </row>
    <row r="50" spans="1:5">
      <c r="A50" s="10">
        <v>44022</v>
      </c>
      <c r="B50" s="9">
        <v>42</v>
      </c>
      <c r="C50">
        <f t="shared" si="0"/>
        <v>2020</v>
      </c>
      <c r="D50">
        <f t="shared" si="1"/>
        <v>3</v>
      </c>
      <c r="E50">
        <f t="shared" si="2"/>
        <v>2</v>
      </c>
    </row>
    <row r="51" spans="1:5">
      <c r="A51" s="10">
        <v>44025</v>
      </c>
      <c r="B51" s="9">
        <v>42.110000999999997</v>
      </c>
      <c r="C51">
        <f t="shared" si="0"/>
        <v>2020</v>
      </c>
      <c r="D51">
        <f t="shared" si="1"/>
        <v>3</v>
      </c>
      <c r="E51">
        <f t="shared" si="2"/>
        <v>2</v>
      </c>
    </row>
    <row r="52" spans="1:5">
      <c r="A52" s="10">
        <v>44026</v>
      </c>
      <c r="B52" s="9">
        <v>38.169998</v>
      </c>
      <c r="C52">
        <f t="shared" si="0"/>
        <v>2020</v>
      </c>
      <c r="D52">
        <f t="shared" si="1"/>
        <v>3</v>
      </c>
      <c r="E52">
        <f t="shared" si="2"/>
        <v>2</v>
      </c>
    </row>
    <row r="53" spans="1:5">
      <c r="A53" s="10">
        <v>44027</v>
      </c>
      <c r="B53" s="9">
        <v>37.900002000000001</v>
      </c>
      <c r="C53">
        <f t="shared" si="0"/>
        <v>2020</v>
      </c>
      <c r="D53">
        <f t="shared" si="1"/>
        <v>3</v>
      </c>
      <c r="E53">
        <f t="shared" si="2"/>
        <v>2</v>
      </c>
    </row>
    <row r="54" spans="1:5">
      <c r="A54" s="10">
        <v>44028</v>
      </c>
      <c r="B54" s="9">
        <v>34.110000999999997</v>
      </c>
      <c r="C54">
        <f t="shared" si="0"/>
        <v>2020</v>
      </c>
      <c r="D54">
        <f t="shared" si="1"/>
        <v>3</v>
      </c>
      <c r="E54">
        <f t="shared" si="2"/>
        <v>2</v>
      </c>
    </row>
    <row r="55" spans="1:5">
      <c r="A55" s="10">
        <v>44029</v>
      </c>
      <c r="B55" s="9">
        <v>34.610000999999997</v>
      </c>
      <c r="C55">
        <f t="shared" si="0"/>
        <v>2020</v>
      </c>
      <c r="D55">
        <f t="shared" si="1"/>
        <v>3</v>
      </c>
      <c r="E55">
        <f t="shared" si="2"/>
        <v>2</v>
      </c>
    </row>
    <row r="56" spans="1:5">
      <c r="A56" s="10">
        <v>44032</v>
      </c>
      <c r="B56" s="9">
        <v>36.299999</v>
      </c>
      <c r="C56">
        <f t="shared" si="0"/>
        <v>2020</v>
      </c>
      <c r="D56">
        <f t="shared" si="1"/>
        <v>3</v>
      </c>
      <c r="E56">
        <f t="shared" si="2"/>
        <v>2</v>
      </c>
    </row>
    <row r="57" spans="1:5">
      <c r="A57" s="10">
        <v>44033</v>
      </c>
      <c r="B57" s="9">
        <v>37.090000000000003</v>
      </c>
      <c r="C57">
        <f t="shared" si="0"/>
        <v>2020</v>
      </c>
      <c r="D57">
        <f t="shared" si="1"/>
        <v>3</v>
      </c>
      <c r="E57">
        <f t="shared" si="2"/>
        <v>2</v>
      </c>
    </row>
    <row r="58" spans="1:5">
      <c r="A58" s="10">
        <v>44034</v>
      </c>
      <c r="B58" s="9">
        <v>36.459999000000003</v>
      </c>
      <c r="C58">
        <f t="shared" si="0"/>
        <v>2020</v>
      </c>
      <c r="D58">
        <f t="shared" si="1"/>
        <v>3</v>
      </c>
      <c r="E58">
        <f t="shared" si="2"/>
        <v>2</v>
      </c>
    </row>
    <row r="59" spans="1:5">
      <c r="A59" s="10">
        <v>44035</v>
      </c>
      <c r="B59" s="9">
        <v>35.82</v>
      </c>
      <c r="C59">
        <f t="shared" si="0"/>
        <v>2020</v>
      </c>
      <c r="D59">
        <f t="shared" si="1"/>
        <v>3</v>
      </c>
      <c r="E59">
        <f t="shared" si="2"/>
        <v>2</v>
      </c>
    </row>
    <row r="60" spans="1:5">
      <c r="A60" s="10">
        <v>44036</v>
      </c>
      <c r="B60" s="9">
        <v>33.310001</v>
      </c>
      <c r="C60">
        <f t="shared" si="0"/>
        <v>2020</v>
      </c>
      <c r="D60">
        <f t="shared" si="1"/>
        <v>3</v>
      </c>
      <c r="E60">
        <f t="shared" si="2"/>
        <v>2</v>
      </c>
    </row>
    <row r="61" spans="1:5">
      <c r="A61" s="10">
        <v>44039</v>
      </c>
      <c r="B61" s="9">
        <v>33</v>
      </c>
      <c r="C61">
        <f t="shared" si="0"/>
        <v>2020</v>
      </c>
      <c r="D61">
        <f t="shared" si="1"/>
        <v>3</v>
      </c>
      <c r="E61">
        <f t="shared" si="2"/>
        <v>2</v>
      </c>
    </row>
    <row r="62" spans="1:5">
      <c r="A62" s="10">
        <v>44040</v>
      </c>
      <c r="B62" s="9">
        <v>33.57</v>
      </c>
      <c r="C62">
        <f t="shared" si="0"/>
        <v>2020</v>
      </c>
      <c r="D62">
        <f t="shared" si="1"/>
        <v>3</v>
      </c>
      <c r="E62">
        <f t="shared" si="2"/>
        <v>2</v>
      </c>
    </row>
    <row r="63" spans="1:5">
      <c r="A63" s="10">
        <v>44041</v>
      </c>
      <c r="B63" s="9">
        <v>34.159999999999997</v>
      </c>
      <c r="C63">
        <f t="shared" si="0"/>
        <v>2020</v>
      </c>
      <c r="D63">
        <f t="shared" si="1"/>
        <v>3</v>
      </c>
      <c r="E63">
        <f t="shared" si="2"/>
        <v>2</v>
      </c>
    </row>
    <row r="64" spans="1:5">
      <c r="A64" s="10">
        <v>44042</v>
      </c>
      <c r="B64" s="9">
        <v>34.380001</v>
      </c>
      <c r="C64">
        <f t="shared" si="0"/>
        <v>2020</v>
      </c>
      <c r="D64">
        <f t="shared" si="1"/>
        <v>3</v>
      </c>
      <c r="E64">
        <f t="shared" si="2"/>
        <v>2</v>
      </c>
    </row>
    <row r="65" spans="1:5">
      <c r="A65" s="10">
        <v>44043</v>
      </c>
      <c r="B65" s="9">
        <v>34.970001000000003</v>
      </c>
      <c r="C65">
        <f t="shared" si="0"/>
        <v>2020</v>
      </c>
      <c r="D65">
        <f t="shared" si="1"/>
        <v>3</v>
      </c>
      <c r="E65">
        <f t="shared" si="2"/>
        <v>2</v>
      </c>
    </row>
    <row r="66" spans="1:5">
      <c r="A66" s="10">
        <v>44046</v>
      </c>
      <c r="B66" s="9">
        <v>35.18</v>
      </c>
      <c r="C66">
        <f t="shared" si="0"/>
        <v>2020</v>
      </c>
      <c r="D66">
        <f t="shared" si="1"/>
        <v>3</v>
      </c>
      <c r="E66">
        <f t="shared" si="2"/>
        <v>2</v>
      </c>
    </row>
    <row r="67" spans="1:5">
      <c r="A67" s="10">
        <v>44047</v>
      </c>
      <c r="B67" s="9">
        <v>33.950001</v>
      </c>
      <c r="C67">
        <f t="shared" ref="C67:C130" si="3">YEAR(A67)</f>
        <v>2020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>
      <c r="A68" s="10">
        <v>44048</v>
      </c>
      <c r="B68" s="9">
        <v>34.450001</v>
      </c>
      <c r="C68">
        <f t="shared" si="3"/>
        <v>2020</v>
      </c>
      <c r="D68">
        <f t="shared" si="4"/>
        <v>3</v>
      </c>
      <c r="E68">
        <f t="shared" si="5"/>
        <v>2</v>
      </c>
    </row>
    <row r="69" spans="1:5">
      <c r="A69" s="10">
        <v>44049</v>
      </c>
      <c r="B69" s="9">
        <v>33.509998000000003</v>
      </c>
      <c r="C69">
        <f t="shared" si="3"/>
        <v>2020</v>
      </c>
      <c r="D69">
        <f t="shared" si="4"/>
        <v>3</v>
      </c>
      <c r="E69">
        <f t="shared" si="5"/>
        <v>2</v>
      </c>
    </row>
    <row r="70" spans="1:5">
      <c r="A70" s="10">
        <v>44050</v>
      </c>
      <c r="B70" s="9">
        <v>32.360000999999997</v>
      </c>
      <c r="C70">
        <f t="shared" si="3"/>
        <v>2020</v>
      </c>
      <c r="D70">
        <f t="shared" si="4"/>
        <v>3</v>
      </c>
      <c r="E70">
        <f t="shared" si="5"/>
        <v>2</v>
      </c>
    </row>
    <row r="71" spans="1:5">
      <c r="A71" s="10">
        <v>44053</v>
      </c>
      <c r="B71" s="9">
        <v>32.020000000000003</v>
      </c>
      <c r="C71">
        <f t="shared" si="3"/>
        <v>2020</v>
      </c>
      <c r="D71">
        <f t="shared" si="4"/>
        <v>3</v>
      </c>
      <c r="E71">
        <f t="shared" si="5"/>
        <v>2</v>
      </c>
    </row>
    <row r="72" spans="1:5">
      <c r="A72" s="10">
        <v>44054</v>
      </c>
      <c r="B72" s="9">
        <v>31.09</v>
      </c>
      <c r="C72">
        <f t="shared" si="3"/>
        <v>2020</v>
      </c>
      <c r="D72">
        <f t="shared" si="4"/>
        <v>3</v>
      </c>
      <c r="E72">
        <f t="shared" si="5"/>
        <v>2</v>
      </c>
    </row>
    <row r="73" spans="1:5">
      <c r="A73" s="10">
        <v>44055</v>
      </c>
      <c r="B73" s="9">
        <v>29.780000999999999</v>
      </c>
      <c r="C73">
        <f t="shared" si="3"/>
        <v>2020</v>
      </c>
      <c r="D73">
        <f t="shared" si="4"/>
        <v>3</v>
      </c>
      <c r="E73">
        <f t="shared" si="5"/>
        <v>2</v>
      </c>
    </row>
    <row r="74" spans="1:5">
      <c r="A74" s="10">
        <v>44056</v>
      </c>
      <c r="B74" s="9">
        <v>29.889999</v>
      </c>
      <c r="C74">
        <f t="shared" si="3"/>
        <v>2020</v>
      </c>
      <c r="D74">
        <f t="shared" si="4"/>
        <v>3</v>
      </c>
      <c r="E74">
        <f t="shared" si="5"/>
        <v>2</v>
      </c>
    </row>
    <row r="75" spans="1:5">
      <c r="A75" s="10">
        <v>44057</v>
      </c>
      <c r="B75" s="9">
        <v>29.33</v>
      </c>
      <c r="C75">
        <f t="shared" si="3"/>
        <v>2020</v>
      </c>
      <c r="D75">
        <f t="shared" si="4"/>
        <v>3</v>
      </c>
      <c r="E75">
        <f t="shared" si="5"/>
        <v>2</v>
      </c>
    </row>
    <row r="76" spans="1:5">
      <c r="A76" s="10">
        <v>44060</v>
      </c>
      <c r="B76" s="9">
        <v>30.15</v>
      </c>
      <c r="C76">
        <f t="shared" si="3"/>
        <v>2020</v>
      </c>
      <c r="D76">
        <f t="shared" si="4"/>
        <v>3</v>
      </c>
      <c r="E76">
        <f t="shared" si="5"/>
        <v>2</v>
      </c>
    </row>
    <row r="77" spans="1:5">
      <c r="A77" s="10">
        <v>44061</v>
      </c>
      <c r="B77" s="9">
        <v>30.459999</v>
      </c>
      <c r="C77">
        <f t="shared" si="3"/>
        <v>2020</v>
      </c>
      <c r="D77">
        <f t="shared" si="4"/>
        <v>3</v>
      </c>
      <c r="E77">
        <f t="shared" si="5"/>
        <v>2</v>
      </c>
    </row>
    <row r="78" spans="1:5">
      <c r="A78" s="10">
        <v>44062</v>
      </c>
      <c r="B78" s="9">
        <v>29.200001</v>
      </c>
      <c r="C78">
        <f t="shared" si="3"/>
        <v>2020</v>
      </c>
      <c r="D78">
        <f t="shared" si="4"/>
        <v>3</v>
      </c>
      <c r="E78">
        <f t="shared" si="5"/>
        <v>2</v>
      </c>
    </row>
    <row r="79" spans="1:5">
      <c r="A79" s="10">
        <v>44063</v>
      </c>
      <c r="B79" s="9">
        <v>29.379999000000002</v>
      </c>
      <c r="C79">
        <f t="shared" si="3"/>
        <v>2020</v>
      </c>
      <c r="D79">
        <f t="shared" si="4"/>
        <v>3</v>
      </c>
      <c r="E79">
        <f t="shared" si="5"/>
        <v>2</v>
      </c>
    </row>
    <row r="80" spans="1:5">
      <c r="A80" s="10">
        <v>44064</v>
      </c>
      <c r="B80" s="9">
        <v>28.879999000000002</v>
      </c>
      <c r="C80">
        <f t="shared" si="3"/>
        <v>2020</v>
      </c>
      <c r="D80">
        <f t="shared" si="4"/>
        <v>3</v>
      </c>
      <c r="E80">
        <f t="shared" si="5"/>
        <v>2</v>
      </c>
    </row>
    <row r="81" spans="1:5">
      <c r="A81" s="10">
        <v>44067</v>
      </c>
      <c r="B81" s="9">
        <v>29.23</v>
      </c>
      <c r="C81">
        <f t="shared" si="3"/>
        <v>2020</v>
      </c>
      <c r="D81">
        <f t="shared" si="4"/>
        <v>3</v>
      </c>
      <c r="E81">
        <f t="shared" si="5"/>
        <v>2</v>
      </c>
    </row>
    <row r="82" spans="1:5">
      <c r="A82" s="10">
        <v>44068</v>
      </c>
      <c r="B82" s="9">
        <v>28.98</v>
      </c>
      <c r="C82">
        <f t="shared" si="3"/>
        <v>2020</v>
      </c>
      <c r="D82">
        <f t="shared" si="4"/>
        <v>3</v>
      </c>
      <c r="E82">
        <f t="shared" si="5"/>
        <v>2</v>
      </c>
    </row>
    <row r="83" spans="1:5">
      <c r="A83" s="10">
        <v>44069</v>
      </c>
      <c r="B83" s="9">
        <v>29.68</v>
      </c>
      <c r="C83">
        <f t="shared" si="3"/>
        <v>2020</v>
      </c>
      <c r="D83">
        <f t="shared" si="4"/>
        <v>3</v>
      </c>
      <c r="E83">
        <f t="shared" si="5"/>
        <v>2</v>
      </c>
    </row>
    <row r="84" spans="1:5">
      <c r="A84" s="10">
        <v>44070</v>
      </c>
      <c r="B84" s="9">
        <v>28.719999000000001</v>
      </c>
      <c r="C84">
        <f t="shared" si="3"/>
        <v>2020</v>
      </c>
      <c r="D84">
        <f t="shared" si="4"/>
        <v>3</v>
      </c>
      <c r="E84">
        <f t="shared" si="5"/>
        <v>2</v>
      </c>
    </row>
    <row r="85" spans="1:5">
      <c r="A85" s="10">
        <v>44071</v>
      </c>
      <c r="B85" s="9">
        <v>28.379999000000002</v>
      </c>
      <c r="C85">
        <f t="shared" si="3"/>
        <v>2020</v>
      </c>
      <c r="D85">
        <f t="shared" si="4"/>
        <v>3</v>
      </c>
      <c r="E85">
        <f t="shared" si="5"/>
        <v>2</v>
      </c>
    </row>
    <row r="86" spans="1:5">
      <c r="A86" s="10">
        <v>44074</v>
      </c>
      <c r="B86" s="9">
        <v>28.530000999999999</v>
      </c>
      <c r="C86">
        <f t="shared" si="3"/>
        <v>2020</v>
      </c>
      <c r="D86">
        <f t="shared" si="4"/>
        <v>3</v>
      </c>
      <c r="E86">
        <f t="shared" si="5"/>
        <v>2</v>
      </c>
    </row>
    <row r="87" spans="1:5">
      <c r="A87" s="10">
        <v>44075</v>
      </c>
      <c r="B87" s="9">
        <v>28.190000999999999</v>
      </c>
      <c r="C87">
        <f t="shared" si="3"/>
        <v>2020</v>
      </c>
      <c r="D87">
        <f t="shared" si="4"/>
        <v>3</v>
      </c>
      <c r="E87">
        <f t="shared" si="5"/>
        <v>2</v>
      </c>
    </row>
    <row r="88" spans="1:5">
      <c r="A88" s="10">
        <v>44076</v>
      </c>
      <c r="B88" s="9">
        <v>28.200001</v>
      </c>
      <c r="C88">
        <f t="shared" si="3"/>
        <v>2020</v>
      </c>
      <c r="D88">
        <f t="shared" si="4"/>
        <v>3</v>
      </c>
      <c r="E88">
        <f t="shared" si="5"/>
        <v>2</v>
      </c>
    </row>
    <row r="89" spans="1:5">
      <c r="A89" s="10">
        <v>44077</v>
      </c>
      <c r="B89" s="9">
        <v>28.23</v>
      </c>
      <c r="C89">
        <f t="shared" si="3"/>
        <v>2020</v>
      </c>
      <c r="D89">
        <f t="shared" si="4"/>
        <v>3</v>
      </c>
      <c r="E89">
        <f t="shared" si="5"/>
        <v>2</v>
      </c>
    </row>
    <row r="90" spans="1:5">
      <c r="A90" s="10">
        <v>44078</v>
      </c>
      <c r="B90" s="9">
        <v>27.66</v>
      </c>
      <c r="C90">
        <f t="shared" si="3"/>
        <v>2020</v>
      </c>
      <c r="D90">
        <f t="shared" si="4"/>
        <v>3</v>
      </c>
      <c r="E90">
        <f t="shared" si="5"/>
        <v>2</v>
      </c>
    </row>
    <row r="91" spans="1:5">
      <c r="A91" s="10">
        <v>44081</v>
      </c>
      <c r="B91" s="9">
        <v>26.68</v>
      </c>
      <c r="C91">
        <f t="shared" si="3"/>
        <v>2020</v>
      </c>
      <c r="D91">
        <f t="shared" si="4"/>
        <v>3</v>
      </c>
      <c r="E91">
        <f t="shared" si="5"/>
        <v>2</v>
      </c>
    </row>
    <row r="92" spans="1:5">
      <c r="A92" s="10">
        <v>44082</v>
      </c>
      <c r="B92" s="9">
        <v>25.799999</v>
      </c>
      <c r="C92">
        <f t="shared" si="3"/>
        <v>2020</v>
      </c>
      <c r="D92">
        <f t="shared" si="4"/>
        <v>3</v>
      </c>
      <c r="E92">
        <f t="shared" si="5"/>
        <v>2</v>
      </c>
    </row>
    <row r="93" spans="1:5">
      <c r="A93" s="10">
        <v>44083</v>
      </c>
      <c r="B93" s="9">
        <v>24.040001</v>
      </c>
      <c r="C93">
        <f t="shared" si="3"/>
        <v>2020</v>
      </c>
      <c r="D93">
        <f t="shared" si="4"/>
        <v>3</v>
      </c>
      <c r="E93">
        <f t="shared" si="5"/>
        <v>2</v>
      </c>
    </row>
    <row r="94" spans="1:5">
      <c r="A94" s="10">
        <v>44084</v>
      </c>
      <c r="B94" s="9">
        <v>23.540001</v>
      </c>
      <c r="C94">
        <f t="shared" si="3"/>
        <v>2020</v>
      </c>
      <c r="D94">
        <f t="shared" si="4"/>
        <v>3</v>
      </c>
      <c r="E94">
        <f t="shared" si="5"/>
        <v>2</v>
      </c>
    </row>
    <row r="95" spans="1:5">
      <c r="A95" s="10">
        <v>44085</v>
      </c>
      <c r="B95" s="9">
        <v>24.200001</v>
      </c>
      <c r="C95">
        <f t="shared" si="3"/>
        <v>2020</v>
      </c>
      <c r="D95">
        <f t="shared" si="4"/>
        <v>3</v>
      </c>
      <c r="E95">
        <f t="shared" si="5"/>
        <v>2</v>
      </c>
    </row>
    <row r="96" spans="1:5">
      <c r="A96" s="10">
        <v>44088</v>
      </c>
      <c r="B96" s="9">
        <v>25.08</v>
      </c>
      <c r="C96">
        <f t="shared" si="3"/>
        <v>2020</v>
      </c>
      <c r="D96">
        <f t="shared" si="4"/>
        <v>3</v>
      </c>
      <c r="E96">
        <f t="shared" si="5"/>
        <v>2</v>
      </c>
    </row>
    <row r="97" spans="1:5">
      <c r="A97" s="10">
        <v>44089</v>
      </c>
      <c r="B97" s="9">
        <v>25.030000999999999</v>
      </c>
      <c r="C97">
        <f t="shared" si="3"/>
        <v>2020</v>
      </c>
      <c r="D97">
        <f t="shared" si="4"/>
        <v>3</v>
      </c>
      <c r="E97">
        <f t="shared" si="5"/>
        <v>2</v>
      </c>
    </row>
    <row r="98" spans="1:5">
      <c r="A98" s="10">
        <v>44090</v>
      </c>
      <c r="B98" s="9">
        <v>24.559999000000001</v>
      </c>
      <c r="C98">
        <f t="shared" si="3"/>
        <v>2020</v>
      </c>
      <c r="D98">
        <f t="shared" si="4"/>
        <v>3</v>
      </c>
      <c r="E98">
        <f t="shared" si="5"/>
        <v>2</v>
      </c>
    </row>
    <row r="99" spans="1:5">
      <c r="A99" s="10">
        <v>44091</v>
      </c>
      <c r="B99" s="9">
        <v>24.84</v>
      </c>
      <c r="C99">
        <f t="shared" si="3"/>
        <v>2020</v>
      </c>
      <c r="D99">
        <f t="shared" si="4"/>
        <v>3</v>
      </c>
      <c r="E99">
        <f t="shared" si="5"/>
        <v>2</v>
      </c>
    </row>
    <row r="100" spans="1:5">
      <c r="A100" s="10">
        <v>44092</v>
      </c>
      <c r="B100" s="9">
        <v>25.15</v>
      </c>
      <c r="C100">
        <f t="shared" si="3"/>
        <v>2020</v>
      </c>
      <c r="D100">
        <f t="shared" si="4"/>
        <v>3</v>
      </c>
      <c r="E100">
        <f t="shared" si="5"/>
        <v>2</v>
      </c>
    </row>
    <row r="101" spans="1:5">
      <c r="A101" s="10">
        <v>44095</v>
      </c>
      <c r="B101" s="9">
        <v>25.459999</v>
      </c>
      <c r="C101">
        <f t="shared" si="3"/>
        <v>2020</v>
      </c>
      <c r="D101">
        <f t="shared" si="4"/>
        <v>3</v>
      </c>
      <c r="E101">
        <f t="shared" si="5"/>
        <v>2</v>
      </c>
    </row>
    <row r="102" spans="1:5">
      <c r="A102" s="10">
        <v>44096</v>
      </c>
      <c r="B102" s="9">
        <v>25.1</v>
      </c>
      <c r="C102">
        <f t="shared" si="3"/>
        <v>2020</v>
      </c>
      <c r="D102">
        <f t="shared" si="4"/>
        <v>3</v>
      </c>
      <c r="E102">
        <f t="shared" si="5"/>
        <v>2</v>
      </c>
    </row>
    <row r="103" spans="1:5">
      <c r="A103" s="10">
        <v>44097</v>
      </c>
      <c r="B103" s="9">
        <v>25.549999</v>
      </c>
      <c r="C103">
        <f t="shared" si="3"/>
        <v>2020</v>
      </c>
      <c r="D103">
        <f t="shared" si="4"/>
        <v>3</v>
      </c>
      <c r="E103">
        <f t="shared" si="5"/>
        <v>2</v>
      </c>
    </row>
    <row r="104" spans="1:5">
      <c r="A104" s="10">
        <v>44098</v>
      </c>
      <c r="B104" s="9">
        <v>25.1</v>
      </c>
      <c r="C104">
        <f t="shared" si="3"/>
        <v>2020</v>
      </c>
      <c r="D104">
        <f t="shared" si="4"/>
        <v>3</v>
      </c>
      <c r="E104">
        <f t="shared" si="5"/>
        <v>2</v>
      </c>
    </row>
    <row r="105" spans="1:5">
      <c r="A105" s="10">
        <v>44099</v>
      </c>
      <c r="B105" s="9">
        <v>24.620000999999998</v>
      </c>
      <c r="C105">
        <f t="shared" si="3"/>
        <v>2020</v>
      </c>
      <c r="D105">
        <f t="shared" si="4"/>
        <v>3</v>
      </c>
      <c r="E105">
        <f t="shared" si="5"/>
        <v>2</v>
      </c>
    </row>
    <row r="106" spans="1:5">
      <c r="A106" s="10">
        <v>44102</v>
      </c>
      <c r="B106" s="9">
        <v>24.02</v>
      </c>
      <c r="C106">
        <f t="shared" si="3"/>
        <v>2020</v>
      </c>
      <c r="D106">
        <f t="shared" si="4"/>
        <v>3</v>
      </c>
      <c r="E106">
        <f t="shared" si="5"/>
        <v>2</v>
      </c>
    </row>
    <row r="107" spans="1:5">
      <c r="A107" s="10">
        <v>44103</v>
      </c>
      <c r="B107" s="9">
        <v>24.469999000000001</v>
      </c>
      <c r="C107">
        <f t="shared" si="3"/>
        <v>2020</v>
      </c>
      <c r="D107">
        <f t="shared" si="4"/>
        <v>3</v>
      </c>
      <c r="E107">
        <f t="shared" si="5"/>
        <v>2</v>
      </c>
    </row>
    <row r="108" spans="1:5">
      <c r="A108" s="10">
        <v>44104</v>
      </c>
      <c r="B108" s="9">
        <v>24.73</v>
      </c>
      <c r="C108">
        <f t="shared" si="3"/>
        <v>2020</v>
      </c>
      <c r="D108">
        <f t="shared" si="4"/>
        <v>3</v>
      </c>
      <c r="E108">
        <f t="shared" si="5"/>
        <v>2</v>
      </c>
    </row>
    <row r="109" spans="1:5">
      <c r="A109" s="10">
        <v>44113</v>
      </c>
      <c r="B109" s="9">
        <v>25.309999000000001</v>
      </c>
      <c r="C109">
        <f t="shared" si="3"/>
        <v>2020</v>
      </c>
      <c r="D109">
        <f t="shared" si="4"/>
        <v>4</v>
      </c>
      <c r="E109">
        <f t="shared" si="5"/>
        <v>2</v>
      </c>
    </row>
    <row r="110" spans="1:5">
      <c r="A110" s="10">
        <v>44116</v>
      </c>
      <c r="B110" s="9">
        <v>25.68</v>
      </c>
      <c r="C110">
        <f t="shared" si="3"/>
        <v>2020</v>
      </c>
      <c r="D110">
        <f t="shared" si="4"/>
        <v>4</v>
      </c>
      <c r="E110">
        <f t="shared" si="5"/>
        <v>2</v>
      </c>
    </row>
    <row r="111" spans="1:5">
      <c r="A111" s="10">
        <v>44117</v>
      </c>
      <c r="B111" s="9">
        <v>25.540001</v>
      </c>
      <c r="C111">
        <f t="shared" si="3"/>
        <v>2020</v>
      </c>
      <c r="D111">
        <f t="shared" si="4"/>
        <v>4</v>
      </c>
      <c r="E111">
        <f t="shared" si="5"/>
        <v>2</v>
      </c>
    </row>
    <row r="112" spans="1:5">
      <c r="A112" s="10">
        <v>44118</v>
      </c>
      <c r="B112" s="9">
        <v>25.559999000000001</v>
      </c>
      <c r="C112">
        <f t="shared" si="3"/>
        <v>2020</v>
      </c>
      <c r="D112">
        <f t="shared" si="4"/>
        <v>4</v>
      </c>
      <c r="E112">
        <f t="shared" si="5"/>
        <v>2</v>
      </c>
    </row>
    <row r="113" spans="1:5">
      <c r="A113" s="10">
        <v>44119</v>
      </c>
      <c r="B113" s="9">
        <v>25.030000999999999</v>
      </c>
      <c r="C113">
        <f t="shared" si="3"/>
        <v>2020</v>
      </c>
      <c r="D113">
        <f t="shared" si="4"/>
        <v>4</v>
      </c>
      <c r="E113">
        <f t="shared" si="5"/>
        <v>2</v>
      </c>
    </row>
    <row r="114" spans="1:5">
      <c r="A114" s="10">
        <v>44120</v>
      </c>
      <c r="B114" s="9">
        <v>26.969999000000001</v>
      </c>
      <c r="C114">
        <f t="shared" si="3"/>
        <v>2020</v>
      </c>
      <c r="D114">
        <f t="shared" si="4"/>
        <v>4</v>
      </c>
      <c r="E114">
        <f t="shared" si="5"/>
        <v>2</v>
      </c>
    </row>
    <row r="115" spans="1:5">
      <c r="A115" s="10">
        <v>44123</v>
      </c>
      <c r="B115" s="9">
        <v>26.24</v>
      </c>
      <c r="C115">
        <f t="shared" si="3"/>
        <v>2020</v>
      </c>
      <c r="D115">
        <f t="shared" si="4"/>
        <v>4</v>
      </c>
      <c r="E115">
        <f t="shared" si="5"/>
        <v>2</v>
      </c>
    </row>
    <row r="116" spans="1:5">
      <c r="A116" s="10">
        <v>44124</v>
      </c>
      <c r="B116" s="9">
        <v>25.629999000000002</v>
      </c>
      <c r="C116">
        <f t="shared" si="3"/>
        <v>2020</v>
      </c>
      <c r="D116">
        <f t="shared" si="4"/>
        <v>4</v>
      </c>
      <c r="E116">
        <f t="shared" si="5"/>
        <v>2</v>
      </c>
    </row>
    <row r="117" spans="1:5">
      <c r="A117" s="10">
        <v>44125</v>
      </c>
      <c r="B117" s="9">
        <v>24.76</v>
      </c>
      <c r="C117">
        <f t="shared" si="3"/>
        <v>2020</v>
      </c>
      <c r="D117">
        <f t="shared" si="4"/>
        <v>4</v>
      </c>
      <c r="E117">
        <f t="shared" si="5"/>
        <v>2</v>
      </c>
    </row>
    <row r="118" spans="1:5">
      <c r="A118" s="10">
        <v>44126</v>
      </c>
      <c r="B118" s="9">
        <v>24.860001</v>
      </c>
      <c r="C118">
        <f t="shared" si="3"/>
        <v>2020</v>
      </c>
      <c r="D118">
        <f t="shared" si="4"/>
        <v>4</v>
      </c>
      <c r="E118">
        <f t="shared" si="5"/>
        <v>2</v>
      </c>
    </row>
    <row r="119" spans="1:5">
      <c r="A119" s="10">
        <v>44127</v>
      </c>
      <c r="B119" s="9">
        <v>24.469999000000001</v>
      </c>
      <c r="C119">
        <f t="shared" si="3"/>
        <v>2020</v>
      </c>
      <c r="D119">
        <f t="shared" si="4"/>
        <v>4</v>
      </c>
      <c r="E119">
        <f t="shared" si="5"/>
        <v>2</v>
      </c>
    </row>
    <row r="120" spans="1:5">
      <c r="A120" s="10">
        <v>44130</v>
      </c>
      <c r="B120" s="9">
        <v>24.77</v>
      </c>
      <c r="C120">
        <f t="shared" si="3"/>
        <v>2020</v>
      </c>
      <c r="D120">
        <f t="shared" si="4"/>
        <v>4</v>
      </c>
      <c r="E120">
        <f t="shared" si="5"/>
        <v>2</v>
      </c>
    </row>
    <row r="121" spans="1:5">
      <c r="A121" s="10">
        <v>44131</v>
      </c>
      <c r="B121" s="9">
        <v>24.73</v>
      </c>
      <c r="C121">
        <f t="shared" si="3"/>
        <v>2020</v>
      </c>
      <c r="D121">
        <f t="shared" si="4"/>
        <v>4</v>
      </c>
      <c r="E121">
        <f t="shared" si="5"/>
        <v>2</v>
      </c>
    </row>
    <row r="122" spans="1:5">
      <c r="A122" s="10">
        <v>44132</v>
      </c>
      <c r="B122" s="9">
        <v>24.5</v>
      </c>
      <c r="C122">
        <f t="shared" si="3"/>
        <v>2020</v>
      </c>
      <c r="D122">
        <f t="shared" si="4"/>
        <v>4</v>
      </c>
      <c r="E122">
        <f t="shared" si="5"/>
        <v>2</v>
      </c>
    </row>
    <row r="123" spans="1:5">
      <c r="A123" s="10">
        <v>44133</v>
      </c>
      <c r="B123" s="9">
        <v>24.139999</v>
      </c>
      <c r="C123">
        <f t="shared" si="3"/>
        <v>2020</v>
      </c>
      <c r="D123">
        <f t="shared" si="4"/>
        <v>4</v>
      </c>
      <c r="E123">
        <f t="shared" si="5"/>
        <v>2</v>
      </c>
    </row>
    <row r="124" spans="1:5">
      <c r="A124" s="10">
        <v>44134</v>
      </c>
      <c r="B124" s="9">
        <v>23.1</v>
      </c>
      <c r="C124">
        <f t="shared" si="3"/>
        <v>2020</v>
      </c>
      <c r="D124">
        <f t="shared" si="4"/>
        <v>4</v>
      </c>
      <c r="E124">
        <f t="shared" si="5"/>
        <v>2</v>
      </c>
    </row>
    <row r="125" spans="1:5">
      <c r="A125" s="10">
        <v>44137</v>
      </c>
      <c r="B125" s="9">
        <v>21.02</v>
      </c>
      <c r="C125">
        <f t="shared" si="3"/>
        <v>2020</v>
      </c>
      <c r="D125">
        <f t="shared" si="4"/>
        <v>4</v>
      </c>
      <c r="E125">
        <f t="shared" si="5"/>
        <v>2</v>
      </c>
    </row>
    <row r="126" spans="1:5">
      <c r="A126" s="10">
        <v>44138</v>
      </c>
      <c r="B126" s="9">
        <v>22.290001</v>
      </c>
      <c r="C126">
        <f t="shared" si="3"/>
        <v>2020</v>
      </c>
      <c r="D126">
        <f t="shared" si="4"/>
        <v>4</v>
      </c>
      <c r="E126">
        <f t="shared" si="5"/>
        <v>2</v>
      </c>
    </row>
    <row r="127" spans="1:5">
      <c r="A127" s="10">
        <v>44139</v>
      </c>
      <c r="B127" s="9">
        <v>21.959999</v>
      </c>
      <c r="C127">
        <f t="shared" si="3"/>
        <v>2020</v>
      </c>
      <c r="D127">
        <f t="shared" si="4"/>
        <v>4</v>
      </c>
      <c r="E127">
        <f t="shared" si="5"/>
        <v>2</v>
      </c>
    </row>
    <row r="128" spans="1:5">
      <c r="A128" s="10">
        <v>44140</v>
      </c>
      <c r="B128" s="9">
        <v>21.82</v>
      </c>
      <c r="C128">
        <f t="shared" si="3"/>
        <v>2020</v>
      </c>
      <c r="D128">
        <f t="shared" si="4"/>
        <v>4</v>
      </c>
      <c r="E128">
        <f t="shared" si="5"/>
        <v>2</v>
      </c>
    </row>
    <row r="129" spans="1:5">
      <c r="A129" s="10">
        <v>44141</v>
      </c>
      <c r="B129" s="9">
        <v>21.33</v>
      </c>
      <c r="C129">
        <f t="shared" si="3"/>
        <v>2020</v>
      </c>
      <c r="D129">
        <f t="shared" si="4"/>
        <v>4</v>
      </c>
      <c r="E129">
        <f t="shared" si="5"/>
        <v>2</v>
      </c>
    </row>
    <row r="130" spans="1:5">
      <c r="A130" s="10">
        <v>44144</v>
      </c>
      <c r="B130" s="9">
        <v>21.969999000000001</v>
      </c>
      <c r="C130">
        <f t="shared" si="3"/>
        <v>2020</v>
      </c>
      <c r="D130">
        <f t="shared" si="4"/>
        <v>4</v>
      </c>
      <c r="E130">
        <f t="shared" si="5"/>
        <v>2</v>
      </c>
    </row>
    <row r="131" spans="1:5">
      <c r="A131" s="10">
        <v>44145</v>
      </c>
      <c r="B131" s="9">
        <v>21.77</v>
      </c>
      <c r="C131">
        <f t="shared" ref="C131:C168" si="6">YEAR(A131)</f>
        <v>2020</v>
      </c>
      <c r="D131">
        <f t="shared" ref="D131:D168" si="7">ROUNDUP(MONTH(A131)/3,0)</f>
        <v>4</v>
      </c>
      <c r="E131">
        <f t="shared" ref="E131:E168" si="8">ROUND((D131/2),0)</f>
        <v>2</v>
      </c>
    </row>
    <row r="132" spans="1:5">
      <c r="A132" s="10">
        <v>44146</v>
      </c>
      <c r="B132" s="9">
        <v>21.48</v>
      </c>
      <c r="C132">
        <f t="shared" si="6"/>
        <v>2020</v>
      </c>
      <c r="D132">
        <f t="shared" si="7"/>
        <v>4</v>
      </c>
      <c r="E132">
        <f t="shared" si="8"/>
        <v>2</v>
      </c>
    </row>
    <row r="133" spans="1:5">
      <c r="A133" s="10">
        <v>44147</v>
      </c>
      <c r="B133" s="9">
        <v>21.129999000000002</v>
      </c>
      <c r="C133">
        <f t="shared" si="6"/>
        <v>2020</v>
      </c>
      <c r="D133">
        <f t="shared" si="7"/>
        <v>4</v>
      </c>
      <c r="E133">
        <f t="shared" si="8"/>
        <v>2</v>
      </c>
    </row>
    <row r="134" spans="1:5">
      <c r="A134" s="10">
        <v>44148</v>
      </c>
      <c r="B134" s="9">
        <v>21.08</v>
      </c>
      <c r="C134">
        <f t="shared" si="6"/>
        <v>2020</v>
      </c>
      <c r="D134">
        <f t="shared" si="7"/>
        <v>4</v>
      </c>
      <c r="E134">
        <f t="shared" si="8"/>
        <v>2</v>
      </c>
    </row>
    <row r="135" spans="1:5">
      <c r="A135" s="10">
        <v>44151</v>
      </c>
      <c r="B135" s="9">
        <v>20.700001</v>
      </c>
      <c r="C135">
        <f t="shared" si="6"/>
        <v>2020</v>
      </c>
      <c r="D135">
        <f t="shared" si="7"/>
        <v>4</v>
      </c>
      <c r="E135">
        <f t="shared" si="8"/>
        <v>2</v>
      </c>
    </row>
    <row r="136" spans="1:5">
      <c r="A136" s="10">
        <v>44152</v>
      </c>
      <c r="B136" s="9">
        <v>20.059999000000001</v>
      </c>
      <c r="C136">
        <f t="shared" si="6"/>
        <v>2020</v>
      </c>
      <c r="D136">
        <f t="shared" si="7"/>
        <v>4</v>
      </c>
      <c r="E136">
        <f t="shared" si="8"/>
        <v>2</v>
      </c>
    </row>
    <row r="137" spans="1:5">
      <c r="A137" s="10">
        <v>44153</v>
      </c>
      <c r="B137" s="9">
        <v>20.219999000000001</v>
      </c>
      <c r="C137">
        <f t="shared" si="6"/>
        <v>2020</v>
      </c>
      <c r="D137">
        <f t="shared" si="7"/>
        <v>4</v>
      </c>
      <c r="E137">
        <f t="shared" si="8"/>
        <v>2</v>
      </c>
    </row>
    <row r="138" spans="1:5">
      <c r="A138" s="10">
        <v>44154</v>
      </c>
      <c r="B138" s="9">
        <v>20.209999</v>
      </c>
      <c r="C138">
        <f t="shared" si="6"/>
        <v>2020</v>
      </c>
      <c r="D138">
        <f t="shared" si="7"/>
        <v>4</v>
      </c>
      <c r="E138">
        <f t="shared" si="8"/>
        <v>2</v>
      </c>
    </row>
    <row r="139" spans="1:5">
      <c r="A139" s="10">
        <v>44155</v>
      </c>
      <c r="B139" s="9">
        <v>20.149999999999999</v>
      </c>
      <c r="C139">
        <f t="shared" si="6"/>
        <v>2020</v>
      </c>
      <c r="D139">
        <f t="shared" si="7"/>
        <v>4</v>
      </c>
      <c r="E139">
        <f t="shared" si="8"/>
        <v>2</v>
      </c>
    </row>
    <row r="140" spans="1:5">
      <c r="A140" s="10">
        <v>44158</v>
      </c>
      <c r="B140" s="9">
        <v>20.379999000000002</v>
      </c>
      <c r="C140">
        <f t="shared" si="6"/>
        <v>2020</v>
      </c>
      <c r="D140">
        <f t="shared" si="7"/>
        <v>4</v>
      </c>
      <c r="E140">
        <f t="shared" si="8"/>
        <v>2</v>
      </c>
    </row>
    <row r="141" spans="1:5">
      <c r="A141" s="10">
        <v>44159</v>
      </c>
      <c r="B141" s="9">
        <v>20.27</v>
      </c>
      <c r="C141">
        <f t="shared" si="6"/>
        <v>2020</v>
      </c>
      <c r="D141">
        <f t="shared" si="7"/>
        <v>4</v>
      </c>
      <c r="E141">
        <f t="shared" si="8"/>
        <v>2</v>
      </c>
    </row>
    <row r="142" spans="1:5">
      <c r="A142" s="10">
        <v>44160</v>
      </c>
      <c r="B142" s="9">
        <v>19.899999999999999</v>
      </c>
      <c r="C142">
        <f t="shared" si="6"/>
        <v>2020</v>
      </c>
      <c r="D142">
        <f t="shared" si="7"/>
        <v>4</v>
      </c>
      <c r="E142">
        <f t="shared" si="8"/>
        <v>2</v>
      </c>
    </row>
    <row r="143" spans="1:5">
      <c r="A143" s="10">
        <v>44161</v>
      </c>
      <c r="B143" s="9">
        <v>19.98</v>
      </c>
      <c r="C143">
        <f t="shared" si="6"/>
        <v>2020</v>
      </c>
      <c r="D143">
        <f t="shared" si="7"/>
        <v>4</v>
      </c>
      <c r="E143">
        <f t="shared" si="8"/>
        <v>2</v>
      </c>
    </row>
    <row r="144" spans="1:5">
      <c r="A144" s="10">
        <v>44162</v>
      </c>
      <c r="B144" s="9">
        <v>19.399999999999999</v>
      </c>
      <c r="C144">
        <f t="shared" si="6"/>
        <v>2020</v>
      </c>
      <c r="D144">
        <f t="shared" si="7"/>
        <v>4</v>
      </c>
      <c r="E144">
        <f t="shared" si="8"/>
        <v>2</v>
      </c>
    </row>
    <row r="145" spans="1:5">
      <c r="A145" s="10">
        <v>44165</v>
      </c>
      <c r="B145" s="9">
        <v>19.07</v>
      </c>
      <c r="C145">
        <f t="shared" si="6"/>
        <v>2020</v>
      </c>
      <c r="D145">
        <f t="shared" si="7"/>
        <v>4</v>
      </c>
      <c r="E145">
        <f t="shared" si="8"/>
        <v>2</v>
      </c>
    </row>
    <row r="146" spans="1:5">
      <c r="A146" s="10">
        <v>44166</v>
      </c>
      <c r="B146" s="9">
        <v>20.030000999999999</v>
      </c>
      <c r="C146">
        <f t="shared" si="6"/>
        <v>2020</v>
      </c>
      <c r="D146">
        <f t="shared" si="7"/>
        <v>4</v>
      </c>
      <c r="E146">
        <f t="shared" si="8"/>
        <v>2</v>
      </c>
    </row>
    <row r="147" spans="1:5">
      <c r="A147" s="10">
        <v>44167</v>
      </c>
      <c r="B147" s="9">
        <v>22.030000999999999</v>
      </c>
      <c r="C147">
        <f t="shared" si="6"/>
        <v>2020</v>
      </c>
      <c r="D147">
        <f t="shared" si="7"/>
        <v>4</v>
      </c>
      <c r="E147">
        <f t="shared" si="8"/>
        <v>2</v>
      </c>
    </row>
    <row r="148" spans="1:5">
      <c r="A148" s="10">
        <v>44168</v>
      </c>
      <c r="B148" s="9">
        <v>24.23</v>
      </c>
      <c r="C148">
        <f t="shared" si="6"/>
        <v>2020</v>
      </c>
      <c r="D148">
        <f t="shared" si="7"/>
        <v>4</v>
      </c>
      <c r="E148">
        <f t="shared" si="8"/>
        <v>2</v>
      </c>
    </row>
    <row r="149" spans="1:5">
      <c r="A149" s="10">
        <v>44169</v>
      </c>
      <c r="B149" s="9">
        <v>26.65</v>
      </c>
      <c r="C149">
        <f t="shared" si="6"/>
        <v>2020</v>
      </c>
      <c r="D149">
        <f t="shared" si="7"/>
        <v>4</v>
      </c>
      <c r="E149">
        <f t="shared" si="8"/>
        <v>2</v>
      </c>
    </row>
    <row r="150" spans="1:5">
      <c r="A150" s="10">
        <v>44172</v>
      </c>
      <c r="B150" s="9">
        <v>25.66</v>
      </c>
      <c r="C150">
        <f t="shared" si="6"/>
        <v>2020</v>
      </c>
      <c r="D150">
        <f t="shared" si="7"/>
        <v>4</v>
      </c>
      <c r="E150">
        <f t="shared" si="8"/>
        <v>2</v>
      </c>
    </row>
    <row r="151" spans="1:5">
      <c r="A151" s="10">
        <v>44173</v>
      </c>
      <c r="B151" s="9">
        <v>23.09</v>
      </c>
      <c r="C151">
        <f t="shared" si="6"/>
        <v>2020</v>
      </c>
      <c r="D151">
        <f t="shared" si="7"/>
        <v>4</v>
      </c>
      <c r="E151">
        <f t="shared" si="8"/>
        <v>2</v>
      </c>
    </row>
    <row r="152" spans="1:5">
      <c r="A152" s="10">
        <v>44174</v>
      </c>
      <c r="B152" s="9">
        <v>22.65</v>
      </c>
      <c r="C152">
        <f t="shared" si="6"/>
        <v>2020</v>
      </c>
      <c r="D152">
        <f t="shared" si="7"/>
        <v>4</v>
      </c>
      <c r="E152">
        <f t="shared" si="8"/>
        <v>2</v>
      </c>
    </row>
    <row r="153" spans="1:5">
      <c r="A153" s="10">
        <v>44175</v>
      </c>
      <c r="B153" s="9">
        <v>21.58</v>
      </c>
      <c r="C153">
        <f t="shared" si="6"/>
        <v>2020</v>
      </c>
      <c r="D153">
        <f t="shared" si="7"/>
        <v>4</v>
      </c>
      <c r="E153">
        <f t="shared" si="8"/>
        <v>2</v>
      </c>
    </row>
    <row r="154" spans="1:5">
      <c r="A154" s="10">
        <v>44176</v>
      </c>
      <c r="B154" s="9">
        <v>20.549999</v>
      </c>
      <c r="C154">
        <f t="shared" si="6"/>
        <v>2020</v>
      </c>
      <c r="D154">
        <f t="shared" si="7"/>
        <v>4</v>
      </c>
      <c r="E154">
        <f t="shared" si="8"/>
        <v>2</v>
      </c>
    </row>
    <row r="155" spans="1:5">
      <c r="A155" s="10">
        <v>44179</v>
      </c>
      <c r="B155" s="9">
        <v>22.610001</v>
      </c>
      <c r="C155">
        <f t="shared" si="6"/>
        <v>2020</v>
      </c>
      <c r="D155">
        <f t="shared" si="7"/>
        <v>4</v>
      </c>
      <c r="E155">
        <f t="shared" si="8"/>
        <v>2</v>
      </c>
    </row>
    <row r="156" spans="1:5">
      <c r="A156" s="10">
        <v>44180</v>
      </c>
      <c r="B156" s="9">
        <v>23.18</v>
      </c>
      <c r="C156">
        <f t="shared" si="6"/>
        <v>2020</v>
      </c>
      <c r="D156">
        <f t="shared" si="7"/>
        <v>4</v>
      </c>
      <c r="E156">
        <f t="shared" si="8"/>
        <v>2</v>
      </c>
    </row>
    <row r="157" spans="1:5">
      <c r="A157" s="10">
        <v>44181</v>
      </c>
      <c r="B157" s="9">
        <v>22.74</v>
      </c>
      <c r="C157">
        <f t="shared" si="6"/>
        <v>2020</v>
      </c>
      <c r="D157">
        <f t="shared" si="7"/>
        <v>4</v>
      </c>
      <c r="E157">
        <f t="shared" si="8"/>
        <v>2</v>
      </c>
    </row>
    <row r="158" spans="1:5">
      <c r="A158" s="10">
        <v>44182</v>
      </c>
      <c r="B158" s="9">
        <v>22.389999</v>
      </c>
      <c r="C158">
        <f t="shared" si="6"/>
        <v>2020</v>
      </c>
      <c r="D158">
        <f t="shared" si="7"/>
        <v>4</v>
      </c>
      <c r="E158">
        <f t="shared" si="8"/>
        <v>2</v>
      </c>
    </row>
    <row r="159" spans="1:5">
      <c r="A159" s="10">
        <v>44183</v>
      </c>
      <c r="B159" s="9">
        <v>22.700001</v>
      </c>
      <c r="C159">
        <f t="shared" si="6"/>
        <v>2020</v>
      </c>
      <c r="D159">
        <f t="shared" si="7"/>
        <v>4</v>
      </c>
      <c r="E159">
        <f t="shared" si="8"/>
        <v>2</v>
      </c>
    </row>
    <row r="160" spans="1:5">
      <c r="A160" s="10">
        <v>44186</v>
      </c>
      <c r="B160" s="9">
        <v>22.059999000000001</v>
      </c>
      <c r="C160">
        <f t="shared" si="6"/>
        <v>2020</v>
      </c>
      <c r="D160">
        <f t="shared" si="7"/>
        <v>4</v>
      </c>
      <c r="E160">
        <f t="shared" si="8"/>
        <v>2</v>
      </c>
    </row>
    <row r="161" spans="1:5">
      <c r="A161" s="10">
        <v>44187</v>
      </c>
      <c r="B161" s="9">
        <v>22.08</v>
      </c>
      <c r="C161">
        <f t="shared" si="6"/>
        <v>2020</v>
      </c>
      <c r="D161">
        <f t="shared" si="7"/>
        <v>4</v>
      </c>
      <c r="E161">
        <f t="shared" si="8"/>
        <v>2</v>
      </c>
    </row>
    <row r="162" spans="1:5">
      <c r="A162" s="10">
        <v>44188</v>
      </c>
      <c r="B162" s="9">
        <v>21.09</v>
      </c>
      <c r="C162">
        <f t="shared" si="6"/>
        <v>2020</v>
      </c>
      <c r="D162">
        <f t="shared" si="7"/>
        <v>4</v>
      </c>
      <c r="E162">
        <f t="shared" si="8"/>
        <v>2</v>
      </c>
    </row>
    <row r="163" spans="1:5">
      <c r="A163" s="10">
        <v>44189</v>
      </c>
      <c r="B163" s="9">
        <v>20.09</v>
      </c>
      <c r="C163">
        <f t="shared" si="6"/>
        <v>2020</v>
      </c>
      <c r="D163">
        <f t="shared" si="7"/>
        <v>4</v>
      </c>
      <c r="E163">
        <f t="shared" si="8"/>
        <v>2</v>
      </c>
    </row>
    <row r="164" spans="1:5">
      <c r="A164" s="10">
        <v>44190</v>
      </c>
      <c r="B164" s="9">
        <v>20.280000999999999</v>
      </c>
      <c r="C164">
        <f t="shared" si="6"/>
        <v>2020</v>
      </c>
      <c r="D164">
        <f t="shared" si="7"/>
        <v>4</v>
      </c>
      <c r="E164">
        <f t="shared" si="8"/>
        <v>2</v>
      </c>
    </row>
    <row r="165" spans="1:5">
      <c r="A165" s="10">
        <v>44193</v>
      </c>
      <c r="B165" s="9">
        <v>20.399999999999999</v>
      </c>
      <c r="C165">
        <f t="shared" si="6"/>
        <v>2020</v>
      </c>
      <c r="D165">
        <f t="shared" si="7"/>
        <v>4</v>
      </c>
      <c r="E165">
        <f t="shared" si="8"/>
        <v>2</v>
      </c>
    </row>
    <row r="166" spans="1:5">
      <c r="A166" s="10">
        <v>44194</v>
      </c>
      <c r="B166" s="9">
        <v>19.920000000000002</v>
      </c>
      <c r="C166">
        <f t="shared" si="6"/>
        <v>2020</v>
      </c>
      <c r="D166">
        <f t="shared" si="7"/>
        <v>4</v>
      </c>
      <c r="E166">
        <f t="shared" si="8"/>
        <v>2</v>
      </c>
    </row>
    <row r="167" spans="1:5">
      <c r="A167" s="10">
        <v>44195</v>
      </c>
      <c r="B167" s="9">
        <v>20.260000000000002</v>
      </c>
      <c r="C167">
        <f t="shared" si="6"/>
        <v>2020</v>
      </c>
      <c r="D167">
        <f t="shared" si="7"/>
        <v>4</v>
      </c>
      <c r="E167">
        <f t="shared" si="8"/>
        <v>2</v>
      </c>
    </row>
    <row r="168" spans="1:5">
      <c r="A168" s="10">
        <v>44196</v>
      </c>
      <c r="B168" s="9">
        <v>20.260000000000002</v>
      </c>
      <c r="C168">
        <f t="shared" si="6"/>
        <v>2020</v>
      </c>
      <c r="D168">
        <f t="shared" si="7"/>
        <v>4</v>
      </c>
      <c r="E168">
        <f t="shared" si="8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Q44"/>
  <sheetViews>
    <sheetView workbookViewId="0">
      <selection activeCell="O11" sqref="O11"/>
    </sheetView>
  </sheetViews>
  <sheetFormatPr defaultColWidth="110.5703125" defaultRowHeight="15"/>
  <cols>
    <col min="1" max="1" width="29.28515625" bestFit="1" customWidth="1"/>
    <col min="2" max="2" width="13" bestFit="1" customWidth="1"/>
    <col min="3" max="4" width="13" customWidth="1"/>
    <col min="5" max="5" width="14.28515625" customWidth="1"/>
    <col min="6" max="6" width="13" customWidth="1"/>
    <col min="7" max="7" width="14.28515625" customWidth="1"/>
    <col min="8" max="9" width="13" customWidth="1"/>
    <col min="10" max="10" width="14.28515625" customWidth="1"/>
    <col min="11" max="11" width="13" customWidth="1"/>
    <col min="12" max="12" width="14.28515625" customWidth="1"/>
    <col min="13" max="13" width="13" customWidth="1"/>
    <col min="14" max="14" width="14.28515625" customWidth="1"/>
    <col min="15" max="15" width="13" customWidth="1"/>
    <col min="16" max="17" width="14.28515625" customWidth="1"/>
  </cols>
  <sheetData>
    <row r="1" spans="1:17">
      <c r="A1" t="s">
        <v>2</v>
      </c>
      <c r="B1" s="2">
        <v>44104</v>
      </c>
      <c r="C1" s="2">
        <v>44012</v>
      </c>
      <c r="D1" s="2">
        <v>43921</v>
      </c>
      <c r="E1" s="2">
        <v>43830</v>
      </c>
      <c r="F1" s="2">
        <v>43646</v>
      </c>
      <c r="G1" s="2">
        <v>43465</v>
      </c>
      <c r="H1" s="2">
        <v>43281</v>
      </c>
      <c r="I1" s="2">
        <v>43190</v>
      </c>
      <c r="J1" s="2">
        <v>43100</v>
      </c>
      <c r="K1" s="2">
        <v>42916</v>
      </c>
      <c r="L1" s="2">
        <v>42735</v>
      </c>
      <c r="M1" s="2">
        <v>42551</v>
      </c>
      <c r="N1" s="2">
        <v>42369</v>
      </c>
      <c r="O1" s="2">
        <v>42185</v>
      </c>
      <c r="P1" s="2">
        <v>42004</v>
      </c>
      <c r="Q1" s="2">
        <v>41639</v>
      </c>
    </row>
    <row r="2" spans="1:17">
      <c r="A2" s="3" t="s">
        <v>31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4" t="s">
        <v>32</v>
      </c>
      <c r="B3" s="4" t="s">
        <v>33</v>
      </c>
      <c r="C3" s="4" t="s">
        <v>34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</row>
    <row r="4" spans="1:17">
      <c r="A4" s="4" t="s">
        <v>49</v>
      </c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  <c r="H4" s="4" t="s">
        <v>56</v>
      </c>
      <c r="I4" s="4" t="s">
        <v>57</v>
      </c>
      <c r="J4" s="4" t="s">
        <v>58</v>
      </c>
      <c r="K4" s="4" t="s">
        <v>59</v>
      </c>
      <c r="L4" s="4" t="s">
        <v>60</v>
      </c>
      <c r="M4" s="4" t="s">
        <v>61</v>
      </c>
      <c r="N4" s="4" t="s">
        <v>62</v>
      </c>
      <c r="O4" s="4" t="s">
        <v>63</v>
      </c>
      <c r="P4" s="4" t="s">
        <v>64</v>
      </c>
      <c r="Q4" s="4" t="s">
        <v>65</v>
      </c>
    </row>
    <row r="5" spans="1:17">
      <c r="A5" s="4" t="s">
        <v>66</v>
      </c>
      <c r="B5" s="4" t="s">
        <v>67</v>
      </c>
      <c r="C5" s="4" t="s">
        <v>68</v>
      </c>
      <c r="D5" s="4" t="s">
        <v>69</v>
      </c>
      <c r="E5" s="4" t="s">
        <v>70</v>
      </c>
      <c r="F5" s="4" t="s">
        <v>71</v>
      </c>
      <c r="G5" s="4" t="s">
        <v>72</v>
      </c>
      <c r="H5" s="4" t="s">
        <v>73</v>
      </c>
      <c r="I5" s="4" t="s">
        <v>74</v>
      </c>
      <c r="J5" s="4" t="s">
        <v>75</v>
      </c>
      <c r="K5" s="4" t="s">
        <v>76</v>
      </c>
      <c r="L5" s="4" t="s">
        <v>77</v>
      </c>
      <c r="M5" s="4" t="s">
        <v>78</v>
      </c>
      <c r="N5" s="4" t="s">
        <v>79</v>
      </c>
      <c r="O5" s="4" t="s">
        <v>80</v>
      </c>
      <c r="P5" s="4" t="s">
        <v>81</v>
      </c>
      <c r="Q5" s="4" t="s">
        <v>82</v>
      </c>
    </row>
    <row r="6" spans="1:17">
      <c r="A6" s="4" t="s">
        <v>83</v>
      </c>
      <c r="B6" s="4" t="s">
        <v>84</v>
      </c>
      <c r="C6" s="4" t="s">
        <v>85</v>
      </c>
      <c r="D6" s="4" t="s">
        <v>86</v>
      </c>
      <c r="E6" s="4" t="s">
        <v>87</v>
      </c>
      <c r="F6" s="4" t="s">
        <v>88</v>
      </c>
      <c r="G6" s="4" t="s">
        <v>89</v>
      </c>
      <c r="H6" s="4" t="s">
        <v>73</v>
      </c>
      <c r="I6" s="4" t="s">
        <v>90</v>
      </c>
      <c r="J6" s="4" t="s">
        <v>91</v>
      </c>
      <c r="K6" s="4" t="s">
        <v>92</v>
      </c>
      <c r="L6" s="4" t="s">
        <v>93</v>
      </c>
      <c r="M6" s="4" t="s">
        <v>94</v>
      </c>
      <c r="N6" s="4" t="s">
        <v>95</v>
      </c>
      <c r="O6" s="4" t="s">
        <v>96</v>
      </c>
      <c r="P6" s="4" t="s">
        <v>97</v>
      </c>
      <c r="Q6" s="4" t="s">
        <v>98</v>
      </c>
    </row>
    <row r="7" spans="1:17">
      <c r="A7" s="4" t="s">
        <v>99</v>
      </c>
      <c r="B7" s="4" t="s">
        <v>100</v>
      </c>
      <c r="C7" s="4" t="s">
        <v>101</v>
      </c>
      <c r="D7" s="4" t="s">
        <v>102</v>
      </c>
      <c r="E7" s="4" t="s">
        <v>103</v>
      </c>
      <c r="F7" s="4" t="s">
        <v>104</v>
      </c>
      <c r="G7" s="4" t="s">
        <v>105</v>
      </c>
      <c r="H7" s="4" t="s">
        <v>106</v>
      </c>
      <c r="I7" s="4" t="s">
        <v>107</v>
      </c>
      <c r="J7" s="4" t="s">
        <v>108</v>
      </c>
      <c r="K7" s="4" t="s">
        <v>109</v>
      </c>
      <c r="L7" s="4" t="s">
        <v>110</v>
      </c>
      <c r="M7" s="4" t="s">
        <v>111</v>
      </c>
      <c r="N7" s="4" t="s">
        <v>112</v>
      </c>
      <c r="O7" s="4" t="s">
        <v>113</v>
      </c>
      <c r="P7" s="4" t="s">
        <v>114</v>
      </c>
      <c r="Q7" s="4" t="s">
        <v>115</v>
      </c>
    </row>
    <row r="8" spans="1:17">
      <c r="A8" s="4" t="s">
        <v>116</v>
      </c>
      <c r="B8" s="4" t="s">
        <v>117</v>
      </c>
      <c r="C8" s="4" t="s">
        <v>118</v>
      </c>
      <c r="D8" s="4" t="s">
        <v>119</v>
      </c>
      <c r="E8" s="4" t="s">
        <v>120</v>
      </c>
      <c r="F8" s="4" t="s">
        <v>121</v>
      </c>
      <c r="G8" s="4" t="s">
        <v>122</v>
      </c>
      <c r="H8" s="4" t="s">
        <v>123</v>
      </c>
      <c r="I8" s="4" t="s">
        <v>124</v>
      </c>
      <c r="J8" s="4" t="s">
        <v>125</v>
      </c>
      <c r="K8" s="4" t="s">
        <v>126</v>
      </c>
      <c r="L8" s="4" t="s">
        <v>127</v>
      </c>
      <c r="M8" s="4" t="s">
        <v>128</v>
      </c>
      <c r="N8" s="4" t="s">
        <v>129</v>
      </c>
      <c r="O8" s="4" t="s">
        <v>130</v>
      </c>
      <c r="P8" s="4" t="s">
        <v>131</v>
      </c>
      <c r="Q8" s="4" t="s">
        <v>132</v>
      </c>
    </row>
    <row r="9" spans="1:17">
      <c r="A9" s="4" t="s">
        <v>133</v>
      </c>
      <c r="B9" s="4" t="s">
        <v>117</v>
      </c>
      <c r="C9" s="4" t="s">
        <v>118</v>
      </c>
      <c r="D9" s="4" t="s">
        <v>119</v>
      </c>
      <c r="E9" s="4" t="s">
        <v>120</v>
      </c>
      <c r="F9" s="4" t="s">
        <v>121</v>
      </c>
      <c r="G9" s="4" t="s">
        <v>122</v>
      </c>
      <c r="H9" s="4" t="s">
        <v>123</v>
      </c>
      <c r="I9" s="4" t="s">
        <v>124</v>
      </c>
      <c r="J9" s="4" t="s">
        <v>125</v>
      </c>
      <c r="K9" s="4" t="s">
        <v>126</v>
      </c>
      <c r="L9" s="4" t="s">
        <v>127</v>
      </c>
      <c r="M9" s="4" t="s">
        <v>128</v>
      </c>
      <c r="N9" s="4" t="s">
        <v>129</v>
      </c>
      <c r="O9" s="4" t="s">
        <v>130</v>
      </c>
      <c r="P9" s="4" t="s">
        <v>131</v>
      </c>
      <c r="Q9" s="4" t="s">
        <v>132</v>
      </c>
    </row>
    <row r="10" spans="1:17">
      <c r="A10" s="4" t="s">
        <v>134</v>
      </c>
      <c r="B10" s="4" t="s">
        <v>135</v>
      </c>
      <c r="C10" s="4" t="s">
        <v>136</v>
      </c>
      <c r="D10" s="4" t="s">
        <v>137</v>
      </c>
      <c r="E10" s="4" t="s">
        <v>138</v>
      </c>
      <c r="F10" s="4" t="s">
        <v>139</v>
      </c>
      <c r="G10" s="4" t="s">
        <v>140</v>
      </c>
      <c r="H10" s="4" t="s">
        <v>141</v>
      </c>
      <c r="I10" s="4" t="s">
        <v>142</v>
      </c>
      <c r="J10" s="4" t="s">
        <v>143</v>
      </c>
      <c r="K10" s="4" t="s">
        <v>144</v>
      </c>
      <c r="L10" s="4" t="s">
        <v>145</v>
      </c>
      <c r="M10" s="4" t="s">
        <v>146</v>
      </c>
      <c r="N10" s="4" t="s">
        <v>147</v>
      </c>
      <c r="O10" s="4" t="s">
        <v>148</v>
      </c>
      <c r="P10" s="4" t="s">
        <v>149</v>
      </c>
      <c r="Q10" s="4" t="s">
        <v>150</v>
      </c>
    </row>
    <row r="11" spans="1:17">
      <c r="A11" s="4" t="s">
        <v>151</v>
      </c>
      <c r="B11" s="4" t="s">
        <v>152</v>
      </c>
      <c r="M11" t="s">
        <v>73</v>
      </c>
      <c r="N11" t="s">
        <v>73</v>
      </c>
      <c r="O11">
        <v>2645.39</v>
      </c>
      <c r="P11" t="s">
        <v>153</v>
      </c>
      <c r="Q11" t="s">
        <v>73</v>
      </c>
    </row>
    <row r="12" spans="1:17">
      <c r="A12" s="3" t="s">
        <v>2</v>
      </c>
      <c r="B12" s="4" t="s">
        <v>154</v>
      </c>
      <c r="C12" s="4" t="s">
        <v>155</v>
      </c>
      <c r="D12" s="4" t="s">
        <v>156</v>
      </c>
      <c r="E12" s="4" t="s">
        <v>157</v>
      </c>
      <c r="F12" s="4" t="s">
        <v>158</v>
      </c>
      <c r="G12" s="4" t="s">
        <v>159</v>
      </c>
      <c r="H12" s="4" t="s">
        <v>160</v>
      </c>
      <c r="I12" s="4" t="s">
        <v>161</v>
      </c>
      <c r="J12" s="4" t="s">
        <v>162</v>
      </c>
      <c r="K12" s="4" t="s">
        <v>163</v>
      </c>
      <c r="L12" s="4" t="s">
        <v>164</v>
      </c>
      <c r="M12" s="4" t="s">
        <v>165</v>
      </c>
      <c r="N12" s="4" t="s">
        <v>166</v>
      </c>
      <c r="O12" s="4" t="s">
        <v>167</v>
      </c>
      <c r="P12" s="4" t="s">
        <v>168</v>
      </c>
      <c r="Q12" s="4" t="s">
        <v>169</v>
      </c>
    </row>
    <row r="13" spans="1:17">
      <c r="A13" s="3" t="s">
        <v>170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4" t="s">
        <v>171</v>
      </c>
      <c r="B14" s="4" t="s">
        <v>172</v>
      </c>
      <c r="C14" s="4" t="s">
        <v>173</v>
      </c>
      <c r="D14" s="4" t="s">
        <v>174</v>
      </c>
      <c r="E14" s="4" t="s">
        <v>175</v>
      </c>
      <c r="F14" s="4" t="s">
        <v>176</v>
      </c>
      <c r="G14" s="4" t="s">
        <v>177</v>
      </c>
      <c r="H14" s="4" t="s">
        <v>178</v>
      </c>
      <c r="I14" s="4" t="s">
        <v>179</v>
      </c>
      <c r="J14" s="4" t="s">
        <v>180</v>
      </c>
      <c r="K14" s="4" t="s">
        <v>181</v>
      </c>
      <c r="L14" s="4" t="s">
        <v>182</v>
      </c>
      <c r="M14" s="4"/>
      <c r="N14" s="4"/>
      <c r="O14" s="4"/>
      <c r="P14" s="4"/>
      <c r="Q14" s="4"/>
    </row>
    <row r="15" spans="1:17">
      <c r="A15" s="4" t="s">
        <v>183</v>
      </c>
      <c r="B15" s="4" t="s">
        <v>184</v>
      </c>
      <c r="C15" s="4" t="s">
        <v>185</v>
      </c>
      <c r="D15" s="4" t="s">
        <v>186</v>
      </c>
      <c r="E15" s="4" t="s">
        <v>187</v>
      </c>
      <c r="F15" s="4" t="s">
        <v>188</v>
      </c>
      <c r="G15" s="4" t="s">
        <v>189</v>
      </c>
      <c r="H15" s="4" t="s">
        <v>190</v>
      </c>
      <c r="I15" s="4" t="s">
        <v>191</v>
      </c>
      <c r="J15" s="4" t="s">
        <v>192</v>
      </c>
      <c r="K15" s="4" t="s">
        <v>193</v>
      </c>
      <c r="L15" s="4" t="s">
        <v>194</v>
      </c>
      <c r="M15" s="4" t="s">
        <v>195</v>
      </c>
      <c r="N15" s="4" t="s">
        <v>196</v>
      </c>
      <c r="O15" s="4" t="s">
        <v>197</v>
      </c>
      <c r="P15" s="4" t="s">
        <v>198</v>
      </c>
      <c r="Q15" s="4" t="s">
        <v>199</v>
      </c>
    </row>
    <row r="16" spans="1:17">
      <c r="A16" s="4" t="s">
        <v>200</v>
      </c>
      <c r="B16" s="4" t="s">
        <v>201</v>
      </c>
      <c r="C16" s="4" t="s">
        <v>202</v>
      </c>
      <c r="D16" s="4" t="s">
        <v>202</v>
      </c>
      <c r="E16" s="4" t="s">
        <v>202</v>
      </c>
      <c r="F16" s="4" t="s">
        <v>203</v>
      </c>
      <c r="G16" s="4" t="s">
        <v>203</v>
      </c>
      <c r="H16" s="4" t="s">
        <v>204</v>
      </c>
      <c r="I16" s="4" t="s">
        <v>205</v>
      </c>
      <c r="J16" s="4" t="s">
        <v>73</v>
      </c>
      <c r="K16" s="4" t="s">
        <v>73</v>
      </c>
      <c r="L16" s="4" t="s">
        <v>73</v>
      </c>
      <c r="M16" s="4" t="s">
        <v>73</v>
      </c>
      <c r="N16" s="4" t="s">
        <v>73</v>
      </c>
      <c r="O16" s="4" t="s">
        <v>206</v>
      </c>
      <c r="P16" s="4" t="s">
        <v>207</v>
      </c>
      <c r="Q16" s="4" t="s">
        <v>208</v>
      </c>
    </row>
    <row r="17" spans="1:17">
      <c r="A17" s="4" t="s">
        <v>209</v>
      </c>
      <c r="B17" s="4" t="s">
        <v>210</v>
      </c>
      <c r="C17" s="4" t="s">
        <v>211</v>
      </c>
      <c r="D17" s="4" t="s">
        <v>212</v>
      </c>
      <c r="E17" s="4" t="s">
        <v>213</v>
      </c>
      <c r="F17" s="4" t="s">
        <v>214</v>
      </c>
      <c r="G17" s="4" t="s">
        <v>215</v>
      </c>
      <c r="H17" s="4" t="s">
        <v>216</v>
      </c>
      <c r="I17" s="4" t="s">
        <v>217</v>
      </c>
      <c r="J17" s="4" t="s">
        <v>218</v>
      </c>
      <c r="K17" s="4" t="s">
        <v>219</v>
      </c>
      <c r="L17" s="4" t="s">
        <v>220</v>
      </c>
      <c r="M17" s="4" t="s">
        <v>221</v>
      </c>
      <c r="N17" s="4" t="s">
        <v>222</v>
      </c>
      <c r="O17" s="4" t="s">
        <v>223</v>
      </c>
      <c r="P17" s="4" t="s">
        <v>224</v>
      </c>
      <c r="Q17" s="4" t="s">
        <v>225</v>
      </c>
    </row>
    <row r="18" spans="1:17">
      <c r="A18" s="4" t="s">
        <v>226</v>
      </c>
      <c r="B18" s="4" t="s">
        <v>227</v>
      </c>
      <c r="C18" s="4" t="s">
        <v>228</v>
      </c>
      <c r="D18" s="4" t="s">
        <v>229</v>
      </c>
      <c r="E18" s="4" t="s">
        <v>229</v>
      </c>
      <c r="F18" s="4" t="s">
        <v>230</v>
      </c>
      <c r="G18" s="4" t="s">
        <v>231</v>
      </c>
      <c r="H18" s="4" t="s">
        <v>232</v>
      </c>
      <c r="I18" s="4" t="s">
        <v>233</v>
      </c>
      <c r="J18" s="4" t="s">
        <v>233</v>
      </c>
      <c r="K18" s="4" t="s">
        <v>234</v>
      </c>
      <c r="L18" s="4" t="s">
        <v>235</v>
      </c>
      <c r="M18" s="4" t="s">
        <v>236</v>
      </c>
      <c r="N18" s="4" t="s">
        <v>237</v>
      </c>
      <c r="O18" s="4" t="s">
        <v>238</v>
      </c>
      <c r="P18" s="4" t="s">
        <v>238</v>
      </c>
      <c r="Q18" s="4" t="s">
        <v>239</v>
      </c>
    </row>
    <row r="19" spans="1:17">
      <c r="A19" s="3" t="s">
        <v>240</v>
      </c>
      <c r="B19" s="4" t="s">
        <v>241</v>
      </c>
      <c r="C19" s="4" t="s">
        <v>242</v>
      </c>
      <c r="D19" s="4" t="s">
        <v>243</v>
      </c>
      <c r="E19" s="4" t="s">
        <v>244</v>
      </c>
      <c r="F19" s="4" t="s">
        <v>245</v>
      </c>
      <c r="G19" s="4" t="s">
        <v>246</v>
      </c>
      <c r="H19" s="4" t="s">
        <v>247</v>
      </c>
      <c r="I19" s="4" t="s">
        <v>248</v>
      </c>
      <c r="J19" s="4" t="s">
        <v>60</v>
      </c>
      <c r="K19" s="4" t="s">
        <v>249</v>
      </c>
      <c r="L19" s="4" t="s">
        <v>250</v>
      </c>
      <c r="M19" s="4" t="s">
        <v>152</v>
      </c>
      <c r="N19" s="4" t="s">
        <v>251</v>
      </c>
      <c r="O19" s="4" t="s">
        <v>252</v>
      </c>
      <c r="P19" s="4" t="s">
        <v>253</v>
      </c>
      <c r="Q19" s="4" t="s">
        <v>254</v>
      </c>
    </row>
    <row r="20" spans="1:17">
      <c r="A20" s="3" t="s">
        <v>255</v>
      </c>
      <c r="B20" s="4" t="s">
        <v>256</v>
      </c>
      <c r="C20" s="4" t="s">
        <v>257</v>
      </c>
      <c r="D20" s="4" t="s">
        <v>258</v>
      </c>
      <c r="E20" s="4" t="s">
        <v>259</v>
      </c>
      <c r="F20" s="4" t="s">
        <v>260</v>
      </c>
      <c r="G20" s="4" t="s">
        <v>261</v>
      </c>
      <c r="H20" s="4" t="s">
        <v>262</v>
      </c>
      <c r="I20" s="4" t="s">
        <v>263</v>
      </c>
      <c r="J20" s="4" t="s">
        <v>264</v>
      </c>
      <c r="K20" s="4" t="s">
        <v>265</v>
      </c>
      <c r="L20" s="4" t="s">
        <v>266</v>
      </c>
      <c r="M20" s="4" t="s">
        <v>267</v>
      </c>
      <c r="N20" s="4" t="s">
        <v>268</v>
      </c>
      <c r="O20" s="4" t="s">
        <v>269</v>
      </c>
      <c r="P20" s="4" t="s">
        <v>270</v>
      </c>
      <c r="Q20" s="4" t="s">
        <v>271</v>
      </c>
    </row>
    <row r="21" spans="1:17">
      <c r="A21" s="3" t="s">
        <v>272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4" t="s">
        <v>273</v>
      </c>
      <c r="B22" s="4" t="s">
        <v>274</v>
      </c>
      <c r="C22" s="4" t="s">
        <v>275</v>
      </c>
      <c r="D22" s="4" t="s">
        <v>73</v>
      </c>
      <c r="E22" s="4" t="s">
        <v>73</v>
      </c>
      <c r="F22" s="4" t="s">
        <v>73</v>
      </c>
      <c r="G22" s="4" t="s">
        <v>73</v>
      </c>
      <c r="H22" s="4"/>
      <c r="I22" s="4"/>
      <c r="J22" s="4"/>
      <c r="K22" s="4"/>
      <c r="L22" s="4"/>
      <c r="M22" s="4" t="s">
        <v>73</v>
      </c>
      <c r="N22" s="4" t="s">
        <v>73</v>
      </c>
      <c r="O22" s="4" t="s">
        <v>276</v>
      </c>
      <c r="P22" s="4" t="s">
        <v>277</v>
      </c>
      <c r="Q22" s="4" t="s">
        <v>278</v>
      </c>
    </row>
    <row r="23" spans="1:17">
      <c r="A23" s="4" t="s">
        <v>279</v>
      </c>
      <c r="B23" s="4" t="s">
        <v>280</v>
      </c>
      <c r="C23" s="4" t="s">
        <v>281</v>
      </c>
      <c r="D23" s="4" t="s">
        <v>282</v>
      </c>
      <c r="E23" s="4" t="s">
        <v>283</v>
      </c>
      <c r="F23" s="4" t="s">
        <v>284</v>
      </c>
      <c r="G23" s="4" t="s">
        <v>285</v>
      </c>
      <c r="H23" s="4" t="s">
        <v>286</v>
      </c>
      <c r="I23" s="4" t="s">
        <v>287</v>
      </c>
      <c r="J23" s="4" t="s">
        <v>288</v>
      </c>
      <c r="K23" s="4" t="s">
        <v>289</v>
      </c>
      <c r="L23" s="4" t="s">
        <v>290</v>
      </c>
      <c r="M23" s="4" t="s">
        <v>291</v>
      </c>
      <c r="N23" s="4" t="s">
        <v>292</v>
      </c>
      <c r="O23" s="4" t="s">
        <v>293</v>
      </c>
      <c r="P23" s="4" t="s">
        <v>294</v>
      </c>
      <c r="Q23" s="4" t="s">
        <v>295</v>
      </c>
    </row>
    <row r="24" spans="1:17">
      <c r="A24" s="4" t="s">
        <v>296</v>
      </c>
      <c r="B24" s="4" t="s">
        <v>280</v>
      </c>
      <c r="C24" s="4" t="s">
        <v>281</v>
      </c>
      <c r="D24" s="4" t="s">
        <v>282</v>
      </c>
      <c r="E24" s="4" t="s">
        <v>283</v>
      </c>
      <c r="F24" s="4" t="s">
        <v>284</v>
      </c>
      <c r="G24" s="4" t="s">
        <v>285</v>
      </c>
      <c r="H24" s="4" t="s">
        <v>73</v>
      </c>
      <c r="I24" s="4" t="s">
        <v>287</v>
      </c>
      <c r="J24" s="4" t="s">
        <v>288</v>
      </c>
      <c r="K24" s="4" t="s">
        <v>289</v>
      </c>
      <c r="L24" s="4" t="s">
        <v>290</v>
      </c>
      <c r="M24" s="4" t="s">
        <v>291</v>
      </c>
      <c r="N24" s="4" t="s">
        <v>292</v>
      </c>
      <c r="O24" s="4" t="s">
        <v>293</v>
      </c>
      <c r="P24" s="4" t="s">
        <v>294</v>
      </c>
      <c r="Q24" s="4" t="s">
        <v>295</v>
      </c>
    </row>
    <row r="25" spans="1:17">
      <c r="A25" s="4" t="s">
        <v>297</v>
      </c>
      <c r="B25" s="5" t="s">
        <v>73</v>
      </c>
      <c r="C25" s="5" t="s">
        <v>73</v>
      </c>
      <c r="D25" s="5" t="s">
        <v>298</v>
      </c>
      <c r="E25" s="5" t="s">
        <v>76</v>
      </c>
      <c r="F25" s="5" t="s">
        <v>299</v>
      </c>
      <c r="G25" s="5" t="s">
        <v>300</v>
      </c>
      <c r="H25" s="5" t="s">
        <v>301</v>
      </c>
      <c r="I25" s="5" t="s">
        <v>302</v>
      </c>
      <c r="J25" s="5" t="s">
        <v>303</v>
      </c>
      <c r="K25" s="5" t="s">
        <v>304</v>
      </c>
      <c r="L25" s="5" t="s">
        <v>305</v>
      </c>
      <c r="M25" s="5" t="s">
        <v>306</v>
      </c>
      <c r="N25" s="5" t="s">
        <v>307</v>
      </c>
      <c r="O25" s="5" t="s">
        <v>308</v>
      </c>
      <c r="P25" s="5" t="s">
        <v>309</v>
      </c>
      <c r="Q25" s="5" t="s">
        <v>310</v>
      </c>
    </row>
    <row r="26" spans="1:17">
      <c r="A26" s="4" t="s">
        <v>311</v>
      </c>
      <c r="B26" s="5" t="s">
        <v>73</v>
      </c>
      <c r="C26" s="5" t="s">
        <v>73</v>
      </c>
      <c r="D26" s="5" t="s">
        <v>312</v>
      </c>
      <c r="E26" s="5" t="s">
        <v>313</v>
      </c>
      <c r="F26" s="5" t="s">
        <v>73</v>
      </c>
      <c r="G26" s="5" t="s">
        <v>126</v>
      </c>
      <c r="H26" s="5" t="s">
        <v>73</v>
      </c>
      <c r="I26" s="5" t="s">
        <v>73</v>
      </c>
      <c r="J26" s="5" t="s">
        <v>314</v>
      </c>
      <c r="K26" s="5" t="s">
        <v>315</v>
      </c>
      <c r="L26" s="5" t="s">
        <v>316</v>
      </c>
      <c r="M26" s="5" t="s">
        <v>317</v>
      </c>
      <c r="N26" s="5" t="s">
        <v>318</v>
      </c>
      <c r="O26" s="5" t="s">
        <v>73</v>
      </c>
      <c r="P26" s="5" t="s">
        <v>319</v>
      </c>
      <c r="Q26" s="5" t="s">
        <v>73</v>
      </c>
    </row>
    <row r="27" spans="1:17">
      <c r="A27" s="4" t="s">
        <v>320</v>
      </c>
      <c r="B27" s="4" t="s">
        <v>321</v>
      </c>
      <c r="C27" s="4" t="s">
        <v>322</v>
      </c>
      <c r="D27" s="4" t="s">
        <v>323</v>
      </c>
      <c r="E27" s="4" t="s">
        <v>324</v>
      </c>
      <c r="F27" s="4" t="s">
        <v>325</v>
      </c>
      <c r="G27" s="4" t="s">
        <v>326</v>
      </c>
      <c r="H27" s="4" t="s">
        <v>327</v>
      </c>
      <c r="I27" s="4" t="s">
        <v>328</v>
      </c>
      <c r="J27" s="4" t="s">
        <v>329</v>
      </c>
      <c r="K27" s="4" t="s">
        <v>330</v>
      </c>
      <c r="L27" s="4" t="s">
        <v>331</v>
      </c>
      <c r="M27" s="4" t="s">
        <v>332</v>
      </c>
      <c r="N27" s="4" t="s">
        <v>333</v>
      </c>
      <c r="O27" s="4" t="s">
        <v>334</v>
      </c>
      <c r="P27" s="4" t="s">
        <v>335</v>
      </c>
      <c r="Q27" s="4" t="s">
        <v>115</v>
      </c>
    </row>
    <row r="28" spans="1:17">
      <c r="A28" s="4" t="s">
        <v>336</v>
      </c>
      <c r="B28" s="4" t="s">
        <v>337</v>
      </c>
      <c r="C28" s="4" t="s">
        <v>338</v>
      </c>
      <c r="D28" s="4" t="s">
        <v>339</v>
      </c>
      <c r="E28" s="4" t="s">
        <v>340</v>
      </c>
      <c r="F28" s="4" t="s">
        <v>341</v>
      </c>
      <c r="G28" s="4" t="s">
        <v>338</v>
      </c>
      <c r="H28" s="4" t="s">
        <v>342</v>
      </c>
      <c r="I28" s="4" t="s">
        <v>343</v>
      </c>
      <c r="J28" s="4" t="s">
        <v>344</v>
      </c>
      <c r="K28" s="4" t="s">
        <v>345</v>
      </c>
      <c r="L28" s="4" t="s">
        <v>346</v>
      </c>
      <c r="M28" s="4" t="s">
        <v>347</v>
      </c>
      <c r="N28" s="4" t="s">
        <v>348</v>
      </c>
      <c r="O28" s="4" t="s">
        <v>349</v>
      </c>
      <c r="P28" s="4" t="s">
        <v>350</v>
      </c>
      <c r="Q28" s="4" t="s">
        <v>351</v>
      </c>
    </row>
    <row r="29" spans="1:17">
      <c r="A29" s="4" t="s">
        <v>352</v>
      </c>
      <c r="B29" s="4" t="s">
        <v>337</v>
      </c>
      <c r="C29" s="4" t="s">
        <v>338</v>
      </c>
      <c r="D29" s="4" t="s">
        <v>339</v>
      </c>
      <c r="E29" s="4" t="s">
        <v>340</v>
      </c>
      <c r="F29" s="4" t="s">
        <v>341</v>
      </c>
      <c r="G29" s="4" t="s">
        <v>338</v>
      </c>
      <c r="H29" s="4" t="s">
        <v>342</v>
      </c>
      <c r="I29" s="4" t="s">
        <v>343</v>
      </c>
      <c r="J29" s="4" t="s">
        <v>344</v>
      </c>
      <c r="K29" s="4" t="s">
        <v>345</v>
      </c>
      <c r="L29" s="4" t="s">
        <v>346</v>
      </c>
      <c r="M29" s="4" t="s">
        <v>347</v>
      </c>
      <c r="N29" s="4" t="s">
        <v>348</v>
      </c>
      <c r="O29" s="4" t="s">
        <v>349</v>
      </c>
      <c r="P29" s="4" t="s">
        <v>350</v>
      </c>
      <c r="Q29" s="4" t="s">
        <v>351</v>
      </c>
    </row>
    <row r="30" spans="1:17">
      <c r="A30" s="4" t="s">
        <v>353</v>
      </c>
      <c r="B30" s="4" t="s">
        <v>354</v>
      </c>
      <c r="C30" s="4" t="s">
        <v>355</v>
      </c>
      <c r="D30" s="4" t="s">
        <v>73</v>
      </c>
      <c r="E30" s="4" t="s">
        <v>73</v>
      </c>
      <c r="F30" s="4" t="s">
        <v>73</v>
      </c>
      <c r="G30" s="4" t="s">
        <v>73</v>
      </c>
      <c r="H30" s="4"/>
      <c r="I30" s="4"/>
      <c r="J30" s="4"/>
      <c r="K30" s="4"/>
      <c r="L30" s="4"/>
      <c r="M30" s="4" t="s">
        <v>73</v>
      </c>
      <c r="N30" s="4" t="s">
        <v>73</v>
      </c>
      <c r="O30" s="4" t="s">
        <v>356</v>
      </c>
      <c r="P30" s="4" t="s">
        <v>357</v>
      </c>
      <c r="Q30" s="4" t="s">
        <v>358</v>
      </c>
    </row>
    <row r="31" spans="1:17">
      <c r="A31" s="3" t="s">
        <v>4</v>
      </c>
      <c r="B31" s="4" t="s">
        <v>359</v>
      </c>
      <c r="C31" s="4" t="s">
        <v>360</v>
      </c>
      <c r="D31" s="4" t="s">
        <v>361</v>
      </c>
      <c r="E31" s="4" t="s">
        <v>362</v>
      </c>
      <c r="F31" s="4" t="s">
        <v>363</v>
      </c>
      <c r="G31" s="4" t="s">
        <v>364</v>
      </c>
      <c r="H31" s="4" t="s">
        <v>365</v>
      </c>
      <c r="I31" s="4" t="s">
        <v>366</v>
      </c>
      <c r="J31" s="4" t="s">
        <v>367</v>
      </c>
      <c r="K31" s="4" t="s">
        <v>368</v>
      </c>
      <c r="L31" s="4" t="s">
        <v>369</v>
      </c>
      <c r="M31" s="4" t="s">
        <v>370</v>
      </c>
      <c r="N31" s="4" t="s">
        <v>371</v>
      </c>
      <c r="O31" s="4" t="s">
        <v>372</v>
      </c>
      <c r="P31" s="4" t="s">
        <v>60</v>
      </c>
      <c r="Q31" s="4" t="s">
        <v>373</v>
      </c>
    </row>
    <row r="32" spans="1:17">
      <c r="A32" s="3" t="s">
        <v>374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>
      <c r="A33" s="4" t="s">
        <v>375</v>
      </c>
      <c r="B33" s="4" t="s">
        <v>376</v>
      </c>
      <c r="C33" s="4" t="s">
        <v>376</v>
      </c>
      <c r="D33" s="4" t="s">
        <v>376</v>
      </c>
      <c r="E33" s="4" t="s">
        <v>377</v>
      </c>
      <c r="F33" s="4" t="s">
        <v>378</v>
      </c>
      <c r="G33" s="4" t="s">
        <v>308</v>
      </c>
      <c r="H33" s="4" t="s">
        <v>379</v>
      </c>
      <c r="I33" s="4" t="s">
        <v>380</v>
      </c>
      <c r="J33" s="4" t="s">
        <v>381</v>
      </c>
      <c r="K33" s="4" t="s">
        <v>382</v>
      </c>
      <c r="L33" s="4" t="s">
        <v>383</v>
      </c>
      <c r="M33" s="4" t="s">
        <v>384</v>
      </c>
      <c r="N33" s="4" t="s">
        <v>385</v>
      </c>
      <c r="O33" s="4" t="s">
        <v>73</v>
      </c>
      <c r="P33" s="4" t="s">
        <v>73</v>
      </c>
      <c r="Q33" s="4" t="s">
        <v>73</v>
      </c>
    </row>
    <row r="34" spans="1:17">
      <c r="A34" s="3" t="s">
        <v>11</v>
      </c>
      <c r="B34" s="4" t="s">
        <v>376</v>
      </c>
      <c r="C34" s="4" t="s">
        <v>376</v>
      </c>
      <c r="D34" s="4" t="s">
        <v>376</v>
      </c>
      <c r="E34" s="4" t="s">
        <v>377</v>
      </c>
      <c r="F34" s="4" t="s">
        <v>378</v>
      </c>
      <c r="G34" s="4" t="s">
        <v>308</v>
      </c>
      <c r="H34" s="4" t="s">
        <v>379</v>
      </c>
      <c r="I34" s="4" t="s">
        <v>380</v>
      </c>
      <c r="J34" s="4" t="s">
        <v>381</v>
      </c>
      <c r="K34" s="4" t="s">
        <v>382</v>
      </c>
      <c r="L34" s="4" t="s">
        <v>383</v>
      </c>
      <c r="M34" s="4" t="s">
        <v>384</v>
      </c>
      <c r="N34" s="4" t="s">
        <v>385</v>
      </c>
      <c r="O34" s="4" t="s">
        <v>73</v>
      </c>
      <c r="P34" s="4" t="s">
        <v>73</v>
      </c>
      <c r="Q34" s="4" t="s">
        <v>73</v>
      </c>
    </row>
    <row r="35" spans="1:17">
      <c r="A35" s="3" t="s">
        <v>19</v>
      </c>
      <c r="B35" s="4" t="s">
        <v>386</v>
      </c>
      <c r="C35" s="4" t="s">
        <v>387</v>
      </c>
      <c r="D35" s="4" t="s">
        <v>388</v>
      </c>
      <c r="E35" s="4" t="s">
        <v>389</v>
      </c>
      <c r="F35" s="4" t="s">
        <v>390</v>
      </c>
      <c r="G35" s="4" t="s">
        <v>391</v>
      </c>
      <c r="H35" s="4" t="s">
        <v>392</v>
      </c>
      <c r="I35" s="4" t="s">
        <v>393</v>
      </c>
      <c r="J35" s="4" t="s">
        <v>394</v>
      </c>
      <c r="K35" s="4" t="s">
        <v>395</v>
      </c>
      <c r="L35" s="4" t="s">
        <v>396</v>
      </c>
      <c r="M35" s="4" t="s">
        <v>397</v>
      </c>
      <c r="N35" s="4" t="s">
        <v>398</v>
      </c>
      <c r="O35" s="4" t="s">
        <v>372</v>
      </c>
      <c r="P35" s="4" t="s">
        <v>60</v>
      </c>
      <c r="Q35" s="4" t="s">
        <v>373</v>
      </c>
    </row>
    <row r="36" spans="1:17">
      <c r="A36" s="3" t="s">
        <v>399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>
      <c r="A37" s="4" t="s">
        <v>400</v>
      </c>
      <c r="B37" s="4" t="s">
        <v>401</v>
      </c>
      <c r="C37" s="4" t="s">
        <v>401</v>
      </c>
      <c r="D37" s="4" t="s">
        <v>402</v>
      </c>
      <c r="E37" s="4" t="s">
        <v>402</v>
      </c>
      <c r="F37" s="4" t="s">
        <v>402</v>
      </c>
      <c r="G37" s="4" t="s">
        <v>402</v>
      </c>
      <c r="H37" s="4" t="s">
        <v>402</v>
      </c>
      <c r="I37" s="4" t="s">
        <v>402</v>
      </c>
      <c r="J37" s="4" t="s">
        <v>402</v>
      </c>
      <c r="K37" s="4" t="s">
        <v>402</v>
      </c>
      <c r="L37" s="4" t="s">
        <v>403</v>
      </c>
      <c r="M37" s="4" t="s">
        <v>404</v>
      </c>
      <c r="N37" s="4" t="s">
        <v>404</v>
      </c>
      <c r="O37" s="4" t="s">
        <v>405</v>
      </c>
      <c r="P37" s="4" t="s">
        <v>406</v>
      </c>
      <c r="Q37" s="4" t="s">
        <v>407</v>
      </c>
    </row>
    <row r="38" spans="1:17">
      <c r="A38" s="4" t="s">
        <v>408</v>
      </c>
      <c r="B38" s="4" t="s">
        <v>409</v>
      </c>
      <c r="C38" s="4" t="s">
        <v>410</v>
      </c>
      <c r="D38" s="4" t="s">
        <v>411</v>
      </c>
      <c r="E38" s="4" t="s">
        <v>411</v>
      </c>
      <c r="F38" s="4" t="s">
        <v>411</v>
      </c>
      <c r="G38" s="4" t="s">
        <v>411</v>
      </c>
      <c r="H38" s="4" t="s">
        <v>412</v>
      </c>
      <c r="I38" s="4" t="s">
        <v>412</v>
      </c>
      <c r="J38" s="4" t="s">
        <v>412</v>
      </c>
      <c r="K38" s="4" t="s">
        <v>412</v>
      </c>
      <c r="L38" s="4" t="s">
        <v>413</v>
      </c>
      <c r="M38" s="4" t="s">
        <v>414</v>
      </c>
      <c r="N38" s="4" t="s">
        <v>414</v>
      </c>
      <c r="O38" s="4" t="s">
        <v>185</v>
      </c>
      <c r="P38" s="4" t="s">
        <v>415</v>
      </c>
      <c r="Q38" s="4" t="s">
        <v>73</v>
      </c>
    </row>
    <row r="39" spans="1:17">
      <c r="A39" s="4" t="s">
        <v>416</v>
      </c>
      <c r="B39" s="4" t="s">
        <v>417</v>
      </c>
      <c r="C39" s="4" t="s">
        <v>417</v>
      </c>
      <c r="D39" s="4" t="s">
        <v>417</v>
      </c>
      <c r="E39" s="4" t="s">
        <v>417</v>
      </c>
      <c r="F39" s="4" t="s">
        <v>418</v>
      </c>
      <c r="G39" s="4" t="s">
        <v>418</v>
      </c>
      <c r="H39" s="4" t="s">
        <v>419</v>
      </c>
      <c r="I39" s="4" t="s">
        <v>419</v>
      </c>
      <c r="J39" s="4" t="s">
        <v>419</v>
      </c>
      <c r="K39" s="4" t="s">
        <v>420</v>
      </c>
      <c r="L39" s="4" t="s">
        <v>420</v>
      </c>
      <c r="M39" s="4" t="s">
        <v>421</v>
      </c>
      <c r="N39" s="4" t="s">
        <v>421</v>
      </c>
      <c r="O39" s="4" t="s">
        <v>73</v>
      </c>
      <c r="P39" s="4" t="s">
        <v>422</v>
      </c>
      <c r="Q39" s="4" t="s">
        <v>423</v>
      </c>
    </row>
    <row r="40" spans="1:17">
      <c r="A40" s="4" t="s">
        <v>424</v>
      </c>
      <c r="B40" s="4" t="s">
        <v>425</v>
      </c>
      <c r="C40" s="4" t="s">
        <v>426</v>
      </c>
      <c r="D40" s="4" t="s">
        <v>427</v>
      </c>
      <c r="E40" s="4" t="s">
        <v>428</v>
      </c>
      <c r="F40" s="4" t="s">
        <v>429</v>
      </c>
      <c r="G40" s="4" t="s">
        <v>430</v>
      </c>
      <c r="H40" s="4" t="s">
        <v>431</v>
      </c>
      <c r="I40" s="4" t="s">
        <v>432</v>
      </c>
      <c r="J40" s="4" t="s">
        <v>433</v>
      </c>
      <c r="K40" s="4" t="s">
        <v>434</v>
      </c>
      <c r="L40" s="4" t="s">
        <v>435</v>
      </c>
      <c r="M40" s="4" t="s">
        <v>436</v>
      </c>
      <c r="N40" s="4" t="s">
        <v>437</v>
      </c>
      <c r="O40" s="4" t="s">
        <v>438</v>
      </c>
      <c r="P40" s="4" t="s">
        <v>439</v>
      </c>
      <c r="Q40" s="4" t="s">
        <v>440</v>
      </c>
    </row>
    <row r="41" spans="1:17">
      <c r="A41" s="3" t="s">
        <v>441</v>
      </c>
      <c r="B41" s="4" t="s">
        <v>442</v>
      </c>
      <c r="C41" s="4" t="s">
        <v>443</v>
      </c>
      <c r="D41" s="4" t="s">
        <v>444</v>
      </c>
      <c r="E41" s="4" t="s">
        <v>445</v>
      </c>
      <c r="F41" s="4" t="s">
        <v>446</v>
      </c>
      <c r="G41" s="4" t="s">
        <v>266</v>
      </c>
      <c r="H41" s="4" t="s">
        <v>447</v>
      </c>
      <c r="I41" s="4" t="s">
        <v>448</v>
      </c>
      <c r="J41" s="4" t="s">
        <v>449</v>
      </c>
      <c r="K41" s="4" t="s">
        <v>450</v>
      </c>
      <c r="L41" s="4" t="s">
        <v>451</v>
      </c>
      <c r="M41" s="4" t="s">
        <v>452</v>
      </c>
      <c r="N41" s="4" t="s">
        <v>453</v>
      </c>
      <c r="O41" s="4" t="s">
        <v>454</v>
      </c>
      <c r="P41" s="4" t="s">
        <v>455</v>
      </c>
      <c r="Q41" s="4" t="s">
        <v>456</v>
      </c>
    </row>
    <row r="42" spans="1:17">
      <c r="A42" s="4" t="s">
        <v>457</v>
      </c>
      <c r="B42" s="5" t="s">
        <v>458</v>
      </c>
      <c r="C42" s="5" t="s">
        <v>459</v>
      </c>
      <c r="D42" s="5" t="s">
        <v>460</v>
      </c>
      <c r="E42" s="5" t="s">
        <v>461</v>
      </c>
      <c r="F42" s="5">
        <v>-3250.93</v>
      </c>
      <c r="G42" s="5">
        <v>-2073.64</v>
      </c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3" t="s">
        <v>13</v>
      </c>
      <c r="B43" s="4" t="s">
        <v>442</v>
      </c>
      <c r="C43" s="4" t="s">
        <v>443</v>
      </c>
      <c r="D43" s="4" t="s">
        <v>444</v>
      </c>
      <c r="E43" s="4" t="s">
        <v>445</v>
      </c>
      <c r="F43" s="4" t="s">
        <v>446</v>
      </c>
      <c r="G43" s="4" t="s">
        <v>266</v>
      </c>
      <c r="H43" s="4" t="s">
        <v>447</v>
      </c>
      <c r="I43" s="4" t="s">
        <v>448</v>
      </c>
      <c r="J43" s="4" t="s">
        <v>449</v>
      </c>
      <c r="K43" s="4" t="s">
        <v>450</v>
      </c>
      <c r="L43" s="4" t="s">
        <v>451</v>
      </c>
      <c r="M43" s="4" t="s">
        <v>452</v>
      </c>
      <c r="N43" s="4" t="s">
        <v>453</v>
      </c>
      <c r="O43" s="4" t="s">
        <v>454</v>
      </c>
      <c r="P43" s="4" t="s">
        <v>455</v>
      </c>
      <c r="Q43" s="4" t="s">
        <v>456</v>
      </c>
    </row>
    <row r="44" spans="1:17">
      <c r="A44" s="3" t="s">
        <v>462</v>
      </c>
      <c r="B44" s="4" t="s">
        <v>256</v>
      </c>
      <c r="C44" s="4" t="s">
        <v>257</v>
      </c>
      <c r="D44" s="4" t="s">
        <v>258</v>
      </c>
      <c r="E44" s="4" t="s">
        <v>259</v>
      </c>
      <c r="F44" s="4" t="s">
        <v>260</v>
      </c>
      <c r="G44" s="4" t="s">
        <v>261</v>
      </c>
      <c r="H44" s="4" t="s">
        <v>262</v>
      </c>
      <c r="I44" s="4" t="s">
        <v>263</v>
      </c>
      <c r="J44" s="4" t="s">
        <v>264</v>
      </c>
      <c r="K44" s="4" t="s">
        <v>265</v>
      </c>
      <c r="L44" s="4" t="s">
        <v>266</v>
      </c>
      <c r="M44" s="4" t="s">
        <v>267</v>
      </c>
      <c r="N44" s="4" t="s">
        <v>268</v>
      </c>
      <c r="O44" s="4" t="s">
        <v>269</v>
      </c>
      <c r="P44" s="4" t="s">
        <v>270</v>
      </c>
      <c r="Q44" s="4" t="s">
        <v>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T36"/>
  <sheetViews>
    <sheetView topLeftCell="B1" workbookViewId="0">
      <selection activeCell="Q1" sqref="Q1"/>
    </sheetView>
  </sheetViews>
  <sheetFormatPr defaultColWidth="45" defaultRowHeight="15"/>
  <cols>
    <col min="1" max="1" width="44.28515625" bestFit="1" customWidth="1"/>
    <col min="2" max="4" width="13" bestFit="1" customWidth="1"/>
    <col min="5" max="5" width="14.28515625" bestFit="1" customWidth="1"/>
    <col min="6" max="7" width="13" bestFit="1" customWidth="1"/>
    <col min="8" max="8" width="14.28515625" bestFit="1" customWidth="1"/>
    <col min="9" max="10" width="13" bestFit="1" customWidth="1"/>
    <col min="11" max="11" width="14.28515625" bestFit="1" customWidth="1"/>
    <col min="12" max="13" width="13" bestFit="1" customWidth="1"/>
    <col min="14" max="14" width="14.28515625" bestFit="1" customWidth="1"/>
    <col min="15" max="15" width="13" bestFit="1" customWidth="1"/>
    <col min="16" max="16" width="14.28515625" bestFit="1" customWidth="1"/>
    <col min="17" max="17" width="13" bestFit="1" customWidth="1"/>
    <col min="18" max="18" width="14.28515625" bestFit="1" customWidth="1"/>
    <col min="19" max="19" width="13" bestFit="1" customWidth="1"/>
    <col min="20" max="20" width="14.28515625" bestFit="1" customWidth="1"/>
  </cols>
  <sheetData>
    <row r="1" spans="1:20">
      <c r="A1" s="1" t="s">
        <v>463</v>
      </c>
      <c r="B1" s="2">
        <v>44104</v>
      </c>
      <c r="C1" s="2">
        <v>44012</v>
      </c>
      <c r="D1" s="2">
        <v>43921</v>
      </c>
      <c r="E1" s="2">
        <v>43830</v>
      </c>
      <c r="F1" s="2">
        <v>43646</v>
      </c>
      <c r="G1" s="2">
        <v>43555</v>
      </c>
      <c r="H1" s="2">
        <v>43465</v>
      </c>
      <c r="I1" s="2">
        <v>43281</v>
      </c>
      <c r="J1" s="2">
        <v>43190</v>
      </c>
      <c r="K1" s="2">
        <v>43100</v>
      </c>
      <c r="L1" s="2">
        <v>42916</v>
      </c>
      <c r="M1" s="2">
        <v>42825</v>
      </c>
      <c r="N1" s="2">
        <v>42735</v>
      </c>
      <c r="O1" s="2">
        <v>42551</v>
      </c>
      <c r="P1" s="2">
        <v>42369</v>
      </c>
      <c r="Q1" s="2">
        <v>42185</v>
      </c>
      <c r="R1" s="2">
        <v>42004</v>
      </c>
      <c r="S1" s="2">
        <v>41820</v>
      </c>
      <c r="T1" s="2">
        <v>41639</v>
      </c>
    </row>
    <row r="2" spans="1:20">
      <c r="A2" s="3" t="s">
        <v>16</v>
      </c>
      <c r="B2" s="4" t="s">
        <v>464</v>
      </c>
      <c r="C2" s="4" t="s">
        <v>465</v>
      </c>
      <c r="D2" s="4" t="s">
        <v>466</v>
      </c>
      <c r="E2" s="4" t="s">
        <v>467</v>
      </c>
      <c r="F2" s="4" t="s">
        <v>468</v>
      </c>
      <c r="G2" s="4" t="s">
        <v>469</v>
      </c>
      <c r="H2" s="4" t="s">
        <v>470</v>
      </c>
      <c r="I2" s="4" t="s">
        <v>471</v>
      </c>
      <c r="J2" s="4" t="s">
        <v>472</v>
      </c>
      <c r="K2" s="4" t="s">
        <v>473</v>
      </c>
      <c r="L2" s="4" t="s">
        <v>474</v>
      </c>
      <c r="M2" s="4" t="s">
        <v>475</v>
      </c>
      <c r="N2" s="4" t="s">
        <v>476</v>
      </c>
      <c r="O2" s="4" t="s">
        <v>477</v>
      </c>
      <c r="P2" s="4" t="s">
        <v>478</v>
      </c>
      <c r="Q2" s="4" t="s">
        <v>479</v>
      </c>
      <c r="R2" s="4" t="s">
        <v>480</v>
      </c>
      <c r="S2" s="4" t="s">
        <v>481</v>
      </c>
      <c r="T2" s="4" t="s">
        <v>482</v>
      </c>
    </row>
    <row r="3" spans="1:20">
      <c r="A3" s="4" t="s">
        <v>483</v>
      </c>
      <c r="B3" s="4" t="s">
        <v>464</v>
      </c>
      <c r="C3" s="4" t="s">
        <v>465</v>
      </c>
      <c r="D3" s="4" t="s">
        <v>466</v>
      </c>
      <c r="E3" s="4" t="s">
        <v>467</v>
      </c>
      <c r="F3" s="4" t="s">
        <v>468</v>
      </c>
      <c r="G3" s="4" t="s">
        <v>469</v>
      </c>
      <c r="H3" s="4" t="s">
        <v>470</v>
      </c>
      <c r="I3" s="4" t="s">
        <v>471</v>
      </c>
      <c r="J3" s="4" t="s">
        <v>472</v>
      </c>
      <c r="K3" s="4" t="s">
        <v>473</v>
      </c>
      <c r="L3" s="4" t="s">
        <v>474</v>
      </c>
      <c r="M3" s="4" t="s">
        <v>475</v>
      </c>
      <c r="N3" s="4" t="s">
        <v>476</v>
      </c>
      <c r="O3" s="4" t="s">
        <v>477</v>
      </c>
      <c r="P3" s="4" t="s">
        <v>478</v>
      </c>
      <c r="Q3" s="4" t="s">
        <v>479</v>
      </c>
      <c r="R3" s="4" t="s">
        <v>480</v>
      </c>
      <c r="S3" s="4" t="s">
        <v>481</v>
      </c>
      <c r="T3" s="4" t="s">
        <v>482</v>
      </c>
    </row>
    <row r="4" spans="1:20">
      <c r="A4" s="3" t="s">
        <v>484</v>
      </c>
      <c r="B4" s="4" t="s">
        <v>485</v>
      </c>
      <c r="C4" s="4" t="s">
        <v>486</v>
      </c>
      <c r="D4" s="4" t="s">
        <v>487</v>
      </c>
      <c r="E4" s="4" t="s">
        <v>488</v>
      </c>
      <c r="F4" s="4" t="s">
        <v>489</v>
      </c>
      <c r="G4" s="4" t="s">
        <v>490</v>
      </c>
      <c r="H4" s="4" t="s">
        <v>491</v>
      </c>
      <c r="I4" s="4" t="s">
        <v>492</v>
      </c>
      <c r="J4" s="4" t="s">
        <v>493</v>
      </c>
      <c r="K4" s="4" t="s">
        <v>494</v>
      </c>
      <c r="L4" s="4" t="s">
        <v>495</v>
      </c>
      <c r="M4" s="4" t="s">
        <v>496</v>
      </c>
      <c r="N4" s="4" t="s">
        <v>497</v>
      </c>
      <c r="O4" s="4" t="s">
        <v>498</v>
      </c>
      <c r="P4" s="4" t="s">
        <v>499</v>
      </c>
      <c r="Q4" s="4" t="s">
        <v>500</v>
      </c>
      <c r="R4" s="4" t="s">
        <v>501</v>
      </c>
      <c r="S4" s="4" t="s">
        <v>502</v>
      </c>
      <c r="T4" s="4" t="s">
        <v>503</v>
      </c>
    </row>
    <row r="5" spans="1:20">
      <c r="A5" s="4" t="s">
        <v>504</v>
      </c>
      <c r="B5" s="4" t="s">
        <v>505</v>
      </c>
      <c r="C5" s="4" t="s">
        <v>506</v>
      </c>
      <c r="D5" s="4" t="s">
        <v>507</v>
      </c>
      <c r="E5" s="4" t="s">
        <v>508</v>
      </c>
      <c r="F5" s="4" t="s">
        <v>509</v>
      </c>
      <c r="G5" s="4" t="s">
        <v>510</v>
      </c>
      <c r="H5" s="4" t="s">
        <v>511</v>
      </c>
      <c r="I5" s="4" t="s">
        <v>512</v>
      </c>
      <c r="J5" s="4" t="s">
        <v>513</v>
      </c>
      <c r="K5" s="4" t="s">
        <v>514</v>
      </c>
      <c r="L5" s="4" t="s">
        <v>515</v>
      </c>
      <c r="M5" s="4" t="s">
        <v>516</v>
      </c>
      <c r="N5" s="4" t="s">
        <v>517</v>
      </c>
      <c r="O5" s="4" t="s">
        <v>518</v>
      </c>
      <c r="P5" s="4" t="s">
        <v>519</v>
      </c>
      <c r="Q5" s="4" t="s">
        <v>520</v>
      </c>
      <c r="R5" s="4" t="s">
        <v>521</v>
      </c>
      <c r="S5" s="4" t="s">
        <v>522</v>
      </c>
      <c r="T5" s="4" t="s">
        <v>523</v>
      </c>
    </row>
    <row r="6" spans="1:20">
      <c r="A6" s="4" t="s">
        <v>524</v>
      </c>
      <c r="B6" s="4" t="s">
        <v>525</v>
      </c>
      <c r="C6" s="4" t="s">
        <v>526</v>
      </c>
      <c r="D6" s="4" t="s">
        <v>527</v>
      </c>
      <c r="E6" s="4" t="s">
        <v>528</v>
      </c>
      <c r="F6" s="4" t="s">
        <v>529</v>
      </c>
      <c r="G6" s="4" t="s">
        <v>73</v>
      </c>
      <c r="H6" s="4" t="s">
        <v>530</v>
      </c>
      <c r="I6" s="4" t="s">
        <v>531</v>
      </c>
      <c r="J6" s="4" t="s">
        <v>73</v>
      </c>
      <c r="K6" s="4" t="s">
        <v>532</v>
      </c>
      <c r="L6" s="4" t="s">
        <v>73</v>
      </c>
      <c r="M6" s="4" t="s">
        <v>73</v>
      </c>
      <c r="N6" s="4" t="s">
        <v>533</v>
      </c>
      <c r="O6" s="4" t="s">
        <v>73</v>
      </c>
      <c r="P6" s="4" t="s">
        <v>534</v>
      </c>
      <c r="Q6" s="4" t="s">
        <v>73</v>
      </c>
      <c r="R6" s="4" t="s">
        <v>73</v>
      </c>
      <c r="S6" s="4" t="s">
        <v>73</v>
      </c>
      <c r="T6" s="4" t="s">
        <v>73</v>
      </c>
    </row>
    <row r="7" spans="1:20">
      <c r="A7" s="4" t="s">
        <v>535</v>
      </c>
      <c r="B7" s="4" t="s">
        <v>536</v>
      </c>
      <c r="C7" s="4" t="s">
        <v>537</v>
      </c>
      <c r="D7" s="4" t="s">
        <v>538</v>
      </c>
      <c r="E7" s="4" t="s">
        <v>539</v>
      </c>
      <c r="F7" s="4" t="s">
        <v>540</v>
      </c>
      <c r="G7" s="4" t="s">
        <v>541</v>
      </c>
      <c r="H7" s="4" t="s">
        <v>542</v>
      </c>
      <c r="I7" s="4" t="s">
        <v>543</v>
      </c>
      <c r="J7" s="4" t="s">
        <v>544</v>
      </c>
      <c r="K7" s="4" t="s">
        <v>545</v>
      </c>
      <c r="L7" s="4" t="s">
        <v>546</v>
      </c>
      <c r="M7" s="4" t="s">
        <v>547</v>
      </c>
      <c r="N7" s="4" t="s">
        <v>548</v>
      </c>
      <c r="O7" s="4" t="s">
        <v>549</v>
      </c>
      <c r="P7" s="4" t="s">
        <v>550</v>
      </c>
      <c r="Q7" s="4" t="s">
        <v>551</v>
      </c>
      <c r="R7" s="4" t="s">
        <v>552</v>
      </c>
      <c r="S7" s="4" t="s">
        <v>553</v>
      </c>
      <c r="T7" s="4" t="s">
        <v>554</v>
      </c>
    </row>
    <row r="8" spans="1:20">
      <c r="A8" s="4" t="s">
        <v>555</v>
      </c>
      <c r="B8" s="4" t="s">
        <v>556</v>
      </c>
      <c r="C8" s="4" t="s">
        <v>557</v>
      </c>
      <c r="D8" s="4" t="s">
        <v>558</v>
      </c>
      <c r="E8" s="4" t="s">
        <v>559</v>
      </c>
      <c r="F8" s="4" t="s">
        <v>560</v>
      </c>
      <c r="G8" s="4" t="s">
        <v>561</v>
      </c>
      <c r="H8" s="4" t="s">
        <v>562</v>
      </c>
      <c r="I8" s="4" t="s">
        <v>563</v>
      </c>
      <c r="J8" s="4" t="s">
        <v>564</v>
      </c>
      <c r="K8" s="4" t="s">
        <v>565</v>
      </c>
      <c r="L8" s="4" t="s">
        <v>566</v>
      </c>
      <c r="M8" s="4" t="s">
        <v>567</v>
      </c>
      <c r="N8" s="4" t="s">
        <v>568</v>
      </c>
      <c r="O8" s="4" t="s">
        <v>291</v>
      </c>
      <c r="P8" s="4" t="s">
        <v>569</v>
      </c>
      <c r="Q8" s="4" t="s">
        <v>570</v>
      </c>
      <c r="R8" s="4" t="s">
        <v>571</v>
      </c>
      <c r="S8" s="4" t="s">
        <v>572</v>
      </c>
      <c r="T8" s="4" t="s">
        <v>573</v>
      </c>
    </row>
    <row r="9" spans="1:20">
      <c r="A9" s="4" t="s">
        <v>574</v>
      </c>
      <c r="B9" s="4" t="s">
        <v>575</v>
      </c>
      <c r="C9" s="4" t="s">
        <v>576</v>
      </c>
      <c r="D9" s="4" t="s">
        <v>577</v>
      </c>
      <c r="E9" s="4" t="s">
        <v>578</v>
      </c>
      <c r="F9" s="4" t="s">
        <v>579</v>
      </c>
      <c r="G9" s="4" t="s">
        <v>580</v>
      </c>
      <c r="H9" s="4" t="s">
        <v>581</v>
      </c>
      <c r="I9" s="4" t="s">
        <v>582</v>
      </c>
      <c r="J9" s="4" t="s">
        <v>583</v>
      </c>
      <c r="K9" s="4" t="s">
        <v>584</v>
      </c>
      <c r="L9" s="4" t="s">
        <v>585</v>
      </c>
      <c r="M9" s="4" t="s">
        <v>586</v>
      </c>
      <c r="N9" s="4" t="s">
        <v>587</v>
      </c>
      <c r="O9" s="4" t="s">
        <v>588</v>
      </c>
      <c r="P9" s="4" t="s">
        <v>589</v>
      </c>
      <c r="Q9" s="4" t="s">
        <v>590</v>
      </c>
      <c r="R9" s="4" t="s">
        <v>591</v>
      </c>
      <c r="S9" s="4" t="s">
        <v>592</v>
      </c>
      <c r="T9" s="4" t="s">
        <v>593</v>
      </c>
    </row>
    <row r="10" spans="1:20">
      <c r="A10" s="4" t="s">
        <v>594</v>
      </c>
      <c r="B10" s="4" t="s">
        <v>595</v>
      </c>
      <c r="C10" s="4" t="s">
        <v>596</v>
      </c>
      <c r="D10" s="4" t="s">
        <v>597</v>
      </c>
      <c r="E10" s="4" t="s">
        <v>598</v>
      </c>
      <c r="F10" s="4" t="s">
        <v>599</v>
      </c>
      <c r="G10" s="4" t="s">
        <v>600</v>
      </c>
      <c r="H10" s="4" t="s">
        <v>601</v>
      </c>
      <c r="I10" s="4" t="s">
        <v>602</v>
      </c>
      <c r="J10" s="4" t="s">
        <v>603</v>
      </c>
      <c r="K10" s="4" t="s">
        <v>604</v>
      </c>
      <c r="L10" s="4" t="s">
        <v>605</v>
      </c>
      <c r="M10" s="4" t="s">
        <v>606</v>
      </c>
      <c r="N10" s="4" t="s">
        <v>607</v>
      </c>
      <c r="O10" s="4" t="s">
        <v>608</v>
      </c>
      <c r="P10" s="4" t="s">
        <v>609</v>
      </c>
      <c r="Q10" s="4" t="s">
        <v>610</v>
      </c>
      <c r="R10" s="4" t="s">
        <v>611</v>
      </c>
      <c r="S10" s="4" t="s">
        <v>612</v>
      </c>
      <c r="T10" s="4" t="s">
        <v>613</v>
      </c>
    </row>
    <row r="11" spans="1:20">
      <c r="A11" s="4" t="s">
        <v>614</v>
      </c>
      <c r="B11" s="4"/>
      <c r="C11" s="4"/>
      <c r="D11" s="4"/>
      <c r="E11" s="4"/>
      <c r="F11" s="4"/>
      <c r="G11" s="4"/>
      <c r="H11" s="4" t="s">
        <v>615</v>
      </c>
      <c r="I11" s="4" t="s">
        <v>616</v>
      </c>
      <c r="J11" s="4" t="s">
        <v>73</v>
      </c>
      <c r="K11" s="4" t="s">
        <v>617</v>
      </c>
      <c r="L11" s="4" t="s">
        <v>618</v>
      </c>
      <c r="M11" s="4" t="s">
        <v>73</v>
      </c>
      <c r="N11" s="4" t="s">
        <v>73</v>
      </c>
      <c r="O11" s="4" t="s">
        <v>619</v>
      </c>
      <c r="P11" s="4" t="s">
        <v>620</v>
      </c>
      <c r="Q11" s="4" t="s">
        <v>73</v>
      </c>
      <c r="R11" s="4" t="s">
        <v>621</v>
      </c>
      <c r="S11" s="4" t="s">
        <v>73</v>
      </c>
      <c r="T11" s="4" t="s">
        <v>622</v>
      </c>
    </row>
    <row r="12" spans="1:20">
      <c r="A12" s="3" t="s">
        <v>623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 t="s">
        <v>624</v>
      </c>
      <c r="B13" s="4" t="s">
        <v>625</v>
      </c>
      <c r="C13" s="4" t="s">
        <v>626</v>
      </c>
      <c r="D13" s="4" t="s">
        <v>627</v>
      </c>
      <c r="E13" s="4" t="s">
        <v>628</v>
      </c>
      <c r="F13" s="4" t="s">
        <v>629</v>
      </c>
      <c r="G13" s="4" t="s">
        <v>630</v>
      </c>
      <c r="H13" s="4" t="s">
        <v>631</v>
      </c>
      <c r="I13" s="4" t="s">
        <v>632</v>
      </c>
      <c r="J13" s="4" t="s">
        <v>73</v>
      </c>
      <c r="K13" s="4" t="s">
        <v>633</v>
      </c>
      <c r="L13" s="4" t="s">
        <v>634</v>
      </c>
      <c r="M13" s="4" t="s">
        <v>73</v>
      </c>
      <c r="N13" s="4" t="s">
        <v>458</v>
      </c>
      <c r="O13" s="4" t="s">
        <v>73</v>
      </c>
      <c r="P13" s="4" t="s">
        <v>635</v>
      </c>
      <c r="Q13" s="4" t="s">
        <v>636</v>
      </c>
      <c r="R13" s="4" t="s">
        <v>637</v>
      </c>
      <c r="S13" s="4" t="s">
        <v>73</v>
      </c>
      <c r="T13" s="4" t="s">
        <v>73</v>
      </c>
    </row>
    <row r="14" spans="1:20">
      <c r="A14" s="4" t="s">
        <v>638</v>
      </c>
      <c r="B14" s="4" t="s">
        <v>625</v>
      </c>
      <c r="C14" s="4" t="s">
        <v>626</v>
      </c>
      <c r="D14" s="4" t="s">
        <v>639</v>
      </c>
      <c r="E14" s="4" t="s">
        <v>628</v>
      </c>
      <c r="F14" s="4" t="s">
        <v>629</v>
      </c>
      <c r="G14" s="4">
        <v>-8724.35</v>
      </c>
      <c r="H14" s="4" t="s">
        <v>631</v>
      </c>
      <c r="I14" s="4" t="s">
        <v>640</v>
      </c>
      <c r="J14" s="4" t="s">
        <v>73</v>
      </c>
      <c r="K14" s="4" t="s">
        <v>641</v>
      </c>
      <c r="L14" s="4" t="s">
        <v>634</v>
      </c>
      <c r="M14" s="4" t="s">
        <v>73</v>
      </c>
      <c r="N14" s="4" t="s">
        <v>458</v>
      </c>
      <c r="O14" s="4" t="s">
        <v>73</v>
      </c>
      <c r="P14" s="4"/>
      <c r="Q14" s="4"/>
      <c r="R14" s="4"/>
      <c r="S14" s="4"/>
      <c r="T14" s="4"/>
    </row>
    <row r="15" spans="1:20">
      <c r="A15" s="3" t="s">
        <v>17</v>
      </c>
      <c r="B15" s="4" t="s">
        <v>642</v>
      </c>
      <c r="C15" s="4" t="s">
        <v>643</v>
      </c>
      <c r="D15" s="4" t="s">
        <v>644</v>
      </c>
      <c r="E15" s="4" t="s">
        <v>645</v>
      </c>
      <c r="F15" s="4" t="s">
        <v>646</v>
      </c>
      <c r="G15" s="4" t="s">
        <v>647</v>
      </c>
      <c r="H15" s="4" t="s">
        <v>648</v>
      </c>
      <c r="I15" s="4" t="s">
        <v>649</v>
      </c>
      <c r="J15" s="4" t="s">
        <v>650</v>
      </c>
      <c r="K15" s="4" t="s">
        <v>651</v>
      </c>
      <c r="L15" s="4" t="s">
        <v>652</v>
      </c>
      <c r="M15" s="4" t="s">
        <v>653</v>
      </c>
      <c r="N15" s="4" t="s">
        <v>654</v>
      </c>
      <c r="O15" s="4" t="s">
        <v>655</v>
      </c>
      <c r="P15" s="4" t="s">
        <v>656</v>
      </c>
      <c r="Q15" s="4" t="s">
        <v>657</v>
      </c>
      <c r="R15" s="4" t="s">
        <v>658</v>
      </c>
      <c r="S15" s="4" t="s">
        <v>659</v>
      </c>
      <c r="T15" s="4" t="s">
        <v>660</v>
      </c>
    </row>
    <row r="16" spans="1:20">
      <c r="A16" s="4" t="s">
        <v>661</v>
      </c>
      <c r="B16" s="4" t="s">
        <v>73</v>
      </c>
      <c r="C16" s="4" t="s">
        <v>73</v>
      </c>
      <c r="D16" s="4" t="s">
        <v>73</v>
      </c>
      <c r="E16" s="4" t="s">
        <v>615</v>
      </c>
      <c r="F16" s="4" t="s">
        <v>615</v>
      </c>
      <c r="G16" s="4" t="s">
        <v>73</v>
      </c>
      <c r="H16" s="4" t="s">
        <v>662</v>
      </c>
      <c r="I16" s="4" t="s">
        <v>663</v>
      </c>
      <c r="J16" s="4" t="s">
        <v>663</v>
      </c>
      <c r="K16" s="4" t="s">
        <v>664</v>
      </c>
      <c r="L16" s="4" t="s">
        <v>665</v>
      </c>
      <c r="M16" s="4" t="s">
        <v>666</v>
      </c>
      <c r="N16" s="4" t="s">
        <v>667</v>
      </c>
      <c r="O16" s="4" t="s">
        <v>668</v>
      </c>
      <c r="P16" s="4" t="s">
        <v>669</v>
      </c>
      <c r="Q16" s="4" t="s">
        <v>670</v>
      </c>
      <c r="R16" s="4" t="s">
        <v>671</v>
      </c>
      <c r="S16" s="4">
        <v>800</v>
      </c>
      <c r="T16" s="4" t="s">
        <v>672</v>
      </c>
    </row>
    <row r="17" spans="1:20">
      <c r="A17" s="4" t="s">
        <v>673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73</v>
      </c>
      <c r="Q17" s="4" t="s">
        <v>73</v>
      </c>
      <c r="R17" s="4" t="s">
        <v>73</v>
      </c>
      <c r="S17" s="4" t="s">
        <v>73</v>
      </c>
      <c r="T17" s="4">
        <v>4199.04</v>
      </c>
    </row>
    <row r="18" spans="1:20">
      <c r="A18" s="4" t="s">
        <v>674</v>
      </c>
      <c r="B18" s="4" t="s">
        <v>675</v>
      </c>
      <c r="C18" s="4" t="s">
        <v>676</v>
      </c>
      <c r="D18" s="4" t="s">
        <v>677</v>
      </c>
      <c r="E18" s="4" t="s">
        <v>73</v>
      </c>
      <c r="F18" s="4" t="s">
        <v>73</v>
      </c>
      <c r="G18" s="4" t="s">
        <v>73</v>
      </c>
      <c r="H18" s="4" t="s">
        <v>678</v>
      </c>
      <c r="I18" s="4" t="s">
        <v>679</v>
      </c>
      <c r="J18" s="4" t="s">
        <v>680</v>
      </c>
      <c r="K18" s="4" t="s">
        <v>681</v>
      </c>
      <c r="L18" s="4" t="s">
        <v>682</v>
      </c>
      <c r="M18" s="4">
        <v>2000</v>
      </c>
      <c r="N18" s="4" t="s">
        <v>683</v>
      </c>
      <c r="O18" s="4" t="s">
        <v>684</v>
      </c>
      <c r="P18" s="4" t="s">
        <v>73</v>
      </c>
      <c r="Q18" s="4" t="s">
        <v>685</v>
      </c>
      <c r="R18" s="4" t="s">
        <v>686</v>
      </c>
      <c r="S18" s="4" t="s">
        <v>687</v>
      </c>
      <c r="T18" s="4" t="s">
        <v>688</v>
      </c>
    </row>
    <row r="19" spans="1:20">
      <c r="A19" s="4" t="s">
        <v>689</v>
      </c>
      <c r="B19" s="4"/>
      <c r="C19" s="4"/>
      <c r="D19" s="4"/>
      <c r="E19" s="4"/>
      <c r="F19" s="4"/>
      <c r="G19" s="4"/>
      <c r="H19" s="4" t="s">
        <v>73</v>
      </c>
      <c r="I19" s="4" t="s">
        <v>73</v>
      </c>
      <c r="J19" s="4" t="s">
        <v>73</v>
      </c>
      <c r="K19" s="4" t="s">
        <v>73</v>
      </c>
      <c r="L19" s="4" t="s">
        <v>690</v>
      </c>
      <c r="M19" s="4" t="s">
        <v>73</v>
      </c>
      <c r="N19" s="4" t="s">
        <v>73</v>
      </c>
      <c r="O19" s="4" t="s">
        <v>691</v>
      </c>
      <c r="P19" s="4" t="s">
        <v>73</v>
      </c>
      <c r="Q19" s="4" t="s">
        <v>692</v>
      </c>
      <c r="R19" s="4">
        <v>5065.8500000000004</v>
      </c>
      <c r="S19" s="4" t="s">
        <v>73</v>
      </c>
      <c r="T19" s="4" t="s">
        <v>693</v>
      </c>
    </row>
    <row r="20" spans="1:20">
      <c r="A20" s="3" t="s">
        <v>694</v>
      </c>
      <c r="B20" s="4" t="s">
        <v>695</v>
      </c>
      <c r="C20" s="4" t="s">
        <v>696</v>
      </c>
      <c r="D20" s="4" t="s">
        <v>697</v>
      </c>
      <c r="E20" s="4" t="s">
        <v>698</v>
      </c>
      <c r="F20" s="4" t="s">
        <v>699</v>
      </c>
      <c r="G20" s="4" t="s">
        <v>647</v>
      </c>
      <c r="H20" s="4" t="s">
        <v>700</v>
      </c>
      <c r="I20" s="4" t="s">
        <v>701</v>
      </c>
      <c r="J20" s="4" t="s">
        <v>702</v>
      </c>
      <c r="K20" s="4" t="s">
        <v>512</v>
      </c>
      <c r="L20" s="4" t="s">
        <v>703</v>
      </c>
      <c r="M20" s="4" t="s">
        <v>704</v>
      </c>
      <c r="N20" s="4" t="s">
        <v>705</v>
      </c>
      <c r="O20" s="4" t="s">
        <v>706</v>
      </c>
      <c r="P20" s="4" t="s">
        <v>707</v>
      </c>
      <c r="Q20" s="4" t="s">
        <v>708</v>
      </c>
      <c r="R20" s="4" t="s">
        <v>709</v>
      </c>
      <c r="S20" s="4" t="s">
        <v>710</v>
      </c>
      <c r="T20" s="4" t="s">
        <v>711</v>
      </c>
    </row>
    <row r="21" spans="1:20">
      <c r="A21" s="4" t="s">
        <v>712</v>
      </c>
      <c r="B21" s="4" t="s">
        <v>713</v>
      </c>
      <c r="C21" s="4" t="s">
        <v>714</v>
      </c>
      <c r="D21" s="4" t="s">
        <v>715</v>
      </c>
      <c r="E21" s="4" t="s">
        <v>716</v>
      </c>
      <c r="F21" s="4" t="s">
        <v>717</v>
      </c>
      <c r="G21" s="4" t="s">
        <v>718</v>
      </c>
      <c r="H21" s="4" t="s">
        <v>719</v>
      </c>
      <c r="I21" s="4" t="s">
        <v>720</v>
      </c>
      <c r="J21" s="4" t="s">
        <v>721</v>
      </c>
      <c r="K21" s="4" t="s">
        <v>722</v>
      </c>
      <c r="L21" s="4" t="s">
        <v>723</v>
      </c>
      <c r="M21" s="4" t="s">
        <v>724</v>
      </c>
      <c r="N21" s="4" t="s">
        <v>725</v>
      </c>
      <c r="O21" s="4" t="s">
        <v>726</v>
      </c>
      <c r="P21" s="4" t="s">
        <v>727</v>
      </c>
      <c r="Q21" s="4" t="s">
        <v>728</v>
      </c>
      <c r="R21" s="4" t="s">
        <v>729</v>
      </c>
      <c r="S21" s="4" t="s">
        <v>730</v>
      </c>
      <c r="T21" s="4" t="s">
        <v>731</v>
      </c>
    </row>
    <row r="22" spans="1:20">
      <c r="A22" s="4" t="s">
        <v>732</v>
      </c>
      <c r="B22" s="4"/>
      <c r="C22" s="4"/>
      <c r="D22" s="4"/>
      <c r="E22" s="4"/>
      <c r="F22" s="4"/>
      <c r="G22" s="4"/>
      <c r="H22" s="4" t="s">
        <v>73</v>
      </c>
      <c r="I22" s="4" t="s">
        <v>73</v>
      </c>
      <c r="J22" s="4">
        <v>-151.1</v>
      </c>
      <c r="K22" s="4" t="s">
        <v>73</v>
      </c>
      <c r="L22" s="4" t="s">
        <v>73</v>
      </c>
      <c r="M22" s="4">
        <v>-124.25</v>
      </c>
      <c r="N22" s="4" t="s">
        <v>73</v>
      </c>
      <c r="O22" s="4" t="s">
        <v>73</v>
      </c>
      <c r="P22" s="4"/>
      <c r="Q22" s="4"/>
      <c r="R22" s="4"/>
      <c r="S22" s="4"/>
      <c r="T22" s="4"/>
    </row>
    <row r="23" spans="1:20">
      <c r="A23" s="3" t="s">
        <v>10</v>
      </c>
      <c r="B23" s="4" t="s">
        <v>733</v>
      </c>
      <c r="C23" s="4" t="s">
        <v>734</v>
      </c>
      <c r="D23" s="4" t="s">
        <v>735</v>
      </c>
      <c r="E23" s="4" t="s">
        <v>736</v>
      </c>
      <c r="F23" s="4" t="s">
        <v>737</v>
      </c>
      <c r="G23" s="4" t="s">
        <v>738</v>
      </c>
      <c r="H23" s="4" t="s">
        <v>739</v>
      </c>
      <c r="I23" s="4" t="s">
        <v>740</v>
      </c>
      <c r="J23" s="4" t="s">
        <v>741</v>
      </c>
      <c r="K23" s="4" t="s">
        <v>742</v>
      </c>
      <c r="L23" s="4" t="s">
        <v>743</v>
      </c>
      <c r="M23" s="4" t="s">
        <v>744</v>
      </c>
      <c r="N23" s="4" t="s">
        <v>745</v>
      </c>
      <c r="O23" s="4" t="s">
        <v>746</v>
      </c>
      <c r="P23" s="4" t="s">
        <v>747</v>
      </c>
      <c r="Q23" s="4" t="s">
        <v>438</v>
      </c>
      <c r="R23" s="4" t="s">
        <v>748</v>
      </c>
      <c r="S23" s="4" t="s">
        <v>749</v>
      </c>
      <c r="T23" s="4" t="s">
        <v>750</v>
      </c>
    </row>
    <row r="24" spans="1:20">
      <c r="A24" s="4" t="s">
        <v>751</v>
      </c>
      <c r="B24" s="4" t="s">
        <v>733</v>
      </c>
      <c r="C24" s="4" t="s">
        <v>734</v>
      </c>
      <c r="D24" s="4" t="s">
        <v>735</v>
      </c>
      <c r="E24" s="4" t="s">
        <v>736</v>
      </c>
      <c r="F24" s="4" t="s">
        <v>737</v>
      </c>
      <c r="G24" s="4" t="s">
        <v>738</v>
      </c>
      <c r="H24" s="4" t="s">
        <v>739</v>
      </c>
      <c r="I24" s="4" t="s">
        <v>740</v>
      </c>
      <c r="J24" s="4" t="s">
        <v>741</v>
      </c>
      <c r="K24" s="4" t="s">
        <v>742</v>
      </c>
      <c r="L24" s="4" t="s">
        <v>743</v>
      </c>
      <c r="M24" s="4" t="s">
        <v>744</v>
      </c>
      <c r="N24" s="4" t="s">
        <v>745</v>
      </c>
      <c r="O24" s="4" t="s">
        <v>746</v>
      </c>
      <c r="P24" s="4" t="s">
        <v>747</v>
      </c>
      <c r="Q24" s="4" t="s">
        <v>438</v>
      </c>
      <c r="R24" s="4" t="s">
        <v>748</v>
      </c>
      <c r="S24" s="4" t="s">
        <v>749</v>
      </c>
      <c r="T24" s="4" t="s">
        <v>750</v>
      </c>
    </row>
    <row r="25" spans="1:20">
      <c r="A25" s="4" t="s">
        <v>752</v>
      </c>
      <c r="B25" s="4">
        <v>-1597.95</v>
      </c>
      <c r="C25" s="4">
        <v>-846.2</v>
      </c>
      <c r="D25" s="4">
        <v>-97.27</v>
      </c>
      <c r="E25" s="4" t="s">
        <v>753</v>
      </c>
      <c r="F25" s="4">
        <v>-1177.29</v>
      </c>
      <c r="G25" s="4">
        <v>-56.38</v>
      </c>
      <c r="H25" s="4">
        <v>-2073.64</v>
      </c>
      <c r="I25" s="4" t="s">
        <v>73</v>
      </c>
      <c r="J25" s="4" t="s">
        <v>73</v>
      </c>
      <c r="K25" s="4" t="s">
        <v>73</v>
      </c>
      <c r="L25" s="4" t="s">
        <v>73</v>
      </c>
      <c r="M25" s="4"/>
      <c r="N25" s="4"/>
      <c r="O25" s="4"/>
      <c r="P25" s="4"/>
      <c r="Q25" s="4"/>
      <c r="R25" s="4"/>
      <c r="S25" s="4"/>
      <c r="T25" s="4"/>
    </row>
    <row r="26" spans="1:20">
      <c r="A26" s="4" t="s">
        <v>754</v>
      </c>
      <c r="B26" s="4" t="s">
        <v>755</v>
      </c>
      <c r="C26" s="4" t="s">
        <v>756</v>
      </c>
      <c r="D26" s="4" t="s">
        <v>757</v>
      </c>
      <c r="E26" s="4" t="s">
        <v>758</v>
      </c>
      <c r="F26" s="4" t="s">
        <v>759</v>
      </c>
      <c r="G26" s="4" t="s">
        <v>760</v>
      </c>
      <c r="H26" s="4" t="s">
        <v>761</v>
      </c>
      <c r="I26" s="4" t="s">
        <v>762</v>
      </c>
      <c r="J26" s="4" t="s">
        <v>668</v>
      </c>
      <c r="K26" s="4" t="s">
        <v>763</v>
      </c>
      <c r="L26" s="4" t="s">
        <v>764</v>
      </c>
      <c r="M26" s="4" t="s">
        <v>765</v>
      </c>
      <c r="N26" s="4" t="s">
        <v>766</v>
      </c>
      <c r="O26" s="4" t="s">
        <v>767</v>
      </c>
      <c r="P26" s="4" t="s">
        <v>768</v>
      </c>
      <c r="Q26" s="4" t="s">
        <v>769</v>
      </c>
      <c r="R26" s="4" t="s">
        <v>770</v>
      </c>
      <c r="S26" s="4" t="s">
        <v>771</v>
      </c>
      <c r="T26" s="4" t="s">
        <v>772</v>
      </c>
    </row>
    <row r="27" spans="1:20">
      <c r="A27" s="3" t="s">
        <v>773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 t="s">
        <v>774</v>
      </c>
      <c r="B28" s="4">
        <v>0.12</v>
      </c>
      <c r="C28" s="4">
        <v>0.12</v>
      </c>
      <c r="D28" s="4">
        <v>7.0000000000000007E-2</v>
      </c>
      <c r="E28" s="4">
        <v>0.36</v>
      </c>
      <c r="F28" s="4">
        <v>0.15</v>
      </c>
      <c r="G28" s="4">
        <v>0.06</v>
      </c>
      <c r="H28" s="4">
        <v>0.3</v>
      </c>
      <c r="I28" s="4">
        <v>0.16</v>
      </c>
      <c r="J28" s="4">
        <v>0.08</v>
      </c>
      <c r="K28" s="4">
        <v>0.24</v>
      </c>
      <c r="L28" s="4">
        <v>7.0000000000000007E-2</v>
      </c>
      <c r="M28" s="4">
        <v>0.03</v>
      </c>
      <c r="N28" s="4">
        <v>0.22</v>
      </c>
      <c r="O28" s="4">
        <v>0.11</v>
      </c>
      <c r="P28" s="4">
        <v>0.17</v>
      </c>
      <c r="Q28" s="4">
        <v>0.43</v>
      </c>
      <c r="R28" s="4">
        <v>0.6</v>
      </c>
      <c r="S28" s="4">
        <v>0.27</v>
      </c>
      <c r="T28" s="4">
        <v>0.4</v>
      </c>
    </row>
    <row r="29" spans="1:20">
      <c r="A29" s="4" t="s">
        <v>775</v>
      </c>
      <c r="B29" s="4">
        <v>0.12</v>
      </c>
      <c r="C29" s="4">
        <v>0.12</v>
      </c>
      <c r="D29" s="4">
        <v>0.08</v>
      </c>
      <c r="E29" s="4">
        <v>0.36</v>
      </c>
      <c r="F29" s="4">
        <v>0.15</v>
      </c>
      <c r="G29" s="4">
        <v>0.06</v>
      </c>
      <c r="H29" s="4">
        <v>0.3</v>
      </c>
      <c r="I29" s="4">
        <v>0.16</v>
      </c>
      <c r="J29" s="4" t="s">
        <v>73</v>
      </c>
      <c r="K29" s="4">
        <v>0.24</v>
      </c>
      <c r="L29" s="4">
        <v>7.0000000000000007E-2</v>
      </c>
      <c r="M29" s="4" t="s">
        <v>73</v>
      </c>
      <c r="N29" s="4">
        <v>0.22</v>
      </c>
      <c r="O29" s="4">
        <v>0.11</v>
      </c>
      <c r="P29" s="4">
        <v>0.17</v>
      </c>
      <c r="Q29" s="4">
        <v>0.43</v>
      </c>
      <c r="R29" s="4">
        <v>0.57999999999999996</v>
      </c>
      <c r="S29" s="4" t="s">
        <v>73</v>
      </c>
      <c r="T29" s="4">
        <v>0.4</v>
      </c>
    </row>
    <row r="30" spans="1:20">
      <c r="A30" s="3" t="s">
        <v>776</v>
      </c>
      <c r="B30" s="4" t="s">
        <v>733</v>
      </c>
      <c r="C30" s="4" t="s">
        <v>734</v>
      </c>
      <c r="D30" s="4" t="s">
        <v>735</v>
      </c>
      <c r="E30" s="4" t="s">
        <v>736</v>
      </c>
      <c r="F30" s="4" t="s">
        <v>737</v>
      </c>
      <c r="G30" s="4" t="s">
        <v>738</v>
      </c>
      <c r="H30" s="4" t="s">
        <v>739</v>
      </c>
      <c r="I30" s="4" t="s">
        <v>740</v>
      </c>
      <c r="J30" s="4" t="s">
        <v>73</v>
      </c>
      <c r="K30" s="4" t="s">
        <v>742</v>
      </c>
      <c r="L30" s="4" t="s">
        <v>743</v>
      </c>
      <c r="M30" s="4" t="s">
        <v>73</v>
      </c>
      <c r="N30" s="4" t="s">
        <v>745</v>
      </c>
      <c r="O30" s="4" t="s">
        <v>746</v>
      </c>
      <c r="P30" s="4" t="s">
        <v>747</v>
      </c>
      <c r="Q30" s="4" t="s">
        <v>438</v>
      </c>
      <c r="R30" s="4" t="s">
        <v>748</v>
      </c>
      <c r="S30" s="4" t="s">
        <v>73</v>
      </c>
      <c r="T30" s="4" t="s">
        <v>750</v>
      </c>
    </row>
    <row r="31" spans="1:20">
      <c r="A31" s="4" t="s">
        <v>777</v>
      </c>
      <c r="B31" s="4" t="s">
        <v>733</v>
      </c>
      <c r="C31" s="4" t="s">
        <v>734</v>
      </c>
      <c r="D31" s="4" t="s">
        <v>735</v>
      </c>
      <c r="E31" s="4" t="s">
        <v>736</v>
      </c>
      <c r="F31" s="4" t="s">
        <v>737</v>
      </c>
      <c r="G31" s="4" t="s">
        <v>738</v>
      </c>
      <c r="H31" s="4" t="s">
        <v>739</v>
      </c>
      <c r="I31" s="4" t="s">
        <v>740</v>
      </c>
      <c r="J31" s="4" t="s">
        <v>73</v>
      </c>
      <c r="K31" s="4" t="s">
        <v>742</v>
      </c>
      <c r="L31" s="4" t="s">
        <v>743</v>
      </c>
      <c r="M31" s="4" t="s">
        <v>73</v>
      </c>
      <c r="N31" s="4" t="s">
        <v>745</v>
      </c>
      <c r="O31" s="4" t="s">
        <v>746</v>
      </c>
      <c r="P31" s="4" t="s">
        <v>747</v>
      </c>
      <c r="Q31" s="4" t="s">
        <v>438</v>
      </c>
      <c r="R31" s="4" t="s">
        <v>748</v>
      </c>
      <c r="S31" s="4" t="s">
        <v>73</v>
      </c>
      <c r="T31" s="4" t="s">
        <v>73</v>
      </c>
    </row>
    <row r="32" spans="1:20">
      <c r="A32" s="4" t="s">
        <v>778</v>
      </c>
      <c r="B32" s="4">
        <v>-1597.95</v>
      </c>
      <c r="C32" s="4">
        <v>-846.2</v>
      </c>
      <c r="D32" s="4">
        <v>-97.27</v>
      </c>
      <c r="E32" s="4" t="s">
        <v>753</v>
      </c>
      <c r="F32" s="4">
        <v>-1177.29</v>
      </c>
      <c r="G32" s="4">
        <v>-56.73</v>
      </c>
      <c r="H32" s="4">
        <v>-2073.64</v>
      </c>
      <c r="I32" s="4" t="s">
        <v>73</v>
      </c>
      <c r="J32" s="4" t="s">
        <v>73</v>
      </c>
      <c r="K32" s="4" t="s">
        <v>73</v>
      </c>
      <c r="L32" s="4" t="s">
        <v>73</v>
      </c>
      <c r="M32" s="4"/>
      <c r="N32" s="4"/>
      <c r="O32" s="4"/>
      <c r="P32" s="4"/>
      <c r="Q32" s="4"/>
      <c r="R32" s="4"/>
      <c r="S32" s="4"/>
      <c r="T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T37"/>
  <sheetViews>
    <sheetView topLeftCell="E1" workbookViewId="0">
      <selection activeCell="U1" sqref="U1:U1048576"/>
    </sheetView>
  </sheetViews>
  <sheetFormatPr defaultColWidth="125.5703125" defaultRowHeight="15"/>
  <cols>
    <col min="1" max="1" width="60.7109375" bestFit="1" customWidth="1"/>
    <col min="2" max="2" width="13" bestFit="1" customWidth="1"/>
    <col min="3" max="4" width="13" customWidth="1"/>
    <col min="5" max="5" width="14.28515625" customWidth="1"/>
    <col min="6" max="7" width="13" customWidth="1"/>
    <col min="8" max="8" width="14.28515625" customWidth="1"/>
    <col min="9" max="10" width="13" customWidth="1"/>
    <col min="11" max="11" width="14.28515625" customWidth="1"/>
    <col min="12" max="13" width="13" customWidth="1"/>
    <col min="14" max="14" width="14.28515625" customWidth="1"/>
    <col min="15" max="15" width="13" customWidth="1"/>
    <col min="16" max="16" width="14.28515625" customWidth="1"/>
    <col min="17" max="17" width="13" customWidth="1"/>
    <col min="18" max="18" width="14.28515625" customWidth="1"/>
    <col min="19" max="19" width="13" customWidth="1"/>
    <col min="20" max="20" width="14.28515625" customWidth="1"/>
  </cols>
  <sheetData>
    <row r="1" spans="1:20">
      <c r="A1" s="1" t="s">
        <v>779</v>
      </c>
      <c r="B1" s="2">
        <v>44104</v>
      </c>
      <c r="C1" s="2">
        <v>44012</v>
      </c>
      <c r="D1" s="2">
        <v>43921</v>
      </c>
      <c r="E1" s="2">
        <v>43830</v>
      </c>
      <c r="F1" s="2">
        <v>43646</v>
      </c>
      <c r="G1" s="2">
        <v>43555</v>
      </c>
      <c r="H1" s="2">
        <v>43465</v>
      </c>
      <c r="I1" s="2">
        <v>43281</v>
      </c>
      <c r="J1" s="2">
        <v>43190</v>
      </c>
      <c r="K1" s="2">
        <v>43100</v>
      </c>
      <c r="L1" s="2">
        <v>42916</v>
      </c>
      <c r="M1" s="2">
        <v>42825</v>
      </c>
      <c r="N1" s="2">
        <v>42735</v>
      </c>
      <c r="O1" s="2">
        <v>42551</v>
      </c>
      <c r="P1" s="2">
        <v>42369</v>
      </c>
      <c r="Q1" s="2">
        <v>42185</v>
      </c>
      <c r="R1" s="2">
        <v>42004</v>
      </c>
      <c r="S1" s="2">
        <v>41820</v>
      </c>
      <c r="T1" s="2">
        <v>41639</v>
      </c>
    </row>
    <row r="2" spans="1:20">
      <c r="A2" s="3" t="s">
        <v>780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4" t="s">
        <v>781</v>
      </c>
      <c r="B3" s="4" t="s">
        <v>782</v>
      </c>
      <c r="C3" s="4" t="s">
        <v>783</v>
      </c>
      <c r="D3" s="4" t="s">
        <v>784</v>
      </c>
      <c r="E3" s="4" t="s">
        <v>785</v>
      </c>
      <c r="F3" s="4" t="s">
        <v>786</v>
      </c>
      <c r="G3" s="4" t="s">
        <v>787</v>
      </c>
      <c r="H3" s="4" t="s">
        <v>788</v>
      </c>
      <c r="I3" s="4" t="s">
        <v>789</v>
      </c>
      <c r="J3" s="4" t="s">
        <v>790</v>
      </c>
      <c r="K3" s="4" t="s">
        <v>791</v>
      </c>
      <c r="L3" s="4" t="s">
        <v>792</v>
      </c>
      <c r="M3" s="4" t="s">
        <v>793</v>
      </c>
      <c r="N3" s="4" t="s">
        <v>794</v>
      </c>
      <c r="O3" s="4" t="s">
        <v>795</v>
      </c>
      <c r="P3" s="4" t="s">
        <v>796</v>
      </c>
      <c r="Q3" s="4" t="s">
        <v>797</v>
      </c>
      <c r="R3" s="4" t="s">
        <v>798</v>
      </c>
      <c r="S3" s="4" t="s">
        <v>799</v>
      </c>
      <c r="T3" s="4" t="s">
        <v>800</v>
      </c>
    </row>
    <row r="4" spans="1:20">
      <c r="A4" s="4" t="s">
        <v>801</v>
      </c>
      <c r="C4" s="4"/>
      <c r="D4" s="4"/>
      <c r="E4" s="4"/>
      <c r="F4" s="4"/>
      <c r="G4" s="4"/>
      <c r="H4" s="4"/>
      <c r="I4" s="4"/>
      <c r="J4" s="4"/>
      <c r="K4" s="4"/>
      <c r="L4" s="4"/>
      <c r="M4" s="4">
        <v>751.75</v>
      </c>
      <c r="N4" s="5" t="s">
        <v>73</v>
      </c>
      <c r="O4" s="5" t="s">
        <v>73</v>
      </c>
      <c r="P4" s="4"/>
      <c r="Q4" s="4"/>
      <c r="R4" s="4"/>
      <c r="S4" s="4"/>
      <c r="T4" s="4"/>
    </row>
    <row r="5" spans="1:20">
      <c r="A5" s="4" t="s">
        <v>802</v>
      </c>
      <c r="B5" s="4" t="s">
        <v>803</v>
      </c>
      <c r="C5" s="4" t="s">
        <v>804</v>
      </c>
      <c r="D5" s="4" t="s">
        <v>805</v>
      </c>
      <c r="E5" s="4" t="s">
        <v>806</v>
      </c>
      <c r="F5" s="4" t="s">
        <v>807</v>
      </c>
      <c r="G5" s="4" t="s">
        <v>808</v>
      </c>
      <c r="H5" s="4" t="s">
        <v>809</v>
      </c>
      <c r="I5" s="4" t="s">
        <v>810</v>
      </c>
      <c r="J5" s="4" t="s">
        <v>811</v>
      </c>
      <c r="K5" s="4" t="s">
        <v>812</v>
      </c>
      <c r="L5" s="4" t="s">
        <v>813</v>
      </c>
      <c r="M5" s="4" t="s">
        <v>814</v>
      </c>
      <c r="N5" s="4" t="s">
        <v>815</v>
      </c>
      <c r="O5" s="4" t="s">
        <v>816</v>
      </c>
      <c r="P5" s="4" t="s">
        <v>817</v>
      </c>
      <c r="Q5" s="4" t="s">
        <v>818</v>
      </c>
      <c r="R5" s="4" t="s">
        <v>819</v>
      </c>
      <c r="S5" s="4" t="s">
        <v>820</v>
      </c>
      <c r="T5" s="4" t="s">
        <v>821</v>
      </c>
    </row>
    <row r="6" spans="1:20">
      <c r="A6" s="3" t="s">
        <v>822</v>
      </c>
      <c r="B6" s="4" t="s">
        <v>823</v>
      </c>
      <c r="C6" s="4" t="s">
        <v>824</v>
      </c>
      <c r="D6" s="4" t="s">
        <v>825</v>
      </c>
      <c r="E6" s="4" t="s">
        <v>826</v>
      </c>
      <c r="F6" s="4" t="s">
        <v>827</v>
      </c>
      <c r="G6" s="4" t="s">
        <v>828</v>
      </c>
      <c r="H6" s="4" t="s">
        <v>829</v>
      </c>
      <c r="I6" s="4" t="s">
        <v>830</v>
      </c>
      <c r="J6" s="4" t="s">
        <v>512</v>
      </c>
      <c r="K6" s="4" t="s">
        <v>831</v>
      </c>
      <c r="L6" s="4" t="s">
        <v>832</v>
      </c>
      <c r="M6" s="4" t="s">
        <v>833</v>
      </c>
      <c r="N6" s="4" t="s">
        <v>834</v>
      </c>
      <c r="O6" s="4" t="s">
        <v>835</v>
      </c>
      <c r="P6" s="4" t="s">
        <v>836</v>
      </c>
      <c r="Q6" s="4" t="s">
        <v>837</v>
      </c>
      <c r="R6" s="4" t="s">
        <v>838</v>
      </c>
      <c r="S6" s="4" t="s">
        <v>839</v>
      </c>
      <c r="T6" s="4" t="s">
        <v>840</v>
      </c>
    </row>
    <row r="7" spans="1:20">
      <c r="A7" s="4" t="s">
        <v>841</v>
      </c>
      <c r="B7" s="4" t="s">
        <v>842</v>
      </c>
      <c r="C7" s="4" t="s">
        <v>843</v>
      </c>
      <c r="D7" s="4" t="s">
        <v>844</v>
      </c>
      <c r="E7" s="4" t="s">
        <v>845</v>
      </c>
      <c r="F7" s="4" t="s">
        <v>846</v>
      </c>
      <c r="G7" s="4" t="s">
        <v>847</v>
      </c>
      <c r="H7" s="4" t="s">
        <v>848</v>
      </c>
      <c r="I7" s="4" t="s">
        <v>456</v>
      </c>
      <c r="J7" s="4" t="s">
        <v>849</v>
      </c>
      <c r="K7" s="4" t="s">
        <v>850</v>
      </c>
      <c r="L7" s="4" t="s">
        <v>851</v>
      </c>
      <c r="M7" s="4" t="s">
        <v>852</v>
      </c>
      <c r="N7" s="4" t="s">
        <v>853</v>
      </c>
      <c r="O7" s="4" t="s">
        <v>854</v>
      </c>
      <c r="P7" s="4" t="s">
        <v>855</v>
      </c>
      <c r="Q7" s="4" t="s">
        <v>856</v>
      </c>
      <c r="R7" s="4" t="s">
        <v>481</v>
      </c>
      <c r="S7" s="4" t="s">
        <v>857</v>
      </c>
      <c r="T7" s="4" t="s">
        <v>858</v>
      </c>
    </row>
    <row r="8" spans="1:20">
      <c r="A8" s="4" t="s">
        <v>859</v>
      </c>
      <c r="B8" s="4" t="s">
        <v>860</v>
      </c>
      <c r="C8" s="4" t="s">
        <v>861</v>
      </c>
      <c r="D8" s="4" t="s">
        <v>862</v>
      </c>
      <c r="E8" s="4" t="s">
        <v>863</v>
      </c>
      <c r="F8" s="4" t="s">
        <v>74</v>
      </c>
      <c r="G8" s="4" t="s">
        <v>864</v>
      </c>
      <c r="H8" s="4" t="s">
        <v>865</v>
      </c>
      <c r="I8" s="4" t="s">
        <v>866</v>
      </c>
      <c r="J8" s="4" t="s">
        <v>867</v>
      </c>
      <c r="K8" s="4" t="s">
        <v>868</v>
      </c>
      <c r="L8" s="4" t="s">
        <v>869</v>
      </c>
      <c r="M8" s="4" t="s">
        <v>870</v>
      </c>
      <c r="N8" s="4" t="s">
        <v>871</v>
      </c>
      <c r="O8" s="4" t="s">
        <v>872</v>
      </c>
      <c r="P8" s="4" t="s">
        <v>873</v>
      </c>
      <c r="Q8" s="4" t="s">
        <v>874</v>
      </c>
      <c r="R8" s="4" t="s">
        <v>875</v>
      </c>
      <c r="S8" s="4" t="s">
        <v>876</v>
      </c>
      <c r="T8" s="4" t="s">
        <v>877</v>
      </c>
    </row>
    <row r="9" spans="1:20">
      <c r="A9" s="4" t="s">
        <v>878</v>
      </c>
      <c r="B9" s="4" t="s">
        <v>879</v>
      </c>
      <c r="C9" s="4" t="s">
        <v>880</v>
      </c>
      <c r="D9" s="4" t="s">
        <v>881</v>
      </c>
      <c r="E9" s="4" t="s">
        <v>882</v>
      </c>
      <c r="F9" s="4" t="s">
        <v>883</v>
      </c>
      <c r="G9" s="4" t="s">
        <v>884</v>
      </c>
      <c r="H9" s="4" t="s">
        <v>505</v>
      </c>
      <c r="I9" s="4" t="s">
        <v>885</v>
      </c>
      <c r="J9" s="4" t="s">
        <v>886</v>
      </c>
      <c r="K9" s="4" t="s">
        <v>887</v>
      </c>
      <c r="L9" s="4" t="s">
        <v>888</v>
      </c>
      <c r="M9" s="4" t="s">
        <v>889</v>
      </c>
      <c r="N9" s="4" t="s">
        <v>890</v>
      </c>
      <c r="O9" s="4" t="s">
        <v>891</v>
      </c>
      <c r="P9" s="4" t="s">
        <v>892</v>
      </c>
      <c r="Q9" s="4" t="s">
        <v>849</v>
      </c>
      <c r="R9" s="4" t="s">
        <v>893</v>
      </c>
      <c r="S9" s="4" t="s">
        <v>894</v>
      </c>
      <c r="T9" s="4" t="s">
        <v>895</v>
      </c>
    </row>
    <row r="10" spans="1:20">
      <c r="A10" s="4" t="s">
        <v>896</v>
      </c>
      <c r="B10" s="4" t="s">
        <v>897</v>
      </c>
      <c r="C10" s="4" t="s">
        <v>898</v>
      </c>
      <c r="D10" s="4" t="s">
        <v>899</v>
      </c>
      <c r="E10" s="4" t="s">
        <v>900</v>
      </c>
      <c r="F10" s="4" t="s">
        <v>901</v>
      </c>
      <c r="G10" s="4" t="s">
        <v>902</v>
      </c>
      <c r="H10" s="4" t="s">
        <v>903</v>
      </c>
      <c r="I10" s="4" t="s">
        <v>904</v>
      </c>
      <c r="J10" s="4" t="s">
        <v>905</v>
      </c>
      <c r="K10" s="4" t="s">
        <v>906</v>
      </c>
      <c r="L10" s="4" t="s">
        <v>907</v>
      </c>
      <c r="M10" s="4" t="s">
        <v>908</v>
      </c>
      <c r="N10" s="4" t="s">
        <v>909</v>
      </c>
      <c r="O10" s="4" t="s">
        <v>910</v>
      </c>
      <c r="P10" s="4" t="s">
        <v>248</v>
      </c>
      <c r="Q10" s="4" t="s">
        <v>911</v>
      </c>
      <c r="R10" s="4" t="s">
        <v>912</v>
      </c>
      <c r="S10" s="4" t="s">
        <v>913</v>
      </c>
      <c r="T10" s="4" t="s">
        <v>914</v>
      </c>
    </row>
    <row r="11" spans="1:20">
      <c r="A11" s="3" t="s">
        <v>915</v>
      </c>
      <c r="B11" s="4" t="s">
        <v>916</v>
      </c>
      <c r="C11" s="4" t="s">
        <v>917</v>
      </c>
      <c r="D11" s="4" t="s">
        <v>918</v>
      </c>
      <c r="E11" s="4" t="s">
        <v>919</v>
      </c>
      <c r="F11" s="4" t="s">
        <v>920</v>
      </c>
      <c r="G11" s="4" t="s">
        <v>921</v>
      </c>
      <c r="H11" s="4" t="s">
        <v>922</v>
      </c>
      <c r="I11" s="4" t="s">
        <v>923</v>
      </c>
      <c r="J11" s="4" t="s">
        <v>924</v>
      </c>
      <c r="K11" s="4" t="s">
        <v>925</v>
      </c>
      <c r="L11" s="4" t="s">
        <v>926</v>
      </c>
      <c r="M11" s="4" t="s">
        <v>927</v>
      </c>
      <c r="N11" s="4" t="s">
        <v>928</v>
      </c>
      <c r="O11" s="4" t="s">
        <v>929</v>
      </c>
      <c r="P11" s="4" t="s">
        <v>930</v>
      </c>
      <c r="Q11" s="4" t="s">
        <v>931</v>
      </c>
      <c r="R11" s="4" t="s">
        <v>932</v>
      </c>
      <c r="S11" s="4" t="s">
        <v>933</v>
      </c>
      <c r="T11" s="4" t="s">
        <v>934</v>
      </c>
    </row>
    <row r="12" spans="1:20">
      <c r="A12" s="3" t="s">
        <v>935</v>
      </c>
      <c r="B12" s="4" t="s">
        <v>936</v>
      </c>
      <c r="C12" s="4" t="s">
        <v>937</v>
      </c>
      <c r="D12" s="5" t="s">
        <v>938</v>
      </c>
      <c r="E12" s="4" t="s">
        <v>939</v>
      </c>
      <c r="F12" s="4" t="s">
        <v>940</v>
      </c>
      <c r="G12" s="4" t="s">
        <v>941</v>
      </c>
      <c r="H12" s="4" t="s">
        <v>942</v>
      </c>
      <c r="I12" s="4" t="s">
        <v>943</v>
      </c>
      <c r="J12" s="5" t="s">
        <v>944</v>
      </c>
      <c r="K12" s="4" t="s">
        <v>945</v>
      </c>
      <c r="L12" s="4" t="s">
        <v>946</v>
      </c>
      <c r="M12" s="5" t="s">
        <v>947</v>
      </c>
      <c r="N12" s="4" t="s">
        <v>948</v>
      </c>
      <c r="O12" s="4" t="s">
        <v>949</v>
      </c>
      <c r="P12" s="4" t="s">
        <v>950</v>
      </c>
      <c r="Q12" s="4" t="s">
        <v>951</v>
      </c>
      <c r="R12" s="4" t="s">
        <v>952</v>
      </c>
      <c r="S12" s="5" t="s">
        <v>953</v>
      </c>
      <c r="T12" s="4" t="s">
        <v>954</v>
      </c>
    </row>
    <row r="13" spans="1:20">
      <c r="A13" s="3" t="s">
        <v>955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 t="s">
        <v>956</v>
      </c>
      <c r="M14" s="5" t="s">
        <v>73</v>
      </c>
      <c r="N14" s="5" t="s">
        <v>73</v>
      </c>
      <c r="O14" s="5" t="s">
        <v>73</v>
      </c>
      <c r="P14" s="4" t="s">
        <v>957</v>
      </c>
      <c r="Q14" s="4" t="s">
        <v>958</v>
      </c>
      <c r="R14" s="4" t="s">
        <v>959</v>
      </c>
      <c r="S14" s="5" t="s">
        <v>73</v>
      </c>
      <c r="T14" s="5" t="s">
        <v>73</v>
      </c>
    </row>
    <row r="15" spans="1:20">
      <c r="A15" s="4" t="s">
        <v>960</v>
      </c>
      <c r="H15" s="5" t="s">
        <v>73</v>
      </c>
      <c r="I15" s="4" t="s">
        <v>961</v>
      </c>
      <c r="J15" s="5" t="s">
        <v>73</v>
      </c>
      <c r="K15" s="4" t="s">
        <v>962</v>
      </c>
      <c r="L15" s="5" t="s">
        <v>73</v>
      </c>
      <c r="M15" s="5" t="s">
        <v>73</v>
      </c>
      <c r="N15" s="5" t="s">
        <v>73</v>
      </c>
      <c r="O15" s="5" t="s">
        <v>73</v>
      </c>
      <c r="P15" s="4" t="s">
        <v>635</v>
      </c>
      <c r="Q15" s="4" t="s">
        <v>636</v>
      </c>
      <c r="R15" s="4" t="s">
        <v>637</v>
      </c>
      <c r="S15" s="5" t="s">
        <v>73</v>
      </c>
      <c r="T15" s="5" t="s">
        <v>73</v>
      </c>
    </row>
    <row r="16" spans="1:20" ht="28.5">
      <c r="A16" s="4" t="s">
        <v>963</v>
      </c>
      <c r="B16" s="5" t="s">
        <v>73</v>
      </c>
      <c r="C16" s="5" t="s">
        <v>73</v>
      </c>
      <c r="D16" s="5" t="s">
        <v>73</v>
      </c>
      <c r="E16" s="4" t="s">
        <v>964</v>
      </c>
      <c r="F16" s="4" t="s">
        <v>964</v>
      </c>
      <c r="G16" s="4" t="s">
        <v>965</v>
      </c>
      <c r="H16" s="4" t="s">
        <v>966</v>
      </c>
      <c r="I16" s="5" t="s">
        <v>73</v>
      </c>
      <c r="J16" s="5" t="s">
        <v>73</v>
      </c>
      <c r="K16" s="5" t="s">
        <v>73</v>
      </c>
      <c r="L16" s="5" t="s">
        <v>73</v>
      </c>
      <c r="M16" s="5" t="s">
        <v>73</v>
      </c>
      <c r="N16" s="4" t="s">
        <v>967</v>
      </c>
      <c r="O16" s="4" t="s">
        <v>967</v>
      </c>
      <c r="P16" s="4" t="s">
        <v>968</v>
      </c>
      <c r="Q16" s="4" t="s">
        <v>969</v>
      </c>
      <c r="R16" s="5" t="s">
        <v>73</v>
      </c>
      <c r="S16" s="5" t="s">
        <v>73</v>
      </c>
      <c r="T16" s="4">
        <v>3000</v>
      </c>
    </row>
    <row r="17" spans="1:20">
      <c r="A17" s="4" t="s">
        <v>970</v>
      </c>
      <c r="C17" s="5"/>
      <c r="D17" s="5"/>
      <c r="E17" s="4"/>
      <c r="F17" s="4"/>
      <c r="G17" s="4"/>
      <c r="H17" s="5" t="s">
        <v>73</v>
      </c>
      <c r="I17" s="5" t="s">
        <v>73</v>
      </c>
      <c r="J17" s="5" t="s">
        <v>73</v>
      </c>
      <c r="K17" s="4" t="s">
        <v>971</v>
      </c>
      <c r="L17" s="5" t="s">
        <v>73</v>
      </c>
      <c r="M17" s="5"/>
      <c r="N17" s="4"/>
      <c r="O17" s="4"/>
      <c r="P17" s="4"/>
      <c r="Q17" s="4"/>
      <c r="R17" s="5"/>
      <c r="S17" s="5"/>
      <c r="T17" s="4"/>
    </row>
    <row r="18" spans="1:20">
      <c r="A18" s="3" t="s">
        <v>972</v>
      </c>
      <c r="B18" s="5" t="s">
        <v>73</v>
      </c>
      <c r="C18" s="5" t="s">
        <v>73</v>
      </c>
      <c r="D18" s="5" t="s">
        <v>73</v>
      </c>
      <c r="E18" s="4" t="s">
        <v>964</v>
      </c>
      <c r="F18" s="4" t="s">
        <v>964</v>
      </c>
      <c r="G18" s="4" t="s">
        <v>965</v>
      </c>
      <c r="H18" s="4" t="s">
        <v>966</v>
      </c>
      <c r="I18" s="4" t="s">
        <v>961</v>
      </c>
      <c r="J18" s="5" t="s">
        <v>73</v>
      </c>
      <c r="K18" s="4" t="s">
        <v>973</v>
      </c>
      <c r="L18" s="5" t="s">
        <v>73</v>
      </c>
      <c r="M18" s="5" t="s">
        <v>73</v>
      </c>
      <c r="N18" s="4" t="s">
        <v>967</v>
      </c>
      <c r="O18" s="4" t="s">
        <v>967</v>
      </c>
      <c r="P18" s="4" t="s">
        <v>974</v>
      </c>
      <c r="Q18" s="4" t="s">
        <v>907</v>
      </c>
      <c r="R18" s="4" t="s">
        <v>975</v>
      </c>
      <c r="S18" s="5" t="s">
        <v>73</v>
      </c>
      <c r="T18" s="4">
        <v>3000</v>
      </c>
    </row>
    <row r="19" spans="1:20">
      <c r="A19" s="4" t="s">
        <v>976</v>
      </c>
      <c r="B19" s="4" t="s">
        <v>977</v>
      </c>
      <c r="C19" s="4" t="s">
        <v>978</v>
      </c>
      <c r="D19" s="4" t="s">
        <v>979</v>
      </c>
      <c r="E19" s="4" t="s">
        <v>980</v>
      </c>
      <c r="F19" s="4" t="s">
        <v>981</v>
      </c>
      <c r="G19" s="4" t="s">
        <v>982</v>
      </c>
      <c r="H19" s="4" t="s">
        <v>983</v>
      </c>
      <c r="I19" s="4" t="s">
        <v>984</v>
      </c>
      <c r="J19" s="4" t="s">
        <v>985</v>
      </c>
      <c r="K19" s="4" t="s">
        <v>986</v>
      </c>
      <c r="L19" s="4" t="s">
        <v>987</v>
      </c>
      <c r="M19" s="4" t="s">
        <v>988</v>
      </c>
      <c r="N19" s="4" t="s">
        <v>989</v>
      </c>
      <c r="O19" s="4" t="s">
        <v>990</v>
      </c>
      <c r="P19" s="4" t="s">
        <v>991</v>
      </c>
      <c r="Q19" s="4" t="s">
        <v>992</v>
      </c>
      <c r="R19" s="4" t="s">
        <v>993</v>
      </c>
      <c r="S19" s="4" t="s">
        <v>994</v>
      </c>
      <c r="T19" s="4" t="s">
        <v>995</v>
      </c>
    </row>
    <row r="20" spans="1:20">
      <c r="A20" s="4" t="s">
        <v>996</v>
      </c>
      <c r="H20" s="4" t="s">
        <v>997</v>
      </c>
      <c r="I20" s="4" t="s">
        <v>997</v>
      </c>
      <c r="J20" s="4" t="s">
        <v>997</v>
      </c>
      <c r="K20" s="4" t="s">
        <v>998</v>
      </c>
      <c r="L20" s="4" t="s">
        <v>680</v>
      </c>
      <c r="M20" s="5" t="s">
        <v>73</v>
      </c>
      <c r="N20" s="4" t="s">
        <v>999</v>
      </c>
      <c r="O20" s="5" t="s">
        <v>73</v>
      </c>
      <c r="P20" s="4" t="s">
        <v>1000</v>
      </c>
      <c r="Q20" s="4" t="s">
        <v>1001</v>
      </c>
      <c r="R20" s="4" t="s">
        <v>1002</v>
      </c>
      <c r="S20" s="5" t="s">
        <v>73</v>
      </c>
      <c r="T20" s="5" t="s">
        <v>73</v>
      </c>
    </row>
    <row r="21" spans="1:20">
      <c r="A21" s="4" t="s">
        <v>1003</v>
      </c>
      <c r="B21" s="4" t="s">
        <v>1004</v>
      </c>
      <c r="H21" s="5" t="s">
        <v>73</v>
      </c>
      <c r="I21" s="5" t="s">
        <v>73</v>
      </c>
      <c r="J21" s="5" t="s">
        <v>73</v>
      </c>
      <c r="K21" s="4" t="s">
        <v>971</v>
      </c>
      <c r="L21" s="4" t="s">
        <v>1005</v>
      </c>
    </row>
    <row r="22" spans="1:20">
      <c r="A22" s="3" t="s">
        <v>1006</v>
      </c>
      <c r="B22" s="4" t="s">
        <v>1007</v>
      </c>
      <c r="C22" s="4" t="s">
        <v>978</v>
      </c>
      <c r="D22" s="4" t="s">
        <v>979</v>
      </c>
      <c r="E22" s="4" t="s">
        <v>980</v>
      </c>
      <c r="F22" s="4" t="s">
        <v>981</v>
      </c>
      <c r="G22" s="4" t="s">
        <v>982</v>
      </c>
      <c r="H22" s="4" t="s">
        <v>1008</v>
      </c>
      <c r="I22" s="4" t="s">
        <v>1009</v>
      </c>
      <c r="J22" s="4" t="s">
        <v>1010</v>
      </c>
      <c r="K22" s="4" t="s">
        <v>1004</v>
      </c>
      <c r="L22" s="4" t="s">
        <v>1011</v>
      </c>
      <c r="M22" s="4" t="s">
        <v>988</v>
      </c>
      <c r="N22" s="4" t="s">
        <v>1012</v>
      </c>
      <c r="O22" s="4" t="s">
        <v>990</v>
      </c>
      <c r="P22" s="4" t="s">
        <v>1013</v>
      </c>
      <c r="Q22" s="4" t="s">
        <v>195</v>
      </c>
      <c r="R22" s="4" t="s">
        <v>1014</v>
      </c>
      <c r="S22" s="4" t="s">
        <v>994</v>
      </c>
      <c r="T22" s="4" t="s">
        <v>995</v>
      </c>
    </row>
    <row r="23" spans="1:20">
      <c r="A23" s="3" t="s">
        <v>1015</v>
      </c>
      <c r="B23" s="5" t="s">
        <v>1016</v>
      </c>
      <c r="C23" s="5" t="s">
        <v>1017</v>
      </c>
      <c r="D23" s="5" t="s">
        <v>1018</v>
      </c>
      <c r="E23" s="5" t="s">
        <v>1019</v>
      </c>
      <c r="F23" s="5" t="s">
        <v>1020</v>
      </c>
      <c r="G23" s="4" t="s">
        <v>1021</v>
      </c>
      <c r="H23" s="5" t="s">
        <v>1022</v>
      </c>
      <c r="I23" s="5" t="s">
        <v>1023</v>
      </c>
      <c r="J23" s="5" t="s">
        <v>1024</v>
      </c>
      <c r="K23" s="5" t="s">
        <v>1025</v>
      </c>
      <c r="L23" s="5" t="s">
        <v>1026</v>
      </c>
      <c r="M23" s="5" t="s">
        <v>1027</v>
      </c>
      <c r="N23" s="5" t="s">
        <v>1028</v>
      </c>
      <c r="O23" s="5" t="s">
        <v>1029</v>
      </c>
      <c r="P23" s="5" t="s">
        <v>1030</v>
      </c>
      <c r="Q23" s="5" t="s">
        <v>1031</v>
      </c>
      <c r="R23" s="5" t="s">
        <v>1032</v>
      </c>
      <c r="S23" s="5" t="s">
        <v>1033</v>
      </c>
      <c r="T23" s="5" t="s">
        <v>1034</v>
      </c>
    </row>
    <row r="24" spans="1:20">
      <c r="A24" s="3" t="s">
        <v>1035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 t="s">
        <v>1036</v>
      </c>
      <c r="B25" s="4" t="s">
        <v>1037</v>
      </c>
      <c r="C25" s="4" t="s">
        <v>1037</v>
      </c>
      <c r="D25" s="5" t="s">
        <v>73</v>
      </c>
      <c r="E25" s="5" t="s">
        <v>73</v>
      </c>
      <c r="F25" s="5" t="s">
        <v>73</v>
      </c>
      <c r="G25" s="5" t="s">
        <v>73</v>
      </c>
      <c r="M25" s="5" t="s">
        <v>73</v>
      </c>
      <c r="N25" s="4" t="s">
        <v>1038</v>
      </c>
      <c r="O25" s="4" t="s">
        <v>1038</v>
      </c>
      <c r="P25" s="4" t="s">
        <v>1039</v>
      </c>
      <c r="Q25" s="4" t="s">
        <v>1039</v>
      </c>
      <c r="R25" s="4" t="s">
        <v>1040</v>
      </c>
      <c r="S25" s="5" t="s">
        <v>73</v>
      </c>
      <c r="T25" s="5" t="s">
        <v>73</v>
      </c>
    </row>
    <row r="26" spans="1:20">
      <c r="A26" s="4" t="s">
        <v>1041</v>
      </c>
      <c r="C26" s="4"/>
      <c r="D26" s="5"/>
      <c r="E26" s="5"/>
      <c r="F26" s="5"/>
      <c r="G26" s="5"/>
      <c r="H26" s="4" t="s">
        <v>1042</v>
      </c>
      <c r="I26" s="4" t="s">
        <v>1042</v>
      </c>
      <c r="J26" s="4" t="s">
        <v>1043</v>
      </c>
      <c r="K26" s="4" t="s">
        <v>1044</v>
      </c>
      <c r="L26" s="4" t="s">
        <v>1044</v>
      </c>
      <c r="M26" s="5"/>
      <c r="N26" s="4"/>
      <c r="O26" s="4"/>
      <c r="P26" s="4"/>
      <c r="Q26" s="4"/>
      <c r="R26" s="4"/>
      <c r="S26" s="5"/>
      <c r="T26" s="5"/>
    </row>
    <row r="27" spans="1:20">
      <c r="A27" s="4" t="s">
        <v>1045</v>
      </c>
      <c r="B27" s="4" t="s">
        <v>1046</v>
      </c>
      <c r="C27" s="4" t="s">
        <v>1046</v>
      </c>
      <c r="D27" s="5" t="s">
        <v>73</v>
      </c>
      <c r="E27" s="5" t="s">
        <v>73</v>
      </c>
      <c r="F27" s="5" t="s">
        <v>73</v>
      </c>
      <c r="G27" s="5" t="s">
        <v>73</v>
      </c>
      <c r="M27" s="5" t="s">
        <v>73</v>
      </c>
      <c r="N27" s="5" t="s">
        <v>73</v>
      </c>
      <c r="O27" s="5" t="s">
        <v>73</v>
      </c>
      <c r="P27" s="4" t="s">
        <v>1047</v>
      </c>
      <c r="Q27" s="4" t="s">
        <v>1047</v>
      </c>
      <c r="R27" s="4" t="s">
        <v>1048</v>
      </c>
      <c r="S27" s="4" t="s">
        <v>1049</v>
      </c>
      <c r="T27" s="4" t="s">
        <v>278</v>
      </c>
    </row>
    <row r="28" spans="1:20">
      <c r="A28" s="4" t="s">
        <v>1050</v>
      </c>
      <c r="C28" s="4"/>
      <c r="D28" s="5"/>
      <c r="E28" s="5"/>
      <c r="F28" s="5"/>
      <c r="G28" s="5"/>
      <c r="H28" s="4" t="s">
        <v>1051</v>
      </c>
      <c r="I28" s="4" t="s">
        <v>1052</v>
      </c>
      <c r="J28" s="5" t="s">
        <v>73</v>
      </c>
      <c r="K28" s="4" t="s">
        <v>1053</v>
      </c>
      <c r="L28" s="4" t="s">
        <v>1054</v>
      </c>
      <c r="M28" s="5"/>
      <c r="N28" s="5"/>
      <c r="O28" s="5"/>
      <c r="P28" s="4"/>
      <c r="Q28" s="4"/>
      <c r="R28" s="4"/>
      <c r="S28" s="4"/>
      <c r="T28" s="4"/>
    </row>
    <row r="29" spans="1:20">
      <c r="A29" s="3" t="s">
        <v>1055</v>
      </c>
      <c r="B29" s="4" t="s">
        <v>1056</v>
      </c>
      <c r="C29" s="4" t="s">
        <v>1056</v>
      </c>
      <c r="D29" s="5" t="s">
        <v>73</v>
      </c>
      <c r="E29" s="5" t="s">
        <v>73</v>
      </c>
      <c r="F29" s="5" t="s">
        <v>73</v>
      </c>
      <c r="G29" s="5" t="s">
        <v>73</v>
      </c>
      <c r="H29" s="4" t="s">
        <v>1057</v>
      </c>
      <c r="I29" s="4" t="s">
        <v>1058</v>
      </c>
      <c r="J29" s="4" t="s">
        <v>1043</v>
      </c>
      <c r="K29" s="4" t="s">
        <v>1059</v>
      </c>
      <c r="L29" s="4" t="s">
        <v>1060</v>
      </c>
      <c r="M29" s="5" t="s">
        <v>73</v>
      </c>
      <c r="N29" s="4" t="s">
        <v>1038</v>
      </c>
      <c r="O29" s="4" t="s">
        <v>1038</v>
      </c>
      <c r="P29" s="4" t="s">
        <v>1061</v>
      </c>
      <c r="Q29" s="4" t="s">
        <v>1061</v>
      </c>
      <c r="R29" s="4" t="s">
        <v>1062</v>
      </c>
      <c r="S29" s="4" t="s">
        <v>1049</v>
      </c>
      <c r="T29" s="4" t="s">
        <v>278</v>
      </c>
    </row>
    <row r="30" spans="1:20">
      <c r="A30" s="4" t="s">
        <v>1063</v>
      </c>
      <c r="B30" s="4" t="s">
        <v>274</v>
      </c>
      <c r="M30" s="5" t="s">
        <v>73</v>
      </c>
      <c r="N30" s="5" t="s">
        <v>73</v>
      </c>
      <c r="O30" s="5" t="s">
        <v>73</v>
      </c>
      <c r="P30" s="4" t="s">
        <v>1064</v>
      </c>
      <c r="Q30" s="4" t="s">
        <v>1065</v>
      </c>
      <c r="R30" s="4" t="s">
        <v>1066</v>
      </c>
      <c r="S30" s="4" t="s">
        <v>1067</v>
      </c>
      <c r="T30" s="4" t="s">
        <v>1068</v>
      </c>
    </row>
    <row r="31" spans="1:20">
      <c r="A31" s="4" t="s">
        <v>1041</v>
      </c>
      <c r="B31" s="4" t="s">
        <v>1069</v>
      </c>
      <c r="C31" s="4" t="s">
        <v>1070</v>
      </c>
      <c r="D31" s="5" t="s">
        <v>73</v>
      </c>
      <c r="E31" s="5" t="s">
        <v>73</v>
      </c>
      <c r="F31" s="5" t="s">
        <v>73</v>
      </c>
      <c r="G31" s="5" t="s">
        <v>73</v>
      </c>
      <c r="M31" s="5" t="s">
        <v>73</v>
      </c>
      <c r="N31" s="4" t="s">
        <v>1071</v>
      </c>
      <c r="O31" s="5" t="s">
        <v>73</v>
      </c>
      <c r="P31" s="4" t="s">
        <v>412</v>
      </c>
      <c r="Q31" s="4" t="s">
        <v>1072</v>
      </c>
      <c r="R31" s="4" t="s">
        <v>1073</v>
      </c>
      <c r="S31" s="4" t="s">
        <v>1074</v>
      </c>
      <c r="T31" s="4" t="s">
        <v>126</v>
      </c>
    </row>
    <row r="32" spans="1:20">
      <c r="A32" s="4" t="s">
        <v>1050</v>
      </c>
      <c r="B32" s="4" t="s">
        <v>1075</v>
      </c>
      <c r="C32" s="4" t="s">
        <v>1075</v>
      </c>
      <c r="D32" s="5" t="s">
        <v>73</v>
      </c>
      <c r="E32" s="4" t="s">
        <v>1076</v>
      </c>
      <c r="F32" s="4" t="s">
        <v>1052</v>
      </c>
      <c r="G32" s="5" t="s">
        <v>73</v>
      </c>
      <c r="M32" s="5" t="s">
        <v>73</v>
      </c>
      <c r="N32" s="4" t="s">
        <v>1077</v>
      </c>
      <c r="O32" s="5" t="s">
        <v>73</v>
      </c>
    </row>
    <row r="33" spans="1:20">
      <c r="A33" s="3" t="s">
        <v>1078</v>
      </c>
      <c r="B33" s="4" t="s">
        <v>957</v>
      </c>
      <c r="C33" s="4" t="s">
        <v>1079</v>
      </c>
      <c r="D33" s="5" t="s">
        <v>73</v>
      </c>
      <c r="E33" s="4" t="s">
        <v>1076</v>
      </c>
      <c r="F33" s="4" t="s">
        <v>1052</v>
      </c>
      <c r="G33" s="5" t="s">
        <v>73</v>
      </c>
      <c r="M33" s="5" t="s">
        <v>73</v>
      </c>
      <c r="N33" s="4" t="s">
        <v>1080</v>
      </c>
      <c r="O33" s="5" t="s">
        <v>73</v>
      </c>
      <c r="P33" s="4" t="s">
        <v>1081</v>
      </c>
      <c r="Q33" s="4" t="s">
        <v>1082</v>
      </c>
      <c r="R33" s="4" t="s">
        <v>1083</v>
      </c>
      <c r="S33" s="4" t="s">
        <v>1084</v>
      </c>
      <c r="T33" s="4" t="s">
        <v>1085</v>
      </c>
    </row>
    <row r="34" spans="1:20">
      <c r="A34" s="3" t="s">
        <v>1086</v>
      </c>
      <c r="B34" s="4" t="s">
        <v>1087</v>
      </c>
      <c r="C34" s="4" t="s">
        <v>1088</v>
      </c>
      <c r="D34" s="5" t="s">
        <v>73</v>
      </c>
      <c r="E34" s="5" t="s">
        <v>1089</v>
      </c>
      <c r="F34" s="5" t="s">
        <v>1090</v>
      </c>
      <c r="G34" s="5" t="s">
        <v>73</v>
      </c>
      <c r="H34" s="5" t="s">
        <v>1091</v>
      </c>
      <c r="I34" s="5" t="s">
        <v>1092</v>
      </c>
      <c r="J34" s="5" t="s">
        <v>1093</v>
      </c>
      <c r="K34" s="5" t="s">
        <v>1094</v>
      </c>
      <c r="L34" s="5" t="s">
        <v>1095</v>
      </c>
      <c r="M34" s="5" t="s">
        <v>73</v>
      </c>
      <c r="N34" s="4" t="s">
        <v>1096</v>
      </c>
      <c r="O34" s="4" t="s">
        <v>1038</v>
      </c>
      <c r="P34" s="5" t="s">
        <v>1097</v>
      </c>
      <c r="Q34" s="4" t="s">
        <v>1098</v>
      </c>
      <c r="R34" s="4" t="s">
        <v>1099</v>
      </c>
      <c r="S34" s="5" t="s">
        <v>1100</v>
      </c>
      <c r="T34" s="4" t="s">
        <v>1101</v>
      </c>
    </row>
    <row r="35" spans="1:20">
      <c r="A35" s="3" t="s">
        <v>1102</v>
      </c>
      <c r="B35" s="4" t="s">
        <v>1103</v>
      </c>
      <c r="C35" s="4" t="s">
        <v>1104</v>
      </c>
      <c r="D35" s="5" t="s">
        <v>1105</v>
      </c>
      <c r="E35" s="4" t="s">
        <v>185</v>
      </c>
      <c r="F35" s="4" t="s">
        <v>1106</v>
      </c>
      <c r="G35" s="4" t="s">
        <v>1107</v>
      </c>
      <c r="H35" s="5" t="s">
        <v>1108</v>
      </c>
      <c r="I35" s="5" t="s">
        <v>1109</v>
      </c>
      <c r="J35" s="5" t="s">
        <v>1110</v>
      </c>
      <c r="K35" s="4" t="s">
        <v>1111</v>
      </c>
      <c r="L35" s="5" t="s">
        <v>1112</v>
      </c>
      <c r="M35" s="5" t="s">
        <v>1113</v>
      </c>
      <c r="N35" s="4" t="s">
        <v>1114</v>
      </c>
      <c r="O35" s="4" t="s">
        <v>1115</v>
      </c>
      <c r="P35" s="4" t="s">
        <v>1116</v>
      </c>
      <c r="Q35" s="4" t="s">
        <v>1117</v>
      </c>
      <c r="R35" s="5" t="s">
        <v>1118</v>
      </c>
      <c r="S35" s="5" t="s">
        <v>1119</v>
      </c>
      <c r="T35" s="4" t="s">
        <v>1120</v>
      </c>
    </row>
    <row r="36" spans="1:20">
      <c r="A36" s="4" t="s">
        <v>1121</v>
      </c>
      <c r="B36" s="4" t="s">
        <v>36</v>
      </c>
      <c r="C36" s="4" t="s">
        <v>36</v>
      </c>
      <c r="D36" s="4" t="s">
        <v>36</v>
      </c>
      <c r="E36" s="4" t="s">
        <v>38</v>
      </c>
      <c r="F36" s="4" t="s">
        <v>38</v>
      </c>
      <c r="G36" s="4" t="s">
        <v>38</v>
      </c>
      <c r="H36" s="4" t="s">
        <v>41</v>
      </c>
      <c r="I36" s="4" t="s">
        <v>41</v>
      </c>
      <c r="J36" s="4" t="s">
        <v>41</v>
      </c>
      <c r="K36" s="4" t="s">
        <v>43</v>
      </c>
      <c r="L36" s="4" t="s">
        <v>43</v>
      </c>
      <c r="M36" s="4" t="s">
        <v>43</v>
      </c>
      <c r="N36" s="4" t="s">
        <v>45</v>
      </c>
      <c r="O36" s="4" t="s">
        <v>45</v>
      </c>
      <c r="P36" s="4" t="s">
        <v>47</v>
      </c>
      <c r="Q36" s="4" t="s">
        <v>47</v>
      </c>
      <c r="R36" s="4" t="s">
        <v>48</v>
      </c>
      <c r="S36" s="4" t="s">
        <v>48</v>
      </c>
      <c r="T36" s="4" t="s">
        <v>1122</v>
      </c>
    </row>
    <row r="37" spans="1:20">
      <c r="A37" s="3" t="s">
        <v>1123</v>
      </c>
      <c r="B37" s="4" t="s">
        <v>33</v>
      </c>
      <c r="C37" s="4" t="s">
        <v>34</v>
      </c>
      <c r="D37" s="4" t="s">
        <v>35</v>
      </c>
      <c r="E37" s="4" t="s">
        <v>36</v>
      </c>
      <c r="F37" s="4" t="s">
        <v>37</v>
      </c>
      <c r="G37" s="4" t="s">
        <v>1124</v>
      </c>
      <c r="H37" s="4" t="s">
        <v>38</v>
      </c>
      <c r="I37" s="4" t="s">
        <v>39</v>
      </c>
      <c r="J37" s="4" t="s">
        <v>40</v>
      </c>
      <c r="K37" s="4" t="s">
        <v>41</v>
      </c>
      <c r="L37" s="4" t="s">
        <v>1125</v>
      </c>
      <c r="M37" s="4" t="s">
        <v>1126</v>
      </c>
      <c r="N37" s="4" t="s">
        <v>43</v>
      </c>
      <c r="O37" s="4" t="s">
        <v>44</v>
      </c>
      <c r="P37" s="4" t="s">
        <v>45</v>
      </c>
      <c r="Q37" s="4" t="s">
        <v>46</v>
      </c>
      <c r="R37" s="4" t="s">
        <v>47</v>
      </c>
      <c r="S37" s="4" t="s">
        <v>1127</v>
      </c>
      <c r="T37" s="4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workbookViewId="0">
      <selection activeCell="H1" sqref="H1"/>
    </sheetView>
  </sheetViews>
  <sheetFormatPr defaultColWidth="107.28515625" defaultRowHeight="15"/>
  <cols>
    <col min="1" max="1" width="29.28515625" bestFit="1" customWidth="1"/>
    <col min="2" max="8" width="14.28515625" bestFit="1" customWidth="1"/>
  </cols>
  <sheetData>
    <row r="1" spans="1:8">
      <c r="A1" s="1" t="s">
        <v>1128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</row>
    <row r="2" spans="1:8">
      <c r="A2" s="3" t="s">
        <v>31</v>
      </c>
      <c r="B2" s="4"/>
      <c r="C2" s="4"/>
      <c r="D2" s="4"/>
      <c r="E2" s="4"/>
      <c r="F2" s="4"/>
      <c r="G2" s="4"/>
      <c r="H2" s="4"/>
    </row>
    <row r="3" spans="1:8">
      <c r="A3" s="4" t="s">
        <v>32</v>
      </c>
      <c r="B3" s="4" t="s">
        <v>36</v>
      </c>
      <c r="C3" s="4" t="s">
        <v>38</v>
      </c>
      <c r="D3" s="4" t="s">
        <v>41</v>
      </c>
      <c r="E3" s="4" t="s">
        <v>43</v>
      </c>
      <c r="F3" s="4" t="s">
        <v>45</v>
      </c>
      <c r="G3" s="4" t="s">
        <v>47</v>
      </c>
      <c r="H3" s="4" t="s">
        <v>48</v>
      </c>
    </row>
    <row r="4" spans="1:8">
      <c r="A4" s="4" t="s">
        <v>49</v>
      </c>
      <c r="B4" s="4" t="s">
        <v>53</v>
      </c>
      <c r="C4" s="4" t="s">
        <v>55</v>
      </c>
      <c r="D4" s="4" t="s">
        <v>58</v>
      </c>
      <c r="E4" s="4" t="s">
        <v>60</v>
      </c>
      <c r="F4" s="4" t="s">
        <v>62</v>
      </c>
      <c r="G4" s="4" t="s">
        <v>64</v>
      </c>
      <c r="H4" s="4" t="s">
        <v>65</v>
      </c>
    </row>
    <row r="5" spans="1:8">
      <c r="A5" s="4" t="s">
        <v>66</v>
      </c>
      <c r="B5" s="4" t="s">
        <v>70</v>
      </c>
      <c r="C5" s="4" t="s">
        <v>72</v>
      </c>
      <c r="D5" s="4" t="s">
        <v>75</v>
      </c>
      <c r="E5" s="4" t="s">
        <v>77</v>
      </c>
      <c r="F5" s="4" t="s">
        <v>79</v>
      </c>
      <c r="G5" s="4" t="s">
        <v>81</v>
      </c>
      <c r="H5" s="4" t="s">
        <v>82</v>
      </c>
    </row>
    <row r="6" spans="1:8">
      <c r="A6" s="4" t="s">
        <v>83</v>
      </c>
      <c r="B6" s="4" t="s">
        <v>87</v>
      </c>
      <c r="C6" s="4" t="s">
        <v>89</v>
      </c>
      <c r="D6" s="4" t="s">
        <v>91</v>
      </c>
      <c r="E6" s="4" t="s">
        <v>93</v>
      </c>
      <c r="F6" s="4" t="s">
        <v>95</v>
      </c>
      <c r="G6" s="4" t="s">
        <v>97</v>
      </c>
      <c r="H6" s="4" t="s">
        <v>98</v>
      </c>
    </row>
    <row r="7" spans="1:8">
      <c r="A7" s="4" t="s">
        <v>99</v>
      </c>
      <c r="B7" s="4" t="s">
        <v>103</v>
      </c>
      <c r="C7" s="4" t="s">
        <v>105</v>
      </c>
      <c r="D7" s="4" t="s">
        <v>108</v>
      </c>
      <c r="E7" s="4" t="s">
        <v>110</v>
      </c>
      <c r="F7" s="4" t="s">
        <v>112</v>
      </c>
      <c r="G7" s="4" t="s">
        <v>114</v>
      </c>
      <c r="H7" s="4" t="s">
        <v>115</v>
      </c>
    </row>
    <row r="8" spans="1:8">
      <c r="A8" s="4" t="s">
        <v>116</v>
      </c>
      <c r="B8" s="4" t="s">
        <v>120</v>
      </c>
      <c r="C8" s="4" t="s">
        <v>122</v>
      </c>
      <c r="D8" s="4" t="s">
        <v>125</v>
      </c>
      <c r="E8" s="4" t="s">
        <v>127</v>
      </c>
      <c r="F8" s="4" t="s">
        <v>129</v>
      </c>
      <c r="G8" s="4" t="s">
        <v>131</v>
      </c>
      <c r="H8" s="4" t="s">
        <v>132</v>
      </c>
    </row>
    <row r="9" spans="1:8">
      <c r="A9" s="4" t="s">
        <v>133</v>
      </c>
      <c r="B9" s="4" t="s">
        <v>120</v>
      </c>
      <c r="C9" s="4" t="s">
        <v>122</v>
      </c>
      <c r="D9" s="4" t="s">
        <v>125</v>
      </c>
      <c r="E9" s="4" t="s">
        <v>127</v>
      </c>
      <c r="F9" s="4" t="s">
        <v>129</v>
      </c>
      <c r="G9" s="4" t="s">
        <v>131</v>
      </c>
      <c r="H9" s="4" t="s">
        <v>132</v>
      </c>
    </row>
    <row r="10" spans="1:8">
      <c r="A10" s="4" t="s">
        <v>134</v>
      </c>
      <c r="B10" s="4" t="s">
        <v>138</v>
      </c>
      <c r="C10" s="4" t="s">
        <v>140</v>
      </c>
      <c r="D10" s="4" t="s">
        <v>143</v>
      </c>
      <c r="E10" s="4" t="s">
        <v>145</v>
      </c>
      <c r="F10" s="4" t="s">
        <v>147</v>
      </c>
      <c r="G10" s="4" t="s">
        <v>149</v>
      </c>
      <c r="H10" s="4" t="s">
        <v>150</v>
      </c>
    </row>
    <row r="11" spans="1:8">
      <c r="A11" s="4" t="s">
        <v>151</v>
      </c>
      <c r="G11" s="4" t="s">
        <v>153</v>
      </c>
      <c r="H11" s="5" t="s">
        <v>73</v>
      </c>
    </row>
    <row r="12" spans="1:8">
      <c r="A12" s="3" t="s">
        <v>2</v>
      </c>
      <c r="B12" s="4" t="s">
        <v>157</v>
      </c>
      <c r="C12" s="4" t="s">
        <v>159</v>
      </c>
      <c r="D12" s="4" t="s">
        <v>162</v>
      </c>
      <c r="E12" s="4" t="s">
        <v>164</v>
      </c>
      <c r="F12" s="4" t="s">
        <v>166</v>
      </c>
      <c r="G12" s="4" t="s">
        <v>168</v>
      </c>
      <c r="H12" s="4" t="s">
        <v>169</v>
      </c>
    </row>
    <row r="13" spans="1:8">
      <c r="A13" s="3" t="s">
        <v>170</v>
      </c>
      <c r="B13" s="4"/>
      <c r="C13" s="4"/>
      <c r="D13" s="4"/>
      <c r="E13" s="4"/>
      <c r="F13" s="4"/>
      <c r="G13" s="4"/>
      <c r="H13" s="4"/>
    </row>
    <row r="14" spans="1:8">
      <c r="A14" s="4" t="s">
        <v>171</v>
      </c>
      <c r="B14" s="4" t="s">
        <v>175</v>
      </c>
      <c r="C14" s="4" t="s">
        <v>177</v>
      </c>
      <c r="D14" s="4" t="s">
        <v>180</v>
      </c>
      <c r="E14" s="4" t="s">
        <v>182</v>
      </c>
      <c r="F14" s="5" t="s">
        <v>73</v>
      </c>
      <c r="G14" s="5" t="s">
        <v>73</v>
      </c>
      <c r="H14" s="5" t="s">
        <v>73</v>
      </c>
    </row>
    <row r="15" spans="1:8">
      <c r="A15" s="4" t="s">
        <v>183</v>
      </c>
      <c r="B15" s="4" t="s">
        <v>187</v>
      </c>
      <c r="C15" s="4" t="s">
        <v>189</v>
      </c>
      <c r="D15" s="4" t="s">
        <v>192</v>
      </c>
      <c r="E15" s="4" t="s">
        <v>194</v>
      </c>
      <c r="F15" s="4" t="s">
        <v>196</v>
      </c>
      <c r="G15" s="4" t="s">
        <v>198</v>
      </c>
      <c r="H15" s="4" t="s">
        <v>199</v>
      </c>
    </row>
    <row r="16" spans="1:8">
      <c r="A16" s="4" t="s">
        <v>200</v>
      </c>
      <c r="B16" s="4" t="s">
        <v>202</v>
      </c>
      <c r="C16" s="4" t="s">
        <v>203</v>
      </c>
      <c r="D16" s="5" t="s">
        <v>73</v>
      </c>
      <c r="E16" s="5" t="s">
        <v>73</v>
      </c>
      <c r="F16" s="5" t="s">
        <v>73</v>
      </c>
      <c r="G16" s="4" t="s">
        <v>207</v>
      </c>
      <c r="H16" s="4" t="s">
        <v>208</v>
      </c>
    </row>
    <row r="17" spans="1:8">
      <c r="A17" s="4" t="s">
        <v>209</v>
      </c>
      <c r="B17" s="4" t="s">
        <v>213</v>
      </c>
      <c r="C17" s="4" t="s">
        <v>215</v>
      </c>
      <c r="D17" s="4" t="s">
        <v>218</v>
      </c>
      <c r="E17" s="4" t="s">
        <v>220</v>
      </c>
      <c r="F17" s="4" t="s">
        <v>222</v>
      </c>
      <c r="G17" s="4" t="s">
        <v>224</v>
      </c>
      <c r="H17" s="4" t="s">
        <v>225</v>
      </c>
    </row>
    <row r="18" spans="1:8">
      <c r="A18" s="4" t="s">
        <v>226</v>
      </c>
      <c r="B18" s="4" t="s">
        <v>229</v>
      </c>
      <c r="C18" s="4" t="s">
        <v>231</v>
      </c>
      <c r="D18" s="4" t="s">
        <v>233</v>
      </c>
      <c r="E18" s="4" t="s">
        <v>235</v>
      </c>
      <c r="F18" s="4" t="s">
        <v>237</v>
      </c>
      <c r="G18" s="4" t="s">
        <v>238</v>
      </c>
      <c r="H18" s="4" t="s">
        <v>239</v>
      </c>
    </row>
    <row r="19" spans="1:8">
      <c r="A19" s="3" t="s">
        <v>240</v>
      </c>
      <c r="B19" s="4" t="s">
        <v>244</v>
      </c>
      <c r="C19" s="4" t="s">
        <v>246</v>
      </c>
      <c r="D19" s="4" t="s">
        <v>60</v>
      </c>
      <c r="E19" s="4" t="s">
        <v>250</v>
      </c>
      <c r="F19" s="4" t="s">
        <v>251</v>
      </c>
      <c r="G19" s="4" t="s">
        <v>253</v>
      </c>
      <c r="H19" s="4" t="s">
        <v>254</v>
      </c>
    </row>
    <row r="20" spans="1:8">
      <c r="A20" s="3" t="s">
        <v>255</v>
      </c>
      <c r="B20" s="4" t="s">
        <v>259</v>
      </c>
      <c r="C20" s="4" t="s">
        <v>261</v>
      </c>
      <c r="D20" s="4" t="s">
        <v>264</v>
      </c>
      <c r="E20" s="4" t="s">
        <v>266</v>
      </c>
      <c r="F20" s="4" t="s">
        <v>268</v>
      </c>
      <c r="G20" s="4" t="s">
        <v>270</v>
      </c>
      <c r="H20" s="4" t="s">
        <v>271</v>
      </c>
    </row>
    <row r="21" spans="1:8">
      <c r="A21" s="3" t="s">
        <v>272</v>
      </c>
      <c r="B21" s="4"/>
      <c r="C21" s="4"/>
      <c r="D21" s="4"/>
      <c r="E21" s="4"/>
      <c r="F21" s="4"/>
      <c r="G21" s="4"/>
      <c r="H21" s="4"/>
    </row>
    <row r="22" spans="1:8">
      <c r="A22" s="4" t="s">
        <v>273</v>
      </c>
      <c r="G22" s="4" t="s">
        <v>277</v>
      </c>
      <c r="H22" s="4" t="s">
        <v>278</v>
      </c>
    </row>
    <row r="23" spans="1:8">
      <c r="A23" s="4" t="s">
        <v>279</v>
      </c>
      <c r="B23" s="4" t="s">
        <v>283</v>
      </c>
      <c r="C23" s="4" t="s">
        <v>285</v>
      </c>
      <c r="D23" s="4" t="s">
        <v>288</v>
      </c>
      <c r="E23" s="4" t="s">
        <v>290</v>
      </c>
      <c r="F23" s="4" t="s">
        <v>292</v>
      </c>
      <c r="G23" s="4" t="s">
        <v>294</v>
      </c>
      <c r="H23" s="4" t="s">
        <v>295</v>
      </c>
    </row>
    <row r="24" spans="1:8">
      <c r="A24" s="4" t="s">
        <v>296</v>
      </c>
      <c r="B24" s="4" t="s">
        <v>283</v>
      </c>
      <c r="C24" s="4" t="s">
        <v>285</v>
      </c>
      <c r="D24" s="4" t="s">
        <v>288</v>
      </c>
      <c r="E24" s="4" t="s">
        <v>290</v>
      </c>
      <c r="F24" s="4" t="s">
        <v>292</v>
      </c>
      <c r="G24" s="4" t="s">
        <v>294</v>
      </c>
      <c r="H24" s="4" t="s">
        <v>295</v>
      </c>
    </row>
    <row r="25" spans="1:8">
      <c r="A25" s="4" t="s">
        <v>297</v>
      </c>
      <c r="B25" s="4" t="s">
        <v>76</v>
      </c>
      <c r="C25" s="4" t="s">
        <v>300</v>
      </c>
      <c r="D25" s="4" t="s">
        <v>303</v>
      </c>
      <c r="E25" s="4" t="s">
        <v>305</v>
      </c>
      <c r="F25" s="4" t="s">
        <v>307</v>
      </c>
      <c r="G25" s="4" t="s">
        <v>309</v>
      </c>
      <c r="H25" s="4" t="s">
        <v>310</v>
      </c>
    </row>
    <row r="26" spans="1:8">
      <c r="A26" s="4" t="s">
        <v>311</v>
      </c>
      <c r="B26" s="4" t="s">
        <v>313</v>
      </c>
      <c r="C26" s="4" t="s">
        <v>126</v>
      </c>
      <c r="D26" s="4" t="s">
        <v>314</v>
      </c>
      <c r="E26" s="4" t="s">
        <v>316</v>
      </c>
      <c r="F26" s="4" t="s">
        <v>318</v>
      </c>
      <c r="G26" s="4" t="s">
        <v>319</v>
      </c>
      <c r="H26" s="5" t="s">
        <v>73</v>
      </c>
    </row>
    <row r="27" spans="1:8">
      <c r="A27" s="4" t="s">
        <v>320</v>
      </c>
      <c r="B27" s="4" t="s">
        <v>324</v>
      </c>
      <c r="C27" s="4" t="s">
        <v>326</v>
      </c>
      <c r="D27" s="4" t="s">
        <v>329</v>
      </c>
      <c r="E27" s="4" t="s">
        <v>331</v>
      </c>
      <c r="F27" s="4" t="s">
        <v>333</v>
      </c>
      <c r="G27" s="4" t="s">
        <v>335</v>
      </c>
      <c r="H27" s="4" t="s">
        <v>115</v>
      </c>
    </row>
    <row r="28" spans="1:8">
      <c r="A28" s="4" t="s">
        <v>336</v>
      </c>
      <c r="B28" s="4" t="s">
        <v>340</v>
      </c>
      <c r="C28" s="4" t="s">
        <v>338</v>
      </c>
      <c r="D28" s="4" t="s">
        <v>344</v>
      </c>
      <c r="E28" s="4" t="s">
        <v>346</v>
      </c>
      <c r="F28" s="4" t="s">
        <v>348</v>
      </c>
      <c r="G28" s="4" t="s">
        <v>350</v>
      </c>
      <c r="H28" s="4" t="s">
        <v>351</v>
      </c>
    </row>
    <row r="29" spans="1:8">
      <c r="A29" s="4" t="s">
        <v>352</v>
      </c>
      <c r="B29" s="4" t="s">
        <v>340</v>
      </c>
      <c r="C29" s="4" t="s">
        <v>338</v>
      </c>
      <c r="D29" s="4" t="s">
        <v>344</v>
      </c>
      <c r="E29" s="4" t="s">
        <v>346</v>
      </c>
      <c r="F29" s="4" t="s">
        <v>348</v>
      </c>
      <c r="G29" s="4" t="s">
        <v>350</v>
      </c>
      <c r="H29" s="4" t="s">
        <v>351</v>
      </c>
    </row>
    <row r="30" spans="1:8">
      <c r="A30" s="4" t="s">
        <v>353</v>
      </c>
      <c r="G30" s="4" t="s">
        <v>357</v>
      </c>
      <c r="H30" s="4" t="s">
        <v>358</v>
      </c>
    </row>
    <row r="31" spans="1:8">
      <c r="A31" s="3" t="s">
        <v>4</v>
      </c>
      <c r="B31" s="4" t="s">
        <v>362</v>
      </c>
      <c r="C31" s="4" t="s">
        <v>364</v>
      </c>
      <c r="D31" s="4" t="s">
        <v>367</v>
      </c>
      <c r="E31" s="4" t="s">
        <v>369</v>
      </c>
      <c r="F31" s="4" t="s">
        <v>371</v>
      </c>
      <c r="G31" s="4" t="s">
        <v>60</v>
      </c>
      <c r="H31" s="4" t="s">
        <v>373</v>
      </c>
    </row>
    <row r="32" spans="1:8">
      <c r="A32" s="3" t="s">
        <v>374</v>
      </c>
      <c r="B32" s="4"/>
      <c r="C32" s="4"/>
      <c r="D32" s="4"/>
      <c r="E32" s="4"/>
      <c r="F32" s="4"/>
      <c r="G32" s="4"/>
      <c r="H32" s="4"/>
    </row>
    <row r="33" spans="1:8">
      <c r="A33" s="4" t="s">
        <v>375</v>
      </c>
      <c r="B33" s="4" t="s">
        <v>377</v>
      </c>
      <c r="C33" s="4" t="s">
        <v>308</v>
      </c>
      <c r="D33" s="4" t="s">
        <v>381</v>
      </c>
      <c r="E33" s="4" t="s">
        <v>383</v>
      </c>
      <c r="F33" s="4" t="s">
        <v>385</v>
      </c>
      <c r="G33" s="5" t="s">
        <v>73</v>
      </c>
      <c r="H33" s="5" t="s">
        <v>73</v>
      </c>
    </row>
    <row r="34" spans="1:8">
      <c r="A34" s="3" t="s">
        <v>11</v>
      </c>
      <c r="B34" s="4" t="s">
        <v>377</v>
      </c>
      <c r="C34" s="4" t="s">
        <v>308</v>
      </c>
      <c r="D34" s="4" t="s">
        <v>381</v>
      </c>
      <c r="E34" s="4" t="s">
        <v>383</v>
      </c>
      <c r="F34" s="4" t="s">
        <v>385</v>
      </c>
      <c r="G34" s="5" t="s">
        <v>73</v>
      </c>
      <c r="H34" s="5" t="s">
        <v>73</v>
      </c>
    </row>
    <row r="35" spans="1:8">
      <c r="A35" s="3" t="s">
        <v>19</v>
      </c>
      <c r="B35" s="4" t="s">
        <v>389</v>
      </c>
      <c r="C35" s="4" t="s">
        <v>391</v>
      </c>
      <c r="D35" s="4" t="s">
        <v>394</v>
      </c>
      <c r="E35" s="4" t="s">
        <v>396</v>
      </c>
      <c r="F35" s="4" t="s">
        <v>398</v>
      </c>
      <c r="G35" s="4" t="s">
        <v>60</v>
      </c>
      <c r="H35" s="4" t="s">
        <v>373</v>
      </c>
    </row>
    <row r="36" spans="1:8">
      <c r="A36" s="3" t="s">
        <v>399</v>
      </c>
      <c r="B36" s="4"/>
      <c r="C36" s="4"/>
      <c r="D36" s="4"/>
      <c r="E36" s="4"/>
      <c r="F36" s="4"/>
      <c r="G36" s="4"/>
      <c r="H36" s="4"/>
    </row>
    <row r="37" spans="1:8">
      <c r="A37" s="4" t="s">
        <v>400</v>
      </c>
      <c r="B37" s="4" t="s">
        <v>402</v>
      </c>
      <c r="C37" s="4" t="s">
        <v>402</v>
      </c>
      <c r="D37" s="4" t="s">
        <v>402</v>
      </c>
      <c r="E37" s="4" t="s">
        <v>403</v>
      </c>
      <c r="F37" s="4" t="s">
        <v>404</v>
      </c>
      <c r="G37" s="4" t="s">
        <v>406</v>
      </c>
      <c r="H37" s="4" t="s">
        <v>407</v>
      </c>
    </row>
    <row r="38" spans="1:8">
      <c r="A38" s="4" t="s">
        <v>408</v>
      </c>
      <c r="B38" s="4" t="s">
        <v>411</v>
      </c>
      <c r="C38" s="4" t="s">
        <v>411</v>
      </c>
      <c r="D38" s="4" t="s">
        <v>412</v>
      </c>
      <c r="E38" s="4" t="s">
        <v>413</v>
      </c>
      <c r="F38" s="4" t="s">
        <v>414</v>
      </c>
      <c r="G38" s="4" t="s">
        <v>415</v>
      </c>
      <c r="H38" s="5" t="s">
        <v>73</v>
      </c>
    </row>
    <row r="39" spans="1:8">
      <c r="A39" s="4" t="s">
        <v>416</v>
      </c>
      <c r="B39" s="4" t="s">
        <v>417</v>
      </c>
      <c r="C39" s="4" t="s">
        <v>418</v>
      </c>
      <c r="D39" s="4" t="s">
        <v>419</v>
      </c>
      <c r="E39" s="4" t="s">
        <v>420</v>
      </c>
      <c r="F39" s="4" t="s">
        <v>421</v>
      </c>
      <c r="G39" s="4" t="s">
        <v>422</v>
      </c>
      <c r="H39" s="4" t="s">
        <v>423</v>
      </c>
    </row>
    <row r="40" spans="1:8">
      <c r="A40" s="4" t="s">
        <v>424</v>
      </c>
      <c r="B40" s="4" t="s">
        <v>428</v>
      </c>
      <c r="C40" s="4" t="s">
        <v>430</v>
      </c>
      <c r="D40" s="4" t="s">
        <v>433</v>
      </c>
      <c r="E40" s="4" t="s">
        <v>435</v>
      </c>
      <c r="F40" s="4" t="s">
        <v>437</v>
      </c>
      <c r="G40" s="4" t="s">
        <v>439</v>
      </c>
      <c r="H40" s="4" t="s">
        <v>440</v>
      </c>
    </row>
    <row r="41" spans="1:8">
      <c r="A41" s="3" t="s">
        <v>441</v>
      </c>
      <c r="B41" s="4" t="s">
        <v>445</v>
      </c>
      <c r="C41" s="4" t="s">
        <v>266</v>
      </c>
      <c r="D41" s="4" t="s">
        <v>449</v>
      </c>
      <c r="E41" s="4" t="s">
        <v>451</v>
      </c>
      <c r="F41" s="4" t="s">
        <v>453</v>
      </c>
      <c r="G41" s="4" t="s">
        <v>455</v>
      </c>
      <c r="H41" s="4" t="s">
        <v>456</v>
      </c>
    </row>
    <row r="42" spans="1:8">
      <c r="A42" s="4" t="s">
        <v>457</v>
      </c>
      <c r="B42" s="5" t="s">
        <v>461</v>
      </c>
      <c r="C42" s="4">
        <v>-2073.64</v>
      </c>
      <c r="D42" s="5" t="s">
        <v>73</v>
      </c>
      <c r="E42" s="5" t="s">
        <v>73</v>
      </c>
      <c r="F42" s="5" t="s">
        <v>73</v>
      </c>
    </row>
    <row r="43" spans="1:8">
      <c r="A43" s="3" t="s">
        <v>13</v>
      </c>
      <c r="B43" s="4" t="s">
        <v>445</v>
      </c>
      <c r="C43" s="4" t="s">
        <v>266</v>
      </c>
      <c r="D43" s="4" t="s">
        <v>449</v>
      </c>
      <c r="E43" s="4" t="s">
        <v>451</v>
      </c>
      <c r="F43" s="4" t="s">
        <v>453</v>
      </c>
      <c r="G43" s="4" t="s">
        <v>455</v>
      </c>
      <c r="H43" s="4" t="s">
        <v>456</v>
      </c>
    </row>
    <row r="44" spans="1:8">
      <c r="A44" s="3" t="s">
        <v>462</v>
      </c>
      <c r="B44" s="4" t="s">
        <v>259</v>
      </c>
      <c r="C44" s="4" t="s">
        <v>261</v>
      </c>
      <c r="D44" s="4" t="s">
        <v>264</v>
      </c>
      <c r="E44" s="4" t="s">
        <v>266</v>
      </c>
      <c r="F44" s="4" t="s">
        <v>268</v>
      </c>
      <c r="G44" s="4" t="s">
        <v>270</v>
      </c>
      <c r="H44" s="4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H31"/>
  <sheetViews>
    <sheetView workbookViewId="0">
      <selection activeCell="G7" sqref="G7"/>
    </sheetView>
  </sheetViews>
  <sheetFormatPr defaultColWidth="90.42578125" defaultRowHeight="15"/>
  <cols>
    <col min="1" max="1" width="44.28515625" bestFit="1" customWidth="1"/>
    <col min="2" max="8" width="14.28515625" bestFit="1" customWidth="1"/>
  </cols>
  <sheetData>
    <row r="1" spans="1:8">
      <c r="A1" s="1" t="s">
        <v>463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</row>
    <row r="2" spans="1:8">
      <c r="A2" s="3" t="s">
        <v>16</v>
      </c>
      <c r="B2" s="4" t="s">
        <v>467</v>
      </c>
      <c r="C2" s="4" t="s">
        <v>470</v>
      </c>
      <c r="D2" s="4" t="s">
        <v>473</v>
      </c>
      <c r="E2" s="4" t="s">
        <v>476</v>
      </c>
      <c r="F2" s="4" t="s">
        <v>478</v>
      </c>
      <c r="G2" s="4" t="s">
        <v>480</v>
      </c>
      <c r="H2" s="4" t="s">
        <v>482</v>
      </c>
    </row>
    <row r="3" spans="1:8">
      <c r="A3" s="4" t="s">
        <v>483</v>
      </c>
      <c r="B3" s="4" t="s">
        <v>467</v>
      </c>
      <c r="C3" s="4" t="s">
        <v>470</v>
      </c>
      <c r="D3" s="4" t="s">
        <v>473</v>
      </c>
      <c r="E3" s="4" t="s">
        <v>476</v>
      </c>
      <c r="F3" s="4" t="s">
        <v>478</v>
      </c>
      <c r="G3" s="4" t="s">
        <v>480</v>
      </c>
      <c r="H3" s="4" t="s">
        <v>482</v>
      </c>
    </row>
    <row r="4" spans="1:8">
      <c r="A4" s="3" t="s">
        <v>484</v>
      </c>
      <c r="B4" s="4" t="s">
        <v>488</v>
      </c>
      <c r="C4" s="4" t="s">
        <v>491</v>
      </c>
      <c r="D4" s="4" t="s">
        <v>494</v>
      </c>
      <c r="E4" s="4" t="s">
        <v>497</v>
      </c>
      <c r="F4" s="4" t="s">
        <v>499</v>
      </c>
      <c r="G4" s="4" t="s">
        <v>501</v>
      </c>
      <c r="H4" s="4" t="s">
        <v>503</v>
      </c>
    </row>
    <row r="5" spans="1:8">
      <c r="A5" s="4" t="s">
        <v>504</v>
      </c>
      <c r="B5" s="4" t="s">
        <v>508</v>
      </c>
      <c r="C5" s="4" t="s">
        <v>511</v>
      </c>
      <c r="D5" s="4" t="s">
        <v>514</v>
      </c>
      <c r="E5" s="4" t="s">
        <v>517</v>
      </c>
      <c r="F5" s="4" t="s">
        <v>519</v>
      </c>
      <c r="G5" s="4" t="s">
        <v>521</v>
      </c>
      <c r="H5" s="4" t="s">
        <v>523</v>
      </c>
    </row>
    <row r="6" spans="1:8">
      <c r="A6" s="4" t="s">
        <v>524</v>
      </c>
      <c r="B6" s="4" t="s">
        <v>528</v>
      </c>
      <c r="C6" s="4" t="s">
        <v>530</v>
      </c>
      <c r="D6" s="4" t="s">
        <v>532</v>
      </c>
      <c r="E6" s="4" t="s">
        <v>533</v>
      </c>
      <c r="F6" s="4" t="s">
        <v>534</v>
      </c>
      <c r="G6" s="5" t="s">
        <v>73</v>
      </c>
      <c r="H6" s="5" t="s">
        <v>73</v>
      </c>
    </row>
    <row r="7" spans="1:8">
      <c r="A7" s="4" t="s">
        <v>535</v>
      </c>
      <c r="B7" s="4" t="s">
        <v>539</v>
      </c>
      <c r="C7" s="4" t="s">
        <v>542</v>
      </c>
      <c r="D7" s="4" t="s">
        <v>545</v>
      </c>
      <c r="E7" s="4" t="s">
        <v>548</v>
      </c>
      <c r="F7" s="4" t="s">
        <v>550</v>
      </c>
      <c r="G7" s="4" t="s">
        <v>552</v>
      </c>
      <c r="H7" s="4" t="s">
        <v>554</v>
      </c>
    </row>
    <row r="8" spans="1:8">
      <c r="A8" s="4" t="s">
        <v>555</v>
      </c>
      <c r="B8" s="4" t="s">
        <v>559</v>
      </c>
      <c r="C8" s="4" t="s">
        <v>562</v>
      </c>
      <c r="D8" s="4" t="s">
        <v>565</v>
      </c>
      <c r="E8" s="4" t="s">
        <v>568</v>
      </c>
      <c r="F8" s="4" t="s">
        <v>569</v>
      </c>
      <c r="G8" s="4" t="s">
        <v>571</v>
      </c>
      <c r="H8" s="4" t="s">
        <v>573</v>
      </c>
    </row>
    <row r="9" spans="1:8">
      <c r="A9" s="4" t="s">
        <v>574</v>
      </c>
      <c r="B9" s="4" t="s">
        <v>578</v>
      </c>
      <c r="C9" s="4" t="s">
        <v>581</v>
      </c>
      <c r="D9" s="4" t="s">
        <v>584</v>
      </c>
      <c r="E9" s="4" t="s">
        <v>587</v>
      </c>
      <c r="F9" s="4" t="s">
        <v>589</v>
      </c>
      <c r="G9" s="4" t="s">
        <v>591</v>
      </c>
      <c r="H9" s="4" t="s">
        <v>593</v>
      </c>
    </row>
    <row r="10" spans="1:8">
      <c r="A10" s="4" t="s">
        <v>594</v>
      </c>
      <c r="B10" s="5" t="s">
        <v>598</v>
      </c>
      <c r="C10" s="5" t="s">
        <v>601</v>
      </c>
      <c r="D10" s="5" t="s">
        <v>604</v>
      </c>
      <c r="E10" s="5" t="s">
        <v>607</v>
      </c>
      <c r="F10" s="4" t="s">
        <v>609</v>
      </c>
      <c r="G10" s="4" t="s">
        <v>611</v>
      </c>
      <c r="H10" s="4" t="s">
        <v>613</v>
      </c>
    </row>
    <row r="11" spans="1:8">
      <c r="A11" s="4" t="s">
        <v>614</v>
      </c>
      <c r="B11" s="5" t="s">
        <v>73</v>
      </c>
      <c r="C11" s="4" t="s">
        <v>615</v>
      </c>
      <c r="D11" s="4" t="s">
        <v>617</v>
      </c>
      <c r="E11" s="5" t="s">
        <v>73</v>
      </c>
      <c r="F11" s="5" t="s">
        <v>620</v>
      </c>
      <c r="G11" s="5" t="s">
        <v>621</v>
      </c>
      <c r="H11" s="4" t="s">
        <v>622</v>
      </c>
    </row>
    <row r="12" spans="1:8">
      <c r="A12" s="3" t="s">
        <v>623</v>
      </c>
      <c r="B12" s="4"/>
      <c r="C12" s="4"/>
      <c r="D12" s="4"/>
      <c r="E12" s="4"/>
      <c r="F12" s="4"/>
      <c r="G12" s="4"/>
      <c r="H12" s="4"/>
    </row>
    <row r="13" spans="1:8">
      <c r="A13" s="4" t="s">
        <v>624</v>
      </c>
      <c r="B13" s="4" t="s">
        <v>628</v>
      </c>
      <c r="C13" s="4" t="s">
        <v>631</v>
      </c>
      <c r="D13" s="4" t="s">
        <v>633</v>
      </c>
      <c r="E13" s="5" t="s">
        <v>458</v>
      </c>
      <c r="F13" s="4" t="s">
        <v>635</v>
      </c>
      <c r="G13" s="4" t="s">
        <v>637</v>
      </c>
      <c r="H13" s="5" t="s">
        <v>73</v>
      </c>
    </row>
    <row r="14" spans="1:8">
      <c r="A14" s="4" t="s">
        <v>638</v>
      </c>
      <c r="B14" s="4" t="s">
        <v>628</v>
      </c>
      <c r="C14" s="4" t="s">
        <v>631</v>
      </c>
      <c r="D14" s="5" t="s">
        <v>641</v>
      </c>
      <c r="E14" s="5" t="s">
        <v>458</v>
      </c>
      <c r="F14" s="5" t="s">
        <v>73</v>
      </c>
      <c r="G14" s="5" t="s">
        <v>73</v>
      </c>
      <c r="H14" s="5" t="s">
        <v>73</v>
      </c>
    </row>
    <row r="15" spans="1:8">
      <c r="A15" s="3" t="s">
        <v>17</v>
      </c>
      <c r="B15" s="4" t="s">
        <v>645</v>
      </c>
      <c r="C15" s="4" t="s">
        <v>648</v>
      </c>
      <c r="D15" s="4" t="s">
        <v>651</v>
      </c>
      <c r="E15" s="4" t="s">
        <v>654</v>
      </c>
      <c r="F15" s="4" t="s">
        <v>656</v>
      </c>
      <c r="G15" s="4" t="s">
        <v>658</v>
      </c>
      <c r="H15" s="4" t="s">
        <v>660</v>
      </c>
    </row>
    <row r="16" spans="1:8">
      <c r="A16" s="4" t="s">
        <v>661</v>
      </c>
      <c r="B16" s="4" t="s">
        <v>615</v>
      </c>
      <c r="C16" s="4" t="s">
        <v>662</v>
      </c>
      <c r="D16" s="4" t="s">
        <v>664</v>
      </c>
      <c r="E16" s="4" t="s">
        <v>667</v>
      </c>
      <c r="F16" s="4" t="s">
        <v>669</v>
      </c>
      <c r="G16" s="4" t="s">
        <v>671</v>
      </c>
      <c r="H16" s="4" t="s">
        <v>672</v>
      </c>
    </row>
    <row r="17" spans="1:8">
      <c r="A17" s="4" t="s">
        <v>673</v>
      </c>
      <c r="G17" s="5" t="s">
        <v>73</v>
      </c>
      <c r="H17" s="4">
        <v>4199.04</v>
      </c>
    </row>
    <row r="18" spans="1:8">
      <c r="A18" s="4" t="s">
        <v>674</v>
      </c>
      <c r="B18" s="5" t="s">
        <v>73</v>
      </c>
      <c r="C18" s="4" t="s">
        <v>678</v>
      </c>
      <c r="D18" s="4" t="s">
        <v>681</v>
      </c>
      <c r="E18" s="4" t="s">
        <v>683</v>
      </c>
      <c r="F18" s="5" t="s">
        <v>73</v>
      </c>
      <c r="G18" s="4" t="s">
        <v>686</v>
      </c>
      <c r="H18" s="4" t="s">
        <v>688</v>
      </c>
    </row>
    <row r="19" spans="1:8">
      <c r="A19" s="4" t="s">
        <v>689</v>
      </c>
      <c r="G19" s="4">
        <v>5065.8500000000004</v>
      </c>
      <c r="H19" s="4" t="s">
        <v>693</v>
      </c>
    </row>
    <row r="20" spans="1:8">
      <c r="A20" s="3" t="s">
        <v>694</v>
      </c>
      <c r="B20" s="4" t="s">
        <v>698</v>
      </c>
      <c r="C20" s="4" t="s">
        <v>700</v>
      </c>
      <c r="D20" s="4" t="s">
        <v>512</v>
      </c>
      <c r="E20" s="4" t="s">
        <v>705</v>
      </c>
      <c r="F20" s="4" t="s">
        <v>707</v>
      </c>
      <c r="G20" s="4" t="s">
        <v>709</v>
      </c>
      <c r="H20" s="4" t="s">
        <v>711</v>
      </c>
    </row>
    <row r="21" spans="1:8">
      <c r="A21" s="4" t="s">
        <v>712</v>
      </c>
      <c r="B21" s="4" t="s">
        <v>716</v>
      </c>
      <c r="C21" s="4" t="s">
        <v>719</v>
      </c>
      <c r="D21" s="4" t="s">
        <v>722</v>
      </c>
      <c r="E21" s="4" t="s">
        <v>725</v>
      </c>
      <c r="F21" s="4" t="s">
        <v>727</v>
      </c>
      <c r="G21" s="4" t="s">
        <v>729</v>
      </c>
      <c r="H21" s="4" t="s">
        <v>731</v>
      </c>
    </row>
    <row r="22" spans="1:8">
      <c r="A22" s="3" t="s">
        <v>10</v>
      </c>
      <c r="B22" s="4" t="s">
        <v>736</v>
      </c>
      <c r="C22" s="4" t="s">
        <v>739</v>
      </c>
      <c r="D22" s="4" t="s">
        <v>742</v>
      </c>
      <c r="E22" s="4" t="s">
        <v>745</v>
      </c>
      <c r="F22" s="4" t="s">
        <v>747</v>
      </c>
      <c r="G22" s="4" t="s">
        <v>748</v>
      </c>
      <c r="H22" s="4" t="s">
        <v>750</v>
      </c>
    </row>
    <row r="23" spans="1:8">
      <c r="A23" s="4" t="s">
        <v>751</v>
      </c>
      <c r="B23" s="4" t="s">
        <v>736</v>
      </c>
      <c r="C23" s="4" t="s">
        <v>739</v>
      </c>
      <c r="D23" s="4" t="s">
        <v>742</v>
      </c>
      <c r="E23" s="4" t="s">
        <v>745</v>
      </c>
      <c r="F23" s="4" t="s">
        <v>747</v>
      </c>
      <c r="G23" s="4" t="s">
        <v>748</v>
      </c>
      <c r="H23" s="4" t="s">
        <v>750</v>
      </c>
    </row>
    <row r="24" spans="1:8">
      <c r="A24" s="4" t="s">
        <v>752</v>
      </c>
      <c r="B24" s="5" t="s">
        <v>753</v>
      </c>
      <c r="C24" s="4">
        <v>-2073.64</v>
      </c>
      <c r="D24" s="5" t="s">
        <v>73</v>
      </c>
      <c r="E24" s="5" t="s">
        <v>73</v>
      </c>
      <c r="F24" s="5" t="s">
        <v>73</v>
      </c>
    </row>
    <row r="25" spans="1:8">
      <c r="A25" s="4" t="s">
        <v>754</v>
      </c>
      <c r="B25" s="4" t="s">
        <v>758</v>
      </c>
      <c r="C25" s="4" t="s">
        <v>761</v>
      </c>
      <c r="D25" s="4" t="s">
        <v>763</v>
      </c>
      <c r="E25" s="4" t="s">
        <v>766</v>
      </c>
      <c r="F25" s="4" t="s">
        <v>768</v>
      </c>
      <c r="G25" s="4" t="s">
        <v>770</v>
      </c>
      <c r="H25" s="4" t="s">
        <v>772</v>
      </c>
    </row>
    <row r="26" spans="1:8">
      <c r="A26" s="3" t="s">
        <v>773</v>
      </c>
      <c r="B26" s="4"/>
      <c r="C26" s="4"/>
      <c r="D26" s="4"/>
      <c r="E26" s="4"/>
      <c r="F26" s="4"/>
      <c r="G26" s="4"/>
      <c r="H26" s="4"/>
    </row>
    <row r="27" spans="1:8">
      <c r="A27" s="4" t="s">
        <v>774</v>
      </c>
      <c r="B27" s="4">
        <v>0.36</v>
      </c>
      <c r="C27" s="4">
        <v>0.3</v>
      </c>
      <c r="D27" s="4">
        <v>0.24</v>
      </c>
      <c r="E27" s="4">
        <v>0.22</v>
      </c>
      <c r="F27" s="4">
        <v>0.17</v>
      </c>
      <c r="G27" s="4">
        <v>0.6</v>
      </c>
      <c r="H27" s="4">
        <v>0.4</v>
      </c>
    </row>
    <row r="28" spans="1:8">
      <c r="A28" s="4" t="s">
        <v>775</v>
      </c>
      <c r="B28" s="4">
        <v>0.36</v>
      </c>
      <c r="C28" s="4">
        <v>0.3</v>
      </c>
      <c r="D28" s="4">
        <v>0.24</v>
      </c>
      <c r="E28" s="4">
        <v>0.22</v>
      </c>
      <c r="F28" s="4">
        <v>0.17</v>
      </c>
      <c r="G28" s="4">
        <v>0.57999999999999996</v>
      </c>
      <c r="H28" s="4">
        <v>0.4</v>
      </c>
    </row>
    <row r="29" spans="1:8">
      <c r="A29" s="3" t="s">
        <v>776</v>
      </c>
      <c r="B29" s="4" t="s">
        <v>736</v>
      </c>
      <c r="C29" s="4" t="s">
        <v>739</v>
      </c>
      <c r="D29" s="4" t="s">
        <v>742</v>
      </c>
      <c r="E29" s="4" t="s">
        <v>745</v>
      </c>
      <c r="F29" s="4" t="s">
        <v>747</v>
      </c>
      <c r="G29" s="4" t="s">
        <v>748</v>
      </c>
      <c r="H29" s="4" t="s">
        <v>750</v>
      </c>
    </row>
    <row r="30" spans="1:8">
      <c r="A30" s="4" t="s">
        <v>777</v>
      </c>
      <c r="B30" s="4" t="s">
        <v>736</v>
      </c>
      <c r="C30" s="4" t="s">
        <v>739</v>
      </c>
      <c r="D30" s="4" t="s">
        <v>742</v>
      </c>
      <c r="E30" s="4" t="s">
        <v>745</v>
      </c>
      <c r="F30" s="4" t="s">
        <v>747</v>
      </c>
      <c r="G30" s="4" t="s">
        <v>748</v>
      </c>
      <c r="H30" s="5" t="s">
        <v>73</v>
      </c>
    </row>
    <row r="31" spans="1:8">
      <c r="A31" s="4" t="s">
        <v>778</v>
      </c>
      <c r="B31" s="5" t="s">
        <v>753</v>
      </c>
      <c r="C31" s="4">
        <v>-2073.64</v>
      </c>
      <c r="D31" s="5" t="s">
        <v>73</v>
      </c>
      <c r="E31" s="5" t="s">
        <v>73</v>
      </c>
      <c r="F31" s="5" t="s"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H34"/>
  <sheetViews>
    <sheetView workbookViewId="0">
      <selection activeCell="F25" sqref="F24:F25"/>
    </sheetView>
  </sheetViews>
  <sheetFormatPr defaultColWidth="90.42578125" defaultRowHeight="15"/>
  <cols>
    <col min="1" max="1" width="60.7109375" bestFit="1" customWidth="1"/>
    <col min="2" max="8" width="14.28515625" bestFit="1" customWidth="1"/>
  </cols>
  <sheetData>
    <row r="1" spans="1:8">
      <c r="A1" s="1" t="s">
        <v>779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</row>
    <row r="2" spans="1:8">
      <c r="A2" s="3" t="s">
        <v>780</v>
      </c>
      <c r="B2" s="4"/>
      <c r="C2" s="4"/>
      <c r="D2" s="4"/>
      <c r="E2" s="4"/>
      <c r="F2" s="4"/>
      <c r="G2" s="4"/>
      <c r="H2" s="4"/>
    </row>
    <row r="3" spans="1:8">
      <c r="A3" s="4" t="s">
        <v>781</v>
      </c>
      <c r="B3" s="4" t="s">
        <v>785</v>
      </c>
      <c r="C3" s="4" t="s">
        <v>788</v>
      </c>
      <c r="D3" s="4" t="s">
        <v>791</v>
      </c>
      <c r="E3" s="4" t="s">
        <v>794</v>
      </c>
      <c r="F3" s="4" t="s">
        <v>796</v>
      </c>
      <c r="G3" s="4" t="s">
        <v>798</v>
      </c>
      <c r="H3" s="4" t="s">
        <v>800</v>
      </c>
    </row>
    <row r="4" spans="1:8">
      <c r="A4" s="4" t="s">
        <v>802</v>
      </c>
      <c r="B4" s="4" t="s">
        <v>806</v>
      </c>
      <c r="C4" s="4" t="s">
        <v>809</v>
      </c>
      <c r="D4" s="4" t="s">
        <v>812</v>
      </c>
      <c r="E4" s="4" t="s">
        <v>815</v>
      </c>
      <c r="F4" s="4" t="s">
        <v>817</v>
      </c>
      <c r="G4" s="4" t="s">
        <v>819</v>
      </c>
      <c r="H4" s="4" t="s">
        <v>821</v>
      </c>
    </row>
    <row r="5" spans="1:8">
      <c r="A5" s="3" t="s">
        <v>822</v>
      </c>
      <c r="B5" s="4" t="s">
        <v>826</v>
      </c>
      <c r="C5" s="4" t="s">
        <v>829</v>
      </c>
      <c r="D5" s="4" t="s">
        <v>831</v>
      </c>
      <c r="E5" s="4" t="s">
        <v>834</v>
      </c>
      <c r="F5" s="4" t="s">
        <v>836</v>
      </c>
      <c r="G5" s="4" t="s">
        <v>838</v>
      </c>
      <c r="H5" s="4" t="s">
        <v>840</v>
      </c>
    </row>
    <row r="6" spans="1:8">
      <c r="A6" s="4" t="s">
        <v>841</v>
      </c>
      <c r="B6" s="4" t="s">
        <v>845</v>
      </c>
      <c r="C6" s="4" t="s">
        <v>848</v>
      </c>
      <c r="D6" s="4" t="s">
        <v>850</v>
      </c>
      <c r="E6" s="4" t="s">
        <v>853</v>
      </c>
      <c r="F6" s="4" t="s">
        <v>855</v>
      </c>
      <c r="G6" s="4" t="s">
        <v>481</v>
      </c>
      <c r="H6" s="4" t="s">
        <v>858</v>
      </c>
    </row>
    <row r="7" spans="1:8">
      <c r="A7" s="4" t="s">
        <v>859</v>
      </c>
      <c r="B7" s="4" t="s">
        <v>863</v>
      </c>
      <c r="C7" s="4" t="s">
        <v>865</v>
      </c>
      <c r="D7" s="4" t="s">
        <v>868</v>
      </c>
      <c r="E7" s="4" t="s">
        <v>871</v>
      </c>
      <c r="F7" s="4" t="s">
        <v>873</v>
      </c>
      <c r="G7" s="4" t="s">
        <v>875</v>
      </c>
      <c r="H7" s="4" t="s">
        <v>877</v>
      </c>
    </row>
    <row r="8" spans="1:8">
      <c r="A8" s="4" t="s">
        <v>878</v>
      </c>
      <c r="B8" s="4" t="s">
        <v>882</v>
      </c>
      <c r="C8" s="4" t="s">
        <v>505</v>
      </c>
      <c r="D8" s="4" t="s">
        <v>887</v>
      </c>
      <c r="E8" s="4" t="s">
        <v>890</v>
      </c>
      <c r="F8" s="4" t="s">
        <v>892</v>
      </c>
      <c r="G8" s="4" t="s">
        <v>893</v>
      </c>
      <c r="H8" s="4" t="s">
        <v>895</v>
      </c>
    </row>
    <row r="9" spans="1:8">
      <c r="A9" s="4" t="s">
        <v>896</v>
      </c>
      <c r="B9" s="4" t="s">
        <v>900</v>
      </c>
      <c r="C9" s="4" t="s">
        <v>903</v>
      </c>
      <c r="D9" s="4" t="s">
        <v>906</v>
      </c>
      <c r="E9" s="4" t="s">
        <v>909</v>
      </c>
      <c r="F9" s="4" t="s">
        <v>248</v>
      </c>
      <c r="G9" s="4" t="s">
        <v>912</v>
      </c>
      <c r="H9" s="4" t="s">
        <v>914</v>
      </c>
    </row>
    <row r="10" spans="1:8">
      <c r="A10" s="3" t="s">
        <v>915</v>
      </c>
      <c r="B10" s="4" t="s">
        <v>919</v>
      </c>
      <c r="C10" s="4" t="s">
        <v>922</v>
      </c>
      <c r="D10" s="4" t="s">
        <v>925</v>
      </c>
      <c r="E10" s="4" t="s">
        <v>928</v>
      </c>
      <c r="F10" s="4" t="s">
        <v>930</v>
      </c>
      <c r="G10" s="4" t="s">
        <v>932</v>
      </c>
      <c r="H10" s="4" t="s">
        <v>934</v>
      </c>
    </row>
    <row r="11" spans="1:8">
      <c r="A11" s="3" t="s">
        <v>935</v>
      </c>
      <c r="B11" s="4" t="s">
        <v>939</v>
      </c>
      <c r="C11" s="4" t="s">
        <v>942</v>
      </c>
      <c r="D11" s="4" t="s">
        <v>945</v>
      </c>
      <c r="E11" s="4" t="s">
        <v>948</v>
      </c>
      <c r="F11" s="4" t="s">
        <v>950</v>
      </c>
      <c r="G11" s="4" t="s">
        <v>952</v>
      </c>
      <c r="H11" s="4" t="s">
        <v>954</v>
      </c>
    </row>
    <row r="12" spans="1:8">
      <c r="A12" s="3" t="s">
        <v>955</v>
      </c>
      <c r="B12" s="4"/>
      <c r="C12" s="4"/>
      <c r="D12" s="4"/>
      <c r="E12" s="4"/>
      <c r="F12" s="4"/>
      <c r="G12" s="4"/>
      <c r="H12" s="4"/>
    </row>
    <row r="13" spans="1:8">
      <c r="A13" s="4" t="s">
        <v>956</v>
      </c>
      <c r="B13" s="5" t="s">
        <v>73</v>
      </c>
      <c r="C13" s="5" t="s">
        <v>73</v>
      </c>
      <c r="D13" s="5" t="s">
        <v>73</v>
      </c>
      <c r="E13" s="5" t="s">
        <v>73</v>
      </c>
      <c r="F13" s="4" t="s">
        <v>957</v>
      </c>
      <c r="G13" s="4" t="s">
        <v>959</v>
      </c>
      <c r="H13" s="5" t="s">
        <v>73</v>
      </c>
    </row>
    <row r="14" spans="1:8">
      <c r="A14" s="4" t="s">
        <v>960</v>
      </c>
      <c r="B14" s="5" t="s">
        <v>73</v>
      </c>
      <c r="C14" s="5" t="s">
        <v>73</v>
      </c>
      <c r="D14" s="4" t="s">
        <v>962</v>
      </c>
      <c r="E14" s="5" t="s">
        <v>73</v>
      </c>
      <c r="F14" s="4" t="s">
        <v>635</v>
      </c>
      <c r="G14" s="4" t="s">
        <v>637</v>
      </c>
      <c r="H14" s="5" t="s">
        <v>73</v>
      </c>
    </row>
    <row r="15" spans="1:8" ht="28.5">
      <c r="A15" s="4" t="s">
        <v>963</v>
      </c>
      <c r="B15" s="4" t="s">
        <v>964</v>
      </c>
      <c r="C15" s="4" t="s">
        <v>966</v>
      </c>
      <c r="D15" s="5" t="s">
        <v>73</v>
      </c>
      <c r="E15" s="4" t="s">
        <v>967</v>
      </c>
      <c r="F15" s="4" t="s">
        <v>968</v>
      </c>
      <c r="G15" s="5" t="s">
        <v>73</v>
      </c>
      <c r="H15" s="4">
        <v>3000</v>
      </c>
    </row>
    <row r="16" spans="1:8">
      <c r="A16" s="4" t="s">
        <v>970</v>
      </c>
      <c r="B16" s="5" t="s">
        <v>73</v>
      </c>
      <c r="C16" s="5" t="s">
        <v>73</v>
      </c>
      <c r="D16" s="4" t="s">
        <v>971</v>
      </c>
      <c r="E16" s="5" t="s">
        <v>73</v>
      </c>
      <c r="F16" s="5" t="s">
        <v>73</v>
      </c>
      <c r="G16" s="5" t="s">
        <v>73</v>
      </c>
      <c r="H16" s="5" t="s">
        <v>73</v>
      </c>
    </row>
    <row r="17" spans="1:8">
      <c r="A17" s="3" t="s">
        <v>972</v>
      </c>
      <c r="B17" s="4" t="s">
        <v>964</v>
      </c>
      <c r="C17" s="4" t="s">
        <v>966</v>
      </c>
      <c r="D17" s="4" t="s">
        <v>973</v>
      </c>
      <c r="E17" s="4" t="s">
        <v>967</v>
      </c>
      <c r="F17" s="4" t="s">
        <v>974</v>
      </c>
      <c r="G17" s="4" t="s">
        <v>975</v>
      </c>
      <c r="H17" s="4">
        <v>3000</v>
      </c>
    </row>
    <row r="18" spans="1:8">
      <c r="A18" s="4" t="s">
        <v>976</v>
      </c>
      <c r="B18" s="4" t="s">
        <v>980</v>
      </c>
      <c r="C18" s="4" t="s">
        <v>983</v>
      </c>
      <c r="D18" s="4" t="s">
        <v>986</v>
      </c>
      <c r="E18" s="4" t="s">
        <v>989</v>
      </c>
      <c r="F18" s="4" t="s">
        <v>991</v>
      </c>
      <c r="G18" s="4" t="s">
        <v>993</v>
      </c>
      <c r="H18" s="4" t="s">
        <v>995</v>
      </c>
    </row>
    <row r="19" spans="1:8">
      <c r="A19" s="4" t="s">
        <v>996</v>
      </c>
      <c r="B19" s="5" t="s">
        <v>73</v>
      </c>
      <c r="C19" s="4" t="s">
        <v>997</v>
      </c>
      <c r="D19" s="4" t="s">
        <v>998</v>
      </c>
      <c r="E19" s="4" t="s">
        <v>999</v>
      </c>
      <c r="F19" s="4" t="s">
        <v>1000</v>
      </c>
      <c r="G19" s="4" t="s">
        <v>1002</v>
      </c>
      <c r="H19" s="5" t="s">
        <v>73</v>
      </c>
    </row>
    <row r="20" spans="1:8">
      <c r="A20" s="4" t="s">
        <v>1003</v>
      </c>
      <c r="B20" s="5" t="s">
        <v>73</v>
      </c>
      <c r="C20" s="5" t="s">
        <v>73</v>
      </c>
      <c r="D20" s="4" t="s">
        <v>971</v>
      </c>
      <c r="E20" s="5" t="s">
        <v>73</v>
      </c>
      <c r="F20" s="5" t="s">
        <v>73</v>
      </c>
      <c r="G20" s="5" t="s">
        <v>73</v>
      </c>
      <c r="H20" s="5" t="s">
        <v>73</v>
      </c>
    </row>
    <row r="21" spans="1:8">
      <c r="A21" s="3" t="s">
        <v>1006</v>
      </c>
      <c r="B21" s="4" t="s">
        <v>980</v>
      </c>
      <c r="C21" s="4" t="s">
        <v>1008</v>
      </c>
      <c r="D21" s="4" t="s">
        <v>1004</v>
      </c>
      <c r="E21" s="4" t="s">
        <v>1012</v>
      </c>
      <c r="F21" s="4" t="s">
        <v>1013</v>
      </c>
      <c r="G21" s="4" t="s">
        <v>1014</v>
      </c>
      <c r="H21" s="4" t="s">
        <v>995</v>
      </c>
    </row>
    <row r="22" spans="1:8">
      <c r="A22" s="3" t="s">
        <v>1015</v>
      </c>
      <c r="B22" s="5" t="s">
        <v>1019</v>
      </c>
      <c r="C22" s="5" t="s">
        <v>1022</v>
      </c>
      <c r="D22" s="5" t="s">
        <v>1025</v>
      </c>
      <c r="E22" s="5" t="s">
        <v>1028</v>
      </c>
      <c r="F22" s="5" t="s">
        <v>1030</v>
      </c>
      <c r="G22" s="5" t="s">
        <v>1032</v>
      </c>
      <c r="H22" s="5" t="s">
        <v>1034</v>
      </c>
    </row>
    <row r="23" spans="1:8">
      <c r="A23" s="3" t="s">
        <v>1035</v>
      </c>
      <c r="B23" s="4"/>
      <c r="C23" s="4"/>
      <c r="D23" s="4"/>
      <c r="E23" s="4"/>
      <c r="F23" s="4"/>
      <c r="G23" s="4"/>
      <c r="H23" s="4"/>
    </row>
    <row r="24" spans="1:8">
      <c r="A24" s="4" t="s">
        <v>1036</v>
      </c>
      <c r="B24" s="5" t="s">
        <v>73</v>
      </c>
      <c r="C24" s="5" t="s">
        <v>73</v>
      </c>
      <c r="D24" s="5" t="s">
        <v>73</v>
      </c>
      <c r="E24" s="4" t="s">
        <v>1038</v>
      </c>
      <c r="F24" s="4" t="s">
        <v>1039</v>
      </c>
      <c r="G24" s="4" t="s">
        <v>1040</v>
      </c>
      <c r="H24" s="5" t="s">
        <v>73</v>
      </c>
    </row>
    <row r="25" spans="1:8">
      <c r="A25" s="4" t="s">
        <v>1045</v>
      </c>
      <c r="B25" s="5" t="s">
        <v>73</v>
      </c>
      <c r="C25" s="5" t="s">
        <v>73</v>
      </c>
      <c r="D25" s="5" t="s">
        <v>73</v>
      </c>
      <c r="E25" s="5" t="s">
        <v>73</v>
      </c>
      <c r="F25" s="4" t="s">
        <v>1047</v>
      </c>
      <c r="G25" s="4" t="s">
        <v>1048</v>
      </c>
      <c r="H25" s="4" t="s">
        <v>278</v>
      </c>
    </row>
    <row r="26" spans="1:8">
      <c r="A26" s="3" t="s">
        <v>1055</v>
      </c>
      <c r="B26" s="5" t="s">
        <v>73</v>
      </c>
      <c r="C26" s="5" t="s">
        <v>73</v>
      </c>
      <c r="D26" s="5" t="s">
        <v>73</v>
      </c>
      <c r="E26" s="4" t="s">
        <v>1038</v>
      </c>
      <c r="F26" s="4" t="s">
        <v>1061</v>
      </c>
      <c r="G26" s="4" t="s">
        <v>1062</v>
      </c>
      <c r="H26" s="4" t="s">
        <v>278</v>
      </c>
    </row>
    <row r="27" spans="1:8">
      <c r="A27" s="4" t="s">
        <v>1063</v>
      </c>
      <c r="B27" s="5" t="s">
        <v>73</v>
      </c>
      <c r="C27" s="5" t="s">
        <v>73</v>
      </c>
      <c r="D27" s="5" t="s">
        <v>73</v>
      </c>
      <c r="E27" s="5" t="s">
        <v>73</v>
      </c>
      <c r="F27" s="4" t="s">
        <v>1064</v>
      </c>
      <c r="G27" s="4" t="s">
        <v>1066</v>
      </c>
      <c r="H27" s="4" t="s">
        <v>1068</v>
      </c>
    </row>
    <row r="28" spans="1:8">
      <c r="A28" s="4" t="s">
        <v>1041</v>
      </c>
      <c r="B28" s="5" t="s">
        <v>73</v>
      </c>
      <c r="C28" s="4" t="s">
        <v>1042</v>
      </c>
      <c r="D28" s="4" t="s">
        <v>1044</v>
      </c>
      <c r="E28" s="4" t="s">
        <v>1071</v>
      </c>
      <c r="F28" s="4" t="s">
        <v>412</v>
      </c>
      <c r="G28" s="4" t="s">
        <v>1073</v>
      </c>
      <c r="H28" s="4" t="s">
        <v>126</v>
      </c>
    </row>
    <row r="29" spans="1:8">
      <c r="A29" s="4" t="s">
        <v>1050</v>
      </c>
      <c r="B29" s="4" t="s">
        <v>1076</v>
      </c>
      <c r="C29" s="4" t="s">
        <v>1051</v>
      </c>
      <c r="D29" s="4" t="s">
        <v>1053</v>
      </c>
      <c r="E29" s="4" t="s">
        <v>1077</v>
      </c>
      <c r="F29" s="5" t="s">
        <v>73</v>
      </c>
      <c r="G29" s="5" t="s">
        <v>73</v>
      </c>
      <c r="H29" s="5" t="s">
        <v>73</v>
      </c>
    </row>
    <row r="30" spans="1:8">
      <c r="A30" s="3" t="s">
        <v>1078</v>
      </c>
      <c r="B30" s="4" t="s">
        <v>1076</v>
      </c>
      <c r="C30" s="4" t="s">
        <v>1057</v>
      </c>
      <c r="D30" s="4" t="s">
        <v>1059</v>
      </c>
      <c r="E30" s="4" t="s">
        <v>1080</v>
      </c>
      <c r="F30" s="4" t="s">
        <v>1081</v>
      </c>
      <c r="G30" s="4" t="s">
        <v>1083</v>
      </c>
      <c r="H30" s="4" t="s">
        <v>1085</v>
      </c>
    </row>
    <row r="31" spans="1:8">
      <c r="A31" s="3" t="s">
        <v>1086</v>
      </c>
      <c r="B31" s="5" t="s">
        <v>1089</v>
      </c>
      <c r="C31" s="5" t="s">
        <v>1091</v>
      </c>
      <c r="D31" s="5" t="s">
        <v>1094</v>
      </c>
      <c r="E31" s="4" t="s">
        <v>1096</v>
      </c>
      <c r="F31" s="5" t="s">
        <v>1097</v>
      </c>
      <c r="G31" s="4" t="s">
        <v>1099</v>
      </c>
      <c r="H31" s="4" t="s">
        <v>1101</v>
      </c>
    </row>
    <row r="32" spans="1:8">
      <c r="A32" s="3" t="s">
        <v>1102</v>
      </c>
      <c r="B32" s="4" t="s">
        <v>185</v>
      </c>
      <c r="C32" s="5" t="s">
        <v>1108</v>
      </c>
      <c r="D32" s="4" t="s">
        <v>1111</v>
      </c>
      <c r="E32" s="4" t="s">
        <v>1114</v>
      </c>
      <c r="F32" s="4" t="s">
        <v>1116</v>
      </c>
      <c r="G32" s="5" t="s">
        <v>1118</v>
      </c>
      <c r="H32" s="4" t="s">
        <v>1120</v>
      </c>
    </row>
    <row r="33" spans="1:8">
      <c r="A33" s="4" t="s">
        <v>1121</v>
      </c>
      <c r="B33" s="4" t="s">
        <v>38</v>
      </c>
      <c r="C33" s="4" t="s">
        <v>41</v>
      </c>
      <c r="D33" s="4" t="s">
        <v>43</v>
      </c>
      <c r="E33" s="4" t="s">
        <v>45</v>
      </c>
      <c r="F33" s="4" t="s">
        <v>47</v>
      </c>
      <c r="G33" s="4" t="s">
        <v>48</v>
      </c>
      <c r="H33" s="4" t="s">
        <v>1122</v>
      </c>
    </row>
    <row r="34" spans="1:8">
      <c r="A34" s="3" t="s">
        <v>1123</v>
      </c>
      <c r="B34" s="4" t="s">
        <v>36</v>
      </c>
      <c r="C34" s="4" t="s">
        <v>38</v>
      </c>
      <c r="D34" s="4" t="s">
        <v>41</v>
      </c>
      <c r="E34" s="4" t="s">
        <v>43</v>
      </c>
      <c r="F34" s="4" t="s">
        <v>45</v>
      </c>
      <c r="G34" s="4" t="s">
        <v>47</v>
      </c>
      <c r="H34" s="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2021-01-05T16:22:51Z</dcterms:modified>
  <cp:category/>
  <cp:contentStatus/>
</cp:coreProperties>
</file>