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A62B2B7E-6291-45AE-889A-E3960BFBD46C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7" l="1"/>
  <c r="D15" i="7"/>
  <c r="E15" i="7"/>
  <c r="B15" i="7"/>
  <c r="C8" i="7"/>
  <c r="C9" i="7" s="1"/>
  <c r="D8" i="7"/>
  <c r="D9" i="7" s="1"/>
  <c r="E8" i="7"/>
  <c r="E9" i="7" s="1"/>
  <c r="B8" i="7"/>
  <c r="B9" i="7" s="1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D2" i="8"/>
  <c r="E2" i="8" s="1"/>
  <c r="C2" i="8"/>
  <c r="C21" i="7"/>
  <c r="D21" i="7"/>
  <c r="E21" i="7"/>
  <c r="B21" i="7"/>
  <c r="E14" i="7"/>
  <c r="D14" i="7"/>
  <c r="C14" i="7"/>
  <c r="B14" i="7"/>
  <c r="C12" i="7"/>
  <c r="D12" i="7"/>
  <c r="E12" i="7"/>
  <c r="B12" i="7"/>
  <c r="C4" i="7"/>
  <c r="D4" i="7"/>
  <c r="E4" i="7"/>
  <c r="B4" i="7"/>
</calcChain>
</file>

<file path=xl/sharedStrings.xml><?xml version="1.0" encoding="utf-8"?>
<sst xmlns="http://schemas.openxmlformats.org/spreadsheetml/2006/main" count="357" uniqueCount="111">
  <si>
    <t>Ratios</t>
  </si>
  <si>
    <t>Total current assets</t>
  </si>
  <si>
    <t>Total current liabilities</t>
  </si>
  <si>
    <t>Current ratio</t>
  </si>
  <si>
    <t>Cash and cash equivalents</t>
  </si>
  <si>
    <t>Investments</t>
  </si>
  <si>
    <t>Short-term investments</t>
  </si>
  <si>
    <t>Total</t>
  </si>
  <si>
    <t>Cash ratio</t>
  </si>
  <si>
    <t>Net income\loss</t>
  </si>
  <si>
    <t>Total long-term liabilities</t>
  </si>
  <si>
    <t>Average long-term liabilities</t>
  </si>
  <si>
    <t>Total stockholders' equity (deficit)</t>
  </si>
  <si>
    <t>Average equity</t>
  </si>
  <si>
    <t>Return on investment</t>
  </si>
  <si>
    <t>Gross margin</t>
  </si>
  <si>
    <t>n\a</t>
  </si>
  <si>
    <t>Net sales</t>
  </si>
  <si>
    <t>Gross profit margin</t>
  </si>
  <si>
    <t>Total liabilities</t>
  </si>
  <si>
    <t>Debt to equity ratio</t>
  </si>
  <si>
    <t>Average stock price for the proceeding quarter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</si>
  <si>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</si>
  <si>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</si>
  <si>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</si>
  <si>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</si>
  <si>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</si>
  <si>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</si>
  <si>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</si>
  <si>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</si>
  <si>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Condensed Consolidated Balance Sheets (Unaudited) - USD ($)</t>
  </si>
  <si>
    <t>Sep. 30, 2020</t>
  </si>
  <si>
    <t>Jun. 30, 2020</t>
  </si>
  <si>
    <t>Mar. 31, 2020</t>
  </si>
  <si>
    <t>Dec. 31, 2019</t>
  </si>
  <si>
    <t>$ in Thousands</t>
  </si>
  <si>
    <t>Current assets:</t>
  </si>
  <si>
    <t> </t>
  </si>
  <si>
    <t>Prepaid expenses and other current assets</t>
  </si>
  <si>
    <t>Equipment, net</t>
  </si>
  <si>
    <t>Restricted cash</t>
  </si>
  <si>
    <t>Deferred offering costs</t>
  </si>
  <si>
    <t>Right-of-use asset</t>
  </si>
  <si>
    <t>Long-term investments</t>
  </si>
  <si>
    <t>Other non-current assets</t>
  </si>
  <si>
    <t>Total assets</t>
  </si>
  <si>
    <t>Current liabilities:</t>
  </si>
  <si>
    <t>Accounts payable</t>
  </si>
  <si>
    <t>Amounts due to related party</t>
  </si>
  <si>
    <t>Accrued expenses and other current liabilities</t>
  </si>
  <si>
    <t>Derivative liabilities</t>
  </si>
  <si>
    <t>Non-current operating lease liability</t>
  </si>
  <si>
    <t>Convertible preferred stock (Note 7)</t>
  </si>
  <si>
    <t>Stockholders' equity (deficit):</t>
  </si>
  <si>
    <t>Common stock</t>
  </si>
  <si>
    <t>Additional paid-in capital</t>
  </si>
  <si>
    <t>Accumulated other comprehensive income</t>
  </si>
  <si>
    <t>Accumulated deficit</t>
  </si>
  <si>
    <t>Total liabilities, convertible preferred stock and stockholders' equity (deficit)</t>
  </si>
  <si>
    <t>Condensed Consolidated Statements of Operations and Comprehensive Loss (Unaudited) - USD ($)</t>
  </si>
  <si>
    <t>9 Months Ended</t>
  </si>
  <si>
    <t>6 Months Ended</t>
  </si>
  <si>
    <t>3 Months Ended</t>
  </si>
  <si>
    <t>12 Months Ended</t>
  </si>
  <si>
    <t>Sep. 30, 2019</t>
  </si>
  <si>
    <t>Jun. 30, 2019</t>
  </si>
  <si>
    <t>Mar. 31, 2019</t>
  </si>
  <si>
    <t>Dec. 31, 2018</t>
  </si>
  <si>
    <t>Operating expenses:</t>
  </si>
  <si>
    <t>Research and development</t>
  </si>
  <si>
    <t xml:space="preserve">General and administrative </t>
  </si>
  <si>
    <t>Total operating expenses</t>
  </si>
  <si>
    <t>Loss from operations</t>
  </si>
  <si>
    <t>Other income (expense):</t>
  </si>
  <si>
    <t>Interest expense</t>
  </si>
  <si>
    <t>Interest income</t>
  </si>
  <si>
    <t>Change in fair value of derivative liabilities</t>
  </si>
  <si>
    <t>Other (expense) income</t>
  </si>
  <si>
    <t>Total other income (expense), net</t>
  </si>
  <si>
    <t>Net loss attributable to common stockholders</t>
  </si>
  <si>
    <t>Net loss per share attributable to common stockholders, basic and diluted (in dollars per share)</t>
  </si>
  <si>
    <t>Weighted average common shares outstanding, basic and diluted</t>
  </si>
  <si>
    <t>Condensed Consolidated Statements of Cash Flows (Unaudited) - USD ($)</t>
  </si>
  <si>
    <t>Cash flows from operating activities:</t>
  </si>
  <si>
    <t>Net loss</t>
  </si>
  <si>
    <t>Adjustment to reconcile net loss to net cash used in operating activities:</t>
  </si>
  <si>
    <t>Stock-based compensation expense</t>
  </si>
  <si>
    <t>Depreciation expense</t>
  </si>
  <si>
    <t>Accretion of discount on investments</t>
  </si>
  <si>
    <t>Loss on disposal of property and equipment</t>
  </si>
  <si>
    <t>Noncash rent expense</t>
  </si>
  <si>
    <t>Changes in current assets and liabilities:</t>
  </si>
  <si>
    <t>Net cash used in operating activities</t>
  </si>
  <si>
    <t>Cash flows from investing activities:</t>
  </si>
  <si>
    <t>Purchases of equipment</t>
  </si>
  <si>
    <t>Proceeds from sales and maturities of investments</t>
  </si>
  <si>
    <t>Purchases of investments</t>
  </si>
  <si>
    <t>Net cash used in investing activities</t>
  </si>
  <si>
    <t>Cash flows from financing activities:</t>
  </si>
  <si>
    <t>Proceeds from issuance of convertible preferred stock, net</t>
  </si>
  <si>
    <t>Proceeds from exercise of common stock options</t>
  </si>
  <si>
    <t>Proceeds from initial public offering, net of issuance costs of $1,275</t>
  </si>
  <si>
    <t>Payment of deferred offering costs</t>
  </si>
  <si>
    <t>Net cash provided by financing activities</t>
  </si>
  <si>
    <t>Net decrease in cash and cash equivalents</t>
  </si>
  <si>
    <t>Cash, cash equivalents and restricted cash, beginning of period</t>
  </si>
  <si>
    <t>Cash, cash equivalents and restricted cash, end of period</t>
  </si>
  <si>
    <t>Comprehensive loss:</t>
  </si>
  <si>
    <t>Other comprehensive income:</t>
  </si>
  <si>
    <t>Change in unrealized (loss) gain on investments</t>
  </si>
  <si>
    <t>Comprehensive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</si>
</sst>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6" fontId="1" fillId="0" borderId="0" xfId="0" applyNumberFormat="1" applyFont="1"/>
    <xf numFmtId="0" fontId="2" fillId="0" borderId="0" xfId="0" applyFont="1"/>
    <xf numFmtId="14" fontId="2" fillId="0" borderId="1" xfId="0" applyNumberFormat="1" applyFont="1" applyBorder="1"/>
    <xf numFmtId="0" fontId="2" fillId="0" borderId="2" xfId="0" applyFont="1" applyBorder="1"/>
    <xf numFmtId="0" fontId="2" fillId="0" borderId="1" xfId="0" applyFont="1" applyBorder="1"/>
    <xf numFmtId="0" fontId="1" fillId="0" borderId="0" xfId="0" applyFont="1" applyAlignment="1">
      <alignment wrapText="1"/>
    </xf>
    <xf numFmtId="0" fontId="0" fillId="0" borderId="0" xfId="0" applyFill="1"/>
    <xf numFmtId="0" fontId="3" fillId="0" borderId="0" xfId="0" applyFont="1" applyFill="1" applyBorder="1" applyAlignment="1">
      <alignment wrapText="1"/>
    </xf>
    <xf numFmtId="14" fontId="3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BDTX Stock Price (2020)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Price'!$A$2:$A$234</c:f>
              <c:numCache>
                <c:formatCode>m/d/yyyy</c:formatCode>
                <c:ptCount val="233"/>
                <c:pt idx="0">
                  <c:v>43861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43885</c:v>
                </c:pt>
                <c:pt idx="16">
                  <c:v>43886</c:v>
                </c:pt>
                <c:pt idx="17">
                  <c:v>43887</c:v>
                </c:pt>
                <c:pt idx="18">
                  <c:v>43888</c:v>
                </c:pt>
                <c:pt idx="19">
                  <c:v>43889</c:v>
                </c:pt>
                <c:pt idx="20">
                  <c:v>43892</c:v>
                </c:pt>
                <c:pt idx="21">
                  <c:v>43893</c:v>
                </c:pt>
                <c:pt idx="22">
                  <c:v>43894</c:v>
                </c:pt>
                <c:pt idx="23">
                  <c:v>43895</c:v>
                </c:pt>
                <c:pt idx="24">
                  <c:v>43896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43920</c:v>
                </c:pt>
                <c:pt idx="41">
                  <c:v>43921</c:v>
                </c:pt>
                <c:pt idx="42">
                  <c:v>43922</c:v>
                </c:pt>
                <c:pt idx="43">
                  <c:v>43923</c:v>
                </c:pt>
                <c:pt idx="44">
                  <c:v>43924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43948</c:v>
                </c:pt>
                <c:pt idx="60">
                  <c:v>43949</c:v>
                </c:pt>
                <c:pt idx="61">
                  <c:v>43950</c:v>
                </c:pt>
                <c:pt idx="62">
                  <c:v>43951</c:v>
                </c:pt>
                <c:pt idx="63">
                  <c:v>43952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43969</c:v>
                </c:pt>
                <c:pt idx="75">
                  <c:v>43970</c:v>
                </c:pt>
                <c:pt idx="76">
                  <c:v>43971</c:v>
                </c:pt>
                <c:pt idx="77">
                  <c:v>43972</c:v>
                </c:pt>
                <c:pt idx="78">
                  <c:v>43973</c:v>
                </c:pt>
                <c:pt idx="79">
                  <c:v>43977</c:v>
                </c:pt>
                <c:pt idx="80">
                  <c:v>43978</c:v>
                </c:pt>
                <c:pt idx="81">
                  <c:v>43979</c:v>
                </c:pt>
                <c:pt idx="82">
                  <c:v>43980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43990</c:v>
                </c:pt>
                <c:pt idx="89">
                  <c:v>43991</c:v>
                </c:pt>
                <c:pt idx="90">
                  <c:v>43992</c:v>
                </c:pt>
                <c:pt idx="91">
                  <c:v>43993</c:v>
                </c:pt>
                <c:pt idx="92">
                  <c:v>43994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44011</c:v>
                </c:pt>
                <c:pt idx="104">
                  <c:v>44012</c:v>
                </c:pt>
                <c:pt idx="105">
                  <c:v>44013</c:v>
                </c:pt>
                <c:pt idx="106">
                  <c:v>44014</c:v>
                </c:pt>
                <c:pt idx="107">
                  <c:v>44018</c:v>
                </c:pt>
                <c:pt idx="108">
                  <c:v>44019</c:v>
                </c:pt>
                <c:pt idx="109">
                  <c:v>44020</c:v>
                </c:pt>
                <c:pt idx="110">
                  <c:v>44021</c:v>
                </c:pt>
                <c:pt idx="111">
                  <c:v>44022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44039</c:v>
                </c:pt>
                <c:pt idx="123">
                  <c:v>44040</c:v>
                </c:pt>
                <c:pt idx="124">
                  <c:v>44041</c:v>
                </c:pt>
                <c:pt idx="125">
                  <c:v>44042</c:v>
                </c:pt>
                <c:pt idx="126">
                  <c:v>44043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44053</c:v>
                </c:pt>
                <c:pt idx="133">
                  <c:v>44054</c:v>
                </c:pt>
                <c:pt idx="134">
                  <c:v>44055</c:v>
                </c:pt>
                <c:pt idx="135">
                  <c:v>44056</c:v>
                </c:pt>
                <c:pt idx="136">
                  <c:v>44057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44067</c:v>
                </c:pt>
                <c:pt idx="143">
                  <c:v>44068</c:v>
                </c:pt>
                <c:pt idx="144">
                  <c:v>44069</c:v>
                </c:pt>
                <c:pt idx="145">
                  <c:v>44070</c:v>
                </c:pt>
                <c:pt idx="146">
                  <c:v>44071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44082</c:v>
                </c:pt>
                <c:pt idx="153">
                  <c:v>44083</c:v>
                </c:pt>
                <c:pt idx="154">
                  <c:v>44084</c:v>
                </c:pt>
                <c:pt idx="155">
                  <c:v>44085</c:v>
                </c:pt>
                <c:pt idx="156">
                  <c:v>44088</c:v>
                </c:pt>
                <c:pt idx="157">
                  <c:v>44089</c:v>
                </c:pt>
                <c:pt idx="158">
                  <c:v>44090</c:v>
                </c:pt>
                <c:pt idx="159">
                  <c:v>44091</c:v>
                </c:pt>
                <c:pt idx="160">
                  <c:v>44092</c:v>
                </c:pt>
                <c:pt idx="161">
                  <c:v>44095</c:v>
                </c:pt>
                <c:pt idx="162">
                  <c:v>44096</c:v>
                </c:pt>
                <c:pt idx="163">
                  <c:v>44097</c:v>
                </c:pt>
                <c:pt idx="164">
                  <c:v>44098</c:v>
                </c:pt>
                <c:pt idx="165">
                  <c:v>44099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44109</c:v>
                </c:pt>
                <c:pt idx="172">
                  <c:v>44110</c:v>
                </c:pt>
                <c:pt idx="173">
                  <c:v>44111</c:v>
                </c:pt>
                <c:pt idx="174">
                  <c:v>44112</c:v>
                </c:pt>
                <c:pt idx="175">
                  <c:v>44113</c:v>
                </c:pt>
                <c:pt idx="176">
                  <c:v>44116</c:v>
                </c:pt>
                <c:pt idx="177">
                  <c:v>44117</c:v>
                </c:pt>
                <c:pt idx="178">
                  <c:v>44118</c:v>
                </c:pt>
                <c:pt idx="179">
                  <c:v>44119</c:v>
                </c:pt>
                <c:pt idx="180">
                  <c:v>44120</c:v>
                </c:pt>
                <c:pt idx="181">
                  <c:v>44123</c:v>
                </c:pt>
                <c:pt idx="182">
                  <c:v>44124</c:v>
                </c:pt>
                <c:pt idx="183">
                  <c:v>44125</c:v>
                </c:pt>
                <c:pt idx="184">
                  <c:v>44126</c:v>
                </c:pt>
                <c:pt idx="185">
                  <c:v>44127</c:v>
                </c:pt>
                <c:pt idx="186">
                  <c:v>44130</c:v>
                </c:pt>
                <c:pt idx="187">
                  <c:v>44131</c:v>
                </c:pt>
                <c:pt idx="188">
                  <c:v>44132</c:v>
                </c:pt>
                <c:pt idx="189">
                  <c:v>44133</c:v>
                </c:pt>
                <c:pt idx="190">
                  <c:v>44134</c:v>
                </c:pt>
                <c:pt idx="191">
                  <c:v>44137</c:v>
                </c:pt>
                <c:pt idx="192">
                  <c:v>44138</c:v>
                </c:pt>
                <c:pt idx="193">
                  <c:v>44139</c:v>
                </c:pt>
                <c:pt idx="194">
                  <c:v>44140</c:v>
                </c:pt>
                <c:pt idx="195">
                  <c:v>44141</c:v>
                </c:pt>
                <c:pt idx="196">
                  <c:v>44144</c:v>
                </c:pt>
                <c:pt idx="197">
                  <c:v>44145</c:v>
                </c:pt>
                <c:pt idx="198">
                  <c:v>44146</c:v>
                </c:pt>
                <c:pt idx="199">
                  <c:v>44147</c:v>
                </c:pt>
                <c:pt idx="200">
                  <c:v>44148</c:v>
                </c:pt>
                <c:pt idx="201">
                  <c:v>44151</c:v>
                </c:pt>
                <c:pt idx="202">
                  <c:v>44152</c:v>
                </c:pt>
                <c:pt idx="203">
                  <c:v>44153</c:v>
                </c:pt>
                <c:pt idx="204">
                  <c:v>44154</c:v>
                </c:pt>
                <c:pt idx="205">
                  <c:v>44155</c:v>
                </c:pt>
                <c:pt idx="206">
                  <c:v>44158</c:v>
                </c:pt>
                <c:pt idx="207">
                  <c:v>44159</c:v>
                </c:pt>
                <c:pt idx="208">
                  <c:v>44160</c:v>
                </c:pt>
                <c:pt idx="209">
                  <c:v>44162</c:v>
                </c:pt>
                <c:pt idx="210">
                  <c:v>44165</c:v>
                </c:pt>
                <c:pt idx="211">
                  <c:v>44166</c:v>
                </c:pt>
                <c:pt idx="212">
                  <c:v>44167</c:v>
                </c:pt>
                <c:pt idx="213">
                  <c:v>44168</c:v>
                </c:pt>
                <c:pt idx="214">
                  <c:v>44169</c:v>
                </c:pt>
                <c:pt idx="215">
                  <c:v>44172</c:v>
                </c:pt>
                <c:pt idx="216">
                  <c:v>44173</c:v>
                </c:pt>
                <c:pt idx="217">
                  <c:v>44174</c:v>
                </c:pt>
                <c:pt idx="218">
                  <c:v>44175</c:v>
                </c:pt>
                <c:pt idx="219">
                  <c:v>44176</c:v>
                </c:pt>
                <c:pt idx="220">
                  <c:v>44179</c:v>
                </c:pt>
                <c:pt idx="221">
                  <c:v>44180</c:v>
                </c:pt>
                <c:pt idx="222">
                  <c:v>44181</c:v>
                </c:pt>
                <c:pt idx="223">
                  <c:v>44182</c:v>
                </c:pt>
                <c:pt idx="224">
                  <c:v>44183</c:v>
                </c:pt>
                <c:pt idx="225">
                  <c:v>44186</c:v>
                </c:pt>
                <c:pt idx="226">
                  <c:v>44187</c:v>
                </c:pt>
                <c:pt idx="227">
                  <c:v>44188</c:v>
                </c:pt>
                <c:pt idx="228">
                  <c:v>44189</c:v>
                </c:pt>
                <c:pt idx="229">
                  <c:v>44193</c:v>
                </c:pt>
                <c:pt idx="230">
                  <c:v>44194</c:v>
                </c:pt>
                <c:pt idx="231">
                  <c:v>44195</c:v>
                </c:pt>
                <c:pt idx="232">
                  <c:v>44196</c:v>
                </c:pt>
              </c:numCache>
            </c:numRef>
          </c:cat>
          <c:val>
            <c:numRef>
              <c:f>'Stock Price'!$B$2:$B$234</c:f>
              <c:numCache>
                <c:formatCode>General</c:formatCode>
                <c:ptCount val="233"/>
                <c:pt idx="0">
                  <c:v>37.5</c:v>
                </c:pt>
                <c:pt idx="1">
                  <c:v>38</c:v>
                </c:pt>
                <c:pt idx="2">
                  <c:v>39.299999</c:v>
                </c:pt>
                <c:pt idx="3">
                  <c:v>37.880001</c:v>
                </c:pt>
                <c:pt idx="4">
                  <c:v>38.740001999999997</c:v>
                </c:pt>
                <c:pt idx="5">
                  <c:v>39.119999</c:v>
                </c:pt>
                <c:pt idx="6">
                  <c:v>37.529998999999997</c:v>
                </c:pt>
                <c:pt idx="7">
                  <c:v>38.900002000000001</c:v>
                </c:pt>
                <c:pt idx="8">
                  <c:v>38.029998999999997</c:v>
                </c:pt>
                <c:pt idx="9">
                  <c:v>36.860000999999997</c:v>
                </c:pt>
                <c:pt idx="10">
                  <c:v>36.139999000000003</c:v>
                </c:pt>
                <c:pt idx="11">
                  <c:v>35.259998000000003</c:v>
                </c:pt>
                <c:pt idx="12">
                  <c:v>37.259998000000003</c:v>
                </c:pt>
                <c:pt idx="13">
                  <c:v>37.029998999999997</c:v>
                </c:pt>
                <c:pt idx="14">
                  <c:v>37.919998</c:v>
                </c:pt>
                <c:pt idx="15">
                  <c:v>33.270000000000003</c:v>
                </c:pt>
                <c:pt idx="16">
                  <c:v>32.720001000000003</c:v>
                </c:pt>
                <c:pt idx="17">
                  <c:v>32</c:v>
                </c:pt>
                <c:pt idx="18">
                  <c:v>28.9</c:v>
                </c:pt>
                <c:pt idx="19">
                  <c:v>26.99</c:v>
                </c:pt>
                <c:pt idx="20">
                  <c:v>30.190000999999999</c:v>
                </c:pt>
                <c:pt idx="21">
                  <c:v>30</c:v>
                </c:pt>
                <c:pt idx="22">
                  <c:v>30.290001</c:v>
                </c:pt>
                <c:pt idx="23">
                  <c:v>32.169998</c:v>
                </c:pt>
                <c:pt idx="24">
                  <c:v>29</c:v>
                </c:pt>
                <c:pt idx="25">
                  <c:v>24.77</c:v>
                </c:pt>
                <c:pt idx="26">
                  <c:v>23.629999000000002</c:v>
                </c:pt>
                <c:pt idx="27">
                  <c:v>22.65</c:v>
                </c:pt>
                <c:pt idx="28">
                  <c:v>20.540001</c:v>
                </c:pt>
                <c:pt idx="29">
                  <c:v>23.950001</c:v>
                </c:pt>
                <c:pt idx="30">
                  <c:v>19.809999000000001</c:v>
                </c:pt>
                <c:pt idx="31">
                  <c:v>19.360001</c:v>
                </c:pt>
                <c:pt idx="32">
                  <c:v>18.18</c:v>
                </c:pt>
                <c:pt idx="33">
                  <c:v>19.700001</c:v>
                </c:pt>
                <c:pt idx="34">
                  <c:v>22.18</c:v>
                </c:pt>
                <c:pt idx="35">
                  <c:v>24.01</c:v>
                </c:pt>
                <c:pt idx="36">
                  <c:v>26.32</c:v>
                </c:pt>
                <c:pt idx="37">
                  <c:v>27.75</c:v>
                </c:pt>
                <c:pt idx="38">
                  <c:v>30.84</c:v>
                </c:pt>
                <c:pt idx="39">
                  <c:v>24.110001</c:v>
                </c:pt>
                <c:pt idx="40">
                  <c:v>25.4</c:v>
                </c:pt>
                <c:pt idx="41">
                  <c:v>24.950001</c:v>
                </c:pt>
                <c:pt idx="42">
                  <c:v>22.299999</c:v>
                </c:pt>
                <c:pt idx="43">
                  <c:v>23.59</c:v>
                </c:pt>
                <c:pt idx="44">
                  <c:v>23.799999</c:v>
                </c:pt>
                <c:pt idx="45">
                  <c:v>24.1</c:v>
                </c:pt>
                <c:pt idx="46">
                  <c:v>25.18</c:v>
                </c:pt>
                <c:pt idx="47">
                  <c:v>25.110001</c:v>
                </c:pt>
                <c:pt idx="48">
                  <c:v>25.959999</c:v>
                </c:pt>
                <c:pt idx="49">
                  <c:v>24.700001</c:v>
                </c:pt>
                <c:pt idx="50">
                  <c:v>24.42</c:v>
                </c:pt>
                <c:pt idx="51">
                  <c:v>27.73</c:v>
                </c:pt>
                <c:pt idx="52">
                  <c:v>27.77</c:v>
                </c:pt>
                <c:pt idx="53">
                  <c:v>29.85</c:v>
                </c:pt>
                <c:pt idx="54">
                  <c:v>32.259998000000003</c:v>
                </c:pt>
                <c:pt idx="55">
                  <c:v>35.020000000000003</c:v>
                </c:pt>
                <c:pt idx="56">
                  <c:v>35.450001</c:v>
                </c:pt>
                <c:pt idx="57">
                  <c:v>36.43</c:v>
                </c:pt>
                <c:pt idx="58">
                  <c:v>41.23</c:v>
                </c:pt>
                <c:pt idx="59">
                  <c:v>41.959999000000003</c:v>
                </c:pt>
                <c:pt idx="60">
                  <c:v>41.93</c:v>
                </c:pt>
                <c:pt idx="61">
                  <c:v>41.040000999999997</c:v>
                </c:pt>
                <c:pt idx="62">
                  <c:v>37.040000999999997</c:v>
                </c:pt>
                <c:pt idx="63">
                  <c:v>34.490001999999997</c:v>
                </c:pt>
                <c:pt idx="64">
                  <c:v>37.229999999999997</c:v>
                </c:pt>
                <c:pt idx="65">
                  <c:v>37.909999999999997</c:v>
                </c:pt>
                <c:pt idx="66">
                  <c:v>38.490001999999997</c:v>
                </c:pt>
                <c:pt idx="67">
                  <c:v>40.240001999999997</c:v>
                </c:pt>
                <c:pt idx="68">
                  <c:v>42.27</c:v>
                </c:pt>
                <c:pt idx="69">
                  <c:v>43.049999</c:v>
                </c:pt>
                <c:pt idx="70">
                  <c:v>43.139999000000003</c:v>
                </c:pt>
                <c:pt idx="71">
                  <c:v>42.59</c:v>
                </c:pt>
                <c:pt idx="72">
                  <c:v>41.389999000000003</c:v>
                </c:pt>
                <c:pt idx="73">
                  <c:v>40.720001000000003</c:v>
                </c:pt>
                <c:pt idx="74">
                  <c:v>40.869999</c:v>
                </c:pt>
                <c:pt idx="75">
                  <c:v>36.709999000000003</c:v>
                </c:pt>
                <c:pt idx="76">
                  <c:v>40.389999000000003</c:v>
                </c:pt>
                <c:pt idx="77">
                  <c:v>39.939999</c:v>
                </c:pt>
                <c:pt idx="78">
                  <c:v>40.959999000000003</c:v>
                </c:pt>
                <c:pt idx="79">
                  <c:v>39.560001</c:v>
                </c:pt>
                <c:pt idx="80">
                  <c:v>39.549999</c:v>
                </c:pt>
                <c:pt idx="81">
                  <c:v>41</c:v>
                </c:pt>
                <c:pt idx="82">
                  <c:v>39.049999</c:v>
                </c:pt>
                <c:pt idx="83">
                  <c:v>39.75</c:v>
                </c:pt>
                <c:pt idx="84">
                  <c:v>40.869999</c:v>
                </c:pt>
                <c:pt idx="85">
                  <c:v>40.090000000000003</c:v>
                </c:pt>
                <c:pt idx="86">
                  <c:v>38.669998</c:v>
                </c:pt>
                <c:pt idx="87">
                  <c:v>35.529998999999997</c:v>
                </c:pt>
                <c:pt idx="88">
                  <c:v>37.900002000000001</c:v>
                </c:pt>
                <c:pt idx="89">
                  <c:v>38.240001999999997</c:v>
                </c:pt>
                <c:pt idx="90">
                  <c:v>37.909999999999997</c:v>
                </c:pt>
                <c:pt idx="91">
                  <c:v>34.659999999999997</c:v>
                </c:pt>
                <c:pt idx="92">
                  <c:v>34.580002</c:v>
                </c:pt>
                <c:pt idx="93">
                  <c:v>38.020000000000003</c:v>
                </c:pt>
                <c:pt idx="94">
                  <c:v>37.509998000000003</c:v>
                </c:pt>
                <c:pt idx="95">
                  <c:v>38.389999000000003</c:v>
                </c:pt>
                <c:pt idx="96">
                  <c:v>41.700001</c:v>
                </c:pt>
                <c:pt idx="97">
                  <c:v>41.369999</c:v>
                </c:pt>
                <c:pt idx="98">
                  <c:v>44.799999</c:v>
                </c:pt>
                <c:pt idx="99">
                  <c:v>42.75</c:v>
                </c:pt>
                <c:pt idx="100">
                  <c:v>41.450001</c:v>
                </c:pt>
                <c:pt idx="101">
                  <c:v>44.130001</c:v>
                </c:pt>
                <c:pt idx="102">
                  <c:v>41.970001000000003</c:v>
                </c:pt>
                <c:pt idx="103">
                  <c:v>39.790000999999997</c:v>
                </c:pt>
                <c:pt idx="104">
                  <c:v>42.16</c:v>
                </c:pt>
                <c:pt idx="105">
                  <c:v>43.07</c:v>
                </c:pt>
                <c:pt idx="106">
                  <c:v>41.02</c:v>
                </c:pt>
                <c:pt idx="107">
                  <c:v>41</c:v>
                </c:pt>
                <c:pt idx="108">
                  <c:v>37.029998999999997</c:v>
                </c:pt>
                <c:pt idx="109">
                  <c:v>38.029998999999997</c:v>
                </c:pt>
                <c:pt idx="110">
                  <c:v>36.07</c:v>
                </c:pt>
                <c:pt idx="111">
                  <c:v>33.729999999999997</c:v>
                </c:pt>
                <c:pt idx="112">
                  <c:v>30.719999000000001</c:v>
                </c:pt>
                <c:pt idx="113">
                  <c:v>30.440000999999999</c:v>
                </c:pt>
                <c:pt idx="114">
                  <c:v>30.110001</c:v>
                </c:pt>
                <c:pt idx="115">
                  <c:v>29.700001</c:v>
                </c:pt>
                <c:pt idx="116">
                  <c:v>29.35</c:v>
                </c:pt>
                <c:pt idx="117">
                  <c:v>31.57</c:v>
                </c:pt>
                <c:pt idx="118">
                  <c:v>29.059999000000001</c:v>
                </c:pt>
                <c:pt idx="119">
                  <c:v>28.4</c:v>
                </c:pt>
                <c:pt idx="120">
                  <c:v>26.99</c:v>
                </c:pt>
                <c:pt idx="121">
                  <c:v>27.280000999999999</c:v>
                </c:pt>
                <c:pt idx="122">
                  <c:v>29.709999</c:v>
                </c:pt>
                <c:pt idx="123">
                  <c:v>28.790001</c:v>
                </c:pt>
                <c:pt idx="124">
                  <c:v>28.440000999999999</c:v>
                </c:pt>
                <c:pt idx="125">
                  <c:v>28.85</c:v>
                </c:pt>
                <c:pt idx="126">
                  <c:v>27.82</c:v>
                </c:pt>
                <c:pt idx="127">
                  <c:v>29.08</c:v>
                </c:pt>
                <c:pt idx="128">
                  <c:v>29.120000999999998</c:v>
                </c:pt>
                <c:pt idx="129">
                  <c:v>29.25</c:v>
                </c:pt>
                <c:pt idx="130">
                  <c:v>30.1</c:v>
                </c:pt>
                <c:pt idx="131">
                  <c:v>30.25</c:v>
                </c:pt>
                <c:pt idx="132">
                  <c:v>32.900002000000001</c:v>
                </c:pt>
                <c:pt idx="133">
                  <c:v>32.560001</c:v>
                </c:pt>
                <c:pt idx="134">
                  <c:v>29.870000999999998</c:v>
                </c:pt>
                <c:pt idx="135">
                  <c:v>28.99</c:v>
                </c:pt>
                <c:pt idx="136">
                  <c:v>29.15</c:v>
                </c:pt>
                <c:pt idx="137">
                  <c:v>29.92</c:v>
                </c:pt>
                <c:pt idx="138">
                  <c:v>30.58</c:v>
                </c:pt>
                <c:pt idx="139">
                  <c:v>30.209999</c:v>
                </c:pt>
                <c:pt idx="140">
                  <c:v>29.5</c:v>
                </c:pt>
                <c:pt idx="141">
                  <c:v>30.07</c:v>
                </c:pt>
                <c:pt idx="142">
                  <c:v>30</c:v>
                </c:pt>
                <c:pt idx="143">
                  <c:v>30.34</c:v>
                </c:pt>
                <c:pt idx="144">
                  <c:v>28.9</c:v>
                </c:pt>
                <c:pt idx="145">
                  <c:v>28.280000999999999</c:v>
                </c:pt>
                <c:pt idx="146">
                  <c:v>29.110001</c:v>
                </c:pt>
                <c:pt idx="147">
                  <c:v>28.77</c:v>
                </c:pt>
                <c:pt idx="148">
                  <c:v>29.860001</c:v>
                </c:pt>
                <c:pt idx="149">
                  <c:v>30.02</c:v>
                </c:pt>
                <c:pt idx="150">
                  <c:v>29.65</c:v>
                </c:pt>
                <c:pt idx="151">
                  <c:v>28.32</c:v>
                </c:pt>
                <c:pt idx="152">
                  <c:v>28.139999</c:v>
                </c:pt>
                <c:pt idx="153">
                  <c:v>29.870000999999998</c:v>
                </c:pt>
                <c:pt idx="154">
                  <c:v>29.07</c:v>
                </c:pt>
                <c:pt idx="155">
                  <c:v>29.5</c:v>
                </c:pt>
                <c:pt idx="156">
                  <c:v>30.52</c:v>
                </c:pt>
                <c:pt idx="157">
                  <c:v>29.139999</c:v>
                </c:pt>
                <c:pt idx="158">
                  <c:v>29.93</c:v>
                </c:pt>
                <c:pt idx="159">
                  <c:v>31.33</c:v>
                </c:pt>
                <c:pt idx="160">
                  <c:v>30.09</c:v>
                </c:pt>
                <c:pt idx="161">
                  <c:v>28.82</c:v>
                </c:pt>
                <c:pt idx="162">
                  <c:v>27.43</c:v>
                </c:pt>
                <c:pt idx="163">
                  <c:v>26.17</c:v>
                </c:pt>
                <c:pt idx="164">
                  <c:v>26.92</c:v>
                </c:pt>
                <c:pt idx="165">
                  <c:v>29.65</c:v>
                </c:pt>
                <c:pt idx="166">
                  <c:v>28.700001</c:v>
                </c:pt>
                <c:pt idx="167">
                  <c:v>30.41</c:v>
                </c:pt>
                <c:pt idx="168">
                  <c:v>30.23</c:v>
                </c:pt>
                <c:pt idx="169">
                  <c:v>30.6</c:v>
                </c:pt>
                <c:pt idx="170">
                  <c:v>30.67</c:v>
                </c:pt>
                <c:pt idx="171">
                  <c:v>32.490001999999997</c:v>
                </c:pt>
                <c:pt idx="172">
                  <c:v>32.970001000000003</c:v>
                </c:pt>
                <c:pt idx="173">
                  <c:v>33.700001</c:v>
                </c:pt>
                <c:pt idx="174">
                  <c:v>33.270000000000003</c:v>
                </c:pt>
                <c:pt idx="175">
                  <c:v>33.779998999999997</c:v>
                </c:pt>
                <c:pt idx="176">
                  <c:v>32.790000999999997</c:v>
                </c:pt>
                <c:pt idx="177">
                  <c:v>33.5</c:v>
                </c:pt>
                <c:pt idx="178">
                  <c:v>32.919998</c:v>
                </c:pt>
                <c:pt idx="179">
                  <c:v>32.840000000000003</c:v>
                </c:pt>
                <c:pt idx="180">
                  <c:v>33.700001</c:v>
                </c:pt>
                <c:pt idx="181">
                  <c:v>32.619999</c:v>
                </c:pt>
                <c:pt idx="182">
                  <c:v>29.469999000000001</c:v>
                </c:pt>
                <c:pt idx="183">
                  <c:v>29.52</c:v>
                </c:pt>
                <c:pt idx="184">
                  <c:v>30.639999</c:v>
                </c:pt>
                <c:pt idx="185">
                  <c:v>31.860001</c:v>
                </c:pt>
                <c:pt idx="186">
                  <c:v>32.279998999999997</c:v>
                </c:pt>
                <c:pt idx="187">
                  <c:v>32.720001000000003</c:v>
                </c:pt>
                <c:pt idx="188">
                  <c:v>30.77</c:v>
                </c:pt>
                <c:pt idx="189">
                  <c:v>31.040001</c:v>
                </c:pt>
                <c:pt idx="190">
                  <c:v>31.51</c:v>
                </c:pt>
                <c:pt idx="191">
                  <c:v>31.57</c:v>
                </c:pt>
                <c:pt idx="192">
                  <c:v>32.669998</c:v>
                </c:pt>
                <c:pt idx="193">
                  <c:v>31.73</c:v>
                </c:pt>
                <c:pt idx="194">
                  <c:v>33.18</c:v>
                </c:pt>
                <c:pt idx="195">
                  <c:v>32.349997999999999</c:v>
                </c:pt>
                <c:pt idx="196">
                  <c:v>32.060001</c:v>
                </c:pt>
                <c:pt idx="197">
                  <c:v>34.009998000000003</c:v>
                </c:pt>
                <c:pt idx="198">
                  <c:v>35</c:v>
                </c:pt>
                <c:pt idx="199">
                  <c:v>34.299999</c:v>
                </c:pt>
                <c:pt idx="200">
                  <c:v>33.07</c:v>
                </c:pt>
                <c:pt idx="201">
                  <c:v>32.439999</c:v>
                </c:pt>
                <c:pt idx="202">
                  <c:v>32.900002000000001</c:v>
                </c:pt>
                <c:pt idx="203">
                  <c:v>32.549999</c:v>
                </c:pt>
                <c:pt idx="204">
                  <c:v>33.020000000000003</c:v>
                </c:pt>
                <c:pt idx="205">
                  <c:v>33.340000000000003</c:v>
                </c:pt>
                <c:pt idx="206">
                  <c:v>33.540000999999997</c:v>
                </c:pt>
                <c:pt idx="207">
                  <c:v>33.959999000000003</c:v>
                </c:pt>
                <c:pt idx="208">
                  <c:v>33.43</c:v>
                </c:pt>
                <c:pt idx="209">
                  <c:v>34.409999999999997</c:v>
                </c:pt>
                <c:pt idx="210">
                  <c:v>33.340000000000003</c:v>
                </c:pt>
                <c:pt idx="211">
                  <c:v>32.229999999999997</c:v>
                </c:pt>
                <c:pt idx="212">
                  <c:v>32.630001</c:v>
                </c:pt>
                <c:pt idx="213">
                  <c:v>32.650002000000001</c:v>
                </c:pt>
                <c:pt idx="214">
                  <c:v>34.459999000000003</c:v>
                </c:pt>
                <c:pt idx="215">
                  <c:v>33.889999000000003</c:v>
                </c:pt>
                <c:pt idx="216">
                  <c:v>34.099997999999999</c:v>
                </c:pt>
                <c:pt idx="217">
                  <c:v>33.380001</c:v>
                </c:pt>
                <c:pt idx="218">
                  <c:v>34.669998</c:v>
                </c:pt>
                <c:pt idx="219">
                  <c:v>34.919998</c:v>
                </c:pt>
                <c:pt idx="220">
                  <c:v>34.290000999999997</c:v>
                </c:pt>
                <c:pt idx="221">
                  <c:v>34.409999999999997</c:v>
                </c:pt>
                <c:pt idx="222">
                  <c:v>34.5</c:v>
                </c:pt>
                <c:pt idx="223">
                  <c:v>33.060001</c:v>
                </c:pt>
                <c:pt idx="224">
                  <c:v>31.459999</c:v>
                </c:pt>
                <c:pt idx="225">
                  <c:v>30.76</c:v>
                </c:pt>
                <c:pt idx="226">
                  <c:v>33.759998000000003</c:v>
                </c:pt>
                <c:pt idx="227">
                  <c:v>33.790000999999997</c:v>
                </c:pt>
                <c:pt idx="228">
                  <c:v>33.720001000000003</c:v>
                </c:pt>
                <c:pt idx="229">
                  <c:v>33.799999</c:v>
                </c:pt>
                <c:pt idx="230">
                  <c:v>32.990001999999997</c:v>
                </c:pt>
                <c:pt idx="231">
                  <c:v>32.409999999999997</c:v>
                </c:pt>
                <c:pt idx="232">
                  <c:v>32.049999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8-4267-B678-CFDC31FB6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221000"/>
        <c:axId val="1801971447"/>
      </c:lineChart>
      <c:dateAx>
        <c:axId val="2050221000"/>
        <c:scaling>
          <c:orientation val="minMax"/>
          <c:min val="438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971447"/>
        <c:crosses val="autoZero"/>
        <c:auto val="1"/>
        <c:lblOffset val="100"/>
        <c:baseTimeUnit val="days"/>
        <c:majorUnit val="3"/>
        <c:majorTimeUnit val="months"/>
      </c:dateAx>
      <c:valAx>
        <c:axId val="1801971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2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323850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9292AA-0A46-4D24-9095-13105C1D1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57286122685" createdVersion="6" refreshedVersion="6" minRefreshableVersion="3" recordCount="234" xr:uid="{FAB2F4A0-40A3-4B86-95EF-E51C2F91FD10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20-01-31T00:00:00" maxDate="2021-01-01T00:00:00"/>
    </cacheField>
    <cacheField name="Close" numFmtId="0">
      <sharedItems containsString="0" containsBlank="1" containsNumber="1" minValue="18.18" maxValue="44.799999"/>
    </cacheField>
    <cacheField name="Year" numFmtId="0">
      <sharedItems containsString="0" containsBlank="1" containsNumber="1" containsInteger="1" minValue="2020" maxValue="2020" count="2">
        <n v="2020"/>
        <m/>
      </sharedItems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d v="2020-01-31T00:00:00"/>
    <n v="37.5"/>
    <x v="0"/>
    <x v="0"/>
    <n v="1"/>
  </r>
  <r>
    <d v="2020-02-03T00:00:00"/>
    <n v="38"/>
    <x v="0"/>
    <x v="0"/>
    <n v="1"/>
  </r>
  <r>
    <d v="2020-02-04T00:00:00"/>
    <n v="39.299999"/>
    <x v="0"/>
    <x v="0"/>
    <n v="1"/>
  </r>
  <r>
    <d v="2020-02-05T00:00:00"/>
    <n v="37.880001"/>
    <x v="0"/>
    <x v="0"/>
    <n v="1"/>
  </r>
  <r>
    <d v="2020-02-06T00:00:00"/>
    <n v="38.740001999999997"/>
    <x v="0"/>
    <x v="0"/>
    <n v="1"/>
  </r>
  <r>
    <d v="2020-02-07T00:00:00"/>
    <n v="39.119999"/>
    <x v="0"/>
    <x v="0"/>
    <n v="1"/>
  </r>
  <r>
    <d v="2020-02-10T00:00:00"/>
    <n v="37.529998999999997"/>
    <x v="0"/>
    <x v="0"/>
    <n v="1"/>
  </r>
  <r>
    <d v="2020-02-11T00:00:00"/>
    <n v="38.900002000000001"/>
    <x v="0"/>
    <x v="0"/>
    <n v="1"/>
  </r>
  <r>
    <d v="2020-02-12T00:00:00"/>
    <n v="38.029998999999997"/>
    <x v="0"/>
    <x v="0"/>
    <n v="1"/>
  </r>
  <r>
    <d v="2020-02-13T00:00:00"/>
    <n v="36.860000999999997"/>
    <x v="0"/>
    <x v="0"/>
    <n v="1"/>
  </r>
  <r>
    <d v="2020-02-14T00:00:00"/>
    <n v="36.139999000000003"/>
    <x v="0"/>
    <x v="0"/>
    <n v="1"/>
  </r>
  <r>
    <d v="2020-02-18T00:00:00"/>
    <n v="35.259998000000003"/>
    <x v="0"/>
    <x v="0"/>
    <n v="1"/>
  </r>
  <r>
    <d v="2020-02-19T00:00:00"/>
    <n v="37.259998000000003"/>
    <x v="0"/>
    <x v="0"/>
    <n v="1"/>
  </r>
  <r>
    <d v="2020-02-20T00:00:00"/>
    <n v="37.029998999999997"/>
    <x v="0"/>
    <x v="0"/>
    <n v="1"/>
  </r>
  <r>
    <d v="2020-02-21T00:00:00"/>
    <n v="37.919998"/>
    <x v="0"/>
    <x v="0"/>
    <n v="1"/>
  </r>
  <r>
    <d v="2020-02-24T00:00:00"/>
    <n v="33.270000000000003"/>
    <x v="0"/>
    <x v="0"/>
    <n v="1"/>
  </r>
  <r>
    <d v="2020-02-25T00:00:00"/>
    <n v="32.720001000000003"/>
    <x v="0"/>
    <x v="0"/>
    <n v="1"/>
  </r>
  <r>
    <d v="2020-02-26T00:00:00"/>
    <n v="32"/>
    <x v="0"/>
    <x v="0"/>
    <n v="1"/>
  </r>
  <r>
    <d v="2020-02-27T00:00:00"/>
    <n v="28.9"/>
    <x v="0"/>
    <x v="0"/>
    <n v="1"/>
  </r>
  <r>
    <d v="2020-02-28T00:00:00"/>
    <n v="26.99"/>
    <x v="0"/>
    <x v="0"/>
    <n v="1"/>
  </r>
  <r>
    <d v="2020-03-02T00:00:00"/>
    <n v="30.190000999999999"/>
    <x v="0"/>
    <x v="0"/>
    <n v="1"/>
  </r>
  <r>
    <d v="2020-03-03T00:00:00"/>
    <n v="30"/>
    <x v="0"/>
    <x v="0"/>
    <n v="1"/>
  </r>
  <r>
    <d v="2020-03-04T00:00:00"/>
    <n v="30.290001"/>
    <x v="0"/>
    <x v="0"/>
    <n v="1"/>
  </r>
  <r>
    <d v="2020-03-05T00:00:00"/>
    <n v="32.169998"/>
    <x v="0"/>
    <x v="0"/>
    <n v="1"/>
  </r>
  <r>
    <d v="2020-03-06T00:00:00"/>
    <n v="29"/>
    <x v="0"/>
    <x v="0"/>
    <n v="1"/>
  </r>
  <r>
    <d v="2020-03-09T00:00:00"/>
    <n v="24.77"/>
    <x v="0"/>
    <x v="0"/>
    <n v="1"/>
  </r>
  <r>
    <d v="2020-03-10T00:00:00"/>
    <n v="23.629999000000002"/>
    <x v="0"/>
    <x v="0"/>
    <n v="1"/>
  </r>
  <r>
    <d v="2020-03-11T00:00:00"/>
    <n v="22.65"/>
    <x v="0"/>
    <x v="0"/>
    <n v="1"/>
  </r>
  <r>
    <d v="2020-03-12T00:00:00"/>
    <n v="20.540001"/>
    <x v="0"/>
    <x v="0"/>
    <n v="1"/>
  </r>
  <r>
    <d v="2020-03-13T00:00:00"/>
    <n v="23.950001"/>
    <x v="0"/>
    <x v="0"/>
    <n v="1"/>
  </r>
  <r>
    <d v="2020-03-16T00:00:00"/>
    <n v="19.809999000000001"/>
    <x v="0"/>
    <x v="0"/>
    <n v="1"/>
  </r>
  <r>
    <d v="2020-03-17T00:00:00"/>
    <n v="19.360001"/>
    <x v="0"/>
    <x v="0"/>
    <n v="1"/>
  </r>
  <r>
    <d v="2020-03-18T00:00:00"/>
    <n v="18.18"/>
    <x v="0"/>
    <x v="0"/>
    <n v="1"/>
  </r>
  <r>
    <d v="2020-03-19T00:00:00"/>
    <n v="19.700001"/>
    <x v="0"/>
    <x v="0"/>
    <n v="1"/>
  </r>
  <r>
    <d v="2020-03-20T00:00:00"/>
    <n v="22.18"/>
    <x v="0"/>
    <x v="0"/>
    <n v="1"/>
  </r>
  <r>
    <d v="2020-03-23T00:00:00"/>
    <n v="24.01"/>
    <x v="0"/>
    <x v="0"/>
    <n v="1"/>
  </r>
  <r>
    <d v="2020-03-24T00:00:00"/>
    <n v="26.32"/>
    <x v="0"/>
    <x v="0"/>
    <n v="1"/>
  </r>
  <r>
    <d v="2020-03-25T00:00:00"/>
    <n v="27.75"/>
    <x v="0"/>
    <x v="0"/>
    <n v="1"/>
  </r>
  <r>
    <d v="2020-03-26T00:00:00"/>
    <n v="30.84"/>
    <x v="0"/>
    <x v="0"/>
    <n v="1"/>
  </r>
  <r>
    <d v="2020-03-27T00:00:00"/>
    <n v="24.110001"/>
    <x v="0"/>
    <x v="0"/>
    <n v="1"/>
  </r>
  <r>
    <d v="2020-03-30T00:00:00"/>
    <n v="25.4"/>
    <x v="0"/>
    <x v="0"/>
    <n v="1"/>
  </r>
  <r>
    <d v="2020-03-31T00:00:00"/>
    <n v="24.950001"/>
    <x v="0"/>
    <x v="0"/>
    <n v="1"/>
  </r>
  <r>
    <d v="2020-04-01T00:00:00"/>
    <n v="22.299999"/>
    <x v="0"/>
    <x v="1"/>
    <n v="1"/>
  </r>
  <r>
    <d v="2020-04-02T00:00:00"/>
    <n v="23.59"/>
    <x v="0"/>
    <x v="1"/>
    <n v="1"/>
  </r>
  <r>
    <d v="2020-04-03T00:00:00"/>
    <n v="23.799999"/>
    <x v="0"/>
    <x v="1"/>
    <n v="1"/>
  </r>
  <r>
    <d v="2020-04-06T00:00:00"/>
    <n v="24.1"/>
    <x v="0"/>
    <x v="1"/>
    <n v="1"/>
  </r>
  <r>
    <d v="2020-04-07T00:00:00"/>
    <n v="25.18"/>
    <x v="0"/>
    <x v="1"/>
    <n v="1"/>
  </r>
  <r>
    <d v="2020-04-08T00:00:00"/>
    <n v="25.110001"/>
    <x v="0"/>
    <x v="1"/>
    <n v="1"/>
  </r>
  <r>
    <d v="2020-04-09T00:00:00"/>
    <n v="25.959999"/>
    <x v="0"/>
    <x v="1"/>
    <n v="1"/>
  </r>
  <r>
    <d v="2020-04-13T00:00:00"/>
    <n v="24.700001"/>
    <x v="0"/>
    <x v="1"/>
    <n v="1"/>
  </r>
  <r>
    <d v="2020-04-14T00:00:00"/>
    <n v="24.42"/>
    <x v="0"/>
    <x v="1"/>
    <n v="1"/>
  </r>
  <r>
    <d v="2020-04-15T00:00:00"/>
    <n v="27.73"/>
    <x v="0"/>
    <x v="1"/>
    <n v="1"/>
  </r>
  <r>
    <d v="2020-04-16T00:00:00"/>
    <n v="27.77"/>
    <x v="0"/>
    <x v="1"/>
    <n v="1"/>
  </r>
  <r>
    <d v="2020-04-17T00:00:00"/>
    <n v="29.85"/>
    <x v="0"/>
    <x v="1"/>
    <n v="1"/>
  </r>
  <r>
    <d v="2020-04-20T00:00:00"/>
    <n v="32.259998000000003"/>
    <x v="0"/>
    <x v="1"/>
    <n v="1"/>
  </r>
  <r>
    <d v="2020-04-21T00:00:00"/>
    <n v="35.020000000000003"/>
    <x v="0"/>
    <x v="1"/>
    <n v="1"/>
  </r>
  <r>
    <d v="2020-04-22T00:00:00"/>
    <n v="35.450001"/>
    <x v="0"/>
    <x v="1"/>
    <n v="1"/>
  </r>
  <r>
    <d v="2020-04-23T00:00:00"/>
    <n v="36.43"/>
    <x v="0"/>
    <x v="1"/>
    <n v="1"/>
  </r>
  <r>
    <d v="2020-04-24T00:00:00"/>
    <n v="41.23"/>
    <x v="0"/>
    <x v="1"/>
    <n v="1"/>
  </r>
  <r>
    <d v="2020-04-27T00:00:00"/>
    <n v="41.959999000000003"/>
    <x v="0"/>
    <x v="1"/>
    <n v="1"/>
  </r>
  <r>
    <d v="2020-04-28T00:00:00"/>
    <n v="41.93"/>
    <x v="0"/>
    <x v="1"/>
    <n v="1"/>
  </r>
  <r>
    <d v="2020-04-29T00:00:00"/>
    <n v="41.040000999999997"/>
    <x v="0"/>
    <x v="1"/>
    <n v="1"/>
  </r>
  <r>
    <d v="2020-04-30T00:00:00"/>
    <n v="37.040000999999997"/>
    <x v="0"/>
    <x v="1"/>
    <n v="1"/>
  </r>
  <r>
    <d v="2020-05-01T00:00:00"/>
    <n v="34.490001999999997"/>
    <x v="0"/>
    <x v="1"/>
    <n v="1"/>
  </r>
  <r>
    <d v="2020-05-04T00:00:00"/>
    <n v="37.229999999999997"/>
    <x v="0"/>
    <x v="1"/>
    <n v="1"/>
  </r>
  <r>
    <d v="2020-05-05T00:00:00"/>
    <n v="37.909999999999997"/>
    <x v="0"/>
    <x v="1"/>
    <n v="1"/>
  </r>
  <r>
    <d v="2020-05-06T00:00:00"/>
    <n v="38.490001999999997"/>
    <x v="0"/>
    <x v="1"/>
    <n v="1"/>
  </r>
  <r>
    <d v="2020-05-07T00:00:00"/>
    <n v="40.240001999999997"/>
    <x v="0"/>
    <x v="1"/>
    <n v="1"/>
  </r>
  <r>
    <d v="2020-05-08T00:00:00"/>
    <n v="42.27"/>
    <x v="0"/>
    <x v="1"/>
    <n v="1"/>
  </r>
  <r>
    <d v="2020-05-11T00:00:00"/>
    <n v="43.049999"/>
    <x v="0"/>
    <x v="1"/>
    <n v="1"/>
  </r>
  <r>
    <d v="2020-05-12T00:00:00"/>
    <n v="43.139999000000003"/>
    <x v="0"/>
    <x v="1"/>
    <n v="1"/>
  </r>
  <r>
    <d v="2020-05-13T00:00:00"/>
    <n v="42.59"/>
    <x v="0"/>
    <x v="1"/>
    <n v="1"/>
  </r>
  <r>
    <d v="2020-05-14T00:00:00"/>
    <n v="41.389999000000003"/>
    <x v="0"/>
    <x v="1"/>
    <n v="1"/>
  </r>
  <r>
    <d v="2020-05-15T00:00:00"/>
    <n v="40.720001000000003"/>
    <x v="0"/>
    <x v="1"/>
    <n v="1"/>
  </r>
  <r>
    <d v="2020-05-18T00:00:00"/>
    <n v="40.869999"/>
    <x v="0"/>
    <x v="1"/>
    <n v="1"/>
  </r>
  <r>
    <d v="2020-05-19T00:00:00"/>
    <n v="36.709999000000003"/>
    <x v="0"/>
    <x v="1"/>
    <n v="1"/>
  </r>
  <r>
    <d v="2020-05-20T00:00:00"/>
    <n v="40.389999000000003"/>
    <x v="0"/>
    <x v="1"/>
    <n v="1"/>
  </r>
  <r>
    <d v="2020-05-21T00:00:00"/>
    <n v="39.939999"/>
    <x v="0"/>
    <x v="1"/>
    <n v="1"/>
  </r>
  <r>
    <d v="2020-05-22T00:00:00"/>
    <n v="40.959999000000003"/>
    <x v="0"/>
    <x v="1"/>
    <n v="1"/>
  </r>
  <r>
    <d v="2020-05-26T00:00:00"/>
    <n v="39.560001"/>
    <x v="0"/>
    <x v="1"/>
    <n v="1"/>
  </r>
  <r>
    <d v="2020-05-27T00:00:00"/>
    <n v="39.549999"/>
    <x v="0"/>
    <x v="1"/>
    <n v="1"/>
  </r>
  <r>
    <d v="2020-05-28T00:00:00"/>
    <n v="41"/>
    <x v="0"/>
    <x v="1"/>
    <n v="1"/>
  </r>
  <r>
    <d v="2020-05-29T00:00:00"/>
    <n v="39.049999"/>
    <x v="0"/>
    <x v="1"/>
    <n v="1"/>
  </r>
  <r>
    <d v="2020-06-01T00:00:00"/>
    <n v="39.75"/>
    <x v="0"/>
    <x v="1"/>
    <n v="1"/>
  </r>
  <r>
    <d v="2020-06-02T00:00:00"/>
    <n v="40.869999"/>
    <x v="0"/>
    <x v="1"/>
    <n v="1"/>
  </r>
  <r>
    <d v="2020-06-03T00:00:00"/>
    <n v="40.090000000000003"/>
    <x v="0"/>
    <x v="1"/>
    <n v="1"/>
  </r>
  <r>
    <d v="2020-06-04T00:00:00"/>
    <n v="38.669998"/>
    <x v="0"/>
    <x v="1"/>
    <n v="1"/>
  </r>
  <r>
    <d v="2020-06-05T00:00:00"/>
    <n v="35.529998999999997"/>
    <x v="0"/>
    <x v="1"/>
    <n v="1"/>
  </r>
  <r>
    <d v="2020-06-08T00:00:00"/>
    <n v="37.900002000000001"/>
    <x v="0"/>
    <x v="1"/>
    <n v="1"/>
  </r>
  <r>
    <d v="2020-06-09T00:00:00"/>
    <n v="38.240001999999997"/>
    <x v="0"/>
    <x v="1"/>
    <n v="1"/>
  </r>
  <r>
    <d v="2020-06-10T00:00:00"/>
    <n v="37.909999999999997"/>
    <x v="0"/>
    <x v="1"/>
    <n v="1"/>
  </r>
  <r>
    <d v="2020-06-11T00:00:00"/>
    <n v="34.659999999999997"/>
    <x v="0"/>
    <x v="1"/>
    <n v="1"/>
  </r>
  <r>
    <d v="2020-06-12T00:00:00"/>
    <n v="34.580002"/>
    <x v="0"/>
    <x v="1"/>
    <n v="1"/>
  </r>
  <r>
    <d v="2020-06-15T00:00:00"/>
    <n v="38.020000000000003"/>
    <x v="0"/>
    <x v="1"/>
    <n v="1"/>
  </r>
  <r>
    <d v="2020-06-16T00:00:00"/>
    <n v="37.509998000000003"/>
    <x v="0"/>
    <x v="1"/>
    <n v="1"/>
  </r>
  <r>
    <d v="2020-06-17T00:00:00"/>
    <n v="38.389999000000003"/>
    <x v="0"/>
    <x v="1"/>
    <n v="1"/>
  </r>
  <r>
    <d v="2020-06-18T00:00:00"/>
    <n v="41.700001"/>
    <x v="0"/>
    <x v="1"/>
    <n v="1"/>
  </r>
  <r>
    <d v="2020-06-19T00:00:00"/>
    <n v="41.369999"/>
    <x v="0"/>
    <x v="1"/>
    <n v="1"/>
  </r>
  <r>
    <d v="2020-06-22T00:00:00"/>
    <n v="44.799999"/>
    <x v="0"/>
    <x v="1"/>
    <n v="1"/>
  </r>
  <r>
    <d v="2020-06-23T00:00:00"/>
    <n v="42.75"/>
    <x v="0"/>
    <x v="1"/>
    <n v="1"/>
  </r>
  <r>
    <d v="2020-06-24T00:00:00"/>
    <n v="41.450001"/>
    <x v="0"/>
    <x v="1"/>
    <n v="1"/>
  </r>
  <r>
    <d v="2020-06-25T00:00:00"/>
    <n v="44.130001"/>
    <x v="0"/>
    <x v="1"/>
    <n v="1"/>
  </r>
  <r>
    <d v="2020-06-26T00:00:00"/>
    <n v="41.970001000000003"/>
    <x v="0"/>
    <x v="1"/>
    <n v="1"/>
  </r>
  <r>
    <d v="2020-06-29T00:00:00"/>
    <n v="39.790000999999997"/>
    <x v="0"/>
    <x v="1"/>
    <n v="1"/>
  </r>
  <r>
    <d v="2020-06-30T00:00:00"/>
    <n v="42.16"/>
    <x v="0"/>
    <x v="1"/>
    <n v="1"/>
  </r>
  <r>
    <d v="2020-07-01T00:00:00"/>
    <n v="43.07"/>
    <x v="0"/>
    <x v="2"/>
    <n v="2"/>
  </r>
  <r>
    <d v="2020-07-02T00:00:00"/>
    <n v="41.02"/>
    <x v="0"/>
    <x v="2"/>
    <n v="2"/>
  </r>
  <r>
    <d v="2020-07-06T00:00:00"/>
    <n v="41"/>
    <x v="0"/>
    <x v="2"/>
    <n v="2"/>
  </r>
  <r>
    <d v="2020-07-07T00:00:00"/>
    <n v="37.029998999999997"/>
    <x v="0"/>
    <x v="2"/>
    <n v="2"/>
  </r>
  <r>
    <d v="2020-07-08T00:00:00"/>
    <n v="38.029998999999997"/>
    <x v="0"/>
    <x v="2"/>
    <n v="2"/>
  </r>
  <r>
    <d v="2020-07-09T00:00:00"/>
    <n v="36.07"/>
    <x v="0"/>
    <x v="2"/>
    <n v="2"/>
  </r>
  <r>
    <d v="2020-07-10T00:00:00"/>
    <n v="33.729999999999997"/>
    <x v="0"/>
    <x v="2"/>
    <n v="2"/>
  </r>
  <r>
    <d v="2020-07-13T00:00:00"/>
    <n v="30.719999000000001"/>
    <x v="0"/>
    <x v="2"/>
    <n v="2"/>
  </r>
  <r>
    <d v="2020-07-14T00:00:00"/>
    <n v="30.440000999999999"/>
    <x v="0"/>
    <x v="2"/>
    <n v="2"/>
  </r>
  <r>
    <d v="2020-07-15T00:00:00"/>
    <n v="30.110001"/>
    <x v="0"/>
    <x v="2"/>
    <n v="2"/>
  </r>
  <r>
    <d v="2020-07-16T00:00:00"/>
    <n v="29.700001"/>
    <x v="0"/>
    <x v="2"/>
    <n v="2"/>
  </r>
  <r>
    <d v="2020-07-17T00:00:00"/>
    <n v="29.35"/>
    <x v="0"/>
    <x v="2"/>
    <n v="2"/>
  </r>
  <r>
    <d v="2020-07-20T00:00:00"/>
    <n v="31.57"/>
    <x v="0"/>
    <x v="2"/>
    <n v="2"/>
  </r>
  <r>
    <d v="2020-07-21T00:00:00"/>
    <n v="29.059999000000001"/>
    <x v="0"/>
    <x v="2"/>
    <n v="2"/>
  </r>
  <r>
    <d v="2020-07-22T00:00:00"/>
    <n v="28.4"/>
    <x v="0"/>
    <x v="2"/>
    <n v="2"/>
  </r>
  <r>
    <d v="2020-07-23T00:00:00"/>
    <n v="26.99"/>
    <x v="0"/>
    <x v="2"/>
    <n v="2"/>
  </r>
  <r>
    <d v="2020-07-24T00:00:00"/>
    <n v="27.280000999999999"/>
    <x v="0"/>
    <x v="2"/>
    <n v="2"/>
  </r>
  <r>
    <d v="2020-07-27T00:00:00"/>
    <n v="29.709999"/>
    <x v="0"/>
    <x v="2"/>
    <n v="2"/>
  </r>
  <r>
    <d v="2020-07-28T00:00:00"/>
    <n v="28.790001"/>
    <x v="0"/>
    <x v="2"/>
    <n v="2"/>
  </r>
  <r>
    <d v="2020-07-29T00:00:00"/>
    <n v="28.440000999999999"/>
    <x v="0"/>
    <x v="2"/>
    <n v="2"/>
  </r>
  <r>
    <d v="2020-07-30T00:00:00"/>
    <n v="28.85"/>
    <x v="0"/>
    <x v="2"/>
    <n v="2"/>
  </r>
  <r>
    <d v="2020-07-31T00:00:00"/>
    <n v="27.82"/>
    <x v="0"/>
    <x v="2"/>
    <n v="2"/>
  </r>
  <r>
    <d v="2020-08-03T00:00:00"/>
    <n v="29.08"/>
    <x v="0"/>
    <x v="2"/>
    <n v="2"/>
  </r>
  <r>
    <d v="2020-08-04T00:00:00"/>
    <n v="29.120000999999998"/>
    <x v="0"/>
    <x v="2"/>
    <n v="2"/>
  </r>
  <r>
    <d v="2020-08-05T00:00:00"/>
    <n v="29.25"/>
    <x v="0"/>
    <x v="2"/>
    <n v="2"/>
  </r>
  <r>
    <d v="2020-08-06T00:00:00"/>
    <n v="30.1"/>
    <x v="0"/>
    <x v="2"/>
    <n v="2"/>
  </r>
  <r>
    <d v="2020-08-07T00:00:00"/>
    <n v="30.25"/>
    <x v="0"/>
    <x v="2"/>
    <n v="2"/>
  </r>
  <r>
    <d v="2020-08-10T00:00:00"/>
    <n v="32.900002000000001"/>
    <x v="0"/>
    <x v="2"/>
    <n v="2"/>
  </r>
  <r>
    <d v="2020-08-11T00:00:00"/>
    <n v="32.560001"/>
    <x v="0"/>
    <x v="2"/>
    <n v="2"/>
  </r>
  <r>
    <d v="2020-08-12T00:00:00"/>
    <n v="29.870000999999998"/>
    <x v="0"/>
    <x v="2"/>
    <n v="2"/>
  </r>
  <r>
    <d v="2020-08-13T00:00:00"/>
    <n v="28.99"/>
    <x v="0"/>
    <x v="2"/>
    <n v="2"/>
  </r>
  <r>
    <d v="2020-08-14T00:00:00"/>
    <n v="29.15"/>
    <x v="0"/>
    <x v="2"/>
    <n v="2"/>
  </r>
  <r>
    <d v="2020-08-17T00:00:00"/>
    <n v="29.92"/>
    <x v="0"/>
    <x v="2"/>
    <n v="2"/>
  </r>
  <r>
    <d v="2020-08-18T00:00:00"/>
    <n v="30.58"/>
    <x v="0"/>
    <x v="2"/>
    <n v="2"/>
  </r>
  <r>
    <d v="2020-08-19T00:00:00"/>
    <n v="30.209999"/>
    <x v="0"/>
    <x v="2"/>
    <n v="2"/>
  </r>
  <r>
    <d v="2020-08-20T00:00:00"/>
    <n v="29.5"/>
    <x v="0"/>
    <x v="2"/>
    <n v="2"/>
  </r>
  <r>
    <d v="2020-08-21T00:00:00"/>
    <n v="30.07"/>
    <x v="0"/>
    <x v="2"/>
    <n v="2"/>
  </r>
  <r>
    <d v="2020-08-24T00:00:00"/>
    <n v="30"/>
    <x v="0"/>
    <x v="2"/>
    <n v="2"/>
  </r>
  <r>
    <d v="2020-08-25T00:00:00"/>
    <n v="30.34"/>
    <x v="0"/>
    <x v="2"/>
    <n v="2"/>
  </r>
  <r>
    <d v="2020-08-26T00:00:00"/>
    <n v="28.9"/>
    <x v="0"/>
    <x v="2"/>
    <n v="2"/>
  </r>
  <r>
    <d v="2020-08-27T00:00:00"/>
    <n v="28.280000999999999"/>
    <x v="0"/>
    <x v="2"/>
    <n v="2"/>
  </r>
  <r>
    <d v="2020-08-28T00:00:00"/>
    <n v="29.110001"/>
    <x v="0"/>
    <x v="2"/>
    <n v="2"/>
  </r>
  <r>
    <d v="2020-08-31T00:00:00"/>
    <n v="28.77"/>
    <x v="0"/>
    <x v="2"/>
    <n v="2"/>
  </r>
  <r>
    <d v="2020-09-01T00:00:00"/>
    <n v="29.860001"/>
    <x v="0"/>
    <x v="2"/>
    <n v="2"/>
  </r>
  <r>
    <d v="2020-09-02T00:00:00"/>
    <n v="30.02"/>
    <x v="0"/>
    <x v="2"/>
    <n v="2"/>
  </r>
  <r>
    <d v="2020-09-03T00:00:00"/>
    <n v="29.65"/>
    <x v="0"/>
    <x v="2"/>
    <n v="2"/>
  </r>
  <r>
    <d v="2020-09-04T00:00:00"/>
    <n v="28.32"/>
    <x v="0"/>
    <x v="2"/>
    <n v="2"/>
  </r>
  <r>
    <d v="2020-09-08T00:00:00"/>
    <n v="28.139999"/>
    <x v="0"/>
    <x v="2"/>
    <n v="2"/>
  </r>
  <r>
    <d v="2020-09-09T00:00:00"/>
    <n v="29.870000999999998"/>
    <x v="0"/>
    <x v="2"/>
    <n v="2"/>
  </r>
  <r>
    <d v="2020-09-10T00:00:00"/>
    <n v="29.07"/>
    <x v="0"/>
    <x v="2"/>
    <n v="2"/>
  </r>
  <r>
    <d v="2020-09-11T00:00:00"/>
    <n v="29.5"/>
    <x v="0"/>
    <x v="2"/>
    <n v="2"/>
  </r>
  <r>
    <d v="2020-09-14T00:00:00"/>
    <n v="30.52"/>
    <x v="0"/>
    <x v="2"/>
    <n v="2"/>
  </r>
  <r>
    <d v="2020-09-15T00:00:00"/>
    <n v="29.139999"/>
    <x v="0"/>
    <x v="2"/>
    <n v="2"/>
  </r>
  <r>
    <d v="2020-09-16T00:00:00"/>
    <n v="29.93"/>
    <x v="0"/>
    <x v="2"/>
    <n v="2"/>
  </r>
  <r>
    <d v="2020-09-17T00:00:00"/>
    <n v="31.33"/>
    <x v="0"/>
    <x v="2"/>
    <n v="2"/>
  </r>
  <r>
    <d v="2020-09-18T00:00:00"/>
    <n v="30.09"/>
    <x v="0"/>
    <x v="2"/>
    <n v="2"/>
  </r>
  <r>
    <d v="2020-09-21T00:00:00"/>
    <n v="28.82"/>
    <x v="0"/>
    <x v="2"/>
    <n v="2"/>
  </r>
  <r>
    <d v="2020-09-22T00:00:00"/>
    <n v="27.43"/>
    <x v="0"/>
    <x v="2"/>
    <n v="2"/>
  </r>
  <r>
    <d v="2020-09-23T00:00:00"/>
    <n v="26.17"/>
    <x v="0"/>
    <x v="2"/>
    <n v="2"/>
  </r>
  <r>
    <d v="2020-09-24T00:00:00"/>
    <n v="26.92"/>
    <x v="0"/>
    <x v="2"/>
    <n v="2"/>
  </r>
  <r>
    <d v="2020-09-25T00:00:00"/>
    <n v="29.65"/>
    <x v="0"/>
    <x v="2"/>
    <n v="2"/>
  </r>
  <r>
    <d v="2020-09-28T00:00:00"/>
    <n v="28.700001"/>
    <x v="0"/>
    <x v="2"/>
    <n v="2"/>
  </r>
  <r>
    <d v="2020-09-29T00:00:00"/>
    <n v="30.41"/>
    <x v="0"/>
    <x v="2"/>
    <n v="2"/>
  </r>
  <r>
    <d v="2020-09-30T00:00:00"/>
    <n v="30.23"/>
    <x v="0"/>
    <x v="2"/>
    <n v="2"/>
  </r>
  <r>
    <d v="2020-10-01T00:00:00"/>
    <n v="30.6"/>
    <x v="0"/>
    <x v="3"/>
    <n v="2"/>
  </r>
  <r>
    <d v="2020-10-02T00:00:00"/>
    <n v="30.67"/>
    <x v="0"/>
    <x v="3"/>
    <n v="2"/>
  </r>
  <r>
    <d v="2020-10-05T00:00:00"/>
    <n v="32.490001999999997"/>
    <x v="0"/>
    <x v="3"/>
    <n v="2"/>
  </r>
  <r>
    <d v="2020-10-06T00:00:00"/>
    <n v="32.970001000000003"/>
    <x v="0"/>
    <x v="3"/>
    <n v="2"/>
  </r>
  <r>
    <d v="2020-10-07T00:00:00"/>
    <n v="33.700001"/>
    <x v="0"/>
    <x v="3"/>
    <n v="2"/>
  </r>
  <r>
    <d v="2020-10-08T00:00:00"/>
    <n v="33.270000000000003"/>
    <x v="0"/>
    <x v="3"/>
    <n v="2"/>
  </r>
  <r>
    <d v="2020-10-09T00:00:00"/>
    <n v="33.779998999999997"/>
    <x v="0"/>
    <x v="3"/>
    <n v="2"/>
  </r>
  <r>
    <d v="2020-10-12T00:00:00"/>
    <n v="32.790000999999997"/>
    <x v="0"/>
    <x v="3"/>
    <n v="2"/>
  </r>
  <r>
    <d v="2020-10-13T00:00:00"/>
    <n v="33.5"/>
    <x v="0"/>
    <x v="3"/>
    <n v="2"/>
  </r>
  <r>
    <d v="2020-10-14T00:00:00"/>
    <n v="32.919998"/>
    <x v="0"/>
    <x v="3"/>
    <n v="2"/>
  </r>
  <r>
    <d v="2020-10-15T00:00:00"/>
    <n v="32.840000000000003"/>
    <x v="0"/>
    <x v="3"/>
    <n v="2"/>
  </r>
  <r>
    <d v="2020-10-16T00:00:00"/>
    <n v="33.700001"/>
    <x v="0"/>
    <x v="3"/>
    <n v="2"/>
  </r>
  <r>
    <d v="2020-10-19T00:00:00"/>
    <n v="32.619999"/>
    <x v="0"/>
    <x v="3"/>
    <n v="2"/>
  </r>
  <r>
    <d v="2020-10-20T00:00:00"/>
    <n v="29.469999000000001"/>
    <x v="0"/>
    <x v="3"/>
    <n v="2"/>
  </r>
  <r>
    <d v="2020-10-21T00:00:00"/>
    <n v="29.52"/>
    <x v="0"/>
    <x v="3"/>
    <n v="2"/>
  </r>
  <r>
    <d v="2020-10-22T00:00:00"/>
    <n v="30.639999"/>
    <x v="0"/>
    <x v="3"/>
    <n v="2"/>
  </r>
  <r>
    <d v="2020-10-23T00:00:00"/>
    <n v="31.860001"/>
    <x v="0"/>
    <x v="3"/>
    <n v="2"/>
  </r>
  <r>
    <d v="2020-10-26T00:00:00"/>
    <n v="32.279998999999997"/>
    <x v="0"/>
    <x v="3"/>
    <n v="2"/>
  </r>
  <r>
    <d v="2020-10-27T00:00:00"/>
    <n v="32.720001000000003"/>
    <x v="0"/>
    <x v="3"/>
    <n v="2"/>
  </r>
  <r>
    <d v="2020-10-28T00:00:00"/>
    <n v="30.77"/>
    <x v="0"/>
    <x v="3"/>
    <n v="2"/>
  </r>
  <r>
    <d v="2020-10-29T00:00:00"/>
    <n v="31.040001"/>
    <x v="0"/>
    <x v="3"/>
    <n v="2"/>
  </r>
  <r>
    <d v="2020-10-30T00:00:00"/>
    <n v="31.51"/>
    <x v="0"/>
    <x v="3"/>
    <n v="2"/>
  </r>
  <r>
    <d v="2020-11-02T00:00:00"/>
    <n v="31.57"/>
    <x v="0"/>
    <x v="3"/>
    <n v="2"/>
  </r>
  <r>
    <d v="2020-11-03T00:00:00"/>
    <n v="32.669998"/>
    <x v="0"/>
    <x v="3"/>
    <n v="2"/>
  </r>
  <r>
    <d v="2020-11-04T00:00:00"/>
    <n v="31.73"/>
    <x v="0"/>
    <x v="3"/>
    <n v="2"/>
  </r>
  <r>
    <d v="2020-11-05T00:00:00"/>
    <n v="33.18"/>
    <x v="0"/>
    <x v="3"/>
    <n v="2"/>
  </r>
  <r>
    <d v="2020-11-06T00:00:00"/>
    <n v="32.349997999999999"/>
    <x v="0"/>
    <x v="3"/>
    <n v="2"/>
  </r>
  <r>
    <d v="2020-11-09T00:00:00"/>
    <n v="32.060001"/>
    <x v="0"/>
    <x v="3"/>
    <n v="2"/>
  </r>
  <r>
    <d v="2020-11-10T00:00:00"/>
    <n v="34.009998000000003"/>
    <x v="0"/>
    <x v="3"/>
    <n v="2"/>
  </r>
  <r>
    <d v="2020-11-11T00:00:00"/>
    <n v="35"/>
    <x v="0"/>
    <x v="3"/>
    <n v="2"/>
  </r>
  <r>
    <d v="2020-11-12T00:00:00"/>
    <n v="34.299999"/>
    <x v="0"/>
    <x v="3"/>
    <n v="2"/>
  </r>
  <r>
    <d v="2020-11-13T00:00:00"/>
    <n v="33.07"/>
    <x v="0"/>
    <x v="3"/>
    <n v="2"/>
  </r>
  <r>
    <d v="2020-11-16T00:00:00"/>
    <n v="32.439999"/>
    <x v="0"/>
    <x v="3"/>
    <n v="2"/>
  </r>
  <r>
    <d v="2020-11-17T00:00:00"/>
    <n v="32.900002000000001"/>
    <x v="0"/>
    <x v="3"/>
    <n v="2"/>
  </r>
  <r>
    <d v="2020-11-18T00:00:00"/>
    <n v="32.549999"/>
    <x v="0"/>
    <x v="3"/>
    <n v="2"/>
  </r>
  <r>
    <d v="2020-11-19T00:00:00"/>
    <n v="33.020000000000003"/>
    <x v="0"/>
    <x v="3"/>
    <n v="2"/>
  </r>
  <r>
    <d v="2020-11-20T00:00:00"/>
    <n v="33.340000000000003"/>
    <x v="0"/>
    <x v="3"/>
    <n v="2"/>
  </r>
  <r>
    <d v="2020-11-23T00:00:00"/>
    <n v="33.540000999999997"/>
    <x v="0"/>
    <x v="3"/>
    <n v="2"/>
  </r>
  <r>
    <d v="2020-11-24T00:00:00"/>
    <n v="33.959999000000003"/>
    <x v="0"/>
    <x v="3"/>
    <n v="2"/>
  </r>
  <r>
    <d v="2020-11-25T00:00:00"/>
    <n v="33.43"/>
    <x v="0"/>
    <x v="3"/>
    <n v="2"/>
  </r>
  <r>
    <d v="2020-11-27T00:00:00"/>
    <n v="34.409999999999997"/>
    <x v="0"/>
    <x v="3"/>
    <n v="2"/>
  </r>
  <r>
    <d v="2020-11-30T00:00:00"/>
    <n v="33.340000000000003"/>
    <x v="0"/>
    <x v="3"/>
    <n v="2"/>
  </r>
  <r>
    <d v="2020-12-01T00:00:00"/>
    <n v="32.229999999999997"/>
    <x v="0"/>
    <x v="3"/>
    <n v="2"/>
  </r>
  <r>
    <d v="2020-12-02T00:00:00"/>
    <n v="32.630001"/>
    <x v="0"/>
    <x v="3"/>
    <n v="2"/>
  </r>
  <r>
    <d v="2020-12-03T00:00:00"/>
    <n v="32.650002000000001"/>
    <x v="0"/>
    <x v="3"/>
    <n v="2"/>
  </r>
  <r>
    <d v="2020-12-04T00:00:00"/>
    <n v="34.459999000000003"/>
    <x v="0"/>
    <x v="3"/>
    <n v="2"/>
  </r>
  <r>
    <d v="2020-12-07T00:00:00"/>
    <n v="33.889999000000003"/>
    <x v="0"/>
    <x v="3"/>
    <n v="2"/>
  </r>
  <r>
    <d v="2020-12-08T00:00:00"/>
    <n v="34.099997999999999"/>
    <x v="0"/>
    <x v="3"/>
    <n v="2"/>
  </r>
  <r>
    <d v="2020-12-09T00:00:00"/>
    <n v="33.380001"/>
    <x v="0"/>
    <x v="3"/>
    <n v="2"/>
  </r>
  <r>
    <d v="2020-12-10T00:00:00"/>
    <n v="34.669998"/>
    <x v="0"/>
    <x v="3"/>
    <n v="2"/>
  </r>
  <r>
    <d v="2020-12-11T00:00:00"/>
    <n v="34.919998"/>
    <x v="0"/>
    <x v="3"/>
    <n v="2"/>
  </r>
  <r>
    <d v="2020-12-14T00:00:00"/>
    <n v="34.290000999999997"/>
    <x v="0"/>
    <x v="3"/>
    <n v="2"/>
  </r>
  <r>
    <d v="2020-12-15T00:00:00"/>
    <n v="34.409999999999997"/>
    <x v="0"/>
    <x v="3"/>
    <n v="2"/>
  </r>
  <r>
    <d v="2020-12-16T00:00:00"/>
    <n v="34.5"/>
    <x v="0"/>
    <x v="3"/>
    <n v="2"/>
  </r>
  <r>
    <d v="2020-12-17T00:00:00"/>
    <n v="33.060001"/>
    <x v="0"/>
    <x v="3"/>
    <n v="2"/>
  </r>
  <r>
    <d v="2020-12-18T00:00:00"/>
    <n v="31.459999"/>
    <x v="0"/>
    <x v="3"/>
    <n v="2"/>
  </r>
  <r>
    <d v="2020-12-21T00:00:00"/>
    <n v="30.76"/>
    <x v="0"/>
    <x v="3"/>
    <n v="2"/>
  </r>
  <r>
    <d v="2020-12-22T00:00:00"/>
    <n v="33.759998000000003"/>
    <x v="0"/>
    <x v="3"/>
    <n v="2"/>
  </r>
  <r>
    <d v="2020-12-23T00:00:00"/>
    <n v="33.790000999999997"/>
    <x v="0"/>
    <x v="3"/>
    <n v="2"/>
  </r>
  <r>
    <d v="2020-12-24T00:00:00"/>
    <n v="33.720001000000003"/>
    <x v="0"/>
    <x v="3"/>
    <n v="2"/>
  </r>
  <r>
    <d v="2020-12-28T00:00:00"/>
    <n v="33.799999"/>
    <x v="0"/>
    <x v="3"/>
    <n v="2"/>
  </r>
  <r>
    <d v="2020-12-29T00:00:00"/>
    <n v="32.990001999999997"/>
    <x v="0"/>
    <x v="3"/>
    <n v="2"/>
  </r>
  <r>
    <d v="2020-12-30T00:00:00"/>
    <n v="32.409999999999997"/>
    <x v="0"/>
    <x v="3"/>
    <n v="2"/>
  </r>
  <r>
    <d v="2020-12-31T00:00:00"/>
    <n v="32.049999"/>
    <x v="0"/>
    <x v="3"/>
    <n v="2"/>
  </r>
  <r>
    <m/>
    <m/>
    <x v="1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AF828E-DAD4-4E6A-91C0-76399C8A2C1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4:J31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3">
        <item x="0"/>
        <item x="1"/>
        <item t="default"/>
      </items>
    </pivotField>
    <pivotField axis="axisRow" compact="0" outline="0" showAll="0" sortType="descending">
      <items count="6">
        <item x="4"/>
        <item x="3"/>
        <item x="2"/>
        <item x="1"/>
        <item x="0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;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;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3658-DBF5-41B5-B3AA-901E3689AF48}">
  <dimension ref="A1:G17"/>
  <sheetViews>
    <sheetView tabSelected="1" workbookViewId="0">
      <selection activeCell="B17" sqref="B17:G17"/>
    </sheetView>
  </sheetViews>
  <sheetFormatPr defaultColWidth="24.7109375" defaultRowHeight="15" x14ac:dyDescent="0.25"/>
  <cols>
    <col min="1" max="1" width="43.28515625" bestFit="1" customWidth="1"/>
    <col min="2" max="5" width="12.85546875" bestFit="1" customWidth="1"/>
  </cols>
  <sheetData>
    <row r="1" spans="1:7" s="3" customFormat="1" ht="15.75" thickBot="1" x14ac:dyDescent="0.3">
      <c r="A1" s="3" t="s">
        <v>0</v>
      </c>
      <c r="B1" s="3">
        <v>44104</v>
      </c>
      <c r="C1" s="3">
        <v>44012</v>
      </c>
      <c r="D1" s="3">
        <v>43921</v>
      </c>
      <c r="E1" s="3">
        <v>43830</v>
      </c>
    </row>
    <row r="2" spans="1:7" x14ac:dyDescent="0.25">
      <c r="A2" s="2" t="s">
        <v>3</v>
      </c>
      <c r="B2">
        <v>29.664756194339123</v>
      </c>
      <c r="C2">
        <v>33.921648476950644</v>
      </c>
      <c r="D2">
        <v>49.600958904109589</v>
      </c>
      <c r="E2">
        <v>32.020152169442731</v>
      </c>
    </row>
    <row r="3" spans="1:7" x14ac:dyDescent="0.25">
      <c r="A3" s="2" t="s">
        <v>8</v>
      </c>
      <c r="B3">
        <v>29.368838726743672</v>
      </c>
      <c r="C3">
        <v>33.309822446652547</v>
      </c>
      <c r="D3">
        <v>48.930273972602741</v>
      </c>
      <c r="E3">
        <v>31.804647337034751</v>
      </c>
    </row>
    <row r="4" spans="1:7" x14ac:dyDescent="0.25">
      <c r="A4" s="2" t="s">
        <v>14</v>
      </c>
      <c r="B4">
        <v>-0.13156742653724546</v>
      </c>
      <c r="C4">
        <v>-7.6460865894406954E-2</v>
      </c>
      <c r="D4">
        <v>-7.8770799350116577E-2</v>
      </c>
      <c r="E4">
        <v>0.74792643346556076</v>
      </c>
    </row>
    <row r="5" spans="1:7" x14ac:dyDescent="0.25">
      <c r="A5" s="2" t="s">
        <v>18</v>
      </c>
    </row>
    <row r="6" spans="1:7" x14ac:dyDescent="0.25">
      <c r="A6" s="2" t="s">
        <v>20</v>
      </c>
      <c r="B6">
        <v>5.8317677068536251E-2</v>
      </c>
      <c r="C6">
        <v>1.8433515482695811E-2</v>
      </c>
      <c r="D6">
        <v>2.1220778855220751E-2</v>
      </c>
      <c r="E6">
        <v>-0.10346290052378226</v>
      </c>
    </row>
    <row r="7" spans="1:7" x14ac:dyDescent="0.25">
      <c r="A7" s="2" t="s">
        <v>21</v>
      </c>
      <c r="B7">
        <v>32.850937390624999</v>
      </c>
      <c r="C7">
        <v>30.435937625000001</v>
      </c>
      <c r="D7">
        <v>36.804126968253968</v>
      </c>
      <c r="E7">
        <v>30.217857119047615</v>
      </c>
    </row>
    <row r="8" spans="1:7" x14ac:dyDescent="0.25">
      <c r="A8" s="2"/>
    </row>
    <row r="10" spans="1:7" ht="15.75" thickBot="1" x14ac:dyDescent="0.3"/>
    <row r="11" spans="1:7" x14ac:dyDescent="0.25">
      <c r="A11" s="15"/>
      <c r="B11" s="15" t="s">
        <v>3</v>
      </c>
      <c r="C11" s="15" t="s">
        <v>8</v>
      </c>
      <c r="D11" s="15" t="s">
        <v>14</v>
      </c>
      <c r="E11" s="15" t="s">
        <v>18</v>
      </c>
      <c r="F11" s="15" t="s">
        <v>20</v>
      </c>
      <c r="G11" s="15" t="s">
        <v>21</v>
      </c>
    </row>
    <row r="12" spans="1:7" x14ac:dyDescent="0.25">
      <c r="A12" s="13" t="s">
        <v>3</v>
      </c>
      <c r="B12" s="13">
        <v>1</v>
      </c>
      <c r="C12" s="13"/>
      <c r="D12" s="13"/>
      <c r="E12" s="13"/>
      <c r="F12" s="13"/>
      <c r="G12" s="13"/>
    </row>
    <row r="13" spans="1:7" x14ac:dyDescent="0.25">
      <c r="A13" s="13" t="s">
        <v>8</v>
      </c>
      <c r="B13" s="13">
        <v>0.99985566801559123</v>
      </c>
      <c r="C13" s="13">
        <v>1</v>
      </c>
      <c r="D13" s="13"/>
      <c r="E13" s="13"/>
      <c r="F13" s="13"/>
      <c r="G13" s="13"/>
    </row>
    <row r="14" spans="1:7" x14ac:dyDescent="0.25">
      <c r="A14" s="13" t="s">
        <v>14</v>
      </c>
      <c r="B14" s="13">
        <v>-0.27894156025789923</v>
      </c>
      <c r="C14" s="13">
        <v>-0.26782792380650294</v>
      </c>
      <c r="D14" s="13">
        <v>1</v>
      </c>
      <c r="E14" s="13"/>
      <c r="F14" s="13"/>
      <c r="G14" s="13"/>
    </row>
    <row r="15" spans="1:7" x14ac:dyDescent="0.25">
      <c r="A15" s="13" t="s">
        <v>18</v>
      </c>
      <c r="B15" s="13" t="e">
        <v>#DIV/0!</v>
      </c>
      <c r="C15" s="13" t="e">
        <v>#DIV/0!</v>
      </c>
      <c r="D15" s="13" t="e">
        <v>#DIV/0!</v>
      </c>
      <c r="E15" s="13">
        <v>1</v>
      </c>
      <c r="F15" s="13"/>
      <c r="G15" s="13"/>
    </row>
    <row r="16" spans="1:7" x14ac:dyDescent="0.25">
      <c r="A16" s="13" t="s">
        <v>20</v>
      </c>
      <c r="B16" s="13">
        <v>0.15411025552717722</v>
      </c>
      <c r="C16" s="13">
        <v>0.1447851196890507</v>
      </c>
      <c r="D16" s="13">
        <v>-0.97991101198572561</v>
      </c>
      <c r="E16" s="13" t="e">
        <v>#DIV/0!</v>
      </c>
      <c r="F16" s="13">
        <v>1</v>
      </c>
      <c r="G16" s="13"/>
    </row>
    <row r="17" spans="1:7" ht="15.75" thickBot="1" x14ac:dyDescent="0.3">
      <c r="A17" s="14" t="s">
        <v>21</v>
      </c>
      <c r="B17" s="14">
        <v>0.83902590576377345</v>
      </c>
      <c r="C17" s="14">
        <v>0.84139924074528361</v>
      </c>
      <c r="D17" s="14">
        <v>-0.50782946305187326</v>
      </c>
      <c r="E17" s="14" t="e">
        <v>#DIV/0!</v>
      </c>
      <c r="F17" s="14">
        <v>0.47979388871774714</v>
      </c>
      <c r="G17" s="1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C905F-3E03-4E77-96C1-18D24F29DAB6}">
  <dimension ref="A1:J22"/>
  <sheetViews>
    <sheetView workbookViewId="0">
      <selection activeCell="A22" sqref="A22"/>
    </sheetView>
  </sheetViews>
  <sheetFormatPr defaultColWidth="24.7109375" defaultRowHeight="15" x14ac:dyDescent="0.25"/>
  <cols>
    <col min="1" max="1" width="43.28515625" bestFit="1" customWidth="1"/>
    <col min="2" max="5" width="12.85546875" bestFit="1" customWidth="1"/>
  </cols>
  <sheetData>
    <row r="1" spans="1:10" s="3" customFormat="1" x14ac:dyDescent="0.25">
      <c r="A1" s="3" t="s">
        <v>0</v>
      </c>
      <c r="B1" s="3">
        <v>44104</v>
      </c>
      <c r="C1" s="3">
        <v>44012</v>
      </c>
      <c r="D1" s="3">
        <v>43921</v>
      </c>
      <c r="E1" s="3">
        <v>43830</v>
      </c>
    </row>
    <row r="2" spans="1:10" x14ac:dyDescent="0.25">
      <c r="A2" t="s">
        <v>1</v>
      </c>
      <c r="B2" s="1">
        <v>336428</v>
      </c>
      <c r="C2" s="1">
        <v>208245</v>
      </c>
      <c r="D2" s="1">
        <v>362087</v>
      </c>
      <c r="E2" s="1">
        <v>155714</v>
      </c>
      <c r="F2" s="1"/>
    </row>
    <row r="3" spans="1:10" x14ac:dyDescent="0.25">
      <c r="A3" t="s">
        <v>2</v>
      </c>
      <c r="B3" s="1">
        <v>11341</v>
      </c>
      <c r="C3" s="1">
        <v>6139</v>
      </c>
      <c r="D3" s="1">
        <v>7300</v>
      </c>
      <c r="E3" s="1">
        <v>4863</v>
      </c>
      <c r="F3" s="1"/>
    </row>
    <row r="4" spans="1:10" x14ac:dyDescent="0.25">
      <c r="A4" s="4" t="s">
        <v>3</v>
      </c>
      <c r="B4" s="5">
        <f>B2/B3</f>
        <v>29.664756194339123</v>
      </c>
      <c r="C4" s="5">
        <f t="shared" ref="C4:E4" si="0">C2/C3</f>
        <v>33.921648476950644</v>
      </c>
      <c r="D4" s="5">
        <f t="shared" si="0"/>
        <v>49.600958904109589</v>
      </c>
      <c r="E4" s="5">
        <f t="shared" si="0"/>
        <v>32.020152169442731</v>
      </c>
    </row>
    <row r="5" spans="1:10" x14ac:dyDescent="0.25">
      <c r="A5" t="s">
        <v>4</v>
      </c>
      <c r="B5" s="1">
        <v>56197</v>
      </c>
      <c r="C5" s="1">
        <v>63984</v>
      </c>
      <c r="D5" s="1">
        <v>357191</v>
      </c>
      <c r="E5" s="1">
        <v>154666</v>
      </c>
      <c r="F5" s="1"/>
    </row>
    <row r="6" spans="1:10" x14ac:dyDescent="0.25">
      <c r="A6" t="s">
        <v>5</v>
      </c>
      <c r="B6" s="1">
        <v>276875</v>
      </c>
      <c r="C6" s="1">
        <v>0</v>
      </c>
      <c r="D6" s="1">
        <v>0</v>
      </c>
      <c r="E6" s="1">
        <v>0</v>
      </c>
      <c r="F6" s="1"/>
    </row>
    <row r="7" spans="1:10" x14ac:dyDescent="0.25">
      <c r="A7" t="s">
        <v>6</v>
      </c>
      <c r="B7" s="1">
        <v>0</v>
      </c>
      <c r="C7" s="1">
        <v>140505</v>
      </c>
      <c r="D7" s="1">
        <v>0</v>
      </c>
      <c r="E7" s="1">
        <v>0</v>
      </c>
      <c r="F7" s="1"/>
    </row>
    <row r="8" spans="1:10" x14ac:dyDescent="0.25">
      <c r="A8" t="s">
        <v>7</v>
      </c>
      <c r="B8" s="1">
        <f>SUM(B5:B7)</f>
        <v>333072</v>
      </c>
      <c r="C8" s="1">
        <f t="shared" ref="C8:E8" si="1">SUM(C5:C7)</f>
        <v>204489</v>
      </c>
      <c r="D8" s="1">
        <f t="shared" si="1"/>
        <v>357191</v>
      </c>
      <c r="E8" s="1">
        <f t="shared" si="1"/>
        <v>154666</v>
      </c>
      <c r="F8" s="1"/>
    </row>
    <row r="9" spans="1:10" x14ac:dyDescent="0.25">
      <c r="A9" s="4" t="s">
        <v>8</v>
      </c>
      <c r="B9" s="5">
        <f>B8/B3</f>
        <v>29.368838726743672</v>
      </c>
      <c r="C9" s="5">
        <f t="shared" ref="C9:E9" si="2">C8/C3</f>
        <v>33.309822446652547</v>
      </c>
      <c r="D9" s="5">
        <f t="shared" si="2"/>
        <v>48.930273972602741</v>
      </c>
      <c r="E9" s="5">
        <f t="shared" si="2"/>
        <v>31.804647337034751</v>
      </c>
    </row>
    <row r="10" spans="1:10" x14ac:dyDescent="0.25">
      <c r="A10" t="s">
        <v>9</v>
      </c>
      <c r="B10" s="1">
        <v>-44628</v>
      </c>
      <c r="C10" s="1">
        <v>-26716</v>
      </c>
      <c r="D10" s="1">
        <v>-12145</v>
      </c>
      <c r="E10" s="1">
        <v>-35258</v>
      </c>
      <c r="F10" s="1"/>
      <c r="G10" s="1"/>
      <c r="H10" s="1"/>
      <c r="I10" s="1"/>
      <c r="J10" s="1"/>
    </row>
    <row r="11" spans="1:10" x14ac:dyDescent="0.25">
      <c r="A11" t="s">
        <v>10</v>
      </c>
      <c r="B11" s="1">
        <v>7749</v>
      </c>
      <c r="C11" s="1">
        <v>186</v>
      </c>
      <c r="D11" s="1">
        <v>239</v>
      </c>
      <c r="E11" s="1">
        <v>16</v>
      </c>
      <c r="F11" s="1"/>
      <c r="G11" s="1"/>
      <c r="H11" s="1"/>
      <c r="I11" s="1"/>
      <c r="J11" s="1"/>
    </row>
    <row r="12" spans="1:10" x14ac:dyDescent="0.25">
      <c r="A12" t="s">
        <v>11</v>
      </c>
      <c r="B12" s="1">
        <f>AVERAGE(B11:C11)</f>
        <v>3967.5</v>
      </c>
      <c r="C12" s="1">
        <f t="shared" ref="C12:D12" si="3">AVERAGE(C11:D11)</f>
        <v>212.5</v>
      </c>
      <c r="D12" s="1">
        <f t="shared" si="3"/>
        <v>127.5</v>
      </c>
      <c r="E12" s="1">
        <f>AVERAGE(E11:E11)</f>
        <v>16</v>
      </c>
      <c r="F12" s="1"/>
      <c r="G12" s="1"/>
      <c r="H12" s="1"/>
      <c r="I12" s="1"/>
      <c r="J12" s="1"/>
    </row>
    <row r="13" spans="1:10" x14ac:dyDescent="0.25">
      <c r="A13" t="s">
        <v>12</v>
      </c>
      <c r="B13" s="1">
        <v>327345</v>
      </c>
      <c r="C13" s="1">
        <v>343125</v>
      </c>
      <c r="D13" s="1">
        <v>355265</v>
      </c>
      <c r="E13" s="1">
        <v>-47157</v>
      </c>
      <c r="F13" s="1"/>
      <c r="G13" s="1"/>
      <c r="H13" s="1"/>
      <c r="I13" s="1"/>
      <c r="J13" s="1"/>
    </row>
    <row r="14" spans="1:10" x14ac:dyDescent="0.25">
      <c r="A14" t="s">
        <v>13</v>
      </c>
      <c r="B14" s="1">
        <f>AVERAGE(B13:C13)</f>
        <v>335235</v>
      </c>
      <c r="C14" s="1">
        <f t="shared" ref="C14" si="4">AVERAGE(C13:D13)</f>
        <v>349195</v>
      </c>
      <c r="D14" s="1">
        <f t="shared" ref="D14" si="5">AVERAGE(D13:E13)</f>
        <v>154054</v>
      </c>
      <c r="E14" s="1">
        <f>AVERAGE(E13:E13)</f>
        <v>-47157</v>
      </c>
      <c r="F14" s="1"/>
      <c r="G14" s="1"/>
      <c r="H14" s="1"/>
      <c r="I14" s="1"/>
      <c r="J14" s="1"/>
    </row>
    <row r="15" spans="1:10" x14ac:dyDescent="0.25">
      <c r="A15" s="4" t="s">
        <v>14</v>
      </c>
      <c r="B15" s="5">
        <f>B10/(B12+B14)</f>
        <v>-0.13156742653724546</v>
      </c>
      <c r="C15" s="5">
        <f t="shared" ref="C15:E15" si="6">C10/(C12+C14)</f>
        <v>-7.6460865894406954E-2</v>
      </c>
      <c r="D15" s="5">
        <f t="shared" si="6"/>
        <v>-7.8770799350116577E-2</v>
      </c>
      <c r="E15" s="5">
        <f t="shared" si="6"/>
        <v>0.74792643346556076</v>
      </c>
    </row>
    <row r="16" spans="1:10" x14ac:dyDescent="0.25">
      <c r="A16" s="6" t="s">
        <v>15</v>
      </c>
      <c r="B16" t="s">
        <v>16</v>
      </c>
      <c r="C16" t="s">
        <v>16</v>
      </c>
      <c r="D16" t="s">
        <v>16</v>
      </c>
      <c r="E16" t="s">
        <v>16</v>
      </c>
    </row>
    <row r="17" spans="1:6" x14ac:dyDescent="0.25">
      <c r="A17" t="s">
        <v>17</v>
      </c>
      <c r="B17" t="s">
        <v>16</v>
      </c>
      <c r="C17" t="s">
        <v>16</v>
      </c>
      <c r="D17" t="s">
        <v>16</v>
      </c>
      <c r="E17" t="s">
        <v>16</v>
      </c>
    </row>
    <row r="18" spans="1:6" x14ac:dyDescent="0.25">
      <c r="A18" s="4" t="s">
        <v>18</v>
      </c>
      <c r="B18" s="5" t="s">
        <v>16</v>
      </c>
      <c r="C18" s="5" t="s">
        <v>16</v>
      </c>
      <c r="D18" s="5" t="s">
        <v>16</v>
      </c>
      <c r="E18" s="5" t="s">
        <v>16</v>
      </c>
    </row>
    <row r="19" spans="1:6" x14ac:dyDescent="0.25">
      <c r="A19" t="s">
        <v>19</v>
      </c>
      <c r="B19" s="1">
        <v>19090</v>
      </c>
      <c r="C19" s="1">
        <v>6325</v>
      </c>
      <c r="D19" s="1">
        <v>7539</v>
      </c>
      <c r="E19" s="1">
        <v>4879</v>
      </c>
      <c r="F19" s="1"/>
    </row>
    <row r="20" spans="1:6" x14ac:dyDescent="0.25">
      <c r="A20" t="s">
        <v>12</v>
      </c>
      <c r="B20" s="1">
        <v>327345</v>
      </c>
      <c r="C20" s="1">
        <v>343125</v>
      </c>
      <c r="D20" s="1">
        <v>355265</v>
      </c>
      <c r="E20" s="1">
        <v>-47157</v>
      </c>
      <c r="F20" s="1"/>
    </row>
    <row r="21" spans="1:6" x14ac:dyDescent="0.25">
      <c r="A21" s="4" t="s">
        <v>20</v>
      </c>
      <c r="B21" s="5">
        <f>B19/B20</f>
        <v>5.8317677068536251E-2</v>
      </c>
      <c r="C21" s="5">
        <f t="shared" ref="C21:E21" si="7">C19/C20</f>
        <v>1.8433515482695811E-2</v>
      </c>
      <c r="D21" s="5">
        <f t="shared" si="7"/>
        <v>2.1220778855220751E-2</v>
      </c>
      <c r="E21" s="5">
        <f t="shared" si="7"/>
        <v>-0.10346290052378226</v>
      </c>
    </row>
    <row r="22" spans="1:6" x14ac:dyDescent="0.25">
      <c r="A22" s="4" t="s">
        <v>21</v>
      </c>
      <c r="B22" s="5">
        <v>32.850937390624999</v>
      </c>
      <c r="C22" s="5">
        <v>30.435937625000001</v>
      </c>
      <c r="D22" s="5">
        <v>36.804126968253968</v>
      </c>
      <c r="E22" s="5">
        <v>30.217857119047615</v>
      </c>
    </row>
  </sheetData>
  <hyperlinks>
    <hyperlink ref="A7" r:id="rId1" xr:uid="{31586445-8279-46C7-9507-30386DD463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C9D3D-BAB4-43ED-A7F9-A9DA5DFF5D91}">
  <dimension ref="A1:J234"/>
  <sheetViews>
    <sheetView workbookViewId="0">
      <selection activeCell="M28" sqref="M28"/>
    </sheetView>
  </sheetViews>
  <sheetFormatPr defaultRowHeight="15" x14ac:dyDescent="0.25"/>
  <cols>
    <col min="7" max="7" width="16.140625" bestFit="1" customWidth="1"/>
    <col min="8" max="8" width="12.140625" bestFit="1" customWidth="1"/>
    <col min="9" max="9" width="7.42578125" bestFit="1" customWidth="1"/>
    <col min="10" max="10" width="12.140625" bestFit="1" customWidth="1"/>
  </cols>
  <sheetData>
    <row r="1" spans="1:5" x14ac:dyDescent="0.25">
      <c r="A1" s="8" t="s">
        <v>22</v>
      </c>
      <c r="B1" s="8" t="s">
        <v>23</v>
      </c>
      <c r="C1" t="s">
        <v>24</v>
      </c>
      <c r="D1" t="s">
        <v>25</v>
      </c>
      <c r="E1" t="s">
        <v>26</v>
      </c>
    </row>
    <row r="2" spans="1:5" x14ac:dyDescent="0.25">
      <c r="A2" s="9">
        <v>43861</v>
      </c>
      <c r="B2" s="8">
        <v>37.5</v>
      </c>
      <c r="C2">
        <f>YEAR(A2)</f>
        <v>2020</v>
      </c>
      <c r="D2">
        <f>ROUNDUP(MONTH(A2)/3,0)</f>
        <v>1</v>
      </c>
      <c r="E2">
        <f>ROUND((D2/2),0)</f>
        <v>1</v>
      </c>
    </row>
    <row r="3" spans="1:5" x14ac:dyDescent="0.25">
      <c r="A3" s="9">
        <v>43864</v>
      </c>
      <c r="B3" s="8">
        <v>38</v>
      </c>
      <c r="C3">
        <f t="shared" ref="C3:C66" si="0">YEAR(A3)</f>
        <v>2020</v>
      </c>
      <c r="D3">
        <f t="shared" ref="D3:D66" si="1">ROUNDUP(MONTH(A3)/3,0)</f>
        <v>1</v>
      </c>
      <c r="E3">
        <f t="shared" ref="E3:E66" si="2">ROUND((D3/2),0)</f>
        <v>1</v>
      </c>
    </row>
    <row r="4" spans="1:5" x14ac:dyDescent="0.25">
      <c r="A4" s="9">
        <v>43865</v>
      </c>
      <c r="B4" s="8">
        <v>39.299999</v>
      </c>
      <c r="C4">
        <f t="shared" si="0"/>
        <v>2020</v>
      </c>
      <c r="D4">
        <f t="shared" si="1"/>
        <v>1</v>
      </c>
      <c r="E4">
        <f t="shared" si="2"/>
        <v>1</v>
      </c>
    </row>
    <row r="5" spans="1:5" x14ac:dyDescent="0.25">
      <c r="A5" s="9">
        <v>43866</v>
      </c>
      <c r="B5" s="8">
        <v>37.880001</v>
      </c>
      <c r="C5">
        <f t="shared" si="0"/>
        <v>2020</v>
      </c>
      <c r="D5">
        <f t="shared" si="1"/>
        <v>1</v>
      </c>
      <c r="E5">
        <f t="shared" si="2"/>
        <v>1</v>
      </c>
    </row>
    <row r="6" spans="1:5" x14ac:dyDescent="0.25">
      <c r="A6" s="9">
        <v>43867</v>
      </c>
      <c r="B6" s="8">
        <v>38.740001999999997</v>
      </c>
      <c r="C6">
        <f t="shared" si="0"/>
        <v>2020</v>
      </c>
      <c r="D6">
        <f t="shared" si="1"/>
        <v>1</v>
      </c>
      <c r="E6">
        <f t="shared" si="2"/>
        <v>1</v>
      </c>
    </row>
    <row r="7" spans="1:5" x14ac:dyDescent="0.25">
      <c r="A7" s="9">
        <v>43868</v>
      </c>
      <c r="B7" s="8">
        <v>39.119999</v>
      </c>
      <c r="C7">
        <f t="shared" si="0"/>
        <v>2020</v>
      </c>
      <c r="D7">
        <f t="shared" si="1"/>
        <v>1</v>
      </c>
      <c r="E7">
        <f t="shared" si="2"/>
        <v>1</v>
      </c>
    </row>
    <row r="8" spans="1:5" x14ac:dyDescent="0.25">
      <c r="A8" s="9">
        <v>43871</v>
      </c>
      <c r="B8" s="8">
        <v>37.529998999999997</v>
      </c>
      <c r="C8">
        <f t="shared" si="0"/>
        <v>2020</v>
      </c>
      <c r="D8">
        <f t="shared" si="1"/>
        <v>1</v>
      </c>
      <c r="E8">
        <f t="shared" si="2"/>
        <v>1</v>
      </c>
    </row>
    <row r="9" spans="1:5" x14ac:dyDescent="0.25">
      <c r="A9" s="9">
        <v>43872</v>
      </c>
      <c r="B9" s="8">
        <v>38.900002000000001</v>
      </c>
      <c r="C9">
        <f t="shared" si="0"/>
        <v>2020</v>
      </c>
      <c r="D9">
        <f t="shared" si="1"/>
        <v>1</v>
      </c>
      <c r="E9">
        <f t="shared" si="2"/>
        <v>1</v>
      </c>
    </row>
    <row r="10" spans="1:5" x14ac:dyDescent="0.25">
      <c r="A10" s="9">
        <v>43873</v>
      </c>
      <c r="B10" s="8">
        <v>38.029998999999997</v>
      </c>
      <c r="C10">
        <f t="shared" si="0"/>
        <v>2020</v>
      </c>
      <c r="D10">
        <f t="shared" si="1"/>
        <v>1</v>
      </c>
      <c r="E10">
        <f t="shared" si="2"/>
        <v>1</v>
      </c>
    </row>
    <row r="11" spans="1:5" x14ac:dyDescent="0.25">
      <c r="A11" s="9">
        <v>43874</v>
      </c>
      <c r="B11" s="8">
        <v>36.860000999999997</v>
      </c>
      <c r="C11">
        <f t="shared" si="0"/>
        <v>2020</v>
      </c>
      <c r="D11">
        <f t="shared" si="1"/>
        <v>1</v>
      </c>
      <c r="E11">
        <f t="shared" si="2"/>
        <v>1</v>
      </c>
    </row>
    <row r="12" spans="1:5" x14ac:dyDescent="0.25">
      <c r="A12" s="9">
        <v>43875</v>
      </c>
      <c r="B12" s="8">
        <v>36.139999000000003</v>
      </c>
      <c r="C12">
        <f t="shared" si="0"/>
        <v>2020</v>
      </c>
      <c r="D12">
        <f t="shared" si="1"/>
        <v>1</v>
      </c>
      <c r="E12">
        <f t="shared" si="2"/>
        <v>1</v>
      </c>
    </row>
    <row r="13" spans="1:5" x14ac:dyDescent="0.25">
      <c r="A13" s="9">
        <v>43879</v>
      </c>
      <c r="B13" s="8">
        <v>35.259998000000003</v>
      </c>
      <c r="C13">
        <f t="shared" si="0"/>
        <v>2020</v>
      </c>
      <c r="D13">
        <f t="shared" si="1"/>
        <v>1</v>
      </c>
      <c r="E13">
        <f t="shared" si="2"/>
        <v>1</v>
      </c>
    </row>
    <row r="14" spans="1:5" x14ac:dyDescent="0.25">
      <c r="A14" s="9">
        <v>43880</v>
      </c>
      <c r="B14" s="8">
        <v>37.259998000000003</v>
      </c>
      <c r="C14">
        <f t="shared" si="0"/>
        <v>2020</v>
      </c>
      <c r="D14">
        <f t="shared" si="1"/>
        <v>1</v>
      </c>
      <c r="E14">
        <f t="shared" si="2"/>
        <v>1</v>
      </c>
    </row>
    <row r="15" spans="1:5" x14ac:dyDescent="0.25">
      <c r="A15" s="9">
        <v>43881</v>
      </c>
      <c r="B15" s="8">
        <v>37.029998999999997</v>
      </c>
      <c r="C15">
        <f t="shared" si="0"/>
        <v>2020</v>
      </c>
      <c r="D15">
        <f t="shared" si="1"/>
        <v>1</v>
      </c>
      <c r="E15">
        <f t="shared" si="2"/>
        <v>1</v>
      </c>
    </row>
    <row r="16" spans="1:5" x14ac:dyDescent="0.25">
      <c r="A16" s="9">
        <v>43882</v>
      </c>
      <c r="B16" s="8">
        <v>37.919998</v>
      </c>
      <c r="C16">
        <f t="shared" si="0"/>
        <v>2020</v>
      </c>
      <c r="D16">
        <f t="shared" si="1"/>
        <v>1</v>
      </c>
      <c r="E16">
        <f t="shared" si="2"/>
        <v>1</v>
      </c>
    </row>
    <row r="17" spans="1:10" x14ac:dyDescent="0.25">
      <c r="A17" s="9">
        <v>43885</v>
      </c>
      <c r="B17" s="8">
        <v>33.270000000000003</v>
      </c>
      <c r="C17">
        <f t="shared" si="0"/>
        <v>2020</v>
      </c>
      <c r="D17">
        <f t="shared" si="1"/>
        <v>1</v>
      </c>
      <c r="E17">
        <f t="shared" si="2"/>
        <v>1</v>
      </c>
    </row>
    <row r="18" spans="1:10" x14ac:dyDescent="0.25">
      <c r="A18" s="9">
        <v>43886</v>
      </c>
      <c r="B18" s="8">
        <v>32.720001000000003</v>
      </c>
      <c r="C18">
        <f t="shared" si="0"/>
        <v>2020</v>
      </c>
      <c r="D18">
        <f t="shared" si="1"/>
        <v>1</v>
      </c>
      <c r="E18">
        <f t="shared" si="2"/>
        <v>1</v>
      </c>
    </row>
    <row r="19" spans="1:10" x14ac:dyDescent="0.25">
      <c r="A19" s="9">
        <v>43887</v>
      </c>
      <c r="B19" s="8">
        <v>32</v>
      </c>
      <c r="C19">
        <f t="shared" si="0"/>
        <v>2020</v>
      </c>
      <c r="D19">
        <f t="shared" si="1"/>
        <v>1</v>
      </c>
      <c r="E19">
        <f t="shared" si="2"/>
        <v>1</v>
      </c>
    </row>
    <row r="20" spans="1:10" x14ac:dyDescent="0.25">
      <c r="A20" s="9">
        <v>43888</v>
      </c>
      <c r="B20" s="8">
        <v>28.9</v>
      </c>
      <c r="C20">
        <f t="shared" si="0"/>
        <v>2020</v>
      </c>
      <c r="D20">
        <f t="shared" si="1"/>
        <v>1</v>
      </c>
      <c r="E20">
        <f t="shared" si="2"/>
        <v>1</v>
      </c>
    </row>
    <row r="21" spans="1:10" x14ac:dyDescent="0.25">
      <c r="A21" s="9">
        <v>43889</v>
      </c>
      <c r="B21" s="8">
        <v>26.99</v>
      </c>
      <c r="C21">
        <f t="shared" si="0"/>
        <v>2020</v>
      </c>
      <c r="D21">
        <f t="shared" si="1"/>
        <v>1</v>
      </c>
      <c r="E21">
        <f t="shared" si="2"/>
        <v>1</v>
      </c>
    </row>
    <row r="22" spans="1:10" x14ac:dyDescent="0.25">
      <c r="A22" s="9">
        <v>43892</v>
      </c>
      <c r="B22" s="8">
        <v>30.190000999999999</v>
      </c>
      <c r="C22">
        <f t="shared" si="0"/>
        <v>2020</v>
      </c>
      <c r="D22">
        <f t="shared" si="1"/>
        <v>1</v>
      </c>
      <c r="E22">
        <f t="shared" si="2"/>
        <v>1</v>
      </c>
    </row>
    <row r="23" spans="1:10" x14ac:dyDescent="0.25">
      <c r="A23" s="9">
        <v>43893</v>
      </c>
      <c r="B23" s="8">
        <v>30</v>
      </c>
      <c r="C23">
        <f t="shared" si="0"/>
        <v>2020</v>
      </c>
      <c r="D23">
        <f t="shared" si="1"/>
        <v>1</v>
      </c>
      <c r="E23">
        <f t="shared" si="2"/>
        <v>1</v>
      </c>
    </row>
    <row r="24" spans="1:10" x14ac:dyDescent="0.25">
      <c r="A24" s="9">
        <v>43894</v>
      </c>
      <c r="B24" s="8">
        <v>30.290001</v>
      </c>
      <c r="C24">
        <f t="shared" si="0"/>
        <v>2020</v>
      </c>
      <c r="D24">
        <f t="shared" si="1"/>
        <v>1</v>
      </c>
      <c r="E24">
        <f t="shared" si="2"/>
        <v>1</v>
      </c>
      <c r="G24" s="10" t="s">
        <v>27</v>
      </c>
      <c r="H24" s="10" t="s">
        <v>24</v>
      </c>
    </row>
    <row r="25" spans="1:10" x14ac:dyDescent="0.25">
      <c r="A25" s="9">
        <v>43895</v>
      </c>
      <c r="B25" s="8">
        <v>32.169998</v>
      </c>
      <c r="C25">
        <f t="shared" si="0"/>
        <v>2020</v>
      </c>
      <c r="D25">
        <f t="shared" si="1"/>
        <v>1</v>
      </c>
      <c r="E25">
        <f t="shared" si="2"/>
        <v>1</v>
      </c>
      <c r="G25" s="10" t="s">
        <v>25</v>
      </c>
      <c r="H25">
        <v>2020</v>
      </c>
      <c r="I25" t="s">
        <v>28</v>
      </c>
      <c r="J25" t="s">
        <v>29</v>
      </c>
    </row>
    <row r="26" spans="1:10" x14ac:dyDescent="0.25">
      <c r="A26" s="9">
        <v>43896</v>
      </c>
      <c r="B26" s="8">
        <v>29</v>
      </c>
      <c r="C26">
        <f t="shared" si="0"/>
        <v>2020</v>
      </c>
      <c r="D26">
        <f t="shared" si="1"/>
        <v>1</v>
      </c>
      <c r="E26">
        <f t="shared" si="2"/>
        <v>1</v>
      </c>
      <c r="G26" t="s">
        <v>28</v>
      </c>
      <c r="H26" s="11"/>
      <c r="I26" s="11"/>
      <c r="J26" s="11"/>
    </row>
    <row r="27" spans="1:10" x14ac:dyDescent="0.25">
      <c r="A27" s="9">
        <v>43899</v>
      </c>
      <c r="B27" s="8">
        <v>24.77</v>
      </c>
      <c r="C27">
        <f t="shared" si="0"/>
        <v>2020</v>
      </c>
      <c r="D27">
        <f t="shared" si="1"/>
        <v>1</v>
      </c>
      <c r="E27">
        <f t="shared" si="2"/>
        <v>1</v>
      </c>
      <c r="G27">
        <v>4</v>
      </c>
      <c r="H27" s="11">
        <v>32.850937390624999</v>
      </c>
      <c r="I27" s="11"/>
      <c r="J27" s="11">
        <v>32.850937390624999</v>
      </c>
    </row>
    <row r="28" spans="1:10" x14ac:dyDescent="0.25">
      <c r="A28" s="9">
        <v>43900</v>
      </c>
      <c r="B28" s="8">
        <v>23.629999000000002</v>
      </c>
      <c r="C28">
        <f t="shared" si="0"/>
        <v>2020</v>
      </c>
      <c r="D28">
        <f t="shared" si="1"/>
        <v>1</v>
      </c>
      <c r="E28">
        <f t="shared" si="2"/>
        <v>1</v>
      </c>
      <c r="G28">
        <v>3</v>
      </c>
      <c r="H28" s="11">
        <v>30.435937625000001</v>
      </c>
      <c r="I28" s="11"/>
      <c r="J28" s="11">
        <v>30.435937625000001</v>
      </c>
    </row>
    <row r="29" spans="1:10" x14ac:dyDescent="0.25">
      <c r="A29" s="9">
        <v>43901</v>
      </c>
      <c r="B29" s="8">
        <v>22.65</v>
      </c>
      <c r="C29">
        <f t="shared" si="0"/>
        <v>2020</v>
      </c>
      <c r="D29">
        <f t="shared" si="1"/>
        <v>1</v>
      </c>
      <c r="E29">
        <f t="shared" si="2"/>
        <v>1</v>
      </c>
      <c r="G29">
        <v>2</v>
      </c>
      <c r="H29" s="11">
        <v>36.804126968253968</v>
      </c>
      <c r="I29" s="11"/>
      <c r="J29" s="11">
        <v>36.804126968253968</v>
      </c>
    </row>
    <row r="30" spans="1:10" x14ac:dyDescent="0.25">
      <c r="A30" s="9">
        <v>43902</v>
      </c>
      <c r="B30" s="8">
        <v>20.540001</v>
      </c>
      <c r="C30">
        <f t="shared" si="0"/>
        <v>2020</v>
      </c>
      <c r="D30">
        <f t="shared" si="1"/>
        <v>1</v>
      </c>
      <c r="E30">
        <f t="shared" si="2"/>
        <v>1</v>
      </c>
      <c r="G30">
        <v>1</v>
      </c>
      <c r="H30" s="11">
        <v>30.217857119047615</v>
      </c>
      <c r="I30" s="11"/>
      <c r="J30" s="11">
        <v>30.217857119047615</v>
      </c>
    </row>
    <row r="31" spans="1:10" x14ac:dyDescent="0.25">
      <c r="A31" s="9">
        <v>43903</v>
      </c>
      <c r="B31" s="8">
        <v>23.950001</v>
      </c>
      <c r="C31">
        <f t="shared" si="0"/>
        <v>2020</v>
      </c>
      <c r="D31">
        <f t="shared" si="1"/>
        <v>1</v>
      </c>
      <c r="E31">
        <f t="shared" si="2"/>
        <v>1</v>
      </c>
      <c r="G31" t="s">
        <v>29</v>
      </c>
      <c r="H31" s="11">
        <v>32.781845489270395</v>
      </c>
      <c r="I31" s="11"/>
      <c r="J31" s="11">
        <v>32.781845489270388</v>
      </c>
    </row>
    <row r="32" spans="1:10" x14ac:dyDescent="0.25">
      <c r="A32" s="9">
        <v>43906</v>
      </c>
      <c r="B32" s="8">
        <v>19.809999000000001</v>
      </c>
      <c r="C32">
        <f t="shared" si="0"/>
        <v>2020</v>
      </c>
      <c r="D32">
        <f t="shared" si="1"/>
        <v>1</v>
      </c>
      <c r="E32">
        <f t="shared" si="2"/>
        <v>1</v>
      </c>
    </row>
    <row r="33" spans="1:10" x14ac:dyDescent="0.25">
      <c r="A33" s="9">
        <v>43907</v>
      </c>
      <c r="B33" s="8">
        <v>19.360001</v>
      </c>
      <c r="C33">
        <f t="shared" si="0"/>
        <v>2020</v>
      </c>
      <c r="D33">
        <f t="shared" si="1"/>
        <v>1</v>
      </c>
      <c r="E33">
        <f t="shared" si="2"/>
        <v>1</v>
      </c>
      <c r="G33" s="12">
        <v>32.850937390624999</v>
      </c>
      <c r="H33" s="12">
        <v>30.435937625000001</v>
      </c>
      <c r="I33" s="12">
        <v>36.804126968253968</v>
      </c>
      <c r="J33" s="12">
        <v>30.217857119047615</v>
      </c>
    </row>
    <row r="34" spans="1:10" x14ac:dyDescent="0.25">
      <c r="A34" s="9">
        <v>43908</v>
      </c>
      <c r="B34" s="8">
        <v>18.18</v>
      </c>
      <c r="C34">
        <f t="shared" si="0"/>
        <v>2020</v>
      </c>
      <c r="D34">
        <f t="shared" si="1"/>
        <v>1</v>
      </c>
      <c r="E34">
        <f t="shared" si="2"/>
        <v>1</v>
      </c>
    </row>
    <row r="35" spans="1:10" x14ac:dyDescent="0.25">
      <c r="A35" s="9">
        <v>43909</v>
      </c>
      <c r="B35" s="8">
        <v>19.700001</v>
      </c>
      <c r="C35">
        <f t="shared" si="0"/>
        <v>2020</v>
      </c>
      <c r="D35">
        <f t="shared" si="1"/>
        <v>1</v>
      </c>
      <c r="E35">
        <f t="shared" si="2"/>
        <v>1</v>
      </c>
      <c r="G35" s="12">
        <v>32.850937390624999</v>
      </c>
    </row>
    <row r="36" spans="1:10" x14ac:dyDescent="0.25">
      <c r="A36" s="9">
        <v>43910</v>
      </c>
      <c r="B36" s="8">
        <v>22.18</v>
      </c>
      <c r="C36">
        <f t="shared" si="0"/>
        <v>2020</v>
      </c>
      <c r="D36">
        <f t="shared" si="1"/>
        <v>1</v>
      </c>
      <c r="E36">
        <f t="shared" si="2"/>
        <v>1</v>
      </c>
      <c r="G36" s="12">
        <v>30.435937625000001</v>
      </c>
    </row>
    <row r="37" spans="1:10" x14ac:dyDescent="0.25">
      <c r="A37" s="9">
        <v>43913</v>
      </c>
      <c r="B37" s="8">
        <v>24.01</v>
      </c>
      <c r="C37">
        <f t="shared" si="0"/>
        <v>2020</v>
      </c>
      <c r="D37">
        <f t="shared" si="1"/>
        <v>1</v>
      </c>
      <c r="E37">
        <f t="shared" si="2"/>
        <v>1</v>
      </c>
      <c r="G37" s="12">
        <v>36.804126968253968</v>
      </c>
    </row>
    <row r="38" spans="1:10" x14ac:dyDescent="0.25">
      <c r="A38" s="9">
        <v>43914</v>
      </c>
      <c r="B38" s="8">
        <v>26.32</v>
      </c>
      <c r="C38">
        <f t="shared" si="0"/>
        <v>2020</v>
      </c>
      <c r="D38">
        <f t="shared" si="1"/>
        <v>1</v>
      </c>
      <c r="E38">
        <f t="shared" si="2"/>
        <v>1</v>
      </c>
      <c r="G38" s="12">
        <v>30.217857119047615</v>
      </c>
    </row>
    <row r="39" spans="1:10" x14ac:dyDescent="0.25">
      <c r="A39" s="9">
        <v>43915</v>
      </c>
      <c r="B39" s="8">
        <v>27.75</v>
      </c>
      <c r="C39">
        <f t="shared" si="0"/>
        <v>2020</v>
      </c>
      <c r="D39">
        <f t="shared" si="1"/>
        <v>1</v>
      </c>
      <c r="E39">
        <f t="shared" si="2"/>
        <v>1</v>
      </c>
    </row>
    <row r="40" spans="1:10" x14ac:dyDescent="0.25">
      <c r="A40" s="9">
        <v>43916</v>
      </c>
      <c r="B40" s="8">
        <v>30.84</v>
      </c>
      <c r="C40">
        <f t="shared" si="0"/>
        <v>2020</v>
      </c>
      <c r="D40">
        <f t="shared" si="1"/>
        <v>1</v>
      </c>
      <c r="E40">
        <f t="shared" si="2"/>
        <v>1</v>
      </c>
    </row>
    <row r="41" spans="1:10" x14ac:dyDescent="0.25">
      <c r="A41" s="9">
        <v>43917</v>
      </c>
      <c r="B41" s="8">
        <v>24.110001</v>
      </c>
      <c r="C41">
        <f t="shared" si="0"/>
        <v>2020</v>
      </c>
      <c r="D41">
        <f t="shared" si="1"/>
        <v>1</v>
      </c>
      <c r="E41">
        <f t="shared" si="2"/>
        <v>1</v>
      </c>
    </row>
    <row r="42" spans="1:10" x14ac:dyDescent="0.25">
      <c r="A42" s="9">
        <v>43920</v>
      </c>
      <c r="B42" s="8">
        <v>25.4</v>
      </c>
      <c r="C42">
        <f t="shared" si="0"/>
        <v>2020</v>
      </c>
      <c r="D42">
        <f t="shared" si="1"/>
        <v>1</v>
      </c>
      <c r="E42">
        <f t="shared" si="2"/>
        <v>1</v>
      </c>
    </row>
    <row r="43" spans="1:10" x14ac:dyDescent="0.25">
      <c r="A43" s="9">
        <v>43921</v>
      </c>
      <c r="B43" s="8">
        <v>24.950001</v>
      </c>
      <c r="C43">
        <f t="shared" si="0"/>
        <v>2020</v>
      </c>
      <c r="D43">
        <f t="shared" si="1"/>
        <v>1</v>
      </c>
      <c r="E43">
        <f t="shared" si="2"/>
        <v>1</v>
      </c>
    </row>
    <row r="44" spans="1:10" x14ac:dyDescent="0.25">
      <c r="A44" s="9">
        <v>43922</v>
      </c>
      <c r="B44" s="8">
        <v>22.299999</v>
      </c>
      <c r="C44">
        <f t="shared" si="0"/>
        <v>2020</v>
      </c>
      <c r="D44">
        <f t="shared" si="1"/>
        <v>2</v>
      </c>
      <c r="E44">
        <f t="shared" si="2"/>
        <v>1</v>
      </c>
    </row>
    <row r="45" spans="1:10" x14ac:dyDescent="0.25">
      <c r="A45" s="9">
        <v>43923</v>
      </c>
      <c r="B45" s="8">
        <v>23.59</v>
      </c>
      <c r="C45">
        <f t="shared" si="0"/>
        <v>2020</v>
      </c>
      <c r="D45">
        <f t="shared" si="1"/>
        <v>2</v>
      </c>
      <c r="E45">
        <f t="shared" si="2"/>
        <v>1</v>
      </c>
    </row>
    <row r="46" spans="1:10" x14ac:dyDescent="0.25">
      <c r="A46" s="9">
        <v>43924</v>
      </c>
      <c r="B46" s="8">
        <v>23.799999</v>
      </c>
      <c r="C46">
        <f t="shared" si="0"/>
        <v>2020</v>
      </c>
      <c r="D46">
        <f t="shared" si="1"/>
        <v>2</v>
      </c>
      <c r="E46">
        <f t="shared" si="2"/>
        <v>1</v>
      </c>
    </row>
    <row r="47" spans="1:10" x14ac:dyDescent="0.25">
      <c r="A47" s="9">
        <v>43927</v>
      </c>
      <c r="B47" s="8">
        <v>24.1</v>
      </c>
      <c r="C47">
        <f t="shared" si="0"/>
        <v>2020</v>
      </c>
      <c r="D47">
        <f t="shared" si="1"/>
        <v>2</v>
      </c>
      <c r="E47">
        <f t="shared" si="2"/>
        <v>1</v>
      </c>
    </row>
    <row r="48" spans="1:10" x14ac:dyDescent="0.25">
      <c r="A48" s="9">
        <v>43928</v>
      </c>
      <c r="B48" s="8">
        <v>25.18</v>
      </c>
      <c r="C48">
        <f t="shared" si="0"/>
        <v>2020</v>
      </c>
      <c r="D48">
        <f t="shared" si="1"/>
        <v>2</v>
      </c>
      <c r="E48">
        <f t="shared" si="2"/>
        <v>1</v>
      </c>
    </row>
    <row r="49" spans="1:5" x14ac:dyDescent="0.25">
      <c r="A49" s="9">
        <v>43929</v>
      </c>
      <c r="B49" s="8">
        <v>25.110001</v>
      </c>
      <c r="C49">
        <f t="shared" si="0"/>
        <v>2020</v>
      </c>
      <c r="D49">
        <f t="shared" si="1"/>
        <v>2</v>
      </c>
      <c r="E49">
        <f t="shared" si="2"/>
        <v>1</v>
      </c>
    </row>
    <row r="50" spans="1:5" x14ac:dyDescent="0.25">
      <c r="A50" s="9">
        <v>43930</v>
      </c>
      <c r="B50" s="8">
        <v>25.959999</v>
      </c>
      <c r="C50">
        <f t="shared" si="0"/>
        <v>2020</v>
      </c>
      <c r="D50">
        <f t="shared" si="1"/>
        <v>2</v>
      </c>
      <c r="E50">
        <f t="shared" si="2"/>
        <v>1</v>
      </c>
    </row>
    <row r="51" spans="1:5" x14ac:dyDescent="0.25">
      <c r="A51" s="9">
        <v>43934</v>
      </c>
      <c r="B51" s="8">
        <v>24.700001</v>
      </c>
      <c r="C51">
        <f t="shared" si="0"/>
        <v>2020</v>
      </c>
      <c r="D51">
        <f t="shared" si="1"/>
        <v>2</v>
      </c>
      <c r="E51">
        <f t="shared" si="2"/>
        <v>1</v>
      </c>
    </row>
    <row r="52" spans="1:5" x14ac:dyDescent="0.25">
      <c r="A52" s="9">
        <v>43935</v>
      </c>
      <c r="B52" s="8">
        <v>24.42</v>
      </c>
      <c r="C52">
        <f t="shared" si="0"/>
        <v>2020</v>
      </c>
      <c r="D52">
        <f t="shared" si="1"/>
        <v>2</v>
      </c>
      <c r="E52">
        <f t="shared" si="2"/>
        <v>1</v>
      </c>
    </row>
    <row r="53" spans="1:5" x14ac:dyDescent="0.25">
      <c r="A53" s="9">
        <v>43936</v>
      </c>
      <c r="B53" s="8">
        <v>27.73</v>
      </c>
      <c r="C53">
        <f t="shared" si="0"/>
        <v>2020</v>
      </c>
      <c r="D53">
        <f t="shared" si="1"/>
        <v>2</v>
      </c>
      <c r="E53">
        <f t="shared" si="2"/>
        <v>1</v>
      </c>
    </row>
    <row r="54" spans="1:5" x14ac:dyDescent="0.25">
      <c r="A54" s="9">
        <v>43937</v>
      </c>
      <c r="B54" s="8">
        <v>27.77</v>
      </c>
      <c r="C54">
        <f t="shared" si="0"/>
        <v>2020</v>
      </c>
      <c r="D54">
        <f t="shared" si="1"/>
        <v>2</v>
      </c>
      <c r="E54">
        <f t="shared" si="2"/>
        <v>1</v>
      </c>
    </row>
    <row r="55" spans="1:5" x14ac:dyDescent="0.25">
      <c r="A55" s="9">
        <v>43938</v>
      </c>
      <c r="B55" s="8">
        <v>29.85</v>
      </c>
      <c r="C55">
        <f t="shared" si="0"/>
        <v>2020</v>
      </c>
      <c r="D55">
        <f t="shared" si="1"/>
        <v>2</v>
      </c>
      <c r="E55">
        <f t="shared" si="2"/>
        <v>1</v>
      </c>
    </row>
    <row r="56" spans="1:5" x14ac:dyDescent="0.25">
      <c r="A56" s="9">
        <v>43941</v>
      </c>
      <c r="B56" s="8">
        <v>32.259998000000003</v>
      </c>
      <c r="C56">
        <f t="shared" si="0"/>
        <v>2020</v>
      </c>
      <c r="D56">
        <f t="shared" si="1"/>
        <v>2</v>
      </c>
      <c r="E56">
        <f t="shared" si="2"/>
        <v>1</v>
      </c>
    </row>
    <row r="57" spans="1:5" x14ac:dyDescent="0.25">
      <c r="A57" s="9">
        <v>43942</v>
      </c>
      <c r="B57" s="8">
        <v>35.020000000000003</v>
      </c>
      <c r="C57">
        <f t="shared" si="0"/>
        <v>2020</v>
      </c>
      <c r="D57">
        <f t="shared" si="1"/>
        <v>2</v>
      </c>
      <c r="E57">
        <f t="shared" si="2"/>
        <v>1</v>
      </c>
    </row>
    <row r="58" spans="1:5" x14ac:dyDescent="0.25">
      <c r="A58" s="9">
        <v>43943</v>
      </c>
      <c r="B58" s="8">
        <v>35.450001</v>
      </c>
      <c r="C58">
        <f t="shared" si="0"/>
        <v>2020</v>
      </c>
      <c r="D58">
        <f t="shared" si="1"/>
        <v>2</v>
      </c>
      <c r="E58">
        <f t="shared" si="2"/>
        <v>1</v>
      </c>
    </row>
    <row r="59" spans="1:5" x14ac:dyDescent="0.25">
      <c r="A59" s="9">
        <v>43944</v>
      </c>
      <c r="B59" s="8">
        <v>36.43</v>
      </c>
      <c r="C59">
        <f t="shared" si="0"/>
        <v>2020</v>
      </c>
      <c r="D59">
        <f t="shared" si="1"/>
        <v>2</v>
      </c>
      <c r="E59">
        <f t="shared" si="2"/>
        <v>1</v>
      </c>
    </row>
    <row r="60" spans="1:5" x14ac:dyDescent="0.25">
      <c r="A60" s="9">
        <v>43945</v>
      </c>
      <c r="B60" s="8">
        <v>41.23</v>
      </c>
      <c r="C60">
        <f t="shared" si="0"/>
        <v>2020</v>
      </c>
      <c r="D60">
        <f t="shared" si="1"/>
        <v>2</v>
      </c>
      <c r="E60">
        <f t="shared" si="2"/>
        <v>1</v>
      </c>
    </row>
    <row r="61" spans="1:5" x14ac:dyDescent="0.25">
      <c r="A61" s="9">
        <v>43948</v>
      </c>
      <c r="B61" s="8">
        <v>41.959999000000003</v>
      </c>
      <c r="C61">
        <f t="shared" si="0"/>
        <v>2020</v>
      </c>
      <c r="D61">
        <f t="shared" si="1"/>
        <v>2</v>
      </c>
      <c r="E61">
        <f t="shared" si="2"/>
        <v>1</v>
      </c>
    </row>
    <row r="62" spans="1:5" x14ac:dyDescent="0.25">
      <c r="A62" s="9">
        <v>43949</v>
      </c>
      <c r="B62" s="8">
        <v>41.93</v>
      </c>
      <c r="C62">
        <f t="shared" si="0"/>
        <v>2020</v>
      </c>
      <c r="D62">
        <f t="shared" si="1"/>
        <v>2</v>
      </c>
      <c r="E62">
        <f t="shared" si="2"/>
        <v>1</v>
      </c>
    </row>
    <row r="63" spans="1:5" x14ac:dyDescent="0.25">
      <c r="A63" s="9">
        <v>43950</v>
      </c>
      <c r="B63" s="8">
        <v>41.040000999999997</v>
      </c>
      <c r="C63">
        <f t="shared" si="0"/>
        <v>2020</v>
      </c>
      <c r="D63">
        <f t="shared" si="1"/>
        <v>2</v>
      </c>
      <c r="E63">
        <f t="shared" si="2"/>
        <v>1</v>
      </c>
    </row>
    <row r="64" spans="1:5" x14ac:dyDescent="0.25">
      <c r="A64" s="9">
        <v>43951</v>
      </c>
      <c r="B64" s="8">
        <v>37.040000999999997</v>
      </c>
      <c r="C64">
        <f t="shared" si="0"/>
        <v>2020</v>
      </c>
      <c r="D64">
        <f t="shared" si="1"/>
        <v>2</v>
      </c>
      <c r="E64">
        <f t="shared" si="2"/>
        <v>1</v>
      </c>
    </row>
    <row r="65" spans="1:5" x14ac:dyDescent="0.25">
      <c r="A65" s="9">
        <v>43952</v>
      </c>
      <c r="B65" s="8">
        <v>34.490001999999997</v>
      </c>
      <c r="C65">
        <f t="shared" si="0"/>
        <v>2020</v>
      </c>
      <c r="D65">
        <f t="shared" si="1"/>
        <v>2</v>
      </c>
      <c r="E65">
        <f t="shared" si="2"/>
        <v>1</v>
      </c>
    </row>
    <row r="66" spans="1:5" x14ac:dyDescent="0.25">
      <c r="A66" s="9">
        <v>43955</v>
      </c>
      <c r="B66" s="8">
        <v>37.229999999999997</v>
      </c>
      <c r="C66">
        <f t="shared" si="0"/>
        <v>2020</v>
      </c>
      <c r="D66">
        <f t="shared" si="1"/>
        <v>2</v>
      </c>
      <c r="E66">
        <f t="shared" si="2"/>
        <v>1</v>
      </c>
    </row>
    <row r="67" spans="1:5" x14ac:dyDescent="0.25">
      <c r="A67" s="9">
        <v>43956</v>
      </c>
      <c r="B67" s="8">
        <v>37.909999999999997</v>
      </c>
      <c r="C67">
        <f t="shared" ref="C67:C130" si="3">YEAR(A67)</f>
        <v>2020</v>
      </c>
      <c r="D67">
        <f t="shared" ref="D67:D130" si="4">ROUNDUP(MONTH(A67)/3,0)</f>
        <v>2</v>
      </c>
      <c r="E67">
        <f t="shared" ref="E67:E130" si="5">ROUND((D67/2),0)</f>
        <v>1</v>
      </c>
    </row>
    <row r="68" spans="1:5" x14ac:dyDescent="0.25">
      <c r="A68" s="9">
        <v>43957</v>
      </c>
      <c r="B68" s="8">
        <v>38.490001999999997</v>
      </c>
      <c r="C68">
        <f t="shared" si="3"/>
        <v>2020</v>
      </c>
      <c r="D68">
        <f t="shared" si="4"/>
        <v>2</v>
      </c>
      <c r="E68">
        <f t="shared" si="5"/>
        <v>1</v>
      </c>
    </row>
    <row r="69" spans="1:5" x14ac:dyDescent="0.25">
      <c r="A69" s="9">
        <v>43958</v>
      </c>
      <c r="B69" s="8">
        <v>40.240001999999997</v>
      </c>
      <c r="C69">
        <f t="shared" si="3"/>
        <v>2020</v>
      </c>
      <c r="D69">
        <f t="shared" si="4"/>
        <v>2</v>
      </c>
      <c r="E69">
        <f t="shared" si="5"/>
        <v>1</v>
      </c>
    </row>
    <row r="70" spans="1:5" x14ac:dyDescent="0.25">
      <c r="A70" s="9">
        <v>43959</v>
      </c>
      <c r="B70" s="8">
        <v>42.27</v>
      </c>
      <c r="C70">
        <f t="shared" si="3"/>
        <v>2020</v>
      </c>
      <c r="D70">
        <f t="shared" si="4"/>
        <v>2</v>
      </c>
      <c r="E70">
        <f t="shared" si="5"/>
        <v>1</v>
      </c>
    </row>
    <row r="71" spans="1:5" x14ac:dyDescent="0.25">
      <c r="A71" s="9">
        <v>43962</v>
      </c>
      <c r="B71" s="8">
        <v>43.049999</v>
      </c>
      <c r="C71">
        <f t="shared" si="3"/>
        <v>2020</v>
      </c>
      <c r="D71">
        <f t="shared" si="4"/>
        <v>2</v>
      </c>
      <c r="E71">
        <f t="shared" si="5"/>
        <v>1</v>
      </c>
    </row>
    <row r="72" spans="1:5" x14ac:dyDescent="0.25">
      <c r="A72" s="9">
        <v>43963</v>
      </c>
      <c r="B72" s="8">
        <v>43.139999000000003</v>
      </c>
      <c r="C72">
        <f t="shared" si="3"/>
        <v>2020</v>
      </c>
      <c r="D72">
        <f t="shared" si="4"/>
        <v>2</v>
      </c>
      <c r="E72">
        <f t="shared" si="5"/>
        <v>1</v>
      </c>
    </row>
    <row r="73" spans="1:5" x14ac:dyDescent="0.25">
      <c r="A73" s="9">
        <v>43964</v>
      </c>
      <c r="B73" s="8">
        <v>42.59</v>
      </c>
      <c r="C73">
        <f t="shared" si="3"/>
        <v>2020</v>
      </c>
      <c r="D73">
        <f t="shared" si="4"/>
        <v>2</v>
      </c>
      <c r="E73">
        <f t="shared" si="5"/>
        <v>1</v>
      </c>
    </row>
    <row r="74" spans="1:5" x14ac:dyDescent="0.25">
      <c r="A74" s="9">
        <v>43965</v>
      </c>
      <c r="B74" s="8">
        <v>41.389999000000003</v>
      </c>
      <c r="C74">
        <f t="shared" si="3"/>
        <v>2020</v>
      </c>
      <c r="D74">
        <f t="shared" si="4"/>
        <v>2</v>
      </c>
      <c r="E74">
        <f t="shared" si="5"/>
        <v>1</v>
      </c>
    </row>
    <row r="75" spans="1:5" x14ac:dyDescent="0.25">
      <c r="A75" s="9">
        <v>43966</v>
      </c>
      <c r="B75" s="8">
        <v>40.720001000000003</v>
      </c>
      <c r="C75">
        <f t="shared" si="3"/>
        <v>2020</v>
      </c>
      <c r="D75">
        <f t="shared" si="4"/>
        <v>2</v>
      </c>
      <c r="E75">
        <f t="shared" si="5"/>
        <v>1</v>
      </c>
    </row>
    <row r="76" spans="1:5" x14ac:dyDescent="0.25">
      <c r="A76" s="9">
        <v>43969</v>
      </c>
      <c r="B76" s="8">
        <v>40.869999</v>
      </c>
      <c r="C76">
        <f t="shared" si="3"/>
        <v>2020</v>
      </c>
      <c r="D76">
        <f t="shared" si="4"/>
        <v>2</v>
      </c>
      <c r="E76">
        <f t="shared" si="5"/>
        <v>1</v>
      </c>
    </row>
    <row r="77" spans="1:5" x14ac:dyDescent="0.25">
      <c r="A77" s="9">
        <v>43970</v>
      </c>
      <c r="B77" s="8">
        <v>36.709999000000003</v>
      </c>
      <c r="C77">
        <f t="shared" si="3"/>
        <v>2020</v>
      </c>
      <c r="D77">
        <f t="shared" si="4"/>
        <v>2</v>
      </c>
      <c r="E77">
        <f t="shared" si="5"/>
        <v>1</v>
      </c>
    </row>
    <row r="78" spans="1:5" x14ac:dyDescent="0.25">
      <c r="A78" s="9">
        <v>43971</v>
      </c>
      <c r="B78" s="8">
        <v>40.389999000000003</v>
      </c>
      <c r="C78">
        <f t="shared" si="3"/>
        <v>2020</v>
      </c>
      <c r="D78">
        <f t="shared" si="4"/>
        <v>2</v>
      </c>
      <c r="E78">
        <f t="shared" si="5"/>
        <v>1</v>
      </c>
    </row>
    <row r="79" spans="1:5" x14ac:dyDescent="0.25">
      <c r="A79" s="9">
        <v>43972</v>
      </c>
      <c r="B79" s="8">
        <v>39.939999</v>
      </c>
      <c r="C79">
        <f t="shared" si="3"/>
        <v>2020</v>
      </c>
      <c r="D79">
        <f t="shared" si="4"/>
        <v>2</v>
      </c>
      <c r="E79">
        <f t="shared" si="5"/>
        <v>1</v>
      </c>
    </row>
    <row r="80" spans="1:5" x14ac:dyDescent="0.25">
      <c r="A80" s="9">
        <v>43973</v>
      </c>
      <c r="B80" s="8">
        <v>40.959999000000003</v>
      </c>
      <c r="C80">
        <f t="shared" si="3"/>
        <v>2020</v>
      </c>
      <c r="D80">
        <f t="shared" si="4"/>
        <v>2</v>
      </c>
      <c r="E80">
        <f t="shared" si="5"/>
        <v>1</v>
      </c>
    </row>
    <row r="81" spans="1:5" x14ac:dyDescent="0.25">
      <c r="A81" s="9">
        <v>43977</v>
      </c>
      <c r="B81" s="8">
        <v>39.560001</v>
      </c>
      <c r="C81">
        <f t="shared" si="3"/>
        <v>2020</v>
      </c>
      <c r="D81">
        <f t="shared" si="4"/>
        <v>2</v>
      </c>
      <c r="E81">
        <f t="shared" si="5"/>
        <v>1</v>
      </c>
    </row>
    <row r="82" spans="1:5" x14ac:dyDescent="0.25">
      <c r="A82" s="9">
        <v>43978</v>
      </c>
      <c r="B82" s="8">
        <v>39.549999</v>
      </c>
      <c r="C82">
        <f t="shared" si="3"/>
        <v>2020</v>
      </c>
      <c r="D82">
        <f t="shared" si="4"/>
        <v>2</v>
      </c>
      <c r="E82">
        <f t="shared" si="5"/>
        <v>1</v>
      </c>
    </row>
    <row r="83" spans="1:5" x14ac:dyDescent="0.25">
      <c r="A83" s="9">
        <v>43979</v>
      </c>
      <c r="B83" s="8">
        <v>41</v>
      </c>
      <c r="C83">
        <f t="shared" si="3"/>
        <v>2020</v>
      </c>
      <c r="D83">
        <f t="shared" si="4"/>
        <v>2</v>
      </c>
      <c r="E83">
        <f t="shared" si="5"/>
        <v>1</v>
      </c>
    </row>
    <row r="84" spans="1:5" x14ac:dyDescent="0.25">
      <c r="A84" s="9">
        <v>43980</v>
      </c>
      <c r="B84" s="8">
        <v>39.049999</v>
      </c>
      <c r="C84">
        <f t="shared" si="3"/>
        <v>2020</v>
      </c>
      <c r="D84">
        <f t="shared" si="4"/>
        <v>2</v>
      </c>
      <c r="E84">
        <f t="shared" si="5"/>
        <v>1</v>
      </c>
    </row>
    <row r="85" spans="1:5" x14ac:dyDescent="0.25">
      <c r="A85" s="9">
        <v>43983</v>
      </c>
      <c r="B85" s="8">
        <v>39.75</v>
      </c>
      <c r="C85">
        <f t="shared" si="3"/>
        <v>2020</v>
      </c>
      <c r="D85">
        <f t="shared" si="4"/>
        <v>2</v>
      </c>
      <c r="E85">
        <f t="shared" si="5"/>
        <v>1</v>
      </c>
    </row>
    <row r="86" spans="1:5" x14ac:dyDescent="0.25">
      <c r="A86" s="9">
        <v>43984</v>
      </c>
      <c r="B86" s="8">
        <v>40.869999</v>
      </c>
      <c r="C86">
        <f t="shared" si="3"/>
        <v>2020</v>
      </c>
      <c r="D86">
        <f t="shared" si="4"/>
        <v>2</v>
      </c>
      <c r="E86">
        <f t="shared" si="5"/>
        <v>1</v>
      </c>
    </row>
    <row r="87" spans="1:5" x14ac:dyDescent="0.25">
      <c r="A87" s="9">
        <v>43985</v>
      </c>
      <c r="B87" s="8">
        <v>40.090000000000003</v>
      </c>
      <c r="C87">
        <f t="shared" si="3"/>
        <v>2020</v>
      </c>
      <c r="D87">
        <f t="shared" si="4"/>
        <v>2</v>
      </c>
      <c r="E87">
        <f t="shared" si="5"/>
        <v>1</v>
      </c>
    </row>
    <row r="88" spans="1:5" x14ac:dyDescent="0.25">
      <c r="A88" s="9">
        <v>43986</v>
      </c>
      <c r="B88" s="8">
        <v>38.669998</v>
      </c>
      <c r="C88">
        <f t="shared" si="3"/>
        <v>2020</v>
      </c>
      <c r="D88">
        <f t="shared" si="4"/>
        <v>2</v>
      </c>
      <c r="E88">
        <f t="shared" si="5"/>
        <v>1</v>
      </c>
    </row>
    <row r="89" spans="1:5" x14ac:dyDescent="0.25">
      <c r="A89" s="9">
        <v>43987</v>
      </c>
      <c r="B89" s="8">
        <v>35.529998999999997</v>
      </c>
      <c r="C89">
        <f t="shared" si="3"/>
        <v>2020</v>
      </c>
      <c r="D89">
        <f t="shared" si="4"/>
        <v>2</v>
      </c>
      <c r="E89">
        <f t="shared" si="5"/>
        <v>1</v>
      </c>
    </row>
    <row r="90" spans="1:5" x14ac:dyDescent="0.25">
      <c r="A90" s="9">
        <v>43990</v>
      </c>
      <c r="B90" s="8">
        <v>37.900002000000001</v>
      </c>
      <c r="C90">
        <f t="shared" si="3"/>
        <v>2020</v>
      </c>
      <c r="D90">
        <f t="shared" si="4"/>
        <v>2</v>
      </c>
      <c r="E90">
        <f t="shared" si="5"/>
        <v>1</v>
      </c>
    </row>
    <row r="91" spans="1:5" x14ac:dyDescent="0.25">
      <c r="A91" s="9">
        <v>43991</v>
      </c>
      <c r="B91" s="8">
        <v>38.240001999999997</v>
      </c>
      <c r="C91">
        <f t="shared" si="3"/>
        <v>2020</v>
      </c>
      <c r="D91">
        <f t="shared" si="4"/>
        <v>2</v>
      </c>
      <c r="E91">
        <f t="shared" si="5"/>
        <v>1</v>
      </c>
    </row>
    <row r="92" spans="1:5" x14ac:dyDescent="0.25">
      <c r="A92" s="9">
        <v>43992</v>
      </c>
      <c r="B92" s="8">
        <v>37.909999999999997</v>
      </c>
      <c r="C92">
        <f t="shared" si="3"/>
        <v>2020</v>
      </c>
      <c r="D92">
        <f t="shared" si="4"/>
        <v>2</v>
      </c>
      <c r="E92">
        <f t="shared" si="5"/>
        <v>1</v>
      </c>
    </row>
    <row r="93" spans="1:5" x14ac:dyDescent="0.25">
      <c r="A93" s="9">
        <v>43993</v>
      </c>
      <c r="B93" s="8">
        <v>34.659999999999997</v>
      </c>
      <c r="C93">
        <f t="shared" si="3"/>
        <v>2020</v>
      </c>
      <c r="D93">
        <f t="shared" si="4"/>
        <v>2</v>
      </c>
      <c r="E93">
        <f t="shared" si="5"/>
        <v>1</v>
      </c>
    </row>
    <row r="94" spans="1:5" x14ac:dyDescent="0.25">
      <c r="A94" s="9">
        <v>43994</v>
      </c>
      <c r="B94" s="8">
        <v>34.580002</v>
      </c>
      <c r="C94">
        <f t="shared" si="3"/>
        <v>2020</v>
      </c>
      <c r="D94">
        <f t="shared" si="4"/>
        <v>2</v>
      </c>
      <c r="E94">
        <f t="shared" si="5"/>
        <v>1</v>
      </c>
    </row>
    <row r="95" spans="1:5" x14ac:dyDescent="0.25">
      <c r="A95" s="9">
        <v>43997</v>
      </c>
      <c r="B95" s="8">
        <v>38.020000000000003</v>
      </c>
      <c r="C95">
        <f t="shared" si="3"/>
        <v>2020</v>
      </c>
      <c r="D95">
        <f t="shared" si="4"/>
        <v>2</v>
      </c>
      <c r="E95">
        <f t="shared" si="5"/>
        <v>1</v>
      </c>
    </row>
    <row r="96" spans="1:5" x14ac:dyDescent="0.25">
      <c r="A96" s="9">
        <v>43998</v>
      </c>
      <c r="B96" s="8">
        <v>37.509998000000003</v>
      </c>
      <c r="C96">
        <f t="shared" si="3"/>
        <v>2020</v>
      </c>
      <c r="D96">
        <f t="shared" si="4"/>
        <v>2</v>
      </c>
      <c r="E96">
        <f t="shared" si="5"/>
        <v>1</v>
      </c>
    </row>
    <row r="97" spans="1:5" x14ac:dyDescent="0.25">
      <c r="A97" s="9">
        <v>43999</v>
      </c>
      <c r="B97" s="8">
        <v>38.389999000000003</v>
      </c>
      <c r="C97">
        <f t="shared" si="3"/>
        <v>2020</v>
      </c>
      <c r="D97">
        <f t="shared" si="4"/>
        <v>2</v>
      </c>
      <c r="E97">
        <f t="shared" si="5"/>
        <v>1</v>
      </c>
    </row>
    <row r="98" spans="1:5" x14ac:dyDescent="0.25">
      <c r="A98" s="9">
        <v>44000</v>
      </c>
      <c r="B98" s="8">
        <v>41.700001</v>
      </c>
      <c r="C98">
        <f t="shared" si="3"/>
        <v>2020</v>
      </c>
      <c r="D98">
        <f t="shared" si="4"/>
        <v>2</v>
      </c>
      <c r="E98">
        <f t="shared" si="5"/>
        <v>1</v>
      </c>
    </row>
    <row r="99" spans="1:5" x14ac:dyDescent="0.25">
      <c r="A99" s="9">
        <v>44001</v>
      </c>
      <c r="B99" s="8">
        <v>41.369999</v>
      </c>
      <c r="C99">
        <f t="shared" si="3"/>
        <v>2020</v>
      </c>
      <c r="D99">
        <f t="shared" si="4"/>
        <v>2</v>
      </c>
      <c r="E99">
        <f t="shared" si="5"/>
        <v>1</v>
      </c>
    </row>
    <row r="100" spans="1:5" x14ac:dyDescent="0.25">
      <c r="A100" s="9">
        <v>44004</v>
      </c>
      <c r="B100" s="8">
        <v>44.799999</v>
      </c>
      <c r="C100">
        <f t="shared" si="3"/>
        <v>2020</v>
      </c>
      <c r="D100">
        <f t="shared" si="4"/>
        <v>2</v>
      </c>
      <c r="E100">
        <f t="shared" si="5"/>
        <v>1</v>
      </c>
    </row>
    <row r="101" spans="1:5" x14ac:dyDescent="0.25">
      <c r="A101" s="9">
        <v>44005</v>
      </c>
      <c r="B101" s="8">
        <v>42.75</v>
      </c>
      <c r="C101">
        <f t="shared" si="3"/>
        <v>2020</v>
      </c>
      <c r="D101">
        <f t="shared" si="4"/>
        <v>2</v>
      </c>
      <c r="E101">
        <f t="shared" si="5"/>
        <v>1</v>
      </c>
    </row>
    <row r="102" spans="1:5" x14ac:dyDescent="0.25">
      <c r="A102" s="9">
        <v>44006</v>
      </c>
      <c r="B102" s="8">
        <v>41.450001</v>
      </c>
      <c r="C102">
        <f t="shared" si="3"/>
        <v>2020</v>
      </c>
      <c r="D102">
        <f t="shared" si="4"/>
        <v>2</v>
      </c>
      <c r="E102">
        <f t="shared" si="5"/>
        <v>1</v>
      </c>
    </row>
    <row r="103" spans="1:5" x14ac:dyDescent="0.25">
      <c r="A103" s="9">
        <v>44007</v>
      </c>
      <c r="B103" s="8">
        <v>44.130001</v>
      </c>
      <c r="C103">
        <f t="shared" si="3"/>
        <v>2020</v>
      </c>
      <c r="D103">
        <f t="shared" si="4"/>
        <v>2</v>
      </c>
      <c r="E103">
        <f t="shared" si="5"/>
        <v>1</v>
      </c>
    </row>
    <row r="104" spans="1:5" x14ac:dyDescent="0.25">
      <c r="A104" s="9">
        <v>44008</v>
      </c>
      <c r="B104" s="8">
        <v>41.970001000000003</v>
      </c>
      <c r="C104">
        <f t="shared" si="3"/>
        <v>2020</v>
      </c>
      <c r="D104">
        <f t="shared" si="4"/>
        <v>2</v>
      </c>
      <c r="E104">
        <f t="shared" si="5"/>
        <v>1</v>
      </c>
    </row>
    <row r="105" spans="1:5" x14ac:dyDescent="0.25">
      <c r="A105" s="9">
        <v>44011</v>
      </c>
      <c r="B105" s="8">
        <v>39.790000999999997</v>
      </c>
      <c r="C105">
        <f t="shared" si="3"/>
        <v>2020</v>
      </c>
      <c r="D105">
        <f t="shared" si="4"/>
        <v>2</v>
      </c>
      <c r="E105">
        <f t="shared" si="5"/>
        <v>1</v>
      </c>
    </row>
    <row r="106" spans="1:5" x14ac:dyDescent="0.25">
      <c r="A106" s="9">
        <v>44012</v>
      </c>
      <c r="B106" s="8">
        <v>42.16</v>
      </c>
      <c r="C106">
        <f t="shared" si="3"/>
        <v>2020</v>
      </c>
      <c r="D106">
        <f t="shared" si="4"/>
        <v>2</v>
      </c>
      <c r="E106">
        <f t="shared" si="5"/>
        <v>1</v>
      </c>
    </row>
    <row r="107" spans="1:5" x14ac:dyDescent="0.25">
      <c r="A107" s="9">
        <v>44013</v>
      </c>
      <c r="B107" s="8">
        <v>43.07</v>
      </c>
      <c r="C107">
        <f t="shared" si="3"/>
        <v>2020</v>
      </c>
      <c r="D107">
        <f t="shared" si="4"/>
        <v>3</v>
      </c>
      <c r="E107">
        <f t="shared" si="5"/>
        <v>2</v>
      </c>
    </row>
    <row r="108" spans="1:5" x14ac:dyDescent="0.25">
      <c r="A108" s="9">
        <v>44014</v>
      </c>
      <c r="B108" s="8">
        <v>41.02</v>
      </c>
      <c r="C108">
        <f t="shared" si="3"/>
        <v>2020</v>
      </c>
      <c r="D108">
        <f t="shared" si="4"/>
        <v>3</v>
      </c>
      <c r="E108">
        <f t="shared" si="5"/>
        <v>2</v>
      </c>
    </row>
    <row r="109" spans="1:5" x14ac:dyDescent="0.25">
      <c r="A109" s="9">
        <v>44018</v>
      </c>
      <c r="B109" s="8">
        <v>41</v>
      </c>
      <c r="C109">
        <f t="shared" si="3"/>
        <v>2020</v>
      </c>
      <c r="D109">
        <f t="shared" si="4"/>
        <v>3</v>
      </c>
      <c r="E109">
        <f t="shared" si="5"/>
        <v>2</v>
      </c>
    </row>
    <row r="110" spans="1:5" x14ac:dyDescent="0.25">
      <c r="A110" s="9">
        <v>44019</v>
      </c>
      <c r="B110" s="8">
        <v>37.029998999999997</v>
      </c>
      <c r="C110">
        <f t="shared" si="3"/>
        <v>2020</v>
      </c>
      <c r="D110">
        <f t="shared" si="4"/>
        <v>3</v>
      </c>
      <c r="E110">
        <f t="shared" si="5"/>
        <v>2</v>
      </c>
    </row>
    <row r="111" spans="1:5" x14ac:dyDescent="0.25">
      <c r="A111" s="9">
        <v>44020</v>
      </c>
      <c r="B111" s="8">
        <v>38.029998999999997</v>
      </c>
      <c r="C111">
        <f t="shared" si="3"/>
        <v>2020</v>
      </c>
      <c r="D111">
        <f t="shared" si="4"/>
        <v>3</v>
      </c>
      <c r="E111">
        <f t="shared" si="5"/>
        <v>2</v>
      </c>
    </row>
    <row r="112" spans="1:5" x14ac:dyDescent="0.25">
      <c r="A112" s="9">
        <v>44021</v>
      </c>
      <c r="B112" s="8">
        <v>36.07</v>
      </c>
      <c r="C112">
        <f t="shared" si="3"/>
        <v>2020</v>
      </c>
      <c r="D112">
        <f t="shared" si="4"/>
        <v>3</v>
      </c>
      <c r="E112">
        <f t="shared" si="5"/>
        <v>2</v>
      </c>
    </row>
    <row r="113" spans="1:5" x14ac:dyDescent="0.25">
      <c r="A113" s="9">
        <v>44022</v>
      </c>
      <c r="B113" s="8">
        <v>33.729999999999997</v>
      </c>
      <c r="C113">
        <f t="shared" si="3"/>
        <v>2020</v>
      </c>
      <c r="D113">
        <f t="shared" si="4"/>
        <v>3</v>
      </c>
      <c r="E113">
        <f t="shared" si="5"/>
        <v>2</v>
      </c>
    </row>
    <row r="114" spans="1:5" x14ac:dyDescent="0.25">
      <c r="A114" s="9">
        <v>44025</v>
      </c>
      <c r="B114" s="8">
        <v>30.719999000000001</v>
      </c>
      <c r="C114">
        <f t="shared" si="3"/>
        <v>2020</v>
      </c>
      <c r="D114">
        <f t="shared" si="4"/>
        <v>3</v>
      </c>
      <c r="E114">
        <f t="shared" si="5"/>
        <v>2</v>
      </c>
    </row>
    <row r="115" spans="1:5" x14ac:dyDescent="0.25">
      <c r="A115" s="9">
        <v>44026</v>
      </c>
      <c r="B115" s="8">
        <v>30.440000999999999</v>
      </c>
      <c r="C115">
        <f t="shared" si="3"/>
        <v>2020</v>
      </c>
      <c r="D115">
        <f t="shared" si="4"/>
        <v>3</v>
      </c>
      <c r="E115">
        <f t="shared" si="5"/>
        <v>2</v>
      </c>
    </row>
    <row r="116" spans="1:5" x14ac:dyDescent="0.25">
      <c r="A116" s="9">
        <v>44027</v>
      </c>
      <c r="B116" s="8">
        <v>30.110001</v>
      </c>
      <c r="C116">
        <f t="shared" si="3"/>
        <v>2020</v>
      </c>
      <c r="D116">
        <f t="shared" si="4"/>
        <v>3</v>
      </c>
      <c r="E116">
        <f t="shared" si="5"/>
        <v>2</v>
      </c>
    </row>
    <row r="117" spans="1:5" x14ac:dyDescent="0.25">
      <c r="A117" s="9">
        <v>44028</v>
      </c>
      <c r="B117" s="8">
        <v>29.700001</v>
      </c>
      <c r="C117">
        <f t="shared" si="3"/>
        <v>2020</v>
      </c>
      <c r="D117">
        <f t="shared" si="4"/>
        <v>3</v>
      </c>
      <c r="E117">
        <f t="shared" si="5"/>
        <v>2</v>
      </c>
    </row>
    <row r="118" spans="1:5" x14ac:dyDescent="0.25">
      <c r="A118" s="9">
        <v>44029</v>
      </c>
      <c r="B118" s="8">
        <v>29.35</v>
      </c>
      <c r="C118">
        <f t="shared" si="3"/>
        <v>2020</v>
      </c>
      <c r="D118">
        <f t="shared" si="4"/>
        <v>3</v>
      </c>
      <c r="E118">
        <f t="shared" si="5"/>
        <v>2</v>
      </c>
    </row>
    <row r="119" spans="1:5" x14ac:dyDescent="0.25">
      <c r="A119" s="9">
        <v>44032</v>
      </c>
      <c r="B119" s="8">
        <v>31.57</v>
      </c>
      <c r="C119">
        <f t="shared" si="3"/>
        <v>2020</v>
      </c>
      <c r="D119">
        <f t="shared" si="4"/>
        <v>3</v>
      </c>
      <c r="E119">
        <f t="shared" si="5"/>
        <v>2</v>
      </c>
    </row>
    <row r="120" spans="1:5" x14ac:dyDescent="0.25">
      <c r="A120" s="9">
        <v>44033</v>
      </c>
      <c r="B120" s="8">
        <v>29.059999000000001</v>
      </c>
      <c r="C120">
        <f t="shared" si="3"/>
        <v>2020</v>
      </c>
      <c r="D120">
        <f t="shared" si="4"/>
        <v>3</v>
      </c>
      <c r="E120">
        <f t="shared" si="5"/>
        <v>2</v>
      </c>
    </row>
    <row r="121" spans="1:5" x14ac:dyDescent="0.25">
      <c r="A121" s="9">
        <v>44034</v>
      </c>
      <c r="B121" s="8">
        <v>28.4</v>
      </c>
      <c r="C121">
        <f t="shared" si="3"/>
        <v>2020</v>
      </c>
      <c r="D121">
        <f t="shared" si="4"/>
        <v>3</v>
      </c>
      <c r="E121">
        <f t="shared" si="5"/>
        <v>2</v>
      </c>
    </row>
    <row r="122" spans="1:5" x14ac:dyDescent="0.25">
      <c r="A122" s="9">
        <v>44035</v>
      </c>
      <c r="B122" s="8">
        <v>26.99</v>
      </c>
      <c r="C122">
        <f t="shared" si="3"/>
        <v>2020</v>
      </c>
      <c r="D122">
        <f t="shared" si="4"/>
        <v>3</v>
      </c>
      <c r="E122">
        <f t="shared" si="5"/>
        <v>2</v>
      </c>
    </row>
    <row r="123" spans="1:5" x14ac:dyDescent="0.25">
      <c r="A123" s="9">
        <v>44036</v>
      </c>
      <c r="B123" s="8">
        <v>27.280000999999999</v>
      </c>
      <c r="C123">
        <f t="shared" si="3"/>
        <v>2020</v>
      </c>
      <c r="D123">
        <f t="shared" si="4"/>
        <v>3</v>
      </c>
      <c r="E123">
        <f t="shared" si="5"/>
        <v>2</v>
      </c>
    </row>
    <row r="124" spans="1:5" x14ac:dyDescent="0.25">
      <c r="A124" s="9">
        <v>44039</v>
      </c>
      <c r="B124" s="8">
        <v>29.709999</v>
      </c>
      <c r="C124">
        <f t="shared" si="3"/>
        <v>2020</v>
      </c>
      <c r="D124">
        <f t="shared" si="4"/>
        <v>3</v>
      </c>
      <c r="E124">
        <f t="shared" si="5"/>
        <v>2</v>
      </c>
    </row>
    <row r="125" spans="1:5" x14ac:dyDescent="0.25">
      <c r="A125" s="9">
        <v>44040</v>
      </c>
      <c r="B125" s="8">
        <v>28.790001</v>
      </c>
      <c r="C125">
        <f t="shared" si="3"/>
        <v>2020</v>
      </c>
      <c r="D125">
        <f t="shared" si="4"/>
        <v>3</v>
      </c>
      <c r="E125">
        <f t="shared" si="5"/>
        <v>2</v>
      </c>
    </row>
    <row r="126" spans="1:5" x14ac:dyDescent="0.25">
      <c r="A126" s="9">
        <v>44041</v>
      </c>
      <c r="B126" s="8">
        <v>28.440000999999999</v>
      </c>
      <c r="C126">
        <f t="shared" si="3"/>
        <v>2020</v>
      </c>
      <c r="D126">
        <f t="shared" si="4"/>
        <v>3</v>
      </c>
      <c r="E126">
        <f t="shared" si="5"/>
        <v>2</v>
      </c>
    </row>
    <row r="127" spans="1:5" x14ac:dyDescent="0.25">
      <c r="A127" s="9">
        <v>44042</v>
      </c>
      <c r="B127" s="8">
        <v>28.85</v>
      </c>
      <c r="C127">
        <f t="shared" si="3"/>
        <v>2020</v>
      </c>
      <c r="D127">
        <f t="shared" si="4"/>
        <v>3</v>
      </c>
      <c r="E127">
        <f t="shared" si="5"/>
        <v>2</v>
      </c>
    </row>
    <row r="128" spans="1:5" x14ac:dyDescent="0.25">
      <c r="A128" s="9">
        <v>44043</v>
      </c>
      <c r="B128" s="8">
        <v>27.82</v>
      </c>
      <c r="C128">
        <f t="shared" si="3"/>
        <v>2020</v>
      </c>
      <c r="D128">
        <f t="shared" si="4"/>
        <v>3</v>
      </c>
      <c r="E128">
        <f t="shared" si="5"/>
        <v>2</v>
      </c>
    </row>
    <row r="129" spans="1:5" x14ac:dyDescent="0.25">
      <c r="A129" s="9">
        <v>44046</v>
      </c>
      <c r="B129" s="8">
        <v>29.08</v>
      </c>
      <c r="C129">
        <f t="shared" si="3"/>
        <v>2020</v>
      </c>
      <c r="D129">
        <f t="shared" si="4"/>
        <v>3</v>
      </c>
      <c r="E129">
        <f t="shared" si="5"/>
        <v>2</v>
      </c>
    </row>
    <row r="130" spans="1:5" x14ac:dyDescent="0.25">
      <c r="A130" s="9">
        <v>44047</v>
      </c>
      <c r="B130" s="8">
        <v>29.120000999999998</v>
      </c>
      <c r="C130">
        <f t="shared" si="3"/>
        <v>2020</v>
      </c>
      <c r="D130">
        <f t="shared" si="4"/>
        <v>3</v>
      </c>
      <c r="E130">
        <f t="shared" si="5"/>
        <v>2</v>
      </c>
    </row>
    <row r="131" spans="1:5" x14ac:dyDescent="0.25">
      <c r="A131" s="9">
        <v>44048</v>
      </c>
      <c r="B131" s="8">
        <v>29.25</v>
      </c>
      <c r="C131">
        <f t="shared" ref="C131:C194" si="6">YEAR(A131)</f>
        <v>2020</v>
      </c>
      <c r="D131">
        <f t="shared" ref="D131:D194" si="7">ROUNDUP(MONTH(A131)/3,0)</f>
        <v>3</v>
      </c>
      <c r="E131">
        <f t="shared" ref="E131:E194" si="8">ROUND((D131/2),0)</f>
        <v>2</v>
      </c>
    </row>
    <row r="132" spans="1:5" x14ac:dyDescent="0.25">
      <c r="A132" s="9">
        <v>44049</v>
      </c>
      <c r="B132" s="8">
        <v>30.1</v>
      </c>
      <c r="C132">
        <f t="shared" si="6"/>
        <v>2020</v>
      </c>
      <c r="D132">
        <f t="shared" si="7"/>
        <v>3</v>
      </c>
      <c r="E132">
        <f t="shared" si="8"/>
        <v>2</v>
      </c>
    </row>
    <row r="133" spans="1:5" x14ac:dyDescent="0.25">
      <c r="A133" s="9">
        <v>44050</v>
      </c>
      <c r="B133" s="8">
        <v>30.25</v>
      </c>
      <c r="C133">
        <f t="shared" si="6"/>
        <v>2020</v>
      </c>
      <c r="D133">
        <f t="shared" si="7"/>
        <v>3</v>
      </c>
      <c r="E133">
        <f t="shared" si="8"/>
        <v>2</v>
      </c>
    </row>
    <row r="134" spans="1:5" x14ac:dyDescent="0.25">
      <c r="A134" s="9">
        <v>44053</v>
      </c>
      <c r="B134" s="8">
        <v>32.900002000000001</v>
      </c>
      <c r="C134">
        <f t="shared" si="6"/>
        <v>2020</v>
      </c>
      <c r="D134">
        <f t="shared" si="7"/>
        <v>3</v>
      </c>
      <c r="E134">
        <f t="shared" si="8"/>
        <v>2</v>
      </c>
    </row>
    <row r="135" spans="1:5" x14ac:dyDescent="0.25">
      <c r="A135" s="9">
        <v>44054</v>
      </c>
      <c r="B135" s="8">
        <v>32.560001</v>
      </c>
      <c r="C135">
        <f t="shared" si="6"/>
        <v>2020</v>
      </c>
      <c r="D135">
        <f t="shared" si="7"/>
        <v>3</v>
      </c>
      <c r="E135">
        <f t="shared" si="8"/>
        <v>2</v>
      </c>
    </row>
    <row r="136" spans="1:5" x14ac:dyDescent="0.25">
      <c r="A136" s="9">
        <v>44055</v>
      </c>
      <c r="B136" s="8">
        <v>29.870000999999998</v>
      </c>
      <c r="C136">
        <f t="shared" si="6"/>
        <v>2020</v>
      </c>
      <c r="D136">
        <f t="shared" si="7"/>
        <v>3</v>
      </c>
      <c r="E136">
        <f t="shared" si="8"/>
        <v>2</v>
      </c>
    </row>
    <row r="137" spans="1:5" x14ac:dyDescent="0.25">
      <c r="A137" s="9">
        <v>44056</v>
      </c>
      <c r="B137" s="8">
        <v>28.99</v>
      </c>
      <c r="C137">
        <f t="shared" si="6"/>
        <v>2020</v>
      </c>
      <c r="D137">
        <f t="shared" si="7"/>
        <v>3</v>
      </c>
      <c r="E137">
        <f t="shared" si="8"/>
        <v>2</v>
      </c>
    </row>
    <row r="138" spans="1:5" x14ac:dyDescent="0.25">
      <c r="A138" s="9">
        <v>44057</v>
      </c>
      <c r="B138" s="8">
        <v>29.15</v>
      </c>
      <c r="C138">
        <f t="shared" si="6"/>
        <v>2020</v>
      </c>
      <c r="D138">
        <f t="shared" si="7"/>
        <v>3</v>
      </c>
      <c r="E138">
        <f t="shared" si="8"/>
        <v>2</v>
      </c>
    </row>
    <row r="139" spans="1:5" x14ac:dyDescent="0.25">
      <c r="A139" s="9">
        <v>44060</v>
      </c>
      <c r="B139" s="8">
        <v>29.92</v>
      </c>
      <c r="C139">
        <f t="shared" si="6"/>
        <v>2020</v>
      </c>
      <c r="D139">
        <f t="shared" si="7"/>
        <v>3</v>
      </c>
      <c r="E139">
        <f t="shared" si="8"/>
        <v>2</v>
      </c>
    </row>
    <row r="140" spans="1:5" x14ac:dyDescent="0.25">
      <c r="A140" s="9">
        <v>44061</v>
      </c>
      <c r="B140" s="8">
        <v>30.58</v>
      </c>
      <c r="C140">
        <f t="shared" si="6"/>
        <v>2020</v>
      </c>
      <c r="D140">
        <f t="shared" si="7"/>
        <v>3</v>
      </c>
      <c r="E140">
        <f t="shared" si="8"/>
        <v>2</v>
      </c>
    </row>
    <row r="141" spans="1:5" x14ac:dyDescent="0.25">
      <c r="A141" s="9">
        <v>44062</v>
      </c>
      <c r="B141" s="8">
        <v>30.209999</v>
      </c>
      <c r="C141">
        <f t="shared" si="6"/>
        <v>2020</v>
      </c>
      <c r="D141">
        <f t="shared" si="7"/>
        <v>3</v>
      </c>
      <c r="E141">
        <f t="shared" si="8"/>
        <v>2</v>
      </c>
    </row>
    <row r="142" spans="1:5" x14ac:dyDescent="0.25">
      <c r="A142" s="9">
        <v>44063</v>
      </c>
      <c r="B142" s="8">
        <v>29.5</v>
      </c>
      <c r="C142">
        <f t="shared" si="6"/>
        <v>2020</v>
      </c>
      <c r="D142">
        <f t="shared" si="7"/>
        <v>3</v>
      </c>
      <c r="E142">
        <f t="shared" si="8"/>
        <v>2</v>
      </c>
    </row>
    <row r="143" spans="1:5" x14ac:dyDescent="0.25">
      <c r="A143" s="9">
        <v>44064</v>
      </c>
      <c r="B143" s="8">
        <v>30.07</v>
      </c>
      <c r="C143">
        <f t="shared" si="6"/>
        <v>2020</v>
      </c>
      <c r="D143">
        <f t="shared" si="7"/>
        <v>3</v>
      </c>
      <c r="E143">
        <f t="shared" si="8"/>
        <v>2</v>
      </c>
    </row>
    <row r="144" spans="1:5" x14ac:dyDescent="0.25">
      <c r="A144" s="9">
        <v>44067</v>
      </c>
      <c r="B144" s="8">
        <v>30</v>
      </c>
      <c r="C144">
        <f t="shared" si="6"/>
        <v>2020</v>
      </c>
      <c r="D144">
        <f t="shared" si="7"/>
        <v>3</v>
      </c>
      <c r="E144">
        <f t="shared" si="8"/>
        <v>2</v>
      </c>
    </row>
    <row r="145" spans="1:5" x14ac:dyDescent="0.25">
      <c r="A145" s="9">
        <v>44068</v>
      </c>
      <c r="B145" s="8">
        <v>30.34</v>
      </c>
      <c r="C145">
        <f t="shared" si="6"/>
        <v>2020</v>
      </c>
      <c r="D145">
        <f t="shared" si="7"/>
        <v>3</v>
      </c>
      <c r="E145">
        <f t="shared" si="8"/>
        <v>2</v>
      </c>
    </row>
    <row r="146" spans="1:5" x14ac:dyDescent="0.25">
      <c r="A146" s="9">
        <v>44069</v>
      </c>
      <c r="B146" s="8">
        <v>28.9</v>
      </c>
      <c r="C146">
        <f t="shared" si="6"/>
        <v>2020</v>
      </c>
      <c r="D146">
        <f t="shared" si="7"/>
        <v>3</v>
      </c>
      <c r="E146">
        <f t="shared" si="8"/>
        <v>2</v>
      </c>
    </row>
    <row r="147" spans="1:5" x14ac:dyDescent="0.25">
      <c r="A147" s="9">
        <v>44070</v>
      </c>
      <c r="B147" s="8">
        <v>28.280000999999999</v>
      </c>
      <c r="C147">
        <f t="shared" si="6"/>
        <v>2020</v>
      </c>
      <c r="D147">
        <f t="shared" si="7"/>
        <v>3</v>
      </c>
      <c r="E147">
        <f t="shared" si="8"/>
        <v>2</v>
      </c>
    </row>
    <row r="148" spans="1:5" x14ac:dyDescent="0.25">
      <c r="A148" s="9">
        <v>44071</v>
      </c>
      <c r="B148" s="8">
        <v>29.110001</v>
      </c>
      <c r="C148">
        <f t="shared" si="6"/>
        <v>2020</v>
      </c>
      <c r="D148">
        <f t="shared" si="7"/>
        <v>3</v>
      </c>
      <c r="E148">
        <f t="shared" si="8"/>
        <v>2</v>
      </c>
    </row>
    <row r="149" spans="1:5" x14ac:dyDescent="0.25">
      <c r="A149" s="9">
        <v>44074</v>
      </c>
      <c r="B149" s="8">
        <v>28.77</v>
      </c>
      <c r="C149">
        <f t="shared" si="6"/>
        <v>2020</v>
      </c>
      <c r="D149">
        <f t="shared" si="7"/>
        <v>3</v>
      </c>
      <c r="E149">
        <f t="shared" si="8"/>
        <v>2</v>
      </c>
    </row>
    <row r="150" spans="1:5" x14ac:dyDescent="0.25">
      <c r="A150" s="9">
        <v>44075</v>
      </c>
      <c r="B150" s="8">
        <v>29.860001</v>
      </c>
      <c r="C150">
        <f t="shared" si="6"/>
        <v>2020</v>
      </c>
      <c r="D150">
        <f t="shared" si="7"/>
        <v>3</v>
      </c>
      <c r="E150">
        <f t="shared" si="8"/>
        <v>2</v>
      </c>
    </row>
    <row r="151" spans="1:5" x14ac:dyDescent="0.25">
      <c r="A151" s="9">
        <v>44076</v>
      </c>
      <c r="B151" s="8">
        <v>30.02</v>
      </c>
      <c r="C151">
        <f t="shared" si="6"/>
        <v>2020</v>
      </c>
      <c r="D151">
        <f t="shared" si="7"/>
        <v>3</v>
      </c>
      <c r="E151">
        <f t="shared" si="8"/>
        <v>2</v>
      </c>
    </row>
    <row r="152" spans="1:5" x14ac:dyDescent="0.25">
      <c r="A152" s="9">
        <v>44077</v>
      </c>
      <c r="B152" s="8">
        <v>29.65</v>
      </c>
      <c r="C152">
        <f t="shared" si="6"/>
        <v>2020</v>
      </c>
      <c r="D152">
        <f t="shared" si="7"/>
        <v>3</v>
      </c>
      <c r="E152">
        <f t="shared" si="8"/>
        <v>2</v>
      </c>
    </row>
    <row r="153" spans="1:5" x14ac:dyDescent="0.25">
      <c r="A153" s="9">
        <v>44078</v>
      </c>
      <c r="B153" s="8">
        <v>28.32</v>
      </c>
      <c r="C153">
        <f t="shared" si="6"/>
        <v>2020</v>
      </c>
      <c r="D153">
        <f t="shared" si="7"/>
        <v>3</v>
      </c>
      <c r="E153">
        <f t="shared" si="8"/>
        <v>2</v>
      </c>
    </row>
    <row r="154" spans="1:5" x14ac:dyDescent="0.25">
      <c r="A154" s="9">
        <v>44082</v>
      </c>
      <c r="B154" s="8">
        <v>28.139999</v>
      </c>
      <c r="C154">
        <f t="shared" si="6"/>
        <v>2020</v>
      </c>
      <c r="D154">
        <f t="shared" si="7"/>
        <v>3</v>
      </c>
      <c r="E154">
        <f t="shared" si="8"/>
        <v>2</v>
      </c>
    </row>
    <row r="155" spans="1:5" x14ac:dyDescent="0.25">
      <c r="A155" s="9">
        <v>44083</v>
      </c>
      <c r="B155" s="8">
        <v>29.870000999999998</v>
      </c>
      <c r="C155">
        <f t="shared" si="6"/>
        <v>2020</v>
      </c>
      <c r="D155">
        <f t="shared" si="7"/>
        <v>3</v>
      </c>
      <c r="E155">
        <f t="shared" si="8"/>
        <v>2</v>
      </c>
    </row>
    <row r="156" spans="1:5" x14ac:dyDescent="0.25">
      <c r="A156" s="9">
        <v>44084</v>
      </c>
      <c r="B156" s="8">
        <v>29.07</v>
      </c>
      <c r="C156">
        <f t="shared" si="6"/>
        <v>2020</v>
      </c>
      <c r="D156">
        <f t="shared" si="7"/>
        <v>3</v>
      </c>
      <c r="E156">
        <f t="shared" si="8"/>
        <v>2</v>
      </c>
    </row>
    <row r="157" spans="1:5" x14ac:dyDescent="0.25">
      <c r="A157" s="9">
        <v>44085</v>
      </c>
      <c r="B157" s="8">
        <v>29.5</v>
      </c>
      <c r="C157">
        <f t="shared" si="6"/>
        <v>2020</v>
      </c>
      <c r="D157">
        <f t="shared" si="7"/>
        <v>3</v>
      </c>
      <c r="E157">
        <f t="shared" si="8"/>
        <v>2</v>
      </c>
    </row>
    <row r="158" spans="1:5" x14ac:dyDescent="0.25">
      <c r="A158" s="9">
        <v>44088</v>
      </c>
      <c r="B158" s="8">
        <v>30.52</v>
      </c>
      <c r="C158">
        <f t="shared" si="6"/>
        <v>2020</v>
      </c>
      <c r="D158">
        <f t="shared" si="7"/>
        <v>3</v>
      </c>
      <c r="E158">
        <f t="shared" si="8"/>
        <v>2</v>
      </c>
    </row>
    <row r="159" spans="1:5" x14ac:dyDescent="0.25">
      <c r="A159" s="9">
        <v>44089</v>
      </c>
      <c r="B159" s="8">
        <v>29.139999</v>
      </c>
      <c r="C159">
        <f t="shared" si="6"/>
        <v>2020</v>
      </c>
      <c r="D159">
        <f t="shared" si="7"/>
        <v>3</v>
      </c>
      <c r="E159">
        <f t="shared" si="8"/>
        <v>2</v>
      </c>
    </row>
    <row r="160" spans="1:5" x14ac:dyDescent="0.25">
      <c r="A160" s="9">
        <v>44090</v>
      </c>
      <c r="B160" s="8">
        <v>29.93</v>
      </c>
      <c r="C160">
        <f t="shared" si="6"/>
        <v>2020</v>
      </c>
      <c r="D160">
        <f t="shared" si="7"/>
        <v>3</v>
      </c>
      <c r="E160">
        <f t="shared" si="8"/>
        <v>2</v>
      </c>
    </row>
    <row r="161" spans="1:5" x14ac:dyDescent="0.25">
      <c r="A161" s="9">
        <v>44091</v>
      </c>
      <c r="B161" s="8">
        <v>31.33</v>
      </c>
      <c r="C161">
        <f t="shared" si="6"/>
        <v>2020</v>
      </c>
      <c r="D161">
        <f t="shared" si="7"/>
        <v>3</v>
      </c>
      <c r="E161">
        <f t="shared" si="8"/>
        <v>2</v>
      </c>
    </row>
    <row r="162" spans="1:5" x14ac:dyDescent="0.25">
      <c r="A162" s="9">
        <v>44092</v>
      </c>
      <c r="B162" s="8">
        <v>30.09</v>
      </c>
      <c r="C162">
        <f t="shared" si="6"/>
        <v>2020</v>
      </c>
      <c r="D162">
        <f t="shared" si="7"/>
        <v>3</v>
      </c>
      <c r="E162">
        <f t="shared" si="8"/>
        <v>2</v>
      </c>
    </row>
    <row r="163" spans="1:5" x14ac:dyDescent="0.25">
      <c r="A163" s="9">
        <v>44095</v>
      </c>
      <c r="B163" s="8">
        <v>28.82</v>
      </c>
      <c r="C163">
        <f t="shared" si="6"/>
        <v>2020</v>
      </c>
      <c r="D163">
        <f t="shared" si="7"/>
        <v>3</v>
      </c>
      <c r="E163">
        <f t="shared" si="8"/>
        <v>2</v>
      </c>
    </row>
    <row r="164" spans="1:5" x14ac:dyDescent="0.25">
      <c r="A164" s="9">
        <v>44096</v>
      </c>
      <c r="B164" s="8">
        <v>27.43</v>
      </c>
      <c r="C164">
        <f t="shared" si="6"/>
        <v>2020</v>
      </c>
      <c r="D164">
        <f t="shared" si="7"/>
        <v>3</v>
      </c>
      <c r="E164">
        <f t="shared" si="8"/>
        <v>2</v>
      </c>
    </row>
    <row r="165" spans="1:5" x14ac:dyDescent="0.25">
      <c r="A165" s="9">
        <v>44097</v>
      </c>
      <c r="B165" s="8">
        <v>26.17</v>
      </c>
      <c r="C165">
        <f t="shared" si="6"/>
        <v>2020</v>
      </c>
      <c r="D165">
        <f t="shared" si="7"/>
        <v>3</v>
      </c>
      <c r="E165">
        <f t="shared" si="8"/>
        <v>2</v>
      </c>
    </row>
    <row r="166" spans="1:5" x14ac:dyDescent="0.25">
      <c r="A166" s="9">
        <v>44098</v>
      </c>
      <c r="B166" s="8">
        <v>26.92</v>
      </c>
      <c r="C166">
        <f t="shared" si="6"/>
        <v>2020</v>
      </c>
      <c r="D166">
        <f t="shared" si="7"/>
        <v>3</v>
      </c>
      <c r="E166">
        <f t="shared" si="8"/>
        <v>2</v>
      </c>
    </row>
    <row r="167" spans="1:5" x14ac:dyDescent="0.25">
      <c r="A167" s="9">
        <v>44099</v>
      </c>
      <c r="B167" s="8">
        <v>29.65</v>
      </c>
      <c r="C167">
        <f t="shared" si="6"/>
        <v>2020</v>
      </c>
      <c r="D167">
        <f t="shared" si="7"/>
        <v>3</v>
      </c>
      <c r="E167">
        <f t="shared" si="8"/>
        <v>2</v>
      </c>
    </row>
    <row r="168" spans="1:5" x14ac:dyDescent="0.25">
      <c r="A168" s="9">
        <v>44102</v>
      </c>
      <c r="B168" s="8">
        <v>28.700001</v>
      </c>
      <c r="C168">
        <f t="shared" si="6"/>
        <v>2020</v>
      </c>
      <c r="D168">
        <f t="shared" si="7"/>
        <v>3</v>
      </c>
      <c r="E168">
        <f t="shared" si="8"/>
        <v>2</v>
      </c>
    </row>
    <row r="169" spans="1:5" x14ac:dyDescent="0.25">
      <c r="A169" s="9">
        <v>44103</v>
      </c>
      <c r="B169" s="8">
        <v>30.41</v>
      </c>
      <c r="C169">
        <f t="shared" si="6"/>
        <v>2020</v>
      </c>
      <c r="D169">
        <f t="shared" si="7"/>
        <v>3</v>
      </c>
      <c r="E169">
        <f t="shared" si="8"/>
        <v>2</v>
      </c>
    </row>
    <row r="170" spans="1:5" x14ac:dyDescent="0.25">
      <c r="A170" s="9">
        <v>44104</v>
      </c>
      <c r="B170" s="8">
        <v>30.23</v>
      </c>
      <c r="C170">
        <f t="shared" si="6"/>
        <v>2020</v>
      </c>
      <c r="D170">
        <f t="shared" si="7"/>
        <v>3</v>
      </c>
      <c r="E170">
        <f t="shared" si="8"/>
        <v>2</v>
      </c>
    </row>
    <row r="171" spans="1:5" x14ac:dyDescent="0.25">
      <c r="A171" s="9">
        <v>44105</v>
      </c>
      <c r="B171" s="8">
        <v>30.6</v>
      </c>
      <c r="C171">
        <f t="shared" si="6"/>
        <v>2020</v>
      </c>
      <c r="D171">
        <f t="shared" si="7"/>
        <v>4</v>
      </c>
      <c r="E171">
        <f t="shared" si="8"/>
        <v>2</v>
      </c>
    </row>
    <row r="172" spans="1:5" x14ac:dyDescent="0.25">
      <c r="A172" s="9">
        <v>44106</v>
      </c>
      <c r="B172" s="8">
        <v>30.67</v>
      </c>
      <c r="C172">
        <f t="shared" si="6"/>
        <v>2020</v>
      </c>
      <c r="D172">
        <f t="shared" si="7"/>
        <v>4</v>
      </c>
      <c r="E172">
        <f t="shared" si="8"/>
        <v>2</v>
      </c>
    </row>
    <row r="173" spans="1:5" x14ac:dyDescent="0.25">
      <c r="A173" s="9">
        <v>44109</v>
      </c>
      <c r="B173" s="8">
        <v>32.490001999999997</v>
      </c>
      <c r="C173">
        <f t="shared" si="6"/>
        <v>2020</v>
      </c>
      <c r="D173">
        <f t="shared" si="7"/>
        <v>4</v>
      </c>
      <c r="E173">
        <f t="shared" si="8"/>
        <v>2</v>
      </c>
    </row>
    <row r="174" spans="1:5" x14ac:dyDescent="0.25">
      <c r="A174" s="9">
        <v>44110</v>
      </c>
      <c r="B174" s="8">
        <v>32.970001000000003</v>
      </c>
      <c r="C174">
        <f t="shared" si="6"/>
        <v>2020</v>
      </c>
      <c r="D174">
        <f t="shared" si="7"/>
        <v>4</v>
      </c>
      <c r="E174">
        <f t="shared" si="8"/>
        <v>2</v>
      </c>
    </row>
    <row r="175" spans="1:5" x14ac:dyDescent="0.25">
      <c r="A175" s="9">
        <v>44111</v>
      </c>
      <c r="B175" s="8">
        <v>33.700001</v>
      </c>
      <c r="C175">
        <f t="shared" si="6"/>
        <v>2020</v>
      </c>
      <c r="D175">
        <f t="shared" si="7"/>
        <v>4</v>
      </c>
      <c r="E175">
        <f t="shared" si="8"/>
        <v>2</v>
      </c>
    </row>
    <row r="176" spans="1:5" x14ac:dyDescent="0.25">
      <c r="A176" s="9">
        <v>44112</v>
      </c>
      <c r="B176" s="8">
        <v>33.270000000000003</v>
      </c>
      <c r="C176">
        <f t="shared" si="6"/>
        <v>2020</v>
      </c>
      <c r="D176">
        <f t="shared" si="7"/>
        <v>4</v>
      </c>
      <c r="E176">
        <f t="shared" si="8"/>
        <v>2</v>
      </c>
    </row>
    <row r="177" spans="1:5" x14ac:dyDescent="0.25">
      <c r="A177" s="9">
        <v>44113</v>
      </c>
      <c r="B177" s="8">
        <v>33.779998999999997</v>
      </c>
      <c r="C177">
        <f t="shared" si="6"/>
        <v>2020</v>
      </c>
      <c r="D177">
        <f t="shared" si="7"/>
        <v>4</v>
      </c>
      <c r="E177">
        <f t="shared" si="8"/>
        <v>2</v>
      </c>
    </row>
    <row r="178" spans="1:5" x14ac:dyDescent="0.25">
      <c r="A178" s="9">
        <v>44116</v>
      </c>
      <c r="B178" s="8">
        <v>32.790000999999997</v>
      </c>
      <c r="C178">
        <f t="shared" si="6"/>
        <v>2020</v>
      </c>
      <c r="D178">
        <f t="shared" si="7"/>
        <v>4</v>
      </c>
      <c r="E178">
        <f t="shared" si="8"/>
        <v>2</v>
      </c>
    </row>
    <row r="179" spans="1:5" x14ac:dyDescent="0.25">
      <c r="A179" s="9">
        <v>44117</v>
      </c>
      <c r="B179" s="8">
        <v>33.5</v>
      </c>
      <c r="C179">
        <f t="shared" si="6"/>
        <v>2020</v>
      </c>
      <c r="D179">
        <f t="shared" si="7"/>
        <v>4</v>
      </c>
      <c r="E179">
        <f t="shared" si="8"/>
        <v>2</v>
      </c>
    </row>
    <row r="180" spans="1:5" x14ac:dyDescent="0.25">
      <c r="A180" s="9">
        <v>44118</v>
      </c>
      <c r="B180" s="8">
        <v>32.919998</v>
      </c>
      <c r="C180">
        <f t="shared" si="6"/>
        <v>2020</v>
      </c>
      <c r="D180">
        <f t="shared" si="7"/>
        <v>4</v>
      </c>
      <c r="E180">
        <f t="shared" si="8"/>
        <v>2</v>
      </c>
    </row>
    <row r="181" spans="1:5" x14ac:dyDescent="0.25">
      <c r="A181" s="9">
        <v>44119</v>
      </c>
      <c r="B181" s="8">
        <v>32.840000000000003</v>
      </c>
      <c r="C181">
        <f t="shared" si="6"/>
        <v>2020</v>
      </c>
      <c r="D181">
        <f t="shared" si="7"/>
        <v>4</v>
      </c>
      <c r="E181">
        <f t="shared" si="8"/>
        <v>2</v>
      </c>
    </row>
    <row r="182" spans="1:5" x14ac:dyDescent="0.25">
      <c r="A182" s="9">
        <v>44120</v>
      </c>
      <c r="B182" s="8">
        <v>33.700001</v>
      </c>
      <c r="C182">
        <f t="shared" si="6"/>
        <v>2020</v>
      </c>
      <c r="D182">
        <f t="shared" si="7"/>
        <v>4</v>
      </c>
      <c r="E182">
        <f t="shared" si="8"/>
        <v>2</v>
      </c>
    </row>
    <row r="183" spans="1:5" x14ac:dyDescent="0.25">
      <c r="A183" s="9">
        <v>44123</v>
      </c>
      <c r="B183" s="8">
        <v>32.619999</v>
      </c>
      <c r="C183">
        <f t="shared" si="6"/>
        <v>2020</v>
      </c>
      <c r="D183">
        <f t="shared" si="7"/>
        <v>4</v>
      </c>
      <c r="E183">
        <f t="shared" si="8"/>
        <v>2</v>
      </c>
    </row>
    <row r="184" spans="1:5" x14ac:dyDescent="0.25">
      <c r="A184" s="9">
        <v>44124</v>
      </c>
      <c r="B184" s="8">
        <v>29.469999000000001</v>
      </c>
      <c r="C184">
        <f t="shared" si="6"/>
        <v>2020</v>
      </c>
      <c r="D184">
        <f t="shared" si="7"/>
        <v>4</v>
      </c>
      <c r="E184">
        <f t="shared" si="8"/>
        <v>2</v>
      </c>
    </row>
    <row r="185" spans="1:5" x14ac:dyDescent="0.25">
      <c r="A185" s="9">
        <v>44125</v>
      </c>
      <c r="B185" s="8">
        <v>29.52</v>
      </c>
      <c r="C185">
        <f t="shared" si="6"/>
        <v>2020</v>
      </c>
      <c r="D185">
        <f t="shared" si="7"/>
        <v>4</v>
      </c>
      <c r="E185">
        <f t="shared" si="8"/>
        <v>2</v>
      </c>
    </row>
    <row r="186" spans="1:5" x14ac:dyDescent="0.25">
      <c r="A186" s="9">
        <v>44126</v>
      </c>
      <c r="B186" s="8">
        <v>30.639999</v>
      </c>
      <c r="C186">
        <f t="shared" si="6"/>
        <v>2020</v>
      </c>
      <c r="D186">
        <f t="shared" si="7"/>
        <v>4</v>
      </c>
      <c r="E186">
        <f t="shared" si="8"/>
        <v>2</v>
      </c>
    </row>
    <row r="187" spans="1:5" x14ac:dyDescent="0.25">
      <c r="A187" s="9">
        <v>44127</v>
      </c>
      <c r="B187" s="8">
        <v>31.860001</v>
      </c>
      <c r="C187">
        <f t="shared" si="6"/>
        <v>2020</v>
      </c>
      <c r="D187">
        <f t="shared" si="7"/>
        <v>4</v>
      </c>
      <c r="E187">
        <f t="shared" si="8"/>
        <v>2</v>
      </c>
    </row>
    <row r="188" spans="1:5" x14ac:dyDescent="0.25">
      <c r="A188" s="9">
        <v>44130</v>
      </c>
      <c r="B188" s="8">
        <v>32.279998999999997</v>
      </c>
      <c r="C188">
        <f t="shared" si="6"/>
        <v>2020</v>
      </c>
      <c r="D188">
        <f t="shared" si="7"/>
        <v>4</v>
      </c>
      <c r="E188">
        <f t="shared" si="8"/>
        <v>2</v>
      </c>
    </row>
    <row r="189" spans="1:5" x14ac:dyDescent="0.25">
      <c r="A189" s="9">
        <v>44131</v>
      </c>
      <c r="B189" s="8">
        <v>32.720001000000003</v>
      </c>
      <c r="C189">
        <f t="shared" si="6"/>
        <v>2020</v>
      </c>
      <c r="D189">
        <f t="shared" si="7"/>
        <v>4</v>
      </c>
      <c r="E189">
        <f t="shared" si="8"/>
        <v>2</v>
      </c>
    </row>
    <row r="190" spans="1:5" x14ac:dyDescent="0.25">
      <c r="A190" s="9">
        <v>44132</v>
      </c>
      <c r="B190" s="8">
        <v>30.77</v>
      </c>
      <c r="C190">
        <f t="shared" si="6"/>
        <v>2020</v>
      </c>
      <c r="D190">
        <f t="shared" si="7"/>
        <v>4</v>
      </c>
      <c r="E190">
        <f t="shared" si="8"/>
        <v>2</v>
      </c>
    </row>
    <row r="191" spans="1:5" x14ac:dyDescent="0.25">
      <c r="A191" s="9">
        <v>44133</v>
      </c>
      <c r="B191" s="8">
        <v>31.040001</v>
      </c>
      <c r="C191">
        <f t="shared" si="6"/>
        <v>2020</v>
      </c>
      <c r="D191">
        <f t="shared" si="7"/>
        <v>4</v>
      </c>
      <c r="E191">
        <f t="shared" si="8"/>
        <v>2</v>
      </c>
    </row>
    <row r="192" spans="1:5" x14ac:dyDescent="0.25">
      <c r="A192" s="9">
        <v>44134</v>
      </c>
      <c r="B192" s="8">
        <v>31.51</v>
      </c>
      <c r="C192">
        <f t="shared" si="6"/>
        <v>2020</v>
      </c>
      <c r="D192">
        <f t="shared" si="7"/>
        <v>4</v>
      </c>
      <c r="E192">
        <f t="shared" si="8"/>
        <v>2</v>
      </c>
    </row>
    <row r="193" spans="1:5" x14ac:dyDescent="0.25">
      <c r="A193" s="9">
        <v>44137</v>
      </c>
      <c r="B193" s="8">
        <v>31.57</v>
      </c>
      <c r="C193">
        <f t="shared" si="6"/>
        <v>2020</v>
      </c>
      <c r="D193">
        <f t="shared" si="7"/>
        <v>4</v>
      </c>
      <c r="E193">
        <f t="shared" si="8"/>
        <v>2</v>
      </c>
    </row>
    <row r="194" spans="1:5" x14ac:dyDescent="0.25">
      <c r="A194" s="9">
        <v>44138</v>
      </c>
      <c r="B194" s="8">
        <v>32.669998</v>
      </c>
      <c r="C194">
        <f t="shared" si="6"/>
        <v>2020</v>
      </c>
      <c r="D194">
        <f t="shared" si="7"/>
        <v>4</v>
      </c>
      <c r="E194">
        <f t="shared" si="8"/>
        <v>2</v>
      </c>
    </row>
    <row r="195" spans="1:5" x14ac:dyDescent="0.25">
      <c r="A195" s="9">
        <v>44139</v>
      </c>
      <c r="B195" s="8">
        <v>31.73</v>
      </c>
      <c r="C195">
        <f t="shared" ref="C195:C234" si="9">YEAR(A195)</f>
        <v>2020</v>
      </c>
      <c r="D195">
        <f t="shared" ref="D195:D234" si="10">ROUNDUP(MONTH(A195)/3,0)</f>
        <v>4</v>
      </c>
      <c r="E195">
        <f t="shared" ref="E195:E234" si="11">ROUND((D195/2),0)</f>
        <v>2</v>
      </c>
    </row>
    <row r="196" spans="1:5" x14ac:dyDescent="0.25">
      <c r="A196" s="9">
        <v>44140</v>
      </c>
      <c r="B196" s="8">
        <v>33.18</v>
      </c>
      <c r="C196">
        <f t="shared" si="9"/>
        <v>2020</v>
      </c>
      <c r="D196">
        <f t="shared" si="10"/>
        <v>4</v>
      </c>
      <c r="E196">
        <f t="shared" si="11"/>
        <v>2</v>
      </c>
    </row>
    <row r="197" spans="1:5" x14ac:dyDescent="0.25">
      <c r="A197" s="9">
        <v>44141</v>
      </c>
      <c r="B197" s="8">
        <v>32.349997999999999</v>
      </c>
      <c r="C197">
        <f t="shared" si="9"/>
        <v>2020</v>
      </c>
      <c r="D197">
        <f t="shared" si="10"/>
        <v>4</v>
      </c>
      <c r="E197">
        <f t="shared" si="11"/>
        <v>2</v>
      </c>
    </row>
    <row r="198" spans="1:5" x14ac:dyDescent="0.25">
      <c r="A198" s="9">
        <v>44144</v>
      </c>
      <c r="B198" s="8">
        <v>32.060001</v>
      </c>
      <c r="C198">
        <f t="shared" si="9"/>
        <v>2020</v>
      </c>
      <c r="D198">
        <f t="shared" si="10"/>
        <v>4</v>
      </c>
      <c r="E198">
        <f t="shared" si="11"/>
        <v>2</v>
      </c>
    </row>
    <row r="199" spans="1:5" x14ac:dyDescent="0.25">
      <c r="A199" s="9">
        <v>44145</v>
      </c>
      <c r="B199" s="8">
        <v>34.009998000000003</v>
      </c>
      <c r="C199">
        <f t="shared" si="9"/>
        <v>2020</v>
      </c>
      <c r="D199">
        <f t="shared" si="10"/>
        <v>4</v>
      </c>
      <c r="E199">
        <f t="shared" si="11"/>
        <v>2</v>
      </c>
    </row>
    <row r="200" spans="1:5" x14ac:dyDescent="0.25">
      <c r="A200" s="9">
        <v>44146</v>
      </c>
      <c r="B200" s="8">
        <v>35</v>
      </c>
      <c r="C200">
        <f t="shared" si="9"/>
        <v>2020</v>
      </c>
      <c r="D200">
        <f t="shared" si="10"/>
        <v>4</v>
      </c>
      <c r="E200">
        <f t="shared" si="11"/>
        <v>2</v>
      </c>
    </row>
    <row r="201" spans="1:5" x14ac:dyDescent="0.25">
      <c r="A201" s="9">
        <v>44147</v>
      </c>
      <c r="B201" s="8">
        <v>34.299999</v>
      </c>
      <c r="C201">
        <f t="shared" si="9"/>
        <v>2020</v>
      </c>
      <c r="D201">
        <f t="shared" si="10"/>
        <v>4</v>
      </c>
      <c r="E201">
        <f t="shared" si="11"/>
        <v>2</v>
      </c>
    </row>
    <row r="202" spans="1:5" x14ac:dyDescent="0.25">
      <c r="A202" s="9">
        <v>44148</v>
      </c>
      <c r="B202" s="8">
        <v>33.07</v>
      </c>
      <c r="C202">
        <f t="shared" si="9"/>
        <v>2020</v>
      </c>
      <c r="D202">
        <f t="shared" si="10"/>
        <v>4</v>
      </c>
      <c r="E202">
        <f t="shared" si="11"/>
        <v>2</v>
      </c>
    </row>
    <row r="203" spans="1:5" x14ac:dyDescent="0.25">
      <c r="A203" s="9">
        <v>44151</v>
      </c>
      <c r="B203" s="8">
        <v>32.439999</v>
      </c>
      <c r="C203">
        <f t="shared" si="9"/>
        <v>2020</v>
      </c>
      <c r="D203">
        <f t="shared" si="10"/>
        <v>4</v>
      </c>
      <c r="E203">
        <f t="shared" si="11"/>
        <v>2</v>
      </c>
    </row>
    <row r="204" spans="1:5" x14ac:dyDescent="0.25">
      <c r="A204" s="9">
        <v>44152</v>
      </c>
      <c r="B204" s="8">
        <v>32.900002000000001</v>
      </c>
      <c r="C204">
        <f t="shared" si="9"/>
        <v>2020</v>
      </c>
      <c r="D204">
        <f t="shared" si="10"/>
        <v>4</v>
      </c>
      <c r="E204">
        <f t="shared" si="11"/>
        <v>2</v>
      </c>
    </row>
    <row r="205" spans="1:5" x14ac:dyDescent="0.25">
      <c r="A205" s="9">
        <v>44153</v>
      </c>
      <c r="B205" s="8">
        <v>32.549999</v>
      </c>
      <c r="C205">
        <f t="shared" si="9"/>
        <v>2020</v>
      </c>
      <c r="D205">
        <f t="shared" si="10"/>
        <v>4</v>
      </c>
      <c r="E205">
        <f t="shared" si="11"/>
        <v>2</v>
      </c>
    </row>
    <row r="206" spans="1:5" x14ac:dyDescent="0.25">
      <c r="A206" s="9">
        <v>44154</v>
      </c>
      <c r="B206" s="8">
        <v>33.020000000000003</v>
      </c>
      <c r="C206">
        <f t="shared" si="9"/>
        <v>2020</v>
      </c>
      <c r="D206">
        <f t="shared" si="10"/>
        <v>4</v>
      </c>
      <c r="E206">
        <f t="shared" si="11"/>
        <v>2</v>
      </c>
    </row>
    <row r="207" spans="1:5" x14ac:dyDescent="0.25">
      <c r="A207" s="9">
        <v>44155</v>
      </c>
      <c r="B207" s="8">
        <v>33.340000000000003</v>
      </c>
      <c r="C207">
        <f t="shared" si="9"/>
        <v>2020</v>
      </c>
      <c r="D207">
        <f t="shared" si="10"/>
        <v>4</v>
      </c>
      <c r="E207">
        <f t="shared" si="11"/>
        <v>2</v>
      </c>
    </row>
    <row r="208" spans="1:5" x14ac:dyDescent="0.25">
      <c r="A208" s="9">
        <v>44158</v>
      </c>
      <c r="B208" s="8">
        <v>33.540000999999997</v>
      </c>
      <c r="C208">
        <f t="shared" si="9"/>
        <v>2020</v>
      </c>
      <c r="D208">
        <f t="shared" si="10"/>
        <v>4</v>
      </c>
      <c r="E208">
        <f t="shared" si="11"/>
        <v>2</v>
      </c>
    </row>
    <row r="209" spans="1:5" x14ac:dyDescent="0.25">
      <c r="A209" s="9">
        <v>44159</v>
      </c>
      <c r="B209" s="8">
        <v>33.959999000000003</v>
      </c>
      <c r="C209">
        <f t="shared" si="9"/>
        <v>2020</v>
      </c>
      <c r="D209">
        <f t="shared" si="10"/>
        <v>4</v>
      </c>
      <c r="E209">
        <f t="shared" si="11"/>
        <v>2</v>
      </c>
    </row>
    <row r="210" spans="1:5" x14ac:dyDescent="0.25">
      <c r="A210" s="9">
        <v>44160</v>
      </c>
      <c r="B210" s="8">
        <v>33.43</v>
      </c>
      <c r="C210">
        <f t="shared" si="9"/>
        <v>2020</v>
      </c>
      <c r="D210">
        <f t="shared" si="10"/>
        <v>4</v>
      </c>
      <c r="E210">
        <f t="shared" si="11"/>
        <v>2</v>
      </c>
    </row>
    <row r="211" spans="1:5" x14ac:dyDescent="0.25">
      <c r="A211" s="9">
        <v>44162</v>
      </c>
      <c r="B211" s="8">
        <v>34.409999999999997</v>
      </c>
      <c r="C211">
        <f t="shared" si="9"/>
        <v>2020</v>
      </c>
      <c r="D211">
        <f t="shared" si="10"/>
        <v>4</v>
      </c>
      <c r="E211">
        <f t="shared" si="11"/>
        <v>2</v>
      </c>
    </row>
    <row r="212" spans="1:5" x14ac:dyDescent="0.25">
      <c r="A212" s="9">
        <v>44165</v>
      </c>
      <c r="B212" s="8">
        <v>33.340000000000003</v>
      </c>
      <c r="C212">
        <f t="shared" si="9"/>
        <v>2020</v>
      </c>
      <c r="D212">
        <f t="shared" si="10"/>
        <v>4</v>
      </c>
      <c r="E212">
        <f t="shared" si="11"/>
        <v>2</v>
      </c>
    </row>
    <row r="213" spans="1:5" x14ac:dyDescent="0.25">
      <c r="A213" s="9">
        <v>44166</v>
      </c>
      <c r="B213" s="8">
        <v>32.229999999999997</v>
      </c>
      <c r="C213">
        <f t="shared" si="9"/>
        <v>2020</v>
      </c>
      <c r="D213">
        <f t="shared" si="10"/>
        <v>4</v>
      </c>
      <c r="E213">
        <f t="shared" si="11"/>
        <v>2</v>
      </c>
    </row>
    <row r="214" spans="1:5" x14ac:dyDescent="0.25">
      <c r="A214" s="9">
        <v>44167</v>
      </c>
      <c r="B214" s="8">
        <v>32.630001</v>
      </c>
      <c r="C214">
        <f t="shared" si="9"/>
        <v>2020</v>
      </c>
      <c r="D214">
        <f t="shared" si="10"/>
        <v>4</v>
      </c>
      <c r="E214">
        <f t="shared" si="11"/>
        <v>2</v>
      </c>
    </row>
    <row r="215" spans="1:5" x14ac:dyDescent="0.25">
      <c r="A215" s="9">
        <v>44168</v>
      </c>
      <c r="B215" s="8">
        <v>32.650002000000001</v>
      </c>
      <c r="C215">
        <f t="shared" si="9"/>
        <v>2020</v>
      </c>
      <c r="D215">
        <f t="shared" si="10"/>
        <v>4</v>
      </c>
      <c r="E215">
        <f t="shared" si="11"/>
        <v>2</v>
      </c>
    </row>
    <row r="216" spans="1:5" x14ac:dyDescent="0.25">
      <c r="A216" s="9">
        <v>44169</v>
      </c>
      <c r="B216" s="8">
        <v>34.459999000000003</v>
      </c>
      <c r="C216">
        <f t="shared" si="9"/>
        <v>2020</v>
      </c>
      <c r="D216">
        <f t="shared" si="10"/>
        <v>4</v>
      </c>
      <c r="E216">
        <f t="shared" si="11"/>
        <v>2</v>
      </c>
    </row>
    <row r="217" spans="1:5" x14ac:dyDescent="0.25">
      <c r="A217" s="9">
        <v>44172</v>
      </c>
      <c r="B217" s="8">
        <v>33.889999000000003</v>
      </c>
      <c r="C217">
        <f t="shared" si="9"/>
        <v>2020</v>
      </c>
      <c r="D217">
        <f t="shared" si="10"/>
        <v>4</v>
      </c>
      <c r="E217">
        <f t="shared" si="11"/>
        <v>2</v>
      </c>
    </row>
    <row r="218" spans="1:5" x14ac:dyDescent="0.25">
      <c r="A218" s="9">
        <v>44173</v>
      </c>
      <c r="B218" s="8">
        <v>34.099997999999999</v>
      </c>
      <c r="C218">
        <f t="shared" si="9"/>
        <v>2020</v>
      </c>
      <c r="D218">
        <f t="shared" si="10"/>
        <v>4</v>
      </c>
      <c r="E218">
        <f t="shared" si="11"/>
        <v>2</v>
      </c>
    </row>
    <row r="219" spans="1:5" x14ac:dyDescent="0.25">
      <c r="A219" s="9">
        <v>44174</v>
      </c>
      <c r="B219" s="8">
        <v>33.380001</v>
      </c>
      <c r="C219">
        <f t="shared" si="9"/>
        <v>2020</v>
      </c>
      <c r="D219">
        <f t="shared" si="10"/>
        <v>4</v>
      </c>
      <c r="E219">
        <f t="shared" si="11"/>
        <v>2</v>
      </c>
    </row>
    <row r="220" spans="1:5" x14ac:dyDescent="0.25">
      <c r="A220" s="9">
        <v>44175</v>
      </c>
      <c r="B220" s="8">
        <v>34.669998</v>
      </c>
      <c r="C220">
        <f t="shared" si="9"/>
        <v>2020</v>
      </c>
      <c r="D220">
        <f t="shared" si="10"/>
        <v>4</v>
      </c>
      <c r="E220">
        <f t="shared" si="11"/>
        <v>2</v>
      </c>
    </row>
    <row r="221" spans="1:5" x14ac:dyDescent="0.25">
      <c r="A221" s="9">
        <v>44176</v>
      </c>
      <c r="B221" s="8">
        <v>34.919998</v>
      </c>
      <c r="C221">
        <f t="shared" si="9"/>
        <v>2020</v>
      </c>
      <c r="D221">
        <f t="shared" si="10"/>
        <v>4</v>
      </c>
      <c r="E221">
        <f t="shared" si="11"/>
        <v>2</v>
      </c>
    </row>
    <row r="222" spans="1:5" x14ac:dyDescent="0.25">
      <c r="A222" s="9">
        <v>44179</v>
      </c>
      <c r="B222" s="8">
        <v>34.290000999999997</v>
      </c>
      <c r="C222">
        <f t="shared" si="9"/>
        <v>2020</v>
      </c>
      <c r="D222">
        <f t="shared" si="10"/>
        <v>4</v>
      </c>
      <c r="E222">
        <f t="shared" si="11"/>
        <v>2</v>
      </c>
    </row>
    <row r="223" spans="1:5" x14ac:dyDescent="0.25">
      <c r="A223" s="9">
        <v>44180</v>
      </c>
      <c r="B223" s="8">
        <v>34.409999999999997</v>
      </c>
      <c r="C223">
        <f t="shared" si="9"/>
        <v>2020</v>
      </c>
      <c r="D223">
        <f t="shared" si="10"/>
        <v>4</v>
      </c>
      <c r="E223">
        <f t="shared" si="11"/>
        <v>2</v>
      </c>
    </row>
    <row r="224" spans="1:5" x14ac:dyDescent="0.25">
      <c r="A224" s="9">
        <v>44181</v>
      </c>
      <c r="B224" s="8">
        <v>34.5</v>
      </c>
      <c r="C224">
        <f t="shared" si="9"/>
        <v>2020</v>
      </c>
      <c r="D224">
        <f t="shared" si="10"/>
        <v>4</v>
      </c>
      <c r="E224">
        <f t="shared" si="11"/>
        <v>2</v>
      </c>
    </row>
    <row r="225" spans="1:5" x14ac:dyDescent="0.25">
      <c r="A225" s="9">
        <v>44182</v>
      </c>
      <c r="B225" s="8">
        <v>33.060001</v>
      </c>
      <c r="C225">
        <f t="shared" si="9"/>
        <v>2020</v>
      </c>
      <c r="D225">
        <f t="shared" si="10"/>
        <v>4</v>
      </c>
      <c r="E225">
        <f t="shared" si="11"/>
        <v>2</v>
      </c>
    </row>
    <row r="226" spans="1:5" x14ac:dyDescent="0.25">
      <c r="A226" s="9">
        <v>44183</v>
      </c>
      <c r="B226" s="8">
        <v>31.459999</v>
      </c>
      <c r="C226">
        <f t="shared" si="9"/>
        <v>2020</v>
      </c>
      <c r="D226">
        <f t="shared" si="10"/>
        <v>4</v>
      </c>
      <c r="E226">
        <f t="shared" si="11"/>
        <v>2</v>
      </c>
    </row>
    <row r="227" spans="1:5" x14ac:dyDescent="0.25">
      <c r="A227" s="9">
        <v>44186</v>
      </c>
      <c r="B227" s="8">
        <v>30.76</v>
      </c>
      <c r="C227">
        <f t="shared" si="9"/>
        <v>2020</v>
      </c>
      <c r="D227">
        <f t="shared" si="10"/>
        <v>4</v>
      </c>
      <c r="E227">
        <f t="shared" si="11"/>
        <v>2</v>
      </c>
    </row>
    <row r="228" spans="1:5" x14ac:dyDescent="0.25">
      <c r="A228" s="9">
        <v>44187</v>
      </c>
      <c r="B228" s="8">
        <v>33.759998000000003</v>
      </c>
      <c r="C228">
        <f t="shared" si="9"/>
        <v>2020</v>
      </c>
      <c r="D228">
        <f t="shared" si="10"/>
        <v>4</v>
      </c>
      <c r="E228">
        <f t="shared" si="11"/>
        <v>2</v>
      </c>
    </row>
    <row r="229" spans="1:5" x14ac:dyDescent="0.25">
      <c r="A229" s="9">
        <v>44188</v>
      </c>
      <c r="B229" s="8">
        <v>33.790000999999997</v>
      </c>
      <c r="C229">
        <f t="shared" si="9"/>
        <v>2020</v>
      </c>
      <c r="D229">
        <f t="shared" si="10"/>
        <v>4</v>
      </c>
      <c r="E229">
        <f t="shared" si="11"/>
        <v>2</v>
      </c>
    </row>
    <row r="230" spans="1:5" x14ac:dyDescent="0.25">
      <c r="A230" s="9">
        <v>44189</v>
      </c>
      <c r="B230" s="8">
        <v>33.720001000000003</v>
      </c>
      <c r="C230">
        <f t="shared" si="9"/>
        <v>2020</v>
      </c>
      <c r="D230">
        <f t="shared" si="10"/>
        <v>4</v>
      </c>
      <c r="E230">
        <f t="shared" si="11"/>
        <v>2</v>
      </c>
    </row>
    <row r="231" spans="1:5" x14ac:dyDescent="0.25">
      <c r="A231" s="9">
        <v>44193</v>
      </c>
      <c r="B231" s="8">
        <v>33.799999</v>
      </c>
      <c r="C231">
        <f t="shared" si="9"/>
        <v>2020</v>
      </c>
      <c r="D231">
        <f t="shared" si="10"/>
        <v>4</v>
      </c>
      <c r="E231">
        <f t="shared" si="11"/>
        <v>2</v>
      </c>
    </row>
    <row r="232" spans="1:5" x14ac:dyDescent="0.25">
      <c r="A232" s="9">
        <v>44194</v>
      </c>
      <c r="B232" s="8">
        <v>32.990001999999997</v>
      </c>
      <c r="C232">
        <f t="shared" si="9"/>
        <v>2020</v>
      </c>
      <c r="D232">
        <f t="shared" si="10"/>
        <v>4</v>
      </c>
      <c r="E232">
        <f t="shared" si="11"/>
        <v>2</v>
      </c>
    </row>
    <row r="233" spans="1:5" x14ac:dyDescent="0.25">
      <c r="A233" s="9">
        <v>44195</v>
      </c>
      <c r="B233" s="8">
        <v>32.409999999999997</v>
      </c>
      <c r="C233">
        <f t="shared" si="9"/>
        <v>2020</v>
      </c>
      <c r="D233">
        <f t="shared" si="10"/>
        <v>4</v>
      </c>
      <c r="E233">
        <f t="shared" si="11"/>
        <v>2</v>
      </c>
    </row>
    <row r="234" spans="1:5" x14ac:dyDescent="0.25">
      <c r="A234" s="9">
        <v>44196</v>
      </c>
      <c r="B234" s="8">
        <v>32.049999</v>
      </c>
      <c r="C234">
        <f t="shared" si="9"/>
        <v>2020</v>
      </c>
      <c r="D234">
        <f t="shared" si="10"/>
        <v>4</v>
      </c>
      <c r="E234">
        <f t="shared" si="11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M39"/>
  <sheetViews>
    <sheetView workbookViewId="0">
      <selection sqref="A1:A1048576"/>
    </sheetView>
  </sheetViews>
  <sheetFormatPr defaultColWidth="9" defaultRowHeight="15" x14ac:dyDescent="0.25"/>
  <cols>
    <col min="1" max="1" width="71" bestFit="1" customWidth="1"/>
    <col min="2" max="2" width="12.42578125" bestFit="1" customWidth="1"/>
    <col min="3" max="3" width="12.140625" bestFit="1" customWidth="1"/>
    <col min="4" max="4" width="12.5703125" bestFit="1" customWidth="1"/>
    <col min="5" max="5" width="12.42578125" bestFit="1" customWidth="1"/>
  </cols>
  <sheetData>
    <row r="1" spans="1:13" x14ac:dyDescent="0.25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/>
    </row>
    <row r="2" spans="1:13" x14ac:dyDescent="0.25">
      <c r="A2" s="2" t="s">
        <v>35</v>
      </c>
    </row>
    <row r="3" spans="1:13" x14ac:dyDescent="0.25">
      <c r="A3" s="2" t="s">
        <v>36</v>
      </c>
      <c r="B3" t="s">
        <v>37</v>
      </c>
      <c r="C3" t="s">
        <v>37</v>
      </c>
      <c r="D3" t="s">
        <v>37</v>
      </c>
    </row>
    <row r="4" spans="1:13" x14ac:dyDescent="0.25">
      <c r="A4" t="s">
        <v>4</v>
      </c>
      <c r="B4" s="1">
        <v>56197</v>
      </c>
      <c r="C4" s="1">
        <v>63984</v>
      </c>
      <c r="D4" s="1">
        <v>357191</v>
      </c>
      <c r="E4" s="1">
        <v>154666</v>
      </c>
      <c r="F4" s="1"/>
      <c r="G4" s="1"/>
    </row>
    <row r="5" spans="1:13" x14ac:dyDescent="0.25">
      <c r="A5" t="s">
        <v>5</v>
      </c>
      <c r="B5" s="1">
        <v>276875</v>
      </c>
      <c r="C5" s="1"/>
      <c r="D5" s="1"/>
      <c r="E5" s="1"/>
      <c r="F5" s="1"/>
      <c r="G5" s="1"/>
    </row>
    <row r="6" spans="1:13" x14ac:dyDescent="0.25">
      <c r="A6" s="7" t="s">
        <v>6</v>
      </c>
      <c r="B6" s="1"/>
      <c r="C6" s="1">
        <v>140505</v>
      </c>
      <c r="D6" s="1"/>
      <c r="E6" s="1"/>
      <c r="F6" s="1"/>
      <c r="G6" s="1"/>
    </row>
    <row r="7" spans="1:13" x14ac:dyDescent="0.25">
      <c r="A7" t="s">
        <v>38</v>
      </c>
      <c r="B7" s="1">
        <v>3356</v>
      </c>
      <c r="C7" s="1">
        <v>3756</v>
      </c>
      <c r="D7" s="1">
        <v>4896</v>
      </c>
      <c r="E7" s="1">
        <v>1048</v>
      </c>
      <c r="F7" s="1"/>
      <c r="G7" s="1"/>
    </row>
    <row r="8" spans="1:13" x14ac:dyDescent="0.25">
      <c r="A8" t="s">
        <v>1</v>
      </c>
      <c r="B8" s="1">
        <v>336428</v>
      </c>
      <c r="C8" s="1">
        <v>208245</v>
      </c>
      <c r="D8" s="1">
        <v>362087</v>
      </c>
      <c r="E8" s="1">
        <v>155714</v>
      </c>
      <c r="F8" s="1"/>
      <c r="G8" s="1"/>
    </row>
    <row r="9" spans="1:13" x14ac:dyDescent="0.25">
      <c r="A9" t="s">
        <v>39</v>
      </c>
      <c r="B9" s="1">
        <v>229</v>
      </c>
      <c r="C9" s="1">
        <v>166</v>
      </c>
      <c r="D9" s="1">
        <v>154</v>
      </c>
      <c r="E9" s="1">
        <v>164</v>
      </c>
      <c r="F9" s="1"/>
      <c r="G9" s="1"/>
    </row>
    <row r="10" spans="1:13" x14ac:dyDescent="0.25">
      <c r="A10" t="s">
        <v>40</v>
      </c>
      <c r="B10" s="1">
        <v>1223</v>
      </c>
      <c r="C10" s="1">
        <v>55</v>
      </c>
      <c r="D10" s="1">
        <v>55</v>
      </c>
      <c r="E10" s="1">
        <v>55</v>
      </c>
      <c r="F10" s="1"/>
      <c r="G10" s="1"/>
    </row>
    <row r="11" spans="1:13" x14ac:dyDescent="0.25">
      <c r="A11" t="s">
        <v>41</v>
      </c>
      <c r="B11" s="1">
        <v>0</v>
      </c>
      <c r="C11" s="1">
        <v>0</v>
      </c>
      <c r="D11" s="1">
        <v>0</v>
      </c>
      <c r="E11" s="1">
        <v>2303</v>
      </c>
      <c r="F11" s="1"/>
      <c r="G11" s="1"/>
    </row>
    <row r="12" spans="1:13" x14ac:dyDescent="0.25">
      <c r="A12" t="s">
        <v>42</v>
      </c>
      <c r="B12" s="1">
        <v>8463</v>
      </c>
      <c r="C12" s="1">
        <v>382</v>
      </c>
      <c r="D12" s="1">
        <v>429</v>
      </c>
      <c r="E12" s="1"/>
      <c r="F12" s="1"/>
      <c r="G12" s="1"/>
    </row>
    <row r="13" spans="1:13" x14ac:dyDescent="0.25">
      <c r="A13" s="7" t="s">
        <v>43</v>
      </c>
      <c r="B13" s="1"/>
      <c r="C13" s="1">
        <v>140522</v>
      </c>
      <c r="D13" s="1"/>
      <c r="E13" s="1"/>
      <c r="F13" s="1"/>
      <c r="G13" s="1"/>
      <c r="M13" s="1"/>
    </row>
    <row r="14" spans="1:13" x14ac:dyDescent="0.25">
      <c r="A14" t="s">
        <v>44</v>
      </c>
      <c r="B14" s="1">
        <v>92</v>
      </c>
      <c r="C14" s="1">
        <v>80</v>
      </c>
      <c r="D14" s="1">
        <v>79</v>
      </c>
      <c r="E14" s="1">
        <v>59</v>
      </c>
      <c r="F14" s="1"/>
      <c r="G14" s="1"/>
    </row>
    <row r="15" spans="1:13" x14ac:dyDescent="0.25">
      <c r="A15" t="s">
        <v>45</v>
      </c>
      <c r="B15" s="1">
        <v>346435</v>
      </c>
      <c r="C15" s="1">
        <v>349450</v>
      </c>
      <c r="D15" s="1">
        <v>362804</v>
      </c>
      <c r="E15" s="1">
        <v>158295</v>
      </c>
      <c r="F15" s="1"/>
      <c r="G15" s="1"/>
    </row>
    <row r="16" spans="1:13" x14ac:dyDescent="0.25">
      <c r="A16" s="2" t="s">
        <v>46</v>
      </c>
      <c r="B16" s="1" t="s">
        <v>37</v>
      </c>
      <c r="C16" s="1" t="s">
        <v>37</v>
      </c>
      <c r="D16" s="1" t="s">
        <v>37</v>
      </c>
      <c r="E16" s="1"/>
      <c r="F16" s="1"/>
      <c r="G16" s="1"/>
    </row>
    <row r="17" spans="1:7" x14ac:dyDescent="0.25">
      <c r="A17" t="s">
        <v>47</v>
      </c>
      <c r="B17" s="1">
        <v>2932</v>
      </c>
      <c r="C17" s="1">
        <v>45</v>
      </c>
      <c r="D17" s="1">
        <v>3798</v>
      </c>
      <c r="E17" s="1">
        <v>1964</v>
      </c>
      <c r="F17" s="1"/>
      <c r="G17" s="1"/>
    </row>
    <row r="18" spans="1:7" x14ac:dyDescent="0.25">
      <c r="A18" t="s">
        <v>48</v>
      </c>
      <c r="B18" s="1">
        <v>190</v>
      </c>
      <c r="C18" s="1">
        <v>15</v>
      </c>
      <c r="D18" s="1">
        <v>964</v>
      </c>
      <c r="E18" s="1">
        <v>0</v>
      </c>
      <c r="F18" s="1"/>
      <c r="G18" s="1"/>
    </row>
    <row r="19" spans="1:7" x14ac:dyDescent="0.25">
      <c r="A19" t="s">
        <v>49</v>
      </c>
      <c r="B19" s="1">
        <v>8219</v>
      </c>
      <c r="C19" s="1">
        <v>6079</v>
      </c>
      <c r="D19" s="1">
        <v>2538</v>
      </c>
      <c r="E19" s="1">
        <v>2899</v>
      </c>
      <c r="F19" s="1"/>
      <c r="G19" s="1"/>
    </row>
    <row r="20" spans="1:7" x14ac:dyDescent="0.25">
      <c r="A20" t="s">
        <v>2</v>
      </c>
      <c r="B20" s="1">
        <v>11341</v>
      </c>
      <c r="C20" s="1">
        <v>6139</v>
      </c>
      <c r="D20" s="1">
        <v>7300</v>
      </c>
      <c r="E20" s="1">
        <v>4863</v>
      </c>
      <c r="F20" s="1"/>
      <c r="G20" s="1"/>
    </row>
    <row r="21" spans="1:7" x14ac:dyDescent="0.25">
      <c r="A21" t="s">
        <v>50</v>
      </c>
      <c r="B21" s="1">
        <v>0</v>
      </c>
      <c r="C21" s="1">
        <v>0</v>
      </c>
      <c r="D21" s="1">
        <v>0</v>
      </c>
      <c r="E21" s="1">
        <v>16</v>
      </c>
      <c r="F21" s="1"/>
      <c r="G21" s="1"/>
    </row>
    <row r="22" spans="1:7" x14ac:dyDescent="0.25">
      <c r="A22" t="s">
        <v>51</v>
      </c>
      <c r="B22" s="1">
        <v>7749</v>
      </c>
      <c r="C22" s="1">
        <v>186</v>
      </c>
      <c r="D22" s="1">
        <v>239</v>
      </c>
      <c r="E22" s="1"/>
      <c r="F22" s="1"/>
      <c r="G22" s="1"/>
    </row>
    <row r="23" spans="1:7" x14ac:dyDescent="0.25">
      <c r="A23" t="s">
        <v>19</v>
      </c>
      <c r="B23" s="1">
        <v>19090</v>
      </c>
      <c r="C23" s="1">
        <v>6325</v>
      </c>
      <c r="D23" s="1">
        <v>7539</v>
      </c>
      <c r="E23" s="1">
        <v>4879</v>
      </c>
      <c r="F23" s="1"/>
      <c r="G23" s="1"/>
    </row>
    <row r="24" spans="1:7" x14ac:dyDescent="0.25">
      <c r="A24" t="s">
        <v>52</v>
      </c>
      <c r="B24" s="1">
        <v>0</v>
      </c>
      <c r="C24" s="1">
        <v>0</v>
      </c>
      <c r="D24" s="1">
        <v>0</v>
      </c>
      <c r="E24" s="1">
        <v>200573</v>
      </c>
      <c r="F24" s="1"/>
      <c r="G24" s="1"/>
    </row>
    <row r="25" spans="1:7" x14ac:dyDescent="0.25">
      <c r="A25" s="2" t="s">
        <v>53</v>
      </c>
      <c r="B25" s="1" t="s">
        <v>37</v>
      </c>
      <c r="C25" s="1" t="s">
        <v>37</v>
      </c>
      <c r="D25" s="1"/>
      <c r="E25" s="1"/>
      <c r="F25" s="1"/>
      <c r="G25" s="1"/>
    </row>
    <row r="26" spans="1:7" x14ac:dyDescent="0.25">
      <c r="A26" t="s">
        <v>54</v>
      </c>
      <c r="B26" s="1">
        <v>5</v>
      </c>
      <c r="C26" s="1">
        <v>5</v>
      </c>
      <c r="D26" s="1">
        <v>5</v>
      </c>
      <c r="E26" s="1">
        <v>1</v>
      </c>
      <c r="F26" s="1"/>
      <c r="G26" s="1"/>
    </row>
    <row r="27" spans="1:7" x14ac:dyDescent="0.25">
      <c r="A27" t="s">
        <v>55</v>
      </c>
      <c r="B27" s="1">
        <v>422063</v>
      </c>
      <c r="C27" s="1">
        <v>419794</v>
      </c>
      <c r="D27" s="1">
        <v>418375</v>
      </c>
      <c r="E27" s="1">
        <v>3812</v>
      </c>
      <c r="F27" s="1"/>
      <c r="G27" s="1"/>
    </row>
    <row r="28" spans="1:7" x14ac:dyDescent="0.25">
      <c r="A28" t="s">
        <v>56</v>
      </c>
      <c r="B28" s="1">
        <v>875</v>
      </c>
      <c r="C28" s="1">
        <v>1012</v>
      </c>
      <c r="D28" s="1"/>
      <c r="E28" s="1"/>
      <c r="F28" s="1"/>
      <c r="G28" s="1"/>
    </row>
    <row r="29" spans="1:7" x14ac:dyDescent="0.25">
      <c r="A29" t="s">
        <v>57</v>
      </c>
      <c r="B29" s="1">
        <v>-95598</v>
      </c>
      <c r="C29" s="1">
        <v>-77686</v>
      </c>
      <c r="D29" s="1">
        <v>-63115</v>
      </c>
      <c r="E29" s="1">
        <v>-50970</v>
      </c>
      <c r="F29" s="1"/>
      <c r="G29" s="1"/>
    </row>
    <row r="30" spans="1:7" x14ac:dyDescent="0.25">
      <c r="A30" t="s">
        <v>12</v>
      </c>
      <c r="B30" s="1">
        <v>327345</v>
      </c>
      <c r="C30" s="1">
        <v>343125</v>
      </c>
      <c r="D30" s="1">
        <v>355265</v>
      </c>
      <c r="E30" s="1">
        <v>-47157</v>
      </c>
      <c r="F30" s="1"/>
      <c r="G30" s="1"/>
    </row>
    <row r="31" spans="1:7" x14ac:dyDescent="0.25">
      <c r="A31" t="s">
        <v>58</v>
      </c>
      <c r="B31" s="1">
        <v>346435</v>
      </c>
      <c r="C31" s="1">
        <v>349450</v>
      </c>
      <c r="D31" s="1">
        <v>362804</v>
      </c>
      <c r="E31" s="1">
        <v>158295</v>
      </c>
      <c r="F31" s="1"/>
      <c r="G31" s="1"/>
    </row>
    <row r="32" spans="1:7" x14ac:dyDescent="0.25">
      <c r="B32" s="1"/>
      <c r="C32" s="1"/>
      <c r="D32" s="1"/>
      <c r="E32" s="1"/>
      <c r="F32" s="1"/>
      <c r="G32" s="1"/>
    </row>
    <row r="33" spans="2:7" x14ac:dyDescent="0.25">
      <c r="B33" s="1"/>
      <c r="C33" s="1"/>
      <c r="D33" s="1"/>
      <c r="E33" s="1"/>
      <c r="F33" s="1"/>
      <c r="G33" s="1"/>
    </row>
    <row r="34" spans="2:7" x14ac:dyDescent="0.25">
      <c r="B34" s="1"/>
      <c r="C34" s="1"/>
      <c r="D34" s="1"/>
      <c r="E34" s="1"/>
      <c r="F34" s="1"/>
      <c r="G34" s="1"/>
    </row>
    <row r="35" spans="2:7" x14ac:dyDescent="0.25">
      <c r="B35" s="1"/>
      <c r="C35" s="1"/>
      <c r="D35" s="1"/>
      <c r="E35" s="1"/>
      <c r="F35" s="1"/>
      <c r="G35" s="1"/>
    </row>
    <row r="36" spans="2:7" x14ac:dyDescent="0.25">
      <c r="B36" s="1"/>
      <c r="C36" s="1"/>
      <c r="D36" s="1"/>
      <c r="E36" s="1"/>
      <c r="F36" s="1"/>
      <c r="G36" s="1"/>
    </row>
    <row r="37" spans="2:7" x14ac:dyDescent="0.25">
      <c r="B37" s="1"/>
      <c r="C37" s="1"/>
      <c r="D37" s="1"/>
      <c r="E37" s="1"/>
      <c r="F37" s="1"/>
      <c r="G37" s="1"/>
    </row>
    <row r="38" spans="2:7" x14ac:dyDescent="0.25">
      <c r="B38" s="1"/>
      <c r="C38" s="1"/>
      <c r="D38" s="1"/>
      <c r="E38" s="1"/>
      <c r="F38" s="1"/>
      <c r="G38" s="1"/>
    </row>
    <row r="39" spans="2:7" x14ac:dyDescent="0.25">
      <c r="B39" s="1"/>
      <c r="C39" s="1"/>
      <c r="D39" s="1"/>
      <c r="E39" s="1"/>
      <c r="F39" s="1"/>
      <c r="G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K16"/>
  <sheetViews>
    <sheetView workbookViewId="0">
      <selection activeCell="A3" sqref="A3:A4"/>
    </sheetView>
  </sheetViews>
  <sheetFormatPr defaultRowHeight="15" x14ac:dyDescent="0.25"/>
  <cols>
    <col min="1" max="1" width="90.5703125" bestFit="1" customWidth="1"/>
    <col min="2" max="4" width="15.42578125" bestFit="1" customWidth="1"/>
    <col min="5" max="5" width="16.42578125" bestFit="1" customWidth="1"/>
    <col min="6" max="8" width="15.42578125" bestFit="1" customWidth="1"/>
    <col min="9" max="9" width="16.42578125" bestFit="1" customWidth="1"/>
  </cols>
  <sheetData>
    <row r="1" spans="1:11" s="2" customFormat="1" ht="15" customHeight="1" x14ac:dyDescent="0.25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60</v>
      </c>
      <c r="G1" s="2" t="s">
        <v>61</v>
      </c>
      <c r="H1" s="2" t="s">
        <v>62</v>
      </c>
      <c r="I1" s="2" t="s">
        <v>63</v>
      </c>
    </row>
    <row r="2" spans="1:11" s="2" customFormat="1" x14ac:dyDescent="0.25">
      <c r="A2" s="2" t="s">
        <v>35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64</v>
      </c>
      <c r="G2" s="2" t="s">
        <v>65</v>
      </c>
      <c r="H2" s="2" t="s">
        <v>66</v>
      </c>
      <c r="I2" s="2" t="s">
        <v>67</v>
      </c>
    </row>
    <row r="3" spans="1:11" x14ac:dyDescent="0.25">
      <c r="A3" s="2" t="s">
        <v>68</v>
      </c>
      <c r="B3" t="s">
        <v>37</v>
      </c>
      <c r="C3" t="s">
        <v>37</v>
      </c>
      <c r="D3" t="s">
        <v>37</v>
      </c>
      <c r="E3" t="s">
        <v>37</v>
      </c>
      <c r="F3" t="s">
        <v>37</v>
      </c>
      <c r="G3" t="s">
        <v>37</v>
      </c>
      <c r="H3" t="s">
        <v>37</v>
      </c>
      <c r="I3" t="s">
        <v>37</v>
      </c>
    </row>
    <row r="4" spans="1:11" x14ac:dyDescent="0.25">
      <c r="A4" t="s">
        <v>69</v>
      </c>
      <c r="B4" s="1">
        <v>30453</v>
      </c>
      <c r="C4" s="1">
        <v>17524</v>
      </c>
      <c r="D4" s="1">
        <v>7354</v>
      </c>
      <c r="E4" s="1">
        <v>21753</v>
      </c>
      <c r="F4" s="1">
        <v>14293</v>
      </c>
      <c r="G4" s="1">
        <v>8659</v>
      </c>
      <c r="H4" s="1">
        <v>3013</v>
      </c>
      <c r="I4" s="1">
        <v>6950</v>
      </c>
      <c r="J4" s="1"/>
      <c r="K4" s="1"/>
    </row>
    <row r="5" spans="1:11" x14ac:dyDescent="0.25">
      <c r="A5" t="s">
        <v>70</v>
      </c>
      <c r="B5" s="1">
        <v>15934</v>
      </c>
      <c r="C5" s="1">
        <v>10383</v>
      </c>
      <c r="D5" s="1">
        <v>5525</v>
      </c>
      <c r="E5" s="1">
        <v>7579</v>
      </c>
      <c r="F5" s="1">
        <v>4695</v>
      </c>
      <c r="G5" s="1">
        <v>2181</v>
      </c>
      <c r="H5" s="1">
        <v>828</v>
      </c>
      <c r="I5" s="1">
        <v>1954</v>
      </c>
      <c r="J5" s="1"/>
      <c r="K5" s="1"/>
    </row>
    <row r="6" spans="1:11" x14ac:dyDescent="0.25">
      <c r="A6" t="s">
        <v>71</v>
      </c>
      <c r="B6" s="1">
        <v>46387</v>
      </c>
      <c r="C6" s="1">
        <v>27907</v>
      </c>
      <c r="D6" s="1">
        <v>12879</v>
      </c>
      <c r="E6" s="1">
        <v>29332</v>
      </c>
      <c r="F6" s="1">
        <v>18988</v>
      </c>
      <c r="G6" s="1">
        <v>10840</v>
      </c>
      <c r="H6" s="1">
        <v>3841</v>
      </c>
      <c r="I6" s="1">
        <v>8904</v>
      </c>
      <c r="J6" s="1"/>
      <c r="K6" s="1"/>
    </row>
    <row r="7" spans="1:11" x14ac:dyDescent="0.25">
      <c r="A7" t="s">
        <v>72</v>
      </c>
      <c r="B7" s="1">
        <v>-46387</v>
      </c>
      <c r="C7" s="1">
        <v>-27907</v>
      </c>
      <c r="D7" s="1">
        <v>-12879</v>
      </c>
      <c r="E7" s="1">
        <v>-29332</v>
      </c>
      <c r="F7" s="1">
        <v>-18988</v>
      </c>
      <c r="G7" s="1">
        <v>-10840</v>
      </c>
      <c r="H7" s="1">
        <v>-3841</v>
      </c>
      <c r="I7" s="1">
        <v>-8904</v>
      </c>
      <c r="J7" s="1"/>
      <c r="K7" s="1"/>
    </row>
    <row r="8" spans="1:11" x14ac:dyDescent="0.25">
      <c r="A8" s="2" t="s">
        <v>73</v>
      </c>
      <c r="B8" s="1" t="s">
        <v>37</v>
      </c>
      <c r="C8" s="1" t="s">
        <v>37</v>
      </c>
      <c r="D8" s="1" t="s">
        <v>37</v>
      </c>
      <c r="E8" s="1" t="s">
        <v>37</v>
      </c>
      <c r="F8" s="1" t="s">
        <v>37</v>
      </c>
      <c r="G8" s="1" t="s">
        <v>37</v>
      </c>
      <c r="H8" s="1" t="s">
        <v>37</v>
      </c>
      <c r="I8" s="1" t="s">
        <v>37</v>
      </c>
      <c r="J8" s="1"/>
      <c r="K8" s="1"/>
    </row>
    <row r="9" spans="1:11" x14ac:dyDescent="0.25">
      <c r="A9" t="s">
        <v>74</v>
      </c>
      <c r="B9" s="1">
        <v>-1</v>
      </c>
      <c r="C9" s="1">
        <v>-1</v>
      </c>
      <c r="D9" s="1"/>
      <c r="E9" s="1"/>
      <c r="F9" s="1">
        <v>0</v>
      </c>
      <c r="G9" s="1">
        <v>0</v>
      </c>
      <c r="H9" s="1"/>
      <c r="I9" s="1"/>
      <c r="J9" s="1"/>
      <c r="K9" s="1"/>
    </row>
    <row r="10" spans="1:11" x14ac:dyDescent="0.25">
      <c r="A10" t="s">
        <v>75</v>
      </c>
      <c r="B10" s="1">
        <v>2787</v>
      </c>
      <c r="C10" s="1">
        <v>1625</v>
      </c>
      <c r="D10" s="1">
        <v>744</v>
      </c>
      <c r="E10" s="1">
        <v>461</v>
      </c>
      <c r="F10" s="1">
        <v>21</v>
      </c>
      <c r="G10" s="1">
        <v>20</v>
      </c>
      <c r="H10" s="1">
        <v>11</v>
      </c>
      <c r="I10" s="1">
        <v>4</v>
      </c>
      <c r="J10" s="1"/>
      <c r="K10" s="1"/>
    </row>
    <row r="11" spans="1:11" x14ac:dyDescent="0.25">
      <c r="A11" t="s">
        <v>76</v>
      </c>
      <c r="B11" s="1">
        <v>0</v>
      </c>
      <c r="C11" s="1">
        <v>0</v>
      </c>
      <c r="D11" s="1"/>
      <c r="E11" s="1">
        <v>-6393</v>
      </c>
      <c r="F11" s="1">
        <v>-6416</v>
      </c>
      <c r="G11" s="1">
        <v>-5300</v>
      </c>
      <c r="H11" s="1"/>
      <c r="I11" s="1">
        <v>-15</v>
      </c>
      <c r="J11" s="1"/>
      <c r="K11" s="1"/>
    </row>
    <row r="12" spans="1:11" x14ac:dyDescent="0.25">
      <c r="A12" t="s">
        <v>77</v>
      </c>
      <c r="B12" s="1">
        <v>-1027</v>
      </c>
      <c r="C12" s="1">
        <v>-433</v>
      </c>
      <c r="D12" s="1">
        <v>-10</v>
      </c>
      <c r="E12" s="1">
        <v>6</v>
      </c>
      <c r="F12" s="1">
        <v>0</v>
      </c>
      <c r="G12" s="1">
        <v>5</v>
      </c>
      <c r="H12" s="1">
        <v>2</v>
      </c>
      <c r="I12" s="1">
        <v>-16</v>
      </c>
      <c r="J12" s="1"/>
      <c r="K12" s="1"/>
    </row>
    <row r="13" spans="1:11" x14ac:dyDescent="0.25">
      <c r="A13" s="2" t="s">
        <v>78</v>
      </c>
      <c r="B13" s="1">
        <v>1759</v>
      </c>
      <c r="C13" s="1">
        <v>1191</v>
      </c>
      <c r="D13" s="1">
        <v>734</v>
      </c>
      <c r="E13" s="1">
        <v>-5926</v>
      </c>
      <c r="F13" s="1">
        <v>-6395</v>
      </c>
      <c r="G13" s="1">
        <v>-5275</v>
      </c>
      <c r="H13" s="1">
        <v>13</v>
      </c>
      <c r="I13" s="1">
        <v>-27</v>
      </c>
      <c r="J13" s="1"/>
      <c r="K13" s="1"/>
    </row>
    <row r="14" spans="1:11" x14ac:dyDescent="0.25">
      <c r="A14" s="2" t="s">
        <v>79</v>
      </c>
      <c r="B14" s="1">
        <v>-44628</v>
      </c>
      <c r="C14" s="1">
        <v>-26716</v>
      </c>
      <c r="D14" s="1">
        <v>-12145</v>
      </c>
      <c r="E14" s="1">
        <v>-35258</v>
      </c>
      <c r="F14" s="1">
        <v>-25383</v>
      </c>
      <c r="G14" s="1">
        <v>-16115</v>
      </c>
      <c r="H14" s="1">
        <v>-3828</v>
      </c>
      <c r="I14" s="1">
        <v>-8931</v>
      </c>
      <c r="J14" s="1"/>
      <c r="K14" s="1"/>
    </row>
    <row r="15" spans="1:11" x14ac:dyDescent="0.25">
      <c r="A15" s="2" t="s">
        <v>80</v>
      </c>
      <c r="B15" s="1">
        <v>-1.42</v>
      </c>
      <c r="C15" s="1">
        <v>-0.92</v>
      </c>
      <c r="D15" s="1">
        <v>-0.51</v>
      </c>
      <c r="E15" s="1">
        <v>-16.989999999999998</v>
      </c>
      <c r="F15" s="1">
        <v>-12.36</v>
      </c>
      <c r="G15" s="1">
        <v>-7.86</v>
      </c>
      <c r="H15" s="1">
        <v>-1.87</v>
      </c>
      <c r="I15" s="1">
        <v>-4.42</v>
      </c>
      <c r="J15" s="1"/>
      <c r="K15" s="1"/>
    </row>
    <row r="16" spans="1:11" x14ac:dyDescent="0.25">
      <c r="A16" s="2" t="s">
        <v>81</v>
      </c>
      <c r="B16" s="1">
        <v>31860716</v>
      </c>
      <c r="C16" s="1">
        <v>29804987</v>
      </c>
      <c r="D16" s="1">
        <v>23699255</v>
      </c>
      <c r="E16" s="1">
        <v>2075753</v>
      </c>
      <c r="F16" s="1">
        <v>2054115</v>
      </c>
      <c r="G16" s="1">
        <v>2048239</v>
      </c>
      <c r="H16" s="1">
        <v>2044380</v>
      </c>
      <c r="I16" s="1">
        <v>2018623</v>
      </c>
      <c r="J16" s="1"/>
      <c r="K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I35"/>
  <sheetViews>
    <sheetView workbookViewId="0"/>
  </sheetViews>
  <sheetFormatPr defaultRowHeight="15" x14ac:dyDescent="0.25"/>
  <cols>
    <col min="1" max="1" width="112" bestFit="1" customWidth="1"/>
    <col min="2" max="4" width="15.42578125" bestFit="1" customWidth="1"/>
    <col min="5" max="5" width="16.42578125" bestFit="1" customWidth="1"/>
    <col min="6" max="8" width="15.42578125" bestFit="1" customWidth="1"/>
    <col min="9" max="9" width="16.42578125" bestFit="1" customWidth="1"/>
  </cols>
  <sheetData>
    <row r="1" spans="1:9" s="2" customFormat="1" x14ac:dyDescent="0.25">
      <c r="A1" s="2" t="s">
        <v>82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60</v>
      </c>
      <c r="G1" s="2" t="s">
        <v>61</v>
      </c>
      <c r="H1" s="2" t="s">
        <v>62</v>
      </c>
      <c r="I1" s="2" t="s">
        <v>63</v>
      </c>
    </row>
    <row r="2" spans="1:9" s="2" customFormat="1" x14ac:dyDescent="0.25">
      <c r="A2" s="2" t="s">
        <v>35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64</v>
      </c>
      <c r="G2" s="2" t="s">
        <v>65</v>
      </c>
      <c r="H2" s="2" t="s">
        <v>66</v>
      </c>
      <c r="I2" s="2" t="s">
        <v>67</v>
      </c>
    </row>
    <row r="3" spans="1:9" s="2" customFormat="1" x14ac:dyDescent="0.25">
      <c r="A3" s="2" t="s">
        <v>83</v>
      </c>
      <c r="B3" s="2" t="s">
        <v>37</v>
      </c>
      <c r="C3" s="2" t="s">
        <v>37</v>
      </c>
      <c r="D3" s="2" t="s">
        <v>37</v>
      </c>
      <c r="E3" s="2" t="s">
        <v>37</v>
      </c>
      <c r="F3" s="2" t="s">
        <v>37</v>
      </c>
      <c r="G3" s="2" t="s">
        <v>37</v>
      </c>
      <c r="H3" s="2" t="s">
        <v>37</v>
      </c>
      <c r="I3" s="2" t="s">
        <v>37</v>
      </c>
    </row>
    <row r="4" spans="1:9" x14ac:dyDescent="0.25">
      <c r="A4" t="s">
        <v>84</v>
      </c>
      <c r="B4" s="1">
        <v>-44628</v>
      </c>
      <c r="C4" s="1">
        <v>-26716</v>
      </c>
      <c r="D4" s="1">
        <v>-12145</v>
      </c>
      <c r="E4" s="1">
        <v>-35258</v>
      </c>
      <c r="F4" s="1">
        <v>-25383</v>
      </c>
      <c r="G4" s="1">
        <v>-16115</v>
      </c>
      <c r="H4" s="1">
        <v>-3828</v>
      </c>
      <c r="I4" s="1">
        <v>-8931</v>
      </c>
    </row>
    <row r="5" spans="1:9" x14ac:dyDescent="0.25">
      <c r="A5" t="s">
        <v>85</v>
      </c>
      <c r="B5" s="1" t="s">
        <v>37</v>
      </c>
      <c r="C5" s="1" t="s">
        <v>37</v>
      </c>
      <c r="D5" s="1" t="s">
        <v>37</v>
      </c>
      <c r="E5" s="1" t="s">
        <v>37</v>
      </c>
      <c r="F5" s="1" t="s">
        <v>37</v>
      </c>
      <c r="G5" s="1" t="s">
        <v>37</v>
      </c>
      <c r="H5" s="1" t="s">
        <v>37</v>
      </c>
      <c r="I5" s="1" t="s">
        <v>37</v>
      </c>
    </row>
    <row r="6" spans="1:9" x14ac:dyDescent="0.25">
      <c r="A6" t="s">
        <v>86</v>
      </c>
      <c r="B6" s="1">
        <v>5295</v>
      </c>
      <c r="C6" s="1">
        <v>3296</v>
      </c>
      <c r="D6" s="1">
        <v>1877</v>
      </c>
      <c r="E6" s="1">
        <v>3643</v>
      </c>
      <c r="F6" s="1">
        <v>1133</v>
      </c>
      <c r="G6" s="1">
        <v>283</v>
      </c>
      <c r="H6" s="1">
        <v>91</v>
      </c>
      <c r="I6" s="1">
        <v>64</v>
      </c>
    </row>
    <row r="7" spans="1:9" x14ac:dyDescent="0.25">
      <c r="A7" t="s">
        <v>76</v>
      </c>
      <c r="B7" s="1">
        <v>0</v>
      </c>
      <c r="C7" s="1">
        <v>0</v>
      </c>
      <c r="D7" s="1"/>
      <c r="E7" s="1">
        <v>6393</v>
      </c>
      <c r="F7" s="1">
        <v>6416</v>
      </c>
      <c r="G7" s="1">
        <v>5300</v>
      </c>
      <c r="H7" s="1"/>
      <c r="I7" s="1">
        <v>15</v>
      </c>
    </row>
    <row r="8" spans="1:9" x14ac:dyDescent="0.25">
      <c r="A8" t="s">
        <v>87</v>
      </c>
      <c r="B8" s="1">
        <v>37</v>
      </c>
      <c r="C8" s="1">
        <v>23</v>
      </c>
      <c r="D8" s="1">
        <v>10</v>
      </c>
      <c r="E8" s="1">
        <v>47</v>
      </c>
      <c r="F8" s="1">
        <v>38</v>
      </c>
      <c r="G8" s="1">
        <v>25</v>
      </c>
      <c r="H8" s="1">
        <v>12</v>
      </c>
      <c r="I8" s="1">
        <v>44</v>
      </c>
    </row>
    <row r="9" spans="1:9" x14ac:dyDescent="0.25">
      <c r="A9" t="s">
        <v>88</v>
      </c>
      <c r="B9" s="1">
        <v>-990</v>
      </c>
      <c r="C9" s="1">
        <v>-400</v>
      </c>
      <c r="D9" s="1"/>
      <c r="E9" s="1"/>
      <c r="F9" s="1">
        <v>0</v>
      </c>
      <c r="G9" s="1">
        <v>0</v>
      </c>
      <c r="H9" s="1"/>
      <c r="I9" s="1"/>
    </row>
    <row r="10" spans="1:9" x14ac:dyDescent="0.25">
      <c r="A10" t="s">
        <v>89</v>
      </c>
      <c r="B10" s="1"/>
      <c r="C10" s="1"/>
      <c r="D10" s="1"/>
      <c r="E10" s="1">
        <v>38</v>
      </c>
      <c r="F10" s="1"/>
      <c r="G10" s="1"/>
      <c r="H10" s="1"/>
      <c r="I10" s="1">
        <v>0</v>
      </c>
    </row>
    <row r="11" spans="1:9" x14ac:dyDescent="0.25">
      <c r="A11" t="s">
        <v>90</v>
      </c>
      <c r="B11" s="1">
        <v>287</v>
      </c>
      <c r="C11" s="1">
        <v>94</v>
      </c>
      <c r="D11" s="1">
        <v>47</v>
      </c>
      <c r="E11" s="1"/>
      <c r="F11" s="1">
        <v>0</v>
      </c>
      <c r="G11" s="1">
        <v>0</v>
      </c>
      <c r="H11" s="1">
        <v>0</v>
      </c>
      <c r="I11" s="1"/>
    </row>
    <row r="12" spans="1:9" x14ac:dyDescent="0.25">
      <c r="A12" s="2" t="s">
        <v>91</v>
      </c>
      <c r="B12" s="1" t="s">
        <v>37</v>
      </c>
      <c r="C12" s="1" t="s">
        <v>37</v>
      </c>
      <c r="D12" s="1" t="s">
        <v>37</v>
      </c>
      <c r="E12" s="1" t="s">
        <v>37</v>
      </c>
      <c r="F12" s="1" t="s">
        <v>37</v>
      </c>
      <c r="G12" s="1" t="s">
        <v>37</v>
      </c>
      <c r="H12" s="1" t="s">
        <v>37</v>
      </c>
      <c r="I12" s="1" t="s">
        <v>37</v>
      </c>
    </row>
    <row r="13" spans="1:9" x14ac:dyDescent="0.25">
      <c r="A13" t="s">
        <v>38</v>
      </c>
      <c r="B13" s="1">
        <v>-2308</v>
      </c>
      <c r="C13" s="1">
        <v>-2708</v>
      </c>
      <c r="D13" s="1">
        <v>-3848</v>
      </c>
      <c r="E13" s="1">
        <v>-1024</v>
      </c>
      <c r="F13" s="1">
        <v>-270</v>
      </c>
      <c r="G13" s="1">
        <v>-302</v>
      </c>
      <c r="H13" s="1">
        <v>-1195</v>
      </c>
      <c r="I13" s="1">
        <v>12</v>
      </c>
    </row>
    <row r="14" spans="1:9" x14ac:dyDescent="0.25">
      <c r="A14" t="s">
        <v>44</v>
      </c>
      <c r="B14" s="1">
        <v>-33</v>
      </c>
      <c r="C14" s="1">
        <v>-21</v>
      </c>
      <c r="D14" s="1">
        <v>-20</v>
      </c>
      <c r="E14" s="1">
        <v>-51</v>
      </c>
      <c r="F14" s="1">
        <v>-25</v>
      </c>
      <c r="G14" s="1">
        <v>-15</v>
      </c>
      <c r="H14" s="1">
        <v>-16</v>
      </c>
      <c r="I14" s="1">
        <v>-3</v>
      </c>
    </row>
    <row r="15" spans="1:9" x14ac:dyDescent="0.25">
      <c r="A15" t="s">
        <v>47</v>
      </c>
      <c r="B15" s="1">
        <v>1528</v>
      </c>
      <c r="C15" s="1">
        <v>-1359</v>
      </c>
      <c r="D15" s="1">
        <v>2394</v>
      </c>
      <c r="E15" s="1">
        <v>1454</v>
      </c>
      <c r="F15" s="1">
        <v>496</v>
      </c>
      <c r="G15" s="1">
        <v>270</v>
      </c>
      <c r="H15" s="1">
        <v>-54</v>
      </c>
      <c r="I15" s="1">
        <v>264</v>
      </c>
    </row>
    <row r="16" spans="1:9" x14ac:dyDescent="0.25">
      <c r="A16" t="s">
        <v>48</v>
      </c>
      <c r="B16" s="1">
        <v>190</v>
      </c>
      <c r="C16" s="1">
        <v>15</v>
      </c>
      <c r="D16" s="1">
        <v>964</v>
      </c>
      <c r="E16" s="1">
        <v>-1707</v>
      </c>
      <c r="F16" s="1">
        <v>-453</v>
      </c>
      <c r="G16" s="1">
        <v>-1637</v>
      </c>
      <c r="H16" s="1">
        <v>-1707</v>
      </c>
      <c r="I16" s="1">
        <v>-213</v>
      </c>
    </row>
    <row r="17" spans="1:9" x14ac:dyDescent="0.25">
      <c r="A17" t="s">
        <v>49</v>
      </c>
      <c r="B17" s="1">
        <v>4551</v>
      </c>
      <c r="C17" s="1">
        <v>2994</v>
      </c>
      <c r="D17" s="1">
        <v>-547</v>
      </c>
      <c r="E17" s="1">
        <v>1791</v>
      </c>
      <c r="F17" s="1">
        <v>860</v>
      </c>
      <c r="G17" s="1">
        <v>313</v>
      </c>
      <c r="H17" s="1">
        <v>-181</v>
      </c>
      <c r="I17" s="1">
        <v>294</v>
      </c>
    </row>
    <row r="18" spans="1:9" x14ac:dyDescent="0.25">
      <c r="A18" t="s">
        <v>51</v>
      </c>
      <c r="B18" s="1">
        <v>-301</v>
      </c>
      <c r="C18" s="1">
        <v>-104</v>
      </c>
      <c r="D18" s="1">
        <v>-51</v>
      </c>
      <c r="E18" s="1"/>
      <c r="F18" s="1" t="s">
        <v>37</v>
      </c>
      <c r="G18" s="1" t="s">
        <v>37</v>
      </c>
      <c r="H18" s="1" t="s">
        <v>37</v>
      </c>
      <c r="I18" s="1"/>
    </row>
    <row r="19" spans="1:9" x14ac:dyDescent="0.25">
      <c r="A19" t="s">
        <v>92</v>
      </c>
      <c r="B19" s="1">
        <v>-36372</v>
      </c>
      <c r="C19" s="1">
        <v>-24886</v>
      </c>
      <c r="D19" s="1">
        <v>-11319</v>
      </c>
      <c r="E19" s="1">
        <v>-24674</v>
      </c>
      <c r="F19" s="1">
        <v>-17188</v>
      </c>
      <c r="G19" s="1">
        <v>-11878</v>
      </c>
      <c r="H19" s="1">
        <v>-6878</v>
      </c>
      <c r="I19" s="1">
        <v>-8454</v>
      </c>
    </row>
    <row r="20" spans="1:9" x14ac:dyDescent="0.25">
      <c r="A20" s="2" t="s">
        <v>93</v>
      </c>
      <c r="B20" s="1" t="s">
        <v>37</v>
      </c>
      <c r="C20" s="1" t="s">
        <v>37</v>
      </c>
      <c r="D20" s="1" t="s">
        <v>37</v>
      </c>
      <c r="E20" s="1" t="s">
        <v>37</v>
      </c>
      <c r="F20" s="1" t="s">
        <v>37</v>
      </c>
      <c r="G20" s="1" t="s">
        <v>37</v>
      </c>
      <c r="H20" s="1" t="s">
        <v>37</v>
      </c>
      <c r="I20" s="1" t="s">
        <v>37</v>
      </c>
    </row>
    <row r="21" spans="1:9" x14ac:dyDescent="0.25">
      <c r="A21" t="s">
        <v>94</v>
      </c>
      <c r="B21" s="1">
        <v>-33</v>
      </c>
      <c r="C21" s="1">
        <v>-25</v>
      </c>
      <c r="D21" s="1">
        <v>0</v>
      </c>
      <c r="E21" s="1">
        <v>-21</v>
      </c>
      <c r="F21" s="1">
        <v>-19</v>
      </c>
      <c r="G21" s="1">
        <v>-8</v>
      </c>
      <c r="H21" s="1">
        <v>-10</v>
      </c>
      <c r="I21" s="1">
        <v>-76</v>
      </c>
    </row>
    <row r="22" spans="1:9" x14ac:dyDescent="0.25">
      <c r="A22" t="s">
        <v>95</v>
      </c>
      <c r="B22" s="1">
        <v>17765</v>
      </c>
      <c r="C22" s="1"/>
      <c r="D22" s="1"/>
      <c r="E22" s="1"/>
      <c r="F22" s="1">
        <v>0</v>
      </c>
      <c r="G22" s="1"/>
      <c r="H22" s="1"/>
      <c r="I22" s="1"/>
    </row>
    <row r="23" spans="1:9" x14ac:dyDescent="0.25">
      <c r="A23" t="s">
        <v>96</v>
      </c>
      <c r="B23" s="1">
        <v>-292775</v>
      </c>
      <c r="C23" s="1">
        <v>-279615</v>
      </c>
      <c r="D23" s="1"/>
      <c r="E23" s="1"/>
      <c r="F23" s="1">
        <v>0</v>
      </c>
      <c r="G23" s="1">
        <v>0</v>
      </c>
      <c r="H23" s="1"/>
      <c r="I23" s="1"/>
    </row>
    <row r="24" spans="1:9" x14ac:dyDescent="0.25">
      <c r="A24" t="s">
        <v>97</v>
      </c>
      <c r="B24" s="1">
        <v>-275043</v>
      </c>
      <c r="C24" s="1">
        <v>-279640</v>
      </c>
      <c r="D24" s="1">
        <v>0</v>
      </c>
      <c r="E24" s="1">
        <v>-21</v>
      </c>
      <c r="F24" s="1">
        <v>-19</v>
      </c>
      <c r="G24" s="1">
        <v>-8</v>
      </c>
      <c r="H24" s="1">
        <v>-10</v>
      </c>
      <c r="I24" s="1">
        <v>-76</v>
      </c>
    </row>
    <row r="25" spans="1:9" x14ac:dyDescent="0.25">
      <c r="A25" s="2" t="s">
        <v>98</v>
      </c>
      <c r="B25" s="1" t="s">
        <v>37</v>
      </c>
      <c r="C25" s="1" t="s">
        <v>37</v>
      </c>
      <c r="D25" s="1" t="s">
        <v>37</v>
      </c>
      <c r="E25" s="1" t="s">
        <v>37</v>
      </c>
      <c r="F25" s="1" t="s">
        <v>37</v>
      </c>
      <c r="G25" s="1" t="s">
        <v>37</v>
      </c>
      <c r="H25" s="1" t="s">
        <v>37</v>
      </c>
      <c r="I25" s="1" t="s">
        <v>37</v>
      </c>
    </row>
    <row r="26" spans="1:9" x14ac:dyDescent="0.25">
      <c r="A26" t="s">
        <v>99</v>
      </c>
      <c r="B26" s="1">
        <v>0</v>
      </c>
      <c r="C26" s="1"/>
      <c r="D26" s="1"/>
      <c r="E26" s="1">
        <v>129499</v>
      </c>
      <c r="F26" s="1">
        <v>44669</v>
      </c>
      <c r="G26" s="1"/>
      <c r="H26" s="1"/>
      <c r="I26" s="1">
        <v>52312</v>
      </c>
    </row>
    <row r="27" spans="1:9" x14ac:dyDescent="0.25">
      <c r="A27" t="s">
        <v>100</v>
      </c>
      <c r="B27" s="1">
        <v>270</v>
      </c>
      <c r="C27" s="1"/>
      <c r="D27" s="1"/>
      <c r="E27" s="1"/>
      <c r="F27" s="1">
        <v>0</v>
      </c>
      <c r="G27" s="1"/>
      <c r="H27" s="1"/>
      <c r="I27" s="1"/>
    </row>
    <row r="28" spans="1:9" x14ac:dyDescent="0.25">
      <c r="A28" t="s">
        <v>101</v>
      </c>
      <c r="B28" s="1">
        <v>213844</v>
      </c>
      <c r="C28" s="1">
        <v>213844</v>
      </c>
      <c r="D28" s="1">
        <v>213844</v>
      </c>
      <c r="E28" s="1"/>
      <c r="F28" s="1">
        <v>0</v>
      </c>
      <c r="G28" s="1">
        <v>0</v>
      </c>
      <c r="H28" s="1">
        <v>0</v>
      </c>
      <c r="I28" s="1"/>
    </row>
    <row r="29" spans="1:9" x14ac:dyDescent="0.25">
      <c r="A29" t="s">
        <v>102</v>
      </c>
      <c r="B29" s="1">
        <v>0</v>
      </c>
      <c r="C29" s="1">
        <v>0</v>
      </c>
      <c r="D29" s="1"/>
      <c r="E29" s="1">
        <v>-1743</v>
      </c>
      <c r="F29" s="1">
        <v>-408</v>
      </c>
      <c r="G29" s="1">
        <v>-70</v>
      </c>
      <c r="H29" s="1"/>
      <c r="I29" s="1">
        <v>0</v>
      </c>
    </row>
    <row r="30" spans="1:9" x14ac:dyDescent="0.25">
      <c r="A30" s="2" t="s">
        <v>103</v>
      </c>
      <c r="B30" s="1">
        <v>214114</v>
      </c>
      <c r="C30" s="1">
        <v>213844</v>
      </c>
      <c r="D30" s="1">
        <v>213844</v>
      </c>
      <c r="E30" s="1">
        <v>127756</v>
      </c>
      <c r="F30" s="1">
        <v>44261</v>
      </c>
      <c r="G30" s="1">
        <v>-70</v>
      </c>
      <c r="H30" s="1">
        <v>0</v>
      </c>
      <c r="I30" s="1">
        <v>52312</v>
      </c>
    </row>
    <row r="31" spans="1:9" x14ac:dyDescent="0.25">
      <c r="A31" s="2" t="s">
        <v>104</v>
      </c>
      <c r="B31" s="1">
        <v>-97301</v>
      </c>
      <c r="C31" s="1">
        <v>-90682</v>
      </c>
      <c r="D31" s="1">
        <v>202525</v>
      </c>
      <c r="E31" s="1">
        <v>103061</v>
      </c>
      <c r="F31" s="1">
        <v>27054</v>
      </c>
      <c r="G31" s="1">
        <v>-11956</v>
      </c>
      <c r="H31" s="1">
        <v>-6888</v>
      </c>
      <c r="I31" s="1">
        <v>43782</v>
      </c>
    </row>
    <row r="32" spans="1:9" x14ac:dyDescent="0.25">
      <c r="A32" s="2" t="s">
        <v>105</v>
      </c>
      <c r="B32" s="1">
        <v>154721</v>
      </c>
      <c r="C32" s="1">
        <v>154721</v>
      </c>
      <c r="D32" s="1">
        <v>154721</v>
      </c>
      <c r="E32" s="1">
        <v>51660</v>
      </c>
      <c r="F32" s="1">
        <v>51660</v>
      </c>
      <c r="G32" s="1">
        <v>51660</v>
      </c>
      <c r="H32" s="1">
        <v>51660</v>
      </c>
      <c r="I32" s="1">
        <v>7878</v>
      </c>
    </row>
    <row r="33" spans="1:9" x14ac:dyDescent="0.25">
      <c r="A33" s="2" t="s">
        <v>106</v>
      </c>
      <c r="B33" s="1">
        <v>57420</v>
      </c>
      <c r="C33" s="1">
        <v>64039</v>
      </c>
      <c r="D33" s="1">
        <v>357246</v>
      </c>
      <c r="E33" s="1">
        <v>154721</v>
      </c>
      <c r="F33" s="1">
        <v>78714</v>
      </c>
      <c r="G33" s="1">
        <v>39704</v>
      </c>
      <c r="H33" s="1">
        <v>44772</v>
      </c>
      <c r="I33" s="1">
        <v>51660</v>
      </c>
    </row>
    <row r="34" spans="1:9" x14ac:dyDescent="0.25">
      <c r="B34" s="1"/>
      <c r="C34" s="1"/>
      <c r="D34" s="1"/>
      <c r="E34" s="1"/>
      <c r="F34" s="1"/>
      <c r="G34" s="1"/>
      <c r="H34" s="1"/>
      <c r="I34" s="1"/>
    </row>
    <row r="35" spans="1:9" x14ac:dyDescent="0.25">
      <c r="B35" s="1"/>
      <c r="C35" s="1"/>
      <c r="D35" s="1"/>
      <c r="E35" s="1"/>
      <c r="F35" s="1"/>
      <c r="G35" s="1"/>
      <c r="H35" s="1"/>
      <c r="I35" s="1"/>
    </row>
  </sheetData>
  <hyperlinks>
    <hyperlink ref="A10" r:id="rId1" xr:uid="{BEEC92D1-DBDC-4D1C-B1A2-949E7D369C4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workbookViewId="0">
      <selection activeCell="A2" sqref="A1:A2"/>
    </sheetView>
  </sheetViews>
  <sheetFormatPr defaultColWidth="9" defaultRowHeight="15" x14ac:dyDescent="0.25"/>
  <cols>
    <col min="1" max="1" width="71" bestFit="1" customWidth="1"/>
    <col min="2" max="3" width="12.42578125" bestFit="1" customWidth="1"/>
  </cols>
  <sheetData>
    <row r="1" spans="1:11" x14ac:dyDescent="0.25">
      <c r="A1" s="2" t="s">
        <v>30</v>
      </c>
      <c r="B1" t="s">
        <v>34</v>
      </c>
      <c r="C1" t="s">
        <v>67</v>
      </c>
    </row>
    <row r="2" spans="1:11" x14ac:dyDescent="0.25">
      <c r="A2" s="2" t="s">
        <v>35</v>
      </c>
    </row>
    <row r="3" spans="1:11" x14ac:dyDescent="0.25">
      <c r="A3" s="2" t="s">
        <v>36</v>
      </c>
    </row>
    <row r="4" spans="1:11" x14ac:dyDescent="0.25">
      <c r="A4" t="s">
        <v>4</v>
      </c>
      <c r="B4" s="1">
        <v>154666</v>
      </c>
      <c r="C4" s="1">
        <v>51660</v>
      </c>
      <c r="D4" s="1"/>
      <c r="E4" s="1"/>
    </row>
    <row r="5" spans="1:11" x14ac:dyDescent="0.25">
      <c r="A5" t="s">
        <v>5</v>
      </c>
      <c r="B5" s="1"/>
      <c r="C5" s="1"/>
      <c r="D5" s="1"/>
      <c r="E5" s="1"/>
    </row>
    <row r="6" spans="1:11" x14ac:dyDescent="0.25">
      <c r="A6" t="s">
        <v>6</v>
      </c>
      <c r="B6" s="1"/>
      <c r="C6" s="1"/>
      <c r="D6" s="1"/>
      <c r="E6" s="1"/>
    </row>
    <row r="7" spans="1:11" x14ac:dyDescent="0.25">
      <c r="A7" t="s">
        <v>38</v>
      </c>
      <c r="B7" s="1">
        <v>1048</v>
      </c>
      <c r="C7" s="1">
        <v>24</v>
      </c>
      <c r="D7" s="1"/>
      <c r="E7" s="1"/>
    </row>
    <row r="8" spans="1:11" x14ac:dyDescent="0.25">
      <c r="A8" t="s">
        <v>1</v>
      </c>
      <c r="B8" s="1">
        <v>155714</v>
      </c>
      <c r="C8" s="1">
        <v>51684</v>
      </c>
      <c r="D8" s="1"/>
      <c r="E8" s="1"/>
    </row>
    <row r="9" spans="1:11" x14ac:dyDescent="0.25">
      <c r="A9" t="s">
        <v>39</v>
      </c>
      <c r="B9" s="1">
        <v>164</v>
      </c>
      <c r="C9" s="1">
        <v>134</v>
      </c>
      <c r="D9" s="1"/>
      <c r="E9" s="1"/>
    </row>
    <row r="10" spans="1:11" x14ac:dyDescent="0.25">
      <c r="A10" t="s">
        <v>40</v>
      </c>
      <c r="B10" s="1">
        <v>55</v>
      </c>
      <c r="C10" s="1">
        <v>0</v>
      </c>
      <c r="D10" s="1"/>
      <c r="E10" s="1"/>
    </row>
    <row r="11" spans="1:11" x14ac:dyDescent="0.25">
      <c r="A11" t="s">
        <v>41</v>
      </c>
      <c r="B11" s="1">
        <v>2303</v>
      </c>
      <c r="C11" s="1">
        <v>0</v>
      </c>
      <c r="D11" s="1"/>
      <c r="E11" s="1"/>
    </row>
    <row r="12" spans="1:11" x14ac:dyDescent="0.25">
      <c r="A12" t="s">
        <v>42</v>
      </c>
      <c r="B12" s="1"/>
      <c r="C12" s="1"/>
      <c r="D12" s="1"/>
      <c r="E12" s="1"/>
    </row>
    <row r="13" spans="1:11" x14ac:dyDescent="0.25">
      <c r="A13" t="s">
        <v>43</v>
      </c>
      <c r="B13" s="1"/>
      <c r="C13" s="1"/>
      <c r="D13" s="1"/>
      <c r="E13" s="1"/>
      <c r="K13" s="1"/>
    </row>
    <row r="14" spans="1:11" x14ac:dyDescent="0.25">
      <c r="A14" t="s">
        <v>44</v>
      </c>
      <c r="B14" s="1">
        <v>59</v>
      </c>
      <c r="C14" s="1">
        <v>8</v>
      </c>
      <c r="D14" s="1"/>
      <c r="E14" s="1"/>
    </row>
    <row r="15" spans="1:11" x14ac:dyDescent="0.25">
      <c r="A15" t="s">
        <v>45</v>
      </c>
      <c r="B15" s="1">
        <v>158295</v>
      </c>
      <c r="C15" s="1">
        <v>51826</v>
      </c>
      <c r="D15" s="1"/>
      <c r="E15" s="1"/>
    </row>
    <row r="16" spans="1:11" x14ac:dyDescent="0.25">
      <c r="A16" s="2" t="s">
        <v>46</v>
      </c>
      <c r="B16" s="1"/>
      <c r="C16" s="1"/>
      <c r="D16" s="1"/>
      <c r="E16" s="1"/>
    </row>
    <row r="17" spans="1:5" x14ac:dyDescent="0.25">
      <c r="A17" t="s">
        <v>47</v>
      </c>
      <c r="B17" s="1">
        <v>1964</v>
      </c>
      <c r="C17" s="1">
        <v>416</v>
      </c>
      <c r="D17" s="1"/>
      <c r="E17" s="1"/>
    </row>
    <row r="18" spans="1:5" x14ac:dyDescent="0.25">
      <c r="A18" t="s">
        <v>48</v>
      </c>
      <c r="B18" s="1">
        <v>0</v>
      </c>
      <c r="C18" s="1">
        <v>1707</v>
      </c>
      <c r="D18" s="1"/>
      <c r="E18" s="1"/>
    </row>
    <row r="19" spans="1:5" x14ac:dyDescent="0.25">
      <c r="A19" t="s">
        <v>49</v>
      </c>
      <c r="B19" s="1">
        <v>2899</v>
      </c>
      <c r="C19" s="1">
        <v>452</v>
      </c>
      <c r="D19" s="1"/>
      <c r="E19" s="1"/>
    </row>
    <row r="20" spans="1:5" x14ac:dyDescent="0.25">
      <c r="A20" t="s">
        <v>2</v>
      </c>
      <c r="B20" s="1">
        <v>4863</v>
      </c>
      <c r="C20" s="1">
        <v>2575</v>
      </c>
      <c r="D20" s="1"/>
      <c r="E20" s="1"/>
    </row>
    <row r="21" spans="1:5" x14ac:dyDescent="0.25">
      <c r="A21" t="s">
        <v>50</v>
      </c>
      <c r="B21" s="1">
        <v>16</v>
      </c>
      <c r="C21" s="1">
        <v>4023</v>
      </c>
      <c r="D21" s="1"/>
      <c r="E21" s="1"/>
    </row>
    <row r="22" spans="1:5" x14ac:dyDescent="0.25">
      <c r="A22" t="s">
        <v>51</v>
      </c>
      <c r="B22" s="1"/>
      <c r="C22" s="1"/>
      <c r="D22" s="1"/>
      <c r="E22" s="1"/>
    </row>
    <row r="23" spans="1:5" x14ac:dyDescent="0.25">
      <c r="A23" t="s">
        <v>19</v>
      </c>
      <c r="B23" s="1">
        <v>4879</v>
      </c>
      <c r="C23" s="1">
        <v>6598</v>
      </c>
      <c r="D23" s="1"/>
      <c r="E23" s="1"/>
    </row>
    <row r="24" spans="1:5" x14ac:dyDescent="0.25">
      <c r="A24" t="s">
        <v>52</v>
      </c>
      <c r="B24" s="1">
        <v>200573</v>
      </c>
      <c r="C24" s="1">
        <v>60770</v>
      </c>
      <c r="D24" s="1"/>
      <c r="E24" s="1"/>
    </row>
    <row r="25" spans="1:5" x14ac:dyDescent="0.25">
      <c r="A25" t="s">
        <v>53</v>
      </c>
      <c r="B25" s="1"/>
      <c r="C25" s="1"/>
      <c r="D25" s="1"/>
      <c r="E25" s="1"/>
    </row>
    <row r="26" spans="1:5" x14ac:dyDescent="0.25">
      <c r="A26" t="s">
        <v>54</v>
      </c>
      <c r="B26" s="1">
        <v>1</v>
      </c>
      <c r="C26" s="1">
        <v>1</v>
      </c>
      <c r="D26" s="1"/>
      <c r="E26" s="1"/>
    </row>
    <row r="27" spans="1:5" x14ac:dyDescent="0.25">
      <c r="A27" t="s">
        <v>55</v>
      </c>
      <c r="B27" s="1">
        <v>3812</v>
      </c>
      <c r="C27" s="1">
        <v>169</v>
      </c>
      <c r="D27" s="1"/>
      <c r="E27" s="1"/>
    </row>
    <row r="28" spans="1:5" x14ac:dyDescent="0.25">
      <c r="A28" t="s">
        <v>56</v>
      </c>
      <c r="B28" s="1"/>
      <c r="C28" s="1"/>
      <c r="D28" s="1"/>
      <c r="E28" s="1"/>
    </row>
    <row r="29" spans="1:5" x14ac:dyDescent="0.25">
      <c r="A29" t="s">
        <v>57</v>
      </c>
      <c r="B29" s="1">
        <v>-50970</v>
      </c>
      <c r="C29" s="1">
        <v>-15712</v>
      </c>
      <c r="D29" s="1"/>
      <c r="E29" s="1"/>
    </row>
    <row r="30" spans="1:5" x14ac:dyDescent="0.25">
      <c r="A30" t="s">
        <v>12</v>
      </c>
      <c r="B30" s="1">
        <v>-47157</v>
      </c>
      <c r="C30" s="1">
        <v>-15542</v>
      </c>
      <c r="D30" s="1"/>
      <c r="E30" s="1"/>
    </row>
    <row r="31" spans="1:5" x14ac:dyDescent="0.25">
      <c r="A31" t="s">
        <v>58</v>
      </c>
      <c r="B31" s="1">
        <v>158295</v>
      </c>
      <c r="C31" s="1">
        <v>51826</v>
      </c>
      <c r="D31" s="1"/>
      <c r="E31" s="1"/>
    </row>
    <row r="32" spans="1:5" x14ac:dyDescent="0.25">
      <c r="B32" s="1"/>
      <c r="C32" s="1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  <row r="35" spans="2:5" x14ac:dyDescent="0.25">
      <c r="B35" s="1"/>
      <c r="C35" s="1"/>
      <c r="D35" s="1"/>
      <c r="E35" s="1"/>
    </row>
    <row r="36" spans="2:5" x14ac:dyDescent="0.25">
      <c r="B36" s="1"/>
      <c r="C36" s="1"/>
      <c r="D36" s="1"/>
      <c r="E36" s="1"/>
    </row>
    <row r="37" spans="2:5" x14ac:dyDescent="0.25">
      <c r="B37" s="1"/>
      <c r="C37" s="1"/>
      <c r="D37" s="1"/>
      <c r="E37" s="1"/>
    </row>
    <row r="38" spans="2:5" x14ac:dyDescent="0.25">
      <c r="B38" s="1"/>
      <c r="C38" s="1"/>
      <c r="D38" s="1"/>
      <c r="E38" s="1"/>
    </row>
    <row r="39" spans="2:5" x14ac:dyDescent="0.25">
      <c r="B39" s="1"/>
      <c r="C39" s="1"/>
      <c r="D39" s="1"/>
      <c r="E39" s="1"/>
    </row>
  </sheetData>
  <hyperlinks>
    <hyperlink ref="A6" r:id="rId1" xr:uid="{CD5FBE25-542F-4B5C-B0EC-C7E514D26F4C}"/>
    <hyperlink ref="A13" r:id="rId2" xr:uid="{D2127070-61F8-4BD7-9506-C8C5FE6FA35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E24"/>
  <sheetViews>
    <sheetView workbookViewId="0">
      <selection activeCell="H1" sqref="H1:H1048576"/>
    </sheetView>
  </sheetViews>
  <sheetFormatPr defaultRowHeight="15" x14ac:dyDescent="0.25"/>
  <cols>
    <col min="1" max="1" width="90.5703125" bestFit="1" customWidth="1"/>
    <col min="2" max="3" width="16.42578125" bestFit="1" customWidth="1"/>
  </cols>
  <sheetData>
    <row r="1" spans="1:5" s="2" customFormat="1" ht="15" customHeight="1" x14ac:dyDescent="0.25">
      <c r="A1" s="2" t="s">
        <v>59</v>
      </c>
      <c r="B1" s="2" t="s">
        <v>63</v>
      </c>
      <c r="C1" s="2" t="s">
        <v>63</v>
      </c>
    </row>
    <row r="2" spans="1:5" s="2" customFormat="1" x14ac:dyDescent="0.25">
      <c r="A2" s="2" t="s">
        <v>35</v>
      </c>
      <c r="B2" s="2" t="s">
        <v>34</v>
      </c>
      <c r="C2" s="2" t="s">
        <v>67</v>
      </c>
    </row>
    <row r="3" spans="1:5" x14ac:dyDescent="0.25">
      <c r="A3" s="2" t="s">
        <v>68</v>
      </c>
      <c r="B3" t="s">
        <v>37</v>
      </c>
      <c r="C3" t="s">
        <v>37</v>
      </c>
    </row>
    <row r="4" spans="1:5" x14ac:dyDescent="0.25">
      <c r="A4" t="s">
        <v>69</v>
      </c>
      <c r="B4" s="1">
        <v>21753</v>
      </c>
      <c r="C4" s="1">
        <v>6950</v>
      </c>
      <c r="D4" s="1"/>
      <c r="E4" s="1"/>
    </row>
    <row r="5" spans="1:5" x14ac:dyDescent="0.25">
      <c r="A5" t="s">
        <v>70</v>
      </c>
      <c r="B5" s="1">
        <v>7579</v>
      </c>
      <c r="C5" s="1">
        <v>1954</v>
      </c>
      <c r="D5" s="1"/>
      <c r="E5" s="1"/>
    </row>
    <row r="6" spans="1:5" x14ac:dyDescent="0.25">
      <c r="A6" t="s">
        <v>71</v>
      </c>
      <c r="B6" s="1">
        <v>29332</v>
      </c>
      <c r="C6" s="1">
        <v>8904</v>
      </c>
      <c r="D6" s="1"/>
      <c r="E6" s="1"/>
    </row>
    <row r="7" spans="1:5" x14ac:dyDescent="0.25">
      <c r="A7" t="s">
        <v>72</v>
      </c>
      <c r="B7" s="1">
        <v>-29332</v>
      </c>
      <c r="C7" s="1">
        <v>-8904</v>
      </c>
      <c r="D7" s="1"/>
      <c r="E7" s="1"/>
    </row>
    <row r="8" spans="1:5" x14ac:dyDescent="0.25">
      <c r="A8" s="2" t="s">
        <v>73</v>
      </c>
      <c r="B8" s="1" t="s">
        <v>37</v>
      </c>
      <c r="C8" s="1" t="s">
        <v>37</v>
      </c>
      <c r="D8" s="1"/>
      <c r="E8" s="1"/>
    </row>
    <row r="9" spans="1:5" x14ac:dyDescent="0.25">
      <c r="A9" t="s">
        <v>74</v>
      </c>
      <c r="B9" s="1"/>
      <c r="C9" s="1"/>
      <c r="D9" s="1"/>
      <c r="E9" s="1"/>
    </row>
    <row r="10" spans="1:5" x14ac:dyDescent="0.25">
      <c r="A10" t="s">
        <v>75</v>
      </c>
      <c r="B10" s="1">
        <v>461</v>
      </c>
      <c r="C10" s="1">
        <v>4</v>
      </c>
      <c r="D10" s="1"/>
      <c r="E10" s="1"/>
    </row>
    <row r="11" spans="1:5" x14ac:dyDescent="0.25">
      <c r="A11" t="s">
        <v>76</v>
      </c>
      <c r="B11" s="1">
        <v>-6393</v>
      </c>
      <c r="C11" s="1">
        <v>-15</v>
      </c>
      <c r="D11" s="1"/>
      <c r="E11" s="1"/>
    </row>
    <row r="12" spans="1:5" x14ac:dyDescent="0.25">
      <c r="A12" t="s">
        <v>77</v>
      </c>
      <c r="B12" s="1">
        <v>6</v>
      </c>
      <c r="C12" s="1">
        <v>-16</v>
      </c>
      <c r="D12" s="1"/>
      <c r="E12" s="1"/>
    </row>
    <row r="13" spans="1:5" x14ac:dyDescent="0.25">
      <c r="A13" t="s">
        <v>78</v>
      </c>
      <c r="B13" s="1">
        <v>-5926</v>
      </c>
      <c r="C13" s="1">
        <v>-27</v>
      </c>
      <c r="D13" s="1"/>
      <c r="E13" s="1"/>
    </row>
    <row r="14" spans="1:5" x14ac:dyDescent="0.25">
      <c r="A14" t="s">
        <v>79</v>
      </c>
      <c r="B14" s="1">
        <v>-35258</v>
      </c>
      <c r="C14" s="1">
        <v>-8931</v>
      </c>
      <c r="D14" s="1"/>
      <c r="E14" s="1"/>
    </row>
    <row r="15" spans="1:5" x14ac:dyDescent="0.25">
      <c r="A15" t="s">
        <v>80</v>
      </c>
      <c r="B15" s="1">
        <v>-16.989999999999998</v>
      </c>
      <c r="C15" s="1">
        <v>-4.42</v>
      </c>
      <c r="D15" s="1"/>
      <c r="E15" s="1"/>
    </row>
    <row r="16" spans="1:5" x14ac:dyDescent="0.25">
      <c r="A16" t="s">
        <v>81</v>
      </c>
      <c r="B16" s="1">
        <v>2075753</v>
      </c>
      <c r="C16" s="1">
        <v>2018623</v>
      </c>
      <c r="D16" s="1"/>
      <c r="E16" s="1"/>
    </row>
    <row r="17" spans="1:5" x14ac:dyDescent="0.25">
      <c r="A17" t="s">
        <v>107</v>
      </c>
      <c r="B17" s="1"/>
      <c r="C17" s="1"/>
      <c r="D17" s="1"/>
      <c r="E17" s="1"/>
    </row>
    <row r="18" spans="1:5" x14ac:dyDescent="0.25">
      <c r="A18" t="s">
        <v>84</v>
      </c>
      <c r="B18" s="1"/>
      <c r="C18" s="1"/>
      <c r="D18" s="1"/>
      <c r="E18" s="1"/>
    </row>
    <row r="19" spans="1:5" x14ac:dyDescent="0.25">
      <c r="A19" t="s">
        <v>108</v>
      </c>
      <c r="B19" s="1"/>
      <c r="C19" s="1"/>
      <c r="D19" s="1"/>
      <c r="E19" s="1"/>
    </row>
    <row r="20" spans="1:5" x14ac:dyDescent="0.25">
      <c r="A20" t="s">
        <v>109</v>
      </c>
      <c r="B20" s="1"/>
      <c r="C20" s="1"/>
      <c r="D20" s="1"/>
      <c r="E20" s="1"/>
    </row>
    <row r="21" spans="1:5" x14ac:dyDescent="0.25">
      <c r="A21" t="s">
        <v>110</v>
      </c>
      <c r="B21" s="1"/>
      <c r="C21" s="1"/>
      <c r="D21" s="1"/>
      <c r="E21" s="1"/>
    </row>
    <row r="22" spans="1:5" x14ac:dyDescent="0.25">
      <c r="B22" s="1"/>
      <c r="C22" s="1"/>
      <c r="D22" s="1"/>
      <c r="E22" s="1"/>
    </row>
    <row r="23" spans="1:5" x14ac:dyDescent="0.25">
      <c r="B23" s="1"/>
      <c r="C23" s="1"/>
      <c r="D23" s="1"/>
      <c r="E23" s="1"/>
    </row>
    <row r="24" spans="1:5" x14ac:dyDescent="0.25">
      <c r="B24" s="1"/>
      <c r="C24" s="1"/>
      <c r="D24" s="1"/>
      <c r="E2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C35"/>
  <sheetViews>
    <sheetView workbookViewId="0">
      <selection activeCell="F1" sqref="F1"/>
    </sheetView>
  </sheetViews>
  <sheetFormatPr defaultRowHeight="15" x14ac:dyDescent="0.25"/>
  <cols>
    <col min="1" max="1" width="112" bestFit="1" customWidth="1"/>
    <col min="2" max="3" width="16.42578125" bestFit="1" customWidth="1"/>
  </cols>
  <sheetData>
    <row r="1" spans="1:3" s="2" customFormat="1" x14ac:dyDescent="0.25">
      <c r="A1" s="2" t="s">
        <v>82</v>
      </c>
      <c r="B1" s="2" t="s">
        <v>63</v>
      </c>
      <c r="C1" s="2" t="s">
        <v>63</v>
      </c>
    </row>
    <row r="2" spans="1:3" s="2" customFormat="1" x14ac:dyDescent="0.25">
      <c r="A2" s="2" t="s">
        <v>35</v>
      </c>
      <c r="B2" s="2" t="s">
        <v>34</v>
      </c>
      <c r="C2" s="2" t="s">
        <v>67</v>
      </c>
    </row>
    <row r="3" spans="1:3" s="2" customFormat="1" x14ac:dyDescent="0.25">
      <c r="A3" s="2" t="s">
        <v>83</v>
      </c>
      <c r="B3" s="2" t="s">
        <v>37</v>
      </c>
      <c r="C3" s="2" t="s">
        <v>37</v>
      </c>
    </row>
    <row r="4" spans="1:3" x14ac:dyDescent="0.25">
      <c r="A4" t="s">
        <v>84</v>
      </c>
      <c r="B4" s="1">
        <v>-35258</v>
      </c>
      <c r="C4" s="1">
        <v>-8931</v>
      </c>
    </row>
    <row r="5" spans="1:3" x14ac:dyDescent="0.25">
      <c r="A5" t="s">
        <v>85</v>
      </c>
      <c r="B5" s="1" t="s">
        <v>37</v>
      </c>
      <c r="C5" s="1" t="s">
        <v>37</v>
      </c>
    </row>
    <row r="6" spans="1:3" x14ac:dyDescent="0.25">
      <c r="A6" t="s">
        <v>86</v>
      </c>
      <c r="B6" s="1">
        <v>3643</v>
      </c>
      <c r="C6" s="1">
        <v>64</v>
      </c>
    </row>
    <row r="7" spans="1:3" x14ac:dyDescent="0.25">
      <c r="A7" t="s">
        <v>76</v>
      </c>
      <c r="B7" s="1">
        <v>6393</v>
      </c>
      <c r="C7" s="1">
        <v>15</v>
      </c>
    </row>
    <row r="8" spans="1:3" x14ac:dyDescent="0.25">
      <c r="A8" t="s">
        <v>87</v>
      </c>
      <c r="B8" s="1">
        <v>47</v>
      </c>
      <c r="C8" s="1">
        <v>44</v>
      </c>
    </row>
    <row r="9" spans="1:3" x14ac:dyDescent="0.25">
      <c r="A9" t="s">
        <v>88</v>
      </c>
      <c r="B9" s="1"/>
      <c r="C9" s="1"/>
    </row>
    <row r="10" spans="1:3" x14ac:dyDescent="0.25">
      <c r="A10" t="s">
        <v>89</v>
      </c>
      <c r="B10" s="1">
        <v>38</v>
      </c>
      <c r="C10" s="1">
        <v>0</v>
      </c>
    </row>
    <row r="11" spans="1:3" x14ac:dyDescent="0.25">
      <c r="A11" t="s">
        <v>90</v>
      </c>
      <c r="B11" s="1"/>
      <c r="C11" s="1"/>
    </row>
    <row r="12" spans="1:3" x14ac:dyDescent="0.25">
      <c r="A12" s="2" t="s">
        <v>91</v>
      </c>
      <c r="B12" s="1" t="s">
        <v>37</v>
      </c>
      <c r="C12" s="1" t="s">
        <v>37</v>
      </c>
    </row>
    <row r="13" spans="1:3" x14ac:dyDescent="0.25">
      <c r="A13" t="s">
        <v>38</v>
      </c>
      <c r="B13" s="1">
        <v>-1024</v>
      </c>
      <c r="C13" s="1">
        <v>12</v>
      </c>
    </row>
    <row r="14" spans="1:3" x14ac:dyDescent="0.25">
      <c r="A14" t="s">
        <v>44</v>
      </c>
      <c r="B14" s="1">
        <v>-51</v>
      </c>
      <c r="C14" s="1">
        <v>-3</v>
      </c>
    </row>
    <row r="15" spans="1:3" x14ac:dyDescent="0.25">
      <c r="A15" t="s">
        <v>47</v>
      </c>
      <c r="B15" s="1">
        <v>1454</v>
      </c>
      <c r="C15" s="1">
        <v>264</v>
      </c>
    </row>
    <row r="16" spans="1:3" x14ac:dyDescent="0.25">
      <c r="A16" t="s">
        <v>48</v>
      </c>
      <c r="B16" s="1">
        <v>-1707</v>
      </c>
      <c r="C16" s="1">
        <v>-213</v>
      </c>
    </row>
    <row r="17" spans="1:3" x14ac:dyDescent="0.25">
      <c r="A17" t="s">
        <v>49</v>
      </c>
      <c r="B17" s="1">
        <v>1791</v>
      </c>
      <c r="C17" s="1">
        <v>294</v>
      </c>
    </row>
    <row r="18" spans="1:3" x14ac:dyDescent="0.25">
      <c r="A18" t="s">
        <v>51</v>
      </c>
      <c r="B18" s="1"/>
      <c r="C18" s="1"/>
    </row>
    <row r="19" spans="1:3" x14ac:dyDescent="0.25">
      <c r="A19" t="s">
        <v>92</v>
      </c>
      <c r="B19" s="1">
        <v>-24674</v>
      </c>
      <c r="C19" s="1">
        <v>-8454</v>
      </c>
    </row>
    <row r="20" spans="1:3" x14ac:dyDescent="0.25">
      <c r="A20" s="2" t="s">
        <v>93</v>
      </c>
      <c r="B20" s="1" t="s">
        <v>37</v>
      </c>
      <c r="C20" s="1" t="s">
        <v>37</v>
      </c>
    </row>
    <row r="21" spans="1:3" x14ac:dyDescent="0.25">
      <c r="A21" t="s">
        <v>94</v>
      </c>
      <c r="B21" s="1">
        <v>-21</v>
      </c>
      <c r="C21" s="1">
        <v>-76</v>
      </c>
    </row>
    <row r="22" spans="1:3" x14ac:dyDescent="0.25">
      <c r="A22" t="s">
        <v>95</v>
      </c>
      <c r="B22" s="1"/>
      <c r="C22" s="1"/>
    </row>
    <row r="23" spans="1:3" x14ac:dyDescent="0.25">
      <c r="A23" t="s">
        <v>96</v>
      </c>
      <c r="B23" s="1"/>
      <c r="C23" s="1"/>
    </row>
    <row r="24" spans="1:3" x14ac:dyDescent="0.25">
      <c r="A24" t="s">
        <v>97</v>
      </c>
      <c r="B24" s="1">
        <v>-21</v>
      </c>
      <c r="C24" s="1">
        <v>-76</v>
      </c>
    </row>
    <row r="25" spans="1:3" x14ac:dyDescent="0.25">
      <c r="A25" s="2" t="s">
        <v>98</v>
      </c>
      <c r="B25" s="1" t="s">
        <v>37</v>
      </c>
      <c r="C25" s="1" t="s">
        <v>37</v>
      </c>
    </row>
    <row r="26" spans="1:3" x14ac:dyDescent="0.25">
      <c r="A26" t="s">
        <v>99</v>
      </c>
      <c r="B26" s="1">
        <v>129499</v>
      </c>
      <c r="C26" s="1">
        <v>52312</v>
      </c>
    </row>
    <row r="27" spans="1:3" x14ac:dyDescent="0.25">
      <c r="A27" t="s">
        <v>100</v>
      </c>
      <c r="B27" s="1"/>
      <c r="C27" s="1"/>
    </row>
    <row r="28" spans="1:3" x14ac:dyDescent="0.25">
      <c r="A28" t="s">
        <v>101</v>
      </c>
      <c r="B28" s="1"/>
      <c r="C28" s="1"/>
    </row>
    <row r="29" spans="1:3" x14ac:dyDescent="0.25">
      <c r="A29" t="s">
        <v>102</v>
      </c>
      <c r="B29" s="1">
        <v>-1743</v>
      </c>
      <c r="C29" s="1">
        <v>0</v>
      </c>
    </row>
    <row r="30" spans="1:3" x14ac:dyDescent="0.25">
      <c r="A30" s="2" t="s">
        <v>103</v>
      </c>
      <c r="B30" s="1">
        <v>127756</v>
      </c>
      <c r="C30" s="1">
        <v>52312</v>
      </c>
    </row>
    <row r="31" spans="1:3" x14ac:dyDescent="0.25">
      <c r="A31" s="2" t="s">
        <v>104</v>
      </c>
      <c r="B31" s="1">
        <v>103061</v>
      </c>
      <c r="C31" s="1">
        <v>43782</v>
      </c>
    </row>
    <row r="32" spans="1:3" x14ac:dyDescent="0.25">
      <c r="A32" s="2" t="s">
        <v>105</v>
      </c>
      <c r="B32" s="1">
        <v>51660</v>
      </c>
      <c r="C32" s="1">
        <v>7878</v>
      </c>
    </row>
    <row r="33" spans="1:3" x14ac:dyDescent="0.25">
      <c r="A33" s="2" t="s">
        <v>106</v>
      </c>
      <c r="B33" s="1">
        <v>154721</v>
      </c>
      <c r="C33" s="1">
        <v>51660</v>
      </c>
    </row>
    <row r="34" spans="1:3" x14ac:dyDescent="0.25">
      <c r="B34" s="1"/>
      <c r="C34" s="1"/>
    </row>
    <row r="35" spans="1:3" x14ac:dyDescent="0.25">
      <c r="B35" s="1"/>
      <c r="C35" s="1"/>
    </row>
  </sheetData>
  <hyperlinks>
    <hyperlink ref="A10" r:id="rId1" xr:uid="{C1719000-7465-4DD6-8C6E-5764488290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2021-01-05T15:14:04Z</dcterms:modified>
  <cp:category/>
  <cp:contentStatus/>
</cp:coreProperties>
</file>