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7E289D2F-85BB-4DCF-BDFB-4804D491ECB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9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D2" i="8"/>
  <c r="E2" i="8" s="1"/>
  <c r="C2" i="8"/>
  <c r="C39" i="7"/>
  <c r="D39" i="7"/>
  <c r="E39" i="7"/>
  <c r="F39" i="7"/>
  <c r="G39" i="7"/>
  <c r="H39" i="7"/>
  <c r="I39" i="7"/>
  <c r="J39" i="7"/>
  <c r="K39" i="7"/>
  <c r="L39" i="7"/>
  <c r="M39" i="7"/>
  <c r="B39" i="7"/>
  <c r="C34" i="7"/>
  <c r="D34" i="7"/>
  <c r="E34" i="7"/>
  <c r="F34" i="7"/>
  <c r="G34" i="7"/>
  <c r="H34" i="7"/>
  <c r="I34" i="7"/>
  <c r="J34" i="7"/>
  <c r="K34" i="7"/>
  <c r="L34" i="7"/>
  <c r="M34" i="7"/>
  <c r="B34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3" i="7"/>
  <c r="L33" i="7"/>
  <c r="K33" i="7"/>
  <c r="J33" i="7"/>
  <c r="I33" i="7"/>
  <c r="H33" i="7"/>
  <c r="G33" i="7"/>
  <c r="F33" i="7"/>
  <c r="E33" i="7"/>
  <c r="D33" i="7"/>
  <c r="C33" i="7"/>
  <c r="B33" i="7"/>
  <c r="M31" i="7"/>
  <c r="L31" i="7"/>
  <c r="K31" i="7"/>
  <c r="J31" i="7"/>
  <c r="I31" i="7"/>
  <c r="H31" i="7"/>
  <c r="G31" i="7"/>
  <c r="F31" i="7"/>
  <c r="E31" i="7"/>
  <c r="D31" i="7"/>
  <c r="C31" i="7"/>
  <c r="B31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5" i="7"/>
  <c r="L25" i="7"/>
  <c r="K25" i="7"/>
  <c r="J25" i="7"/>
  <c r="I25" i="7"/>
  <c r="H25" i="7"/>
  <c r="G25" i="7"/>
  <c r="F25" i="7"/>
  <c r="E25" i="7"/>
  <c r="D25" i="7"/>
  <c r="C25" i="7"/>
  <c r="B25" i="7"/>
  <c r="M27" i="7"/>
  <c r="L27" i="7"/>
  <c r="K27" i="7"/>
  <c r="J27" i="7"/>
  <c r="I27" i="7"/>
  <c r="H27" i="7"/>
  <c r="G27" i="7"/>
  <c r="F27" i="7"/>
  <c r="E27" i="7"/>
  <c r="D27" i="7"/>
  <c r="C27" i="7"/>
  <c r="B27" i="7"/>
  <c r="M24" i="7"/>
  <c r="L24" i="7"/>
  <c r="K24" i="7"/>
  <c r="J24" i="7"/>
  <c r="I24" i="7"/>
  <c r="H24" i="7"/>
  <c r="G24" i="7"/>
  <c r="F24" i="7"/>
  <c r="E24" i="7"/>
  <c r="D24" i="7"/>
  <c r="C24" i="7"/>
  <c r="B24" i="7"/>
  <c r="C22" i="7"/>
  <c r="D22" i="7"/>
  <c r="E22" i="7"/>
  <c r="F22" i="7"/>
  <c r="G22" i="7"/>
  <c r="H22" i="7"/>
  <c r="I22" i="7"/>
  <c r="J22" i="7"/>
  <c r="K22" i="7"/>
  <c r="L22" i="7"/>
  <c r="M22" i="7"/>
  <c r="B22" i="7"/>
  <c r="C18" i="7"/>
  <c r="D18" i="7"/>
  <c r="E18" i="7"/>
  <c r="F18" i="7"/>
  <c r="G18" i="7"/>
  <c r="H18" i="7"/>
  <c r="I18" i="7"/>
  <c r="J18" i="7"/>
  <c r="K18" i="7"/>
  <c r="L18" i="7"/>
  <c r="M18" i="7"/>
  <c r="B18" i="7"/>
  <c r="M12" i="7"/>
  <c r="L12" i="7"/>
  <c r="K12" i="7"/>
  <c r="K19" i="7" s="1"/>
  <c r="J12" i="7"/>
  <c r="B12" i="7"/>
  <c r="M10" i="7"/>
  <c r="L10" i="7"/>
  <c r="J10" i="7"/>
  <c r="I10" i="7"/>
  <c r="I19" i="7" s="1"/>
  <c r="H10" i="7"/>
  <c r="H19" i="7" s="1"/>
  <c r="G10" i="7"/>
  <c r="G19" i="7" s="1"/>
  <c r="F10" i="7"/>
  <c r="F19" i="7" s="1"/>
  <c r="E10" i="7"/>
  <c r="E19" i="7" s="1"/>
  <c r="D10" i="7"/>
  <c r="D19" i="7" s="1"/>
  <c r="C10" i="7"/>
  <c r="C19" i="7" s="1"/>
  <c r="B10" i="7"/>
  <c r="M8" i="7"/>
  <c r="L8" i="7"/>
  <c r="K8" i="7"/>
  <c r="J8" i="7"/>
  <c r="I8" i="7"/>
  <c r="H8" i="7"/>
  <c r="G8" i="7"/>
  <c r="F8" i="7"/>
  <c r="E8" i="7"/>
  <c r="D8" i="7"/>
  <c r="C8" i="7"/>
  <c r="B8" i="7"/>
  <c r="M5" i="7"/>
  <c r="L5" i="7"/>
  <c r="K5" i="7"/>
  <c r="J5" i="7"/>
  <c r="I5" i="7"/>
  <c r="H5" i="7"/>
  <c r="G5" i="7"/>
  <c r="F5" i="7"/>
  <c r="E5" i="7"/>
  <c r="D5" i="7"/>
  <c r="C5" i="7"/>
  <c r="B5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J3" i="7"/>
  <c r="J6" i="7" s="1"/>
  <c r="K3" i="7"/>
  <c r="K6" i="7" s="1"/>
  <c r="L3" i="7"/>
  <c r="L6" i="7" s="1"/>
  <c r="M3" i="7"/>
  <c r="M6" i="7" s="1"/>
  <c r="B3" i="7"/>
  <c r="B6" i="7" s="1"/>
  <c r="C20" i="7" l="1"/>
  <c r="D20" i="7"/>
  <c r="E20" i="7"/>
  <c r="F20" i="7"/>
  <c r="G20" i="7"/>
  <c r="H20" i="7"/>
  <c r="I20" i="7"/>
  <c r="J19" i="7"/>
  <c r="J20" i="7" s="1"/>
  <c r="K20" i="7"/>
  <c r="L19" i="7"/>
  <c r="L20" i="7" s="1"/>
  <c r="M19" i="7"/>
  <c r="M20" i="7" s="1"/>
  <c r="B19" i="7"/>
  <c r="B20" i="7" s="1"/>
</calcChain>
</file>

<file path=xl/sharedStrings.xml><?xml version="1.0" encoding="utf-8"?>
<sst xmlns="http://schemas.openxmlformats.org/spreadsheetml/2006/main" count="2377" uniqueCount="1313">
  <si>
    <t>比例</t>
  </si>
  <si>
    <t>6/30/2018*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</si>
  <si>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</si>
  <si>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</si>
  <si>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</si>
  <si>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</si>
  <si>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</si>
  <si>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</si>
  <si>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</si>
  <si>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</si>
  <si>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</si>
  <si>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</si>
  <si>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</si>
  <si>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</si>
  <si>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</si>
  <si>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</si>
  <si>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</si>
  <si>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</si>
  <si>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</si>
  <si>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</si>
  <si>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</si>
  <si>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</si>
  <si>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</si>
  <si>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</si>
  <si>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</si>
  <si>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quarter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</si>
  <si>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</si>
  <si>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</si>
  <si>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</si>
  <si>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</si>
  <si>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</si>
  <si>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</si>
  <si>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</si>
  <si>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</si>
  <si>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</si>
  <si>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</si>
  <si>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30/9/2020</t>
  </si>
  <si>
    <t>30/6/2020</t>
  </si>
  <si>
    <t>31/3/2020</t>
  </si>
  <si>
    <t>31/12/2019</t>
  </si>
  <si>
    <t>30/9/2019</t>
  </si>
  <si>
    <t>30/6/2019</t>
  </si>
  <si>
    <t>31/3/2019</t>
  </si>
  <si>
    <t>31/12/2018</t>
  </si>
  <si>
    <t>30/6/2018</t>
  </si>
  <si>
    <t>31/12/2017</t>
  </si>
  <si>
    <t>31/12/2016</t>
  </si>
  <si>
    <t>31/12/2015</t>
  </si>
  <si>
    <t>流动资产(元)</t>
  </si>
  <si>
    <t>133.00亿</t>
  </si>
  <si>
    <t>28.49亿</t>
  </si>
  <si>
    <t>58.53亿</t>
  </si>
  <si>
    <t>52.23亿</t>
  </si>
  <si>
    <t>46.38亿</t>
  </si>
  <si>
    <t>37.00亿</t>
  </si>
  <si>
    <t>51.14亿</t>
  </si>
  <si>
    <t>57.58亿</t>
  </si>
  <si>
    <t>13.80亿</t>
  </si>
  <si>
    <t>24.66亿</t>
  </si>
  <si>
    <t>25.07亿</t>
  </si>
  <si>
    <t>10.02亿</t>
  </si>
  <si>
    <t>受限制存款及现金</t>
  </si>
  <si>
    <t>1.76亿</t>
  </si>
  <si>
    <t>341.50万</t>
  </si>
  <si>
    <t>457.30万</t>
  </si>
  <si>
    <t>395.00万</t>
  </si>
  <si>
    <t>421.60万</t>
  </si>
  <si>
    <t>440.10万</t>
  </si>
  <si>
    <t>291.30万</t>
  </si>
  <si>
    <t>247.30万</t>
  </si>
  <si>
    <t>624.70万</t>
  </si>
  <si>
    <t>55.00万</t>
  </si>
  <si>
    <t>18.60万</t>
  </si>
  <si>
    <t>30.22亿</t>
  </si>
  <si>
    <t>18.05亿</t>
  </si>
  <si>
    <t>13.00亿</t>
  </si>
  <si>
    <t>17.02亿</t>
  </si>
  <si>
    <t>25.24亿</t>
  </si>
  <si>
    <t>31.52亿</t>
  </si>
  <si>
    <t>25.83亿</t>
  </si>
  <si>
    <t>21.25亿</t>
  </si>
  <si>
    <t>28.71亿</t>
  </si>
  <si>
    <t>1473.90万</t>
  </si>
  <si>
    <t>7.55亿</t>
  </si>
  <si>
    <t>2.91亿</t>
  </si>
  <si>
    <t>2.61亿</t>
  </si>
  <si>
    <t>1328.60万</t>
  </si>
  <si>
    <t>782.80万</t>
  </si>
  <si>
    <t>3675.50万</t>
  </si>
  <si>
    <t>42.00万</t>
  </si>
  <si>
    <t>1326.50万</t>
  </si>
  <si>
    <t>7287.18万</t>
  </si>
  <si>
    <t>3705.40万</t>
  </si>
  <si>
    <t>2.98亿</t>
  </si>
  <si>
    <t>6.86亿</t>
  </si>
  <si>
    <t>7.79亿</t>
  </si>
  <si>
    <t>应收账款及票据</t>
  </si>
  <si>
    <t>43.42亿</t>
  </si>
  <si>
    <t>40.34亿</t>
  </si>
  <si>
    <t>34.39亿</t>
  </si>
  <si>
    <t>35.56亿</t>
  </si>
  <si>
    <t>35.59亿</t>
  </si>
  <si>
    <t>30.14亿</t>
  </si>
  <si>
    <t>21.99亿</t>
  </si>
  <si>
    <t>24.99亿</t>
  </si>
  <si>
    <t>20.27亿</t>
  </si>
  <si>
    <t>17.53亿</t>
  </si>
  <si>
    <t>13.37亿</t>
  </si>
  <si>
    <t>12.41亿</t>
  </si>
  <si>
    <t>应收关联公司款项</t>
  </si>
  <si>
    <t>1044.30万</t>
  </si>
  <si>
    <t>1578.40万</t>
  </si>
  <si>
    <t>749.80万</t>
  </si>
  <si>
    <t>1334.20万</t>
  </si>
  <si>
    <t>810.90万</t>
  </si>
  <si>
    <t>756.90万</t>
  </si>
  <si>
    <t>1388.20万</t>
  </si>
  <si>
    <t>1341.40万</t>
  </si>
  <si>
    <t>1656.30万</t>
  </si>
  <si>
    <t>1.07亿</t>
  </si>
  <si>
    <t>26.66亿</t>
  </si>
  <si>
    <t>预付款项、按金及其他应收款项(流动)</t>
  </si>
  <si>
    <t>1.54亿</t>
  </si>
  <si>
    <t>623.70万</t>
  </si>
  <si>
    <t>450.90万</t>
  </si>
  <si>
    <t>340.00万</t>
  </si>
  <si>
    <t>194.30万</t>
  </si>
  <si>
    <t>可收回本期税项</t>
  </si>
  <si>
    <t>733.20万</t>
  </si>
  <si>
    <t>132.10万</t>
  </si>
  <si>
    <t>628.60万</t>
  </si>
  <si>
    <t>571.30万</t>
  </si>
  <si>
    <t>875.10万</t>
  </si>
  <si>
    <t>3402.80万</t>
  </si>
  <si>
    <t>存货</t>
  </si>
  <si>
    <t>17.94亿</t>
  </si>
  <si>
    <t>16.90亿</t>
  </si>
  <si>
    <t>14.80亿</t>
  </si>
  <si>
    <t>12.08亿</t>
  </si>
  <si>
    <t>11.33亿</t>
  </si>
  <si>
    <t>9.73亿</t>
  </si>
  <si>
    <t>9.83亿</t>
  </si>
  <si>
    <t>8.55亿</t>
  </si>
  <si>
    <t>7.72亿</t>
  </si>
  <si>
    <t>6.50亿</t>
  </si>
  <si>
    <t>4.45亿</t>
  </si>
  <si>
    <t>2.08亿</t>
  </si>
  <si>
    <t>10.78亿</t>
  </si>
  <si>
    <t>9.58亿</t>
  </si>
  <si>
    <t>9.03亿</t>
  </si>
  <si>
    <t>9.14亿</t>
  </si>
  <si>
    <t>4.32亿</t>
  </si>
  <si>
    <t>4.42亿</t>
  </si>
  <si>
    <t>7.32亿</t>
  </si>
  <si>
    <t>4.82亿</t>
  </si>
  <si>
    <t>3.31亿</t>
  </si>
  <si>
    <t>2.63亿</t>
  </si>
  <si>
    <t>2.03亿</t>
  </si>
  <si>
    <t>1.69亿</t>
  </si>
  <si>
    <t>239.90亿</t>
  </si>
  <si>
    <t>113.70亿</t>
  </si>
  <si>
    <t>129.96亿</t>
  </si>
  <si>
    <t>126.63亿</t>
  </si>
  <si>
    <t>123.04亿</t>
  </si>
  <si>
    <t>113.15亿</t>
  </si>
  <si>
    <t>118.38亿</t>
  </si>
  <si>
    <t>118.13亿</t>
  </si>
  <si>
    <t>74.02亿</t>
  </si>
  <si>
    <t>54.70亿</t>
  </si>
  <si>
    <t>60.44亿</t>
  </si>
  <si>
    <t>63.59亿</t>
  </si>
  <si>
    <t>非流动资产(元)</t>
  </si>
  <si>
    <t>物业、厂房及设备</t>
  </si>
  <si>
    <t>90.07亿</t>
  </si>
  <si>
    <t>81.70亿</t>
  </si>
  <si>
    <t>76.75亿</t>
  </si>
  <si>
    <t>76.66亿</t>
  </si>
  <si>
    <t>72.28亿</t>
  </si>
  <si>
    <t>67.03亿</t>
  </si>
  <si>
    <t>36.74亿</t>
  </si>
  <si>
    <t>60.58亿</t>
  </si>
  <si>
    <t>48.73亿</t>
  </si>
  <si>
    <t>42.55亿</t>
  </si>
  <si>
    <t>29.50亿</t>
  </si>
  <si>
    <t>23.50亿</t>
  </si>
  <si>
    <t>投资物业</t>
  </si>
  <si>
    <t>预付款项、按金及其他应收款项(非流动)</t>
  </si>
  <si>
    <t>17.40万</t>
  </si>
  <si>
    <t>2.72亿</t>
  </si>
  <si>
    <t>2.93亿</t>
  </si>
  <si>
    <t>2.39亿</t>
  </si>
  <si>
    <t>1.63亿</t>
  </si>
  <si>
    <t>8244.30万</t>
  </si>
  <si>
    <t>土地使用权</t>
  </si>
  <si>
    <t>商誉及无形资产</t>
  </si>
  <si>
    <t>20.50亿</t>
  </si>
  <si>
    <t>18.56亿</t>
  </si>
  <si>
    <t>18.67亿</t>
  </si>
  <si>
    <t>18.58亿</t>
  </si>
  <si>
    <t>16.79亿</t>
  </si>
  <si>
    <t>17.66亿</t>
  </si>
  <si>
    <t>14.92亿</t>
  </si>
  <si>
    <t>12.49亿</t>
  </si>
  <si>
    <t>12.55亿</t>
  </si>
  <si>
    <t>5.06亿</t>
  </si>
  <si>
    <t>4.80亿</t>
  </si>
  <si>
    <t>其中:商誉</t>
  </si>
  <si>
    <t>14.56亿</t>
  </si>
  <si>
    <t>13.69亿</t>
  </si>
  <si>
    <t>13.70亿</t>
  </si>
  <si>
    <t>13.62亿</t>
  </si>
  <si>
    <t>12.63亿</t>
  </si>
  <si>
    <t>11.37亿</t>
  </si>
  <si>
    <t>11.44亿</t>
  </si>
  <si>
    <t>9.60亿</t>
  </si>
  <si>
    <t>3.26亿</t>
  </si>
  <si>
    <t>3.08亿</t>
  </si>
  <si>
    <t>无形资产</t>
  </si>
  <si>
    <t>5.94亿</t>
  </si>
  <si>
    <t>4.87亿</t>
  </si>
  <si>
    <t>4.97亿</t>
  </si>
  <si>
    <t>4.96亿</t>
  </si>
  <si>
    <t>4.27亿</t>
  </si>
  <si>
    <t>4.31亿</t>
  </si>
  <si>
    <t>6.29亿</t>
  </si>
  <si>
    <t>3.48亿</t>
  </si>
  <si>
    <t>2.88亿</t>
  </si>
  <si>
    <t>2.97亿</t>
  </si>
  <si>
    <t>1.79亿</t>
  </si>
  <si>
    <t>1.72亿</t>
  </si>
  <si>
    <t>于联营和合营公司投资</t>
  </si>
  <si>
    <t>8.27亿</t>
  </si>
  <si>
    <t>9.05亿</t>
  </si>
  <si>
    <t>7.69亿</t>
  </si>
  <si>
    <t>7.94亿</t>
  </si>
  <si>
    <t>9.28亿</t>
  </si>
  <si>
    <t>7.87亿</t>
  </si>
  <si>
    <t>6.56亿</t>
  </si>
  <si>
    <t>6.23亿</t>
  </si>
  <si>
    <t>3.83亿</t>
  </si>
  <si>
    <t>2.32亿</t>
  </si>
  <si>
    <t>4065.00万</t>
  </si>
  <si>
    <t>于附属公司投资</t>
  </si>
  <si>
    <t>以公允价值计量且其变动计入当期损益的金融资产(非流动)</t>
  </si>
  <si>
    <t>58.13亿</t>
  </si>
  <si>
    <t>57.63亿</t>
  </si>
  <si>
    <t>46.81亿</t>
  </si>
  <si>
    <t>40.09亿</t>
  </si>
  <si>
    <t>36.58亿</t>
  </si>
  <si>
    <t>25.16亿</t>
  </si>
  <si>
    <t>20.79亿</t>
  </si>
  <si>
    <t>13.96亿</t>
  </si>
  <si>
    <t>衍生金融资产(非流动)</t>
  </si>
  <si>
    <t>60.50万</t>
  </si>
  <si>
    <t>可供出售金融资产(非流动)</t>
  </si>
  <si>
    <t>6.83亿</t>
  </si>
  <si>
    <t>6.15亿</t>
  </si>
  <si>
    <t>2.78亿</t>
  </si>
  <si>
    <t>持有至到期投资(非流动)</t>
  </si>
  <si>
    <t>递延税项资产</t>
  </si>
  <si>
    <t>2.56亿</t>
  </si>
  <si>
    <t>2.62亿</t>
  </si>
  <si>
    <t>2.54亿</t>
  </si>
  <si>
    <t>2.40亿</t>
  </si>
  <si>
    <t>2.50亿</t>
  </si>
  <si>
    <t>2.44亿</t>
  </si>
  <si>
    <t>4557.20万</t>
  </si>
  <si>
    <t>6475.80万</t>
  </si>
  <si>
    <t>非流动资产其他项目</t>
  </si>
  <si>
    <t>25.31亿</t>
  </si>
  <si>
    <t>25.04亿</t>
  </si>
  <si>
    <t>19.86亿</t>
  </si>
  <si>
    <t>19.87亿</t>
  </si>
  <si>
    <t>12.64亿</t>
  </si>
  <si>
    <t>11.74亿</t>
  </si>
  <si>
    <t>62.47亿</t>
  </si>
  <si>
    <t>4737.80万</t>
  </si>
  <si>
    <t>4269.00万</t>
  </si>
  <si>
    <t>5087.40万</t>
  </si>
  <si>
    <t>3633.20万</t>
  </si>
  <si>
    <t>3198.40万</t>
  </si>
  <si>
    <t>非流动资产合计</t>
  </si>
  <si>
    <t>205.24亿</t>
  </si>
  <si>
    <t>195.06亿</t>
  </si>
  <si>
    <t>172.35亿</t>
  </si>
  <si>
    <t>165.76亿</t>
  </si>
  <si>
    <t>150.66亿</t>
  </si>
  <si>
    <t>131.13亿</t>
  </si>
  <si>
    <t>119.27亿</t>
  </si>
  <si>
    <t>108.54亿</t>
  </si>
  <si>
    <t>87.39亿</t>
  </si>
  <si>
    <t>71.10亿</t>
  </si>
  <si>
    <t>45.47亿</t>
  </si>
  <si>
    <t>33.28亿</t>
  </si>
  <si>
    <t>资产总额(元)</t>
  </si>
  <si>
    <t>445.15亿</t>
  </si>
  <si>
    <t>308.75亿</t>
  </si>
  <si>
    <t>302.31亿</t>
  </si>
  <si>
    <t>292.39亿</t>
  </si>
  <si>
    <t>273.70亿</t>
  </si>
  <si>
    <t>244.28亿</t>
  </si>
  <si>
    <t>237.64亿</t>
  </si>
  <si>
    <t>226.67亿</t>
  </si>
  <si>
    <t>161.41亿</t>
  </si>
  <si>
    <t>125.80亿</t>
  </si>
  <si>
    <t>105.91亿</t>
  </si>
  <si>
    <t>96.86亿</t>
  </si>
  <si>
    <t>流动负债(元)</t>
  </si>
  <si>
    <t>短期借款</t>
  </si>
  <si>
    <t>15.29亿</t>
  </si>
  <si>
    <t>17.87亿</t>
  </si>
  <si>
    <t>22.13亿</t>
  </si>
  <si>
    <t>18.10亿</t>
  </si>
  <si>
    <t>14.04亿</t>
  </si>
  <si>
    <t>12.95亿</t>
  </si>
  <si>
    <t>1.20亿</t>
  </si>
  <si>
    <t>12.92亿</t>
  </si>
  <si>
    <t>13.18亿</t>
  </si>
  <si>
    <t>4.89亿</t>
  </si>
  <si>
    <t>融资租赁负债(流动)</t>
  </si>
  <si>
    <t>1.64亿</t>
  </si>
  <si>
    <t>1.42亿</t>
  </si>
  <si>
    <t>1.09亿</t>
  </si>
  <si>
    <t>1.01亿</t>
  </si>
  <si>
    <t>以公允价值计量且其变动计入当期损益的金融负债(流动)</t>
  </si>
  <si>
    <t>2414.00万</t>
  </si>
  <si>
    <t>4369.40万</t>
  </si>
  <si>
    <t>1980.30万</t>
  </si>
  <si>
    <t>1949.90万</t>
  </si>
  <si>
    <t>1811.30万</t>
  </si>
  <si>
    <t>1760.50万</t>
  </si>
  <si>
    <t>衍生金融负债(流动)</t>
  </si>
  <si>
    <t>4368.10万</t>
  </si>
  <si>
    <t>5557.00万</t>
  </si>
  <si>
    <t>1.12亿</t>
  </si>
  <si>
    <t>8637.80万</t>
  </si>
  <si>
    <t>2.92亿</t>
  </si>
  <si>
    <t>1.03亿</t>
  </si>
  <si>
    <t>6122.37万</t>
  </si>
  <si>
    <t>1.53亿</t>
  </si>
  <si>
    <t>1.22亿</t>
  </si>
  <si>
    <t>应付账款及票据</t>
  </si>
  <si>
    <t>39.82亿</t>
  </si>
  <si>
    <t>32.39亿</t>
  </si>
  <si>
    <t>34.20亿</t>
  </si>
  <si>
    <t>33.93亿</t>
  </si>
  <si>
    <t>27.64亿</t>
  </si>
  <si>
    <t>24.77亿</t>
  </si>
  <si>
    <t>4.44亿</t>
  </si>
  <si>
    <t>26.11亿</t>
  </si>
  <si>
    <t>16.70亿</t>
  </si>
  <si>
    <t>16.64亿</t>
  </si>
  <si>
    <t>16.53亿</t>
  </si>
  <si>
    <t>其他应付款项及应计费用</t>
  </si>
  <si>
    <t>13.97亿</t>
  </si>
  <si>
    <t>应付税项</t>
  </si>
  <si>
    <t>3.02亿</t>
  </si>
  <si>
    <t>2.55亿</t>
  </si>
  <si>
    <t>2.99亿</t>
  </si>
  <si>
    <t>2.46亿</t>
  </si>
  <si>
    <t>1.67亿</t>
  </si>
  <si>
    <t>3.07亿</t>
  </si>
  <si>
    <t>1.84亿</t>
  </si>
  <si>
    <t>1.93亿</t>
  </si>
  <si>
    <t>9747.10万</t>
  </si>
  <si>
    <t>9998.10万</t>
  </si>
  <si>
    <t>应付股息及利息</t>
  </si>
  <si>
    <t>递延收入(流动)</t>
  </si>
  <si>
    <t>流动负债其他项目</t>
  </si>
  <si>
    <t>12.81亿</t>
  </si>
  <si>
    <t>12.45亿</t>
  </si>
  <si>
    <t>10.54亿</t>
  </si>
  <si>
    <t>8.97亿</t>
  </si>
  <si>
    <t>7.57亿</t>
  </si>
  <si>
    <t>6.97亿</t>
  </si>
  <si>
    <t>10.30亿</t>
  </si>
  <si>
    <t>6.82亿</t>
  </si>
  <si>
    <t>6.10亿</t>
  </si>
  <si>
    <t>6.04亿</t>
  </si>
  <si>
    <t>3.96亿</t>
  </si>
  <si>
    <t>2.33亿</t>
  </si>
  <si>
    <t>73.53亿</t>
  </si>
  <si>
    <t>68.07亿</t>
  </si>
  <si>
    <t>73.05亿</t>
  </si>
  <si>
    <t>66.34亿</t>
  </si>
  <si>
    <t>56.02亿</t>
  </si>
  <si>
    <t>48.70亿</t>
  </si>
  <si>
    <t>34.79亿</t>
  </si>
  <si>
    <t>37.62亿</t>
  </si>
  <si>
    <t>46.95亿</t>
  </si>
  <si>
    <t>46.19亿</t>
  </si>
  <si>
    <t>42.01亿</t>
  </si>
  <si>
    <t>29.92亿</t>
  </si>
  <si>
    <t>流动资产净值(元)</t>
  </si>
  <si>
    <t>166.38亿</t>
  </si>
  <si>
    <t>45.62亿</t>
  </si>
  <si>
    <t>56.91亿</t>
  </si>
  <si>
    <t>60.29亿</t>
  </si>
  <si>
    <t>67.02亿</t>
  </si>
  <si>
    <t>64.45亿</t>
  </si>
  <si>
    <t>83.59亿</t>
  </si>
  <si>
    <t>80.51亿</t>
  </si>
  <si>
    <t>27.07亿</t>
  </si>
  <si>
    <t>8.51亿</t>
  </si>
  <si>
    <t>18.42亿</t>
  </si>
  <si>
    <t>33.67亿</t>
  </si>
  <si>
    <t>总资产减流动负债(元)</t>
  </si>
  <si>
    <t>371.62亿</t>
  </si>
  <si>
    <t>240.68亿</t>
  </si>
  <si>
    <t>229.26亿</t>
  </si>
  <si>
    <t>226.05亿</t>
  </si>
  <si>
    <t>217.69亿</t>
  </si>
  <si>
    <t>195.59亿</t>
  </si>
  <si>
    <t>202.85亿</t>
  </si>
  <si>
    <t>189.05亿</t>
  </si>
  <si>
    <t>114.46亿</t>
  </si>
  <si>
    <t>79.61亿</t>
  </si>
  <si>
    <t>63.89亿</t>
  </si>
  <si>
    <t>66.94亿</t>
  </si>
  <si>
    <t>非流动负债(元)</t>
  </si>
  <si>
    <t>长期借款</t>
  </si>
  <si>
    <t>5.58亿</t>
  </si>
  <si>
    <t>6.67亿</t>
  </si>
  <si>
    <t>7.62亿</t>
  </si>
  <si>
    <t>8.15亿</t>
  </si>
  <si>
    <t>1500.00万</t>
  </si>
  <si>
    <t>4.65亿</t>
  </si>
  <si>
    <t>3.00亿</t>
  </si>
  <si>
    <t>融资租赁负债(非流动)</t>
  </si>
  <si>
    <t>11.16亿</t>
  </si>
  <si>
    <t>10.66亿</t>
  </si>
  <si>
    <t>11.01亿</t>
  </si>
  <si>
    <t>11.05亿</t>
  </si>
  <si>
    <t>7.36亿</t>
  </si>
  <si>
    <t>7.41亿</t>
  </si>
  <si>
    <t>7.42亿</t>
  </si>
  <si>
    <t>以公允价值计量且其变动计入当期损益的金融负债(非流动)</t>
  </si>
  <si>
    <t>2511.50万</t>
  </si>
  <si>
    <t>2472.90万</t>
  </si>
  <si>
    <t>1520.60万</t>
  </si>
  <si>
    <t>1478.00万</t>
  </si>
  <si>
    <t>衍生金融负债(非流动)</t>
  </si>
  <si>
    <t>855.20万</t>
  </si>
  <si>
    <t>递延税项负债</t>
  </si>
  <si>
    <t>2.12亿</t>
  </si>
  <si>
    <t>2.31亿</t>
  </si>
  <si>
    <t>1.61亿</t>
  </si>
  <si>
    <t>1.58亿</t>
  </si>
  <si>
    <t>7686.20万</t>
  </si>
  <si>
    <t>6328.50万</t>
  </si>
  <si>
    <t>3510.20万</t>
  </si>
  <si>
    <t>递延收入(非流动)</t>
  </si>
  <si>
    <t>6.60亿</t>
  </si>
  <si>
    <t>6.61亿</t>
  </si>
  <si>
    <t>5.48亿</t>
  </si>
  <si>
    <t>4.04亿</t>
  </si>
  <si>
    <t>4.10亿</t>
  </si>
  <si>
    <t>4.19亿</t>
  </si>
  <si>
    <t>3.67亿</t>
  </si>
  <si>
    <t>3.78亿</t>
  </si>
  <si>
    <t>2.11亿</t>
  </si>
  <si>
    <t>1.97亿</t>
  </si>
  <si>
    <t>非流动负债其他项目</t>
  </si>
  <si>
    <t>30.40亿</t>
  </si>
  <si>
    <t>29.19亿</t>
  </si>
  <si>
    <t>24.42亿</t>
  </si>
  <si>
    <t>24.05亿</t>
  </si>
  <si>
    <t>19.78亿</t>
  </si>
  <si>
    <t>9587.50万</t>
  </si>
  <si>
    <t>1.11亿</t>
  </si>
  <si>
    <t>1.94亿</t>
  </si>
  <si>
    <t>5293.10万</t>
  </si>
  <si>
    <t>3224.00万</t>
  </si>
  <si>
    <t>50.77亿</t>
  </si>
  <si>
    <t>54.15亿</t>
  </si>
  <si>
    <t>50.75亿</t>
  </si>
  <si>
    <t>51.95亿</t>
  </si>
  <si>
    <t>44.56亿</t>
  </si>
  <si>
    <t>14.29亿</t>
  </si>
  <si>
    <t>7.40亿</t>
  </si>
  <si>
    <t>11.11亿</t>
  </si>
  <si>
    <t>12.23亿</t>
  </si>
  <si>
    <t>3.27亿</t>
  </si>
  <si>
    <t>2.64亿</t>
  </si>
  <si>
    <t>124.30亿</t>
  </si>
  <si>
    <t>122.22亿</t>
  </si>
  <si>
    <t>123.81亿</t>
  </si>
  <si>
    <t>118.29亿</t>
  </si>
  <si>
    <t>100.58亿</t>
  </si>
  <si>
    <t>62.99亿</t>
  </si>
  <si>
    <t>48.76亿</t>
  </si>
  <si>
    <t>45.02亿</t>
  </si>
  <si>
    <t>58.06亿</t>
  </si>
  <si>
    <t>58.42亿</t>
  </si>
  <si>
    <t>45.28亿</t>
  </si>
  <si>
    <t>32.56亿</t>
  </si>
  <si>
    <t>股东权益(元)</t>
  </si>
  <si>
    <t>股本</t>
  </si>
  <si>
    <t>23.12亿</t>
  </si>
  <si>
    <t>16.51亿</t>
  </si>
  <si>
    <t>16.38亿</t>
  </si>
  <si>
    <t>11.70亿</t>
  </si>
  <si>
    <t>11.65亿</t>
  </si>
  <si>
    <t>10.42亿</t>
  </si>
  <si>
    <t>9.38亿</t>
  </si>
  <si>
    <t>1.55亿</t>
  </si>
  <si>
    <t>储备</t>
  </si>
  <si>
    <t>294.54亿</t>
  </si>
  <si>
    <t>162.21亿</t>
  </si>
  <si>
    <t>161.00亿</t>
  </si>
  <si>
    <t>156.61亿</t>
  </si>
  <si>
    <t>155.81亿</t>
  </si>
  <si>
    <t>165.86亿</t>
  </si>
  <si>
    <t>50.53亿</t>
  </si>
  <si>
    <t>165.23亿</t>
  </si>
  <si>
    <t>88.80亿</t>
  </si>
  <si>
    <t>54.05亿</t>
  </si>
  <si>
    <t>46.31亿</t>
  </si>
  <si>
    <t>32.13亿</t>
  </si>
  <si>
    <t>其中:股本溢价</t>
  </si>
  <si>
    <t>留存收益</t>
  </si>
  <si>
    <t>其他储备</t>
  </si>
  <si>
    <t>拟派股息</t>
  </si>
  <si>
    <t>归属于母公司股东权益其他项目</t>
  </si>
  <si>
    <t>121.63亿</t>
  </si>
  <si>
    <t>归属于母公司股东权益</t>
  </si>
  <si>
    <t>318.96亿</t>
  </si>
  <si>
    <t>185.32亿</t>
  </si>
  <si>
    <t>177.51亿</t>
  </si>
  <si>
    <t>173.12亿</t>
  </si>
  <si>
    <t>172.19亿</t>
  </si>
  <si>
    <t>177.56亿</t>
  </si>
  <si>
    <t>183.86亿</t>
  </si>
  <si>
    <t>176.88亿</t>
  </si>
  <si>
    <t>99.22亿</t>
  </si>
  <si>
    <t>63.42亿</t>
  </si>
  <si>
    <t>55.69亿</t>
  </si>
  <si>
    <t>33.68亿</t>
  </si>
  <si>
    <t>非控股权益</t>
  </si>
  <si>
    <t>1.88亿</t>
  </si>
  <si>
    <t>1.21亿</t>
  </si>
  <si>
    <t>9994.70万</t>
  </si>
  <si>
    <t>9745.50万</t>
  </si>
  <si>
    <t>9302.50万</t>
  </si>
  <si>
    <t>3.73亿</t>
  </si>
  <si>
    <t>5.02亿</t>
  </si>
  <si>
    <t>4.77亿</t>
  </si>
  <si>
    <t>4.13亿</t>
  </si>
  <si>
    <t>4.93亿</t>
  </si>
  <si>
    <t>30.62亿</t>
  </si>
  <si>
    <t>股东权益其他项目</t>
  </si>
  <si>
    <t>--</t>
  </si>
  <si>
    <t>320.85亿</t>
  </si>
  <si>
    <t>186.53亿</t>
  </si>
  <si>
    <t>178.51亿</t>
  </si>
  <si>
    <t>174.10亿</t>
  </si>
  <si>
    <t>181.29亿</t>
  </si>
  <si>
    <t>188.88亿</t>
  </si>
  <si>
    <t>181.65亿</t>
  </si>
  <si>
    <t>103.35亿</t>
  </si>
  <si>
    <t>67.38亿</t>
  </si>
  <si>
    <t>60.62亿</t>
  </si>
  <si>
    <t>64.30亿</t>
  </si>
  <si>
    <t>负债及股东权益合计(元)</t>
  </si>
  <si>
    <t>30/9/2018</t>
  </si>
  <si>
    <t>31/3/2018</t>
  </si>
  <si>
    <t>30/6/2017</t>
  </si>
  <si>
    <t>118.15亿</t>
  </si>
  <si>
    <t>72.31亿</t>
  </si>
  <si>
    <t>31.88亿</t>
  </si>
  <si>
    <t>128.72亿</t>
  </si>
  <si>
    <t>92.79亿</t>
  </si>
  <si>
    <t>58.94亿</t>
  </si>
  <si>
    <t>27.69亿</t>
  </si>
  <si>
    <t>96.14亿</t>
  </si>
  <si>
    <t>69.21亿</t>
  </si>
  <si>
    <t>44.09亿</t>
  </si>
  <si>
    <t>21.42亿</t>
  </si>
  <si>
    <t>77.65亿</t>
  </si>
  <si>
    <t>36.65亿</t>
  </si>
  <si>
    <t>61.16亿</t>
  </si>
  <si>
    <t>48.83亿</t>
  </si>
  <si>
    <t>销售成本</t>
  </si>
  <si>
    <t>-73.92亿</t>
  </si>
  <si>
    <t>-45.73亿</t>
  </si>
  <si>
    <t>-20.91亿</t>
  </si>
  <si>
    <t>-78.66亿</t>
  </si>
  <si>
    <t>-56.18亿</t>
  </si>
  <si>
    <t>-36.11亿</t>
  </si>
  <si>
    <t>-17.13亿</t>
  </si>
  <si>
    <t>-58.37亿</t>
  </si>
  <si>
    <t>-41.18亿</t>
  </si>
  <si>
    <t>-26.53亿</t>
  </si>
  <si>
    <t>-13.04亿</t>
  </si>
  <si>
    <t>-45.25亿</t>
  </si>
  <si>
    <t>-20.81亿</t>
  </si>
  <si>
    <t>-36.34亿</t>
  </si>
  <si>
    <t>-32.05亿</t>
  </si>
  <si>
    <t>44.23亿</t>
  </si>
  <si>
    <t>26.59亿</t>
  </si>
  <si>
    <t>10.97亿</t>
  </si>
  <si>
    <t>50.06亿</t>
  </si>
  <si>
    <t>36.60亿</t>
  </si>
  <si>
    <t>22.84亿</t>
  </si>
  <si>
    <t>10.56亿</t>
  </si>
  <si>
    <t>37.77亿</t>
  </si>
  <si>
    <t>28.03亿</t>
  </si>
  <si>
    <t>17.56亿</t>
  </si>
  <si>
    <t>8.37亿</t>
  </si>
  <si>
    <t>32.40亿</t>
  </si>
  <si>
    <t>15.84亿</t>
  </si>
  <si>
    <t>24.82亿</t>
  </si>
  <si>
    <t>其他收入</t>
  </si>
  <si>
    <t>7.56亿</t>
  </si>
  <si>
    <t>8.50亿</t>
  </si>
  <si>
    <t>7226.30万</t>
  </si>
  <si>
    <t>6065.00万</t>
  </si>
  <si>
    <t>1.02亿</t>
  </si>
  <si>
    <t>2.30亿</t>
  </si>
  <si>
    <t>7.48亿</t>
  </si>
  <si>
    <t>1726.86万</t>
  </si>
  <si>
    <t>1.74亿</t>
  </si>
  <si>
    <t>2.37亿</t>
  </si>
  <si>
    <t>3.87亿</t>
  </si>
  <si>
    <t>销售及分销成本</t>
  </si>
  <si>
    <t>-4.11亿</t>
  </si>
  <si>
    <t>-2.75亿</t>
  </si>
  <si>
    <t>-1.19亿</t>
  </si>
  <si>
    <t>-4.39亿</t>
  </si>
  <si>
    <t>-3.13亿</t>
  </si>
  <si>
    <t>-2.09亿</t>
  </si>
  <si>
    <t>-1.05亿</t>
  </si>
  <si>
    <t>-3.38亿</t>
  </si>
  <si>
    <t>-2.33亿</t>
  </si>
  <si>
    <t>-1.53亿</t>
  </si>
  <si>
    <t>-7299.29万</t>
  </si>
  <si>
    <t>-2.92亿</t>
  </si>
  <si>
    <t>-1.33亿</t>
  </si>
  <si>
    <t>-2.00亿</t>
  </si>
  <si>
    <t>-1.86亿</t>
  </si>
  <si>
    <t>行政开支</t>
  </si>
  <si>
    <t>-13.25亿</t>
  </si>
  <si>
    <t>-8.29亿</t>
  </si>
  <si>
    <t>-3.70亿</t>
  </si>
  <si>
    <t>-15.09亿</t>
  </si>
  <si>
    <t>-10.48亿</t>
  </si>
  <si>
    <t>-6.71亿</t>
  </si>
  <si>
    <t>-2.95亿</t>
  </si>
  <si>
    <t>-11.53亿</t>
  </si>
  <si>
    <t>-7.85亿</t>
  </si>
  <si>
    <t>员工薪酬</t>
  </si>
  <si>
    <t>研发费用</t>
  </si>
  <si>
    <t>-4.75亿</t>
  </si>
  <si>
    <t>-3.33亿</t>
  </si>
  <si>
    <t>-1.26亿</t>
  </si>
  <si>
    <t>-5.90亿</t>
  </si>
  <si>
    <t>-4.14亿</t>
  </si>
  <si>
    <t>-2.44亿</t>
  </si>
  <si>
    <t>-1.12亿</t>
  </si>
  <si>
    <t>-4.37亿</t>
  </si>
  <si>
    <t>-2.97亿</t>
  </si>
  <si>
    <t>-1.78亿</t>
  </si>
  <si>
    <t>-6901.58万</t>
  </si>
  <si>
    <t>-3.06亿</t>
  </si>
  <si>
    <t>-1.15亿</t>
  </si>
  <si>
    <t>-2.14亿</t>
  </si>
  <si>
    <t>-1.43亿</t>
  </si>
  <si>
    <t>折旧和摊销</t>
  </si>
  <si>
    <t>其他支出</t>
  </si>
  <si>
    <t>-323.70万</t>
  </si>
  <si>
    <t>-4.35亿</t>
  </si>
  <si>
    <t>-283.12万</t>
  </si>
  <si>
    <t>-9.87亿</t>
  </si>
  <si>
    <t>-8.35亿</t>
  </si>
  <si>
    <t>-8.52亿</t>
  </si>
  <si>
    <t>资产减值损失</t>
  </si>
  <si>
    <t>-1151.30万</t>
  </si>
  <si>
    <t>-808.20万</t>
  </si>
  <si>
    <t>397.10万</t>
  </si>
  <si>
    <t>-4316.50万</t>
  </si>
  <si>
    <t>-1003.90万</t>
  </si>
  <si>
    <t>-115.20万</t>
  </si>
  <si>
    <t>-164.51万</t>
  </si>
  <si>
    <t>-1052.10万</t>
  </si>
  <si>
    <t>-15.80万</t>
  </si>
  <si>
    <t>564.80万</t>
  </si>
  <si>
    <t>70.02万</t>
  </si>
  <si>
    <t>-1.40亿</t>
  </si>
  <si>
    <t>-246.20万</t>
  </si>
  <si>
    <t>-2868.00万</t>
  </si>
  <si>
    <t>-2650.70万</t>
  </si>
  <si>
    <t>重估盈余</t>
  </si>
  <si>
    <t>-1.34亿</t>
  </si>
  <si>
    <t>414.49万</t>
  </si>
  <si>
    <t>出售资产之溢利</t>
  </si>
  <si>
    <t>-13.05万</t>
  </si>
  <si>
    <t>经营溢利(计算)</t>
  </si>
  <si>
    <t>29.57亿</t>
  </si>
  <si>
    <t>20.63亿</t>
  </si>
  <si>
    <t>24.86亿</t>
  </si>
  <si>
    <t>21.08亿</t>
  </si>
  <si>
    <t>12.61亿</t>
  </si>
  <si>
    <t>6.36亿</t>
  </si>
  <si>
    <t>25.96亿</t>
  </si>
  <si>
    <t>22.37亿</t>
  </si>
  <si>
    <t>14.41亿</t>
  </si>
  <si>
    <t>5.15亿</t>
  </si>
  <si>
    <t>9.99亿</t>
  </si>
  <si>
    <t>8.59亿</t>
  </si>
  <si>
    <t>应占联营公司溢利</t>
  </si>
  <si>
    <t>-7599.30万</t>
  </si>
  <si>
    <t>-1791.30万</t>
  </si>
  <si>
    <t>-7700.80万</t>
  </si>
  <si>
    <t>1858.90万</t>
  </si>
  <si>
    <t>1.35亿</t>
  </si>
  <si>
    <t>7297.80万</t>
  </si>
  <si>
    <t>1.05亿</t>
  </si>
  <si>
    <t>1955.70万</t>
  </si>
  <si>
    <t>3865.20万</t>
  </si>
  <si>
    <t>-2158.90万</t>
  </si>
  <si>
    <t>-583.60万</t>
  </si>
  <si>
    <t>-1343.90万</t>
  </si>
  <si>
    <t>-1179.10万</t>
  </si>
  <si>
    <t>应占合营公司溢利</t>
  </si>
  <si>
    <t>-1469.20万</t>
  </si>
  <si>
    <t>-1240.70万</t>
  </si>
  <si>
    <t>-677.50万</t>
  </si>
  <si>
    <t>-3930.60万</t>
  </si>
  <si>
    <t>-3024.10万</t>
  </si>
  <si>
    <t>-2020.20万</t>
  </si>
  <si>
    <t>-2777.00万</t>
  </si>
  <si>
    <t>-866.90万</t>
  </si>
  <si>
    <t>-875.20万</t>
  </si>
  <si>
    <t>-2705.10万</t>
  </si>
  <si>
    <t>-1967.70万</t>
  </si>
  <si>
    <t>-2904.40万</t>
  </si>
  <si>
    <t>-1760.20万</t>
  </si>
  <si>
    <t>财务成本</t>
  </si>
  <si>
    <t>-1.58亿</t>
  </si>
  <si>
    <t>-1.11亿</t>
  </si>
  <si>
    <t>-5798.30万</t>
  </si>
  <si>
    <t>-1.28亿</t>
  </si>
  <si>
    <t>-6711.60万</t>
  </si>
  <si>
    <t>-3275.30万</t>
  </si>
  <si>
    <t>-9240.70万</t>
  </si>
  <si>
    <t>-6895.20万</t>
  </si>
  <si>
    <t>-4552.10万</t>
  </si>
  <si>
    <t>-1.38亿</t>
  </si>
  <si>
    <t>-4854.70万</t>
  </si>
  <si>
    <t>-1271.60万</t>
  </si>
  <si>
    <t>-1636.00万</t>
  </si>
  <si>
    <t>-2812.50万</t>
  </si>
  <si>
    <t>影响税前利润的其他项目</t>
  </si>
  <si>
    <t>-605.47万</t>
  </si>
  <si>
    <t>-1026.33万</t>
  </si>
  <si>
    <t>税前利润</t>
  </si>
  <si>
    <t>27.08亿</t>
  </si>
  <si>
    <t>19.22亿</t>
  </si>
  <si>
    <t>4.16亿</t>
  </si>
  <si>
    <t>23.37亿</t>
  </si>
  <si>
    <t>21.46亿</t>
  </si>
  <si>
    <t>5.03亿</t>
  </si>
  <si>
    <t>25.81亿</t>
  </si>
  <si>
    <t>21.79亿</t>
  </si>
  <si>
    <t>14.25亿</t>
  </si>
  <si>
    <t>3.66亿</t>
  </si>
  <si>
    <t>15.93亿</t>
  </si>
  <si>
    <t>9.61亿</t>
  </si>
  <si>
    <t>13.82亿</t>
  </si>
  <si>
    <t>8.01亿</t>
  </si>
  <si>
    <t>所得税</t>
  </si>
  <si>
    <t>-3.21亿</t>
  </si>
  <si>
    <t>-1.94亿</t>
  </si>
  <si>
    <t>-4.26亿</t>
  </si>
  <si>
    <t>-3.28亿</t>
  </si>
  <si>
    <t>-1.77亿</t>
  </si>
  <si>
    <t>-8977.55万</t>
  </si>
  <si>
    <t>-2.47亿</t>
  </si>
  <si>
    <t>-1.21亿</t>
  </si>
  <si>
    <t>-6177.51万</t>
  </si>
  <si>
    <t>-2.96亿</t>
  </si>
  <si>
    <t>-1.79亿</t>
  </si>
  <si>
    <t>-2.61亿</t>
  </si>
  <si>
    <t>-1.18亿</t>
  </si>
  <si>
    <t>影响净利润的其他项目</t>
  </si>
  <si>
    <t>-6.42亿</t>
  </si>
  <si>
    <t>-3.89亿</t>
  </si>
  <si>
    <t>-2.21亿</t>
  </si>
  <si>
    <t>-8.51亿</t>
  </si>
  <si>
    <t>-6.55亿</t>
  </si>
  <si>
    <t>-3.53亿</t>
  </si>
  <si>
    <t>-1.80亿</t>
  </si>
  <si>
    <t>-4.94亿</t>
  </si>
  <si>
    <t>-3.99亿</t>
  </si>
  <si>
    <t>-2.42亿</t>
  </si>
  <si>
    <t>-1.24亿</t>
  </si>
  <si>
    <t>-5.92亿</t>
  </si>
  <si>
    <t>-3.59亿</t>
  </si>
  <si>
    <t>-5.22亿</t>
  </si>
  <si>
    <t>-2.35亿</t>
  </si>
  <si>
    <t>23.87亿</t>
  </si>
  <si>
    <t>17.27亿</t>
  </si>
  <si>
    <t>3.05亿</t>
  </si>
  <si>
    <t>19.11亿</t>
  </si>
  <si>
    <t>18.18亿</t>
  </si>
  <si>
    <t>4.14亿</t>
  </si>
  <si>
    <t>23.34亿</t>
  </si>
  <si>
    <t>19.79亿</t>
  </si>
  <si>
    <t>13.04亿</t>
  </si>
  <si>
    <t>3.04亿</t>
  </si>
  <si>
    <t>12.97亿</t>
  </si>
  <si>
    <t>7.82亿</t>
  </si>
  <si>
    <t>11.21亿</t>
  </si>
  <si>
    <t>6.84亿</t>
  </si>
  <si>
    <t>本公司拥有人应占净利润</t>
  </si>
  <si>
    <t>23.68亿</t>
  </si>
  <si>
    <t>17.17亿</t>
  </si>
  <si>
    <t>3.03亿</t>
  </si>
  <si>
    <t>18.55亿</t>
  </si>
  <si>
    <t>17.65亿</t>
  </si>
  <si>
    <t>10.57亿</t>
  </si>
  <si>
    <t>3.86亿</t>
  </si>
  <si>
    <t>22.61亿</t>
  </si>
  <si>
    <t>19.28亿</t>
  </si>
  <si>
    <t>12.72亿</t>
  </si>
  <si>
    <t>12.27亿</t>
  </si>
  <si>
    <t>9.75亿</t>
  </si>
  <si>
    <t>3.49亿</t>
  </si>
  <si>
    <t>非控股权益应占净利润</t>
  </si>
  <si>
    <t>1874.80万</t>
  </si>
  <si>
    <t>1032.20万</t>
  </si>
  <si>
    <t>206.60万</t>
  </si>
  <si>
    <t>5685.80万</t>
  </si>
  <si>
    <t>5327.70万</t>
  </si>
  <si>
    <t>4820.30万</t>
  </si>
  <si>
    <t>2706.33万</t>
  </si>
  <si>
    <t>7315.80万</t>
  </si>
  <si>
    <t>5079.20万</t>
  </si>
  <si>
    <t>3217.20万</t>
  </si>
  <si>
    <t>1356.04万</t>
  </si>
  <si>
    <t>6962.70万</t>
  </si>
  <si>
    <t>3923.60万</t>
  </si>
  <si>
    <t>1.46亿</t>
  </si>
  <si>
    <t>3.35亿</t>
  </si>
  <si>
    <t>股息</t>
  </si>
  <si>
    <t>每股股息</t>
  </si>
  <si>
    <t>每股收益</t>
  </si>
  <si>
    <t>基本每股收益</t>
  </si>
  <si>
    <t>稀释每股收益</t>
  </si>
  <si>
    <t>其他全面收益</t>
  </si>
  <si>
    <t>4350.40万</t>
  </si>
  <si>
    <t>4790.50万</t>
  </si>
  <si>
    <t>633.50万</t>
  </si>
  <si>
    <t>5561.20万</t>
  </si>
  <si>
    <t>1990.51万</t>
  </si>
  <si>
    <t>121.90万</t>
  </si>
  <si>
    <t>-2262.90万</t>
  </si>
  <si>
    <t>1727.42万</t>
  </si>
  <si>
    <t>1123.20万</t>
  </si>
  <si>
    <t>455.30万</t>
  </si>
  <si>
    <t>9361.80万</t>
  </si>
  <si>
    <t>496.50万</t>
  </si>
  <si>
    <t>全面收益总额</t>
  </si>
  <si>
    <t>24.31亿</t>
  </si>
  <si>
    <t>17.75亿</t>
  </si>
  <si>
    <t>3.11亿</t>
  </si>
  <si>
    <t>20.20亿</t>
  </si>
  <si>
    <t>11.61亿</t>
  </si>
  <si>
    <t>4.33亿</t>
  </si>
  <si>
    <t>23.35亿</t>
  </si>
  <si>
    <t>3.21亿</t>
  </si>
  <si>
    <t>13.08亿</t>
  </si>
  <si>
    <t>7.86亿</t>
  </si>
  <si>
    <t>12.15亿</t>
  </si>
  <si>
    <t>6.89亿</t>
  </si>
  <si>
    <t>本公司拥有人应占全面收益总额</t>
  </si>
  <si>
    <t>24.10亿</t>
  </si>
  <si>
    <t>3.10亿</t>
  </si>
  <si>
    <t>19.55亿</t>
  </si>
  <si>
    <t>11.09亿</t>
  </si>
  <si>
    <t>4.02亿</t>
  </si>
  <si>
    <t>22.68亿</t>
  </si>
  <si>
    <t>12.37亿</t>
  </si>
  <si>
    <t>7.46亿</t>
  </si>
  <si>
    <t>10.68亿</t>
  </si>
  <si>
    <t>3.47亿</t>
  </si>
  <si>
    <t>非控股权益应占全面收益总额</t>
  </si>
  <si>
    <t>2060.40万</t>
  </si>
  <si>
    <t>1027.40万</t>
  </si>
  <si>
    <t>165.20万</t>
  </si>
  <si>
    <t>6572.90万</t>
  </si>
  <si>
    <t>5186.70万</t>
  </si>
  <si>
    <t>3169.32万</t>
  </si>
  <si>
    <t>6717.30万</t>
  </si>
  <si>
    <t>3666.10万</t>
  </si>
  <si>
    <t>1616.88万</t>
  </si>
  <si>
    <t>7136.00万</t>
  </si>
  <si>
    <t>3982.50万</t>
  </si>
  <si>
    <t>3.42亿</t>
  </si>
  <si>
    <t>经营活动产生的现金流量(元)</t>
  </si>
  <si>
    <t>除税前利润</t>
  </si>
  <si>
    <t>资产减值准备</t>
  </si>
  <si>
    <t>-336.60万</t>
  </si>
  <si>
    <t>4459.80万</t>
  </si>
  <si>
    <t>1253.20万</t>
  </si>
  <si>
    <t>-427.60万</t>
  </si>
  <si>
    <t>1.41亿</t>
  </si>
  <si>
    <t>872.50万</t>
  </si>
  <si>
    <t>3092.10万</t>
  </si>
  <si>
    <t>3134.20万</t>
  </si>
  <si>
    <t>折旧与摊销</t>
  </si>
  <si>
    <t>9.63亿</t>
  </si>
  <si>
    <t>6.45亿</t>
  </si>
  <si>
    <t>4.78亿</t>
  </si>
  <si>
    <t>4.00亿</t>
  </si>
  <si>
    <t>3.88亿</t>
  </si>
  <si>
    <t>出售物业、厂房及设备的亏损(收益)</t>
  </si>
  <si>
    <t>-987.40万</t>
  </si>
  <si>
    <t>-3526.40万</t>
  </si>
  <si>
    <t>1037.30万</t>
  </si>
  <si>
    <t>259.30万</t>
  </si>
  <si>
    <t>-1437.00万</t>
  </si>
  <si>
    <t>-1463.20万</t>
  </si>
  <si>
    <t>509.20万</t>
  </si>
  <si>
    <t>-2.28亿</t>
  </si>
  <si>
    <t>投资亏损(收益)</t>
  </si>
  <si>
    <t>1.40亿</t>
  </si>
  <si>
    <t>8563.90万</t>
  </si>
  <si>
    <t>-330.50万</t>
  </si>
  <si>
    <t>-33.00万</t>
  </si>
  <si>
    <t>-1060.40万</t>
  </si>
  <si>
    <t>应占联营及合营公司亏损(收益)</t>
  </si>
  <si>
    <t>8378.30万</t>
  </si>
  <si>
    <t>2071.70万</t>
  </si>
  <si>
    <t>-7683.10万</t>
  </si>
  <si>
    <t>-2990.00万</t>
  </si>
  <si>
    <t>4864.00万</t>
  </si>
  <si>
    <t>2551.30万</t>
  </si>
  <si>
    <t>4248.30万</t>
  </si>
  <si>
    <t>2939.30万</t>
  </si>
  <si>
    <t>5146.30万</t>
  </si>
  <si>
    <t>9050.40万</t>
  </si>
  <si>
    <t>-6.95亿</t>
  </si>
  <si>
    <t>-4.61亿</t>
  </si>
  <si>
    <t>-4018.10万</t>
  </si>
  <si>
    <t>-2226.50万</t>
  </si>
  <si>
    <t>-1909.10万</t>
  </si>
  <si>
    <t>-3486.00万</t>
  </si>
  <si>
    <t>利息支出</t>
  </si>
  <si>
    <t>5798.30万</t>
  </si>
  <si>
    <t>1.28亿</t>
  </si>
  <si>
    <t>9240.70万</t>
  </si>
  <si>
    <t>4552.10万</t>
  </si>
  <si>
    <t>4854.70万</t>
  </si>
  <si>
    <t>1271.60万</t>
  </si>
  <si>
    <t>1636.00万</t>
  </si>
  <si>
    <t>2812.50万</t>
  </si>
  <si>
    <t>利息收入</t>
  </si>
  <si>
    <t>-1510.90万</t>
  </si>
  <si>
    <t>-8821.00万</t>
  </si>
  <si>
    <t>-1219.50万</t>
  </si>
  <si>
    <t>-569.70万</t>
  </si>
  <si>
    <t>-2439.30万</t>
  </si>
  <si>
    <t>-2282.80万</t>
  </si>
  <si>
    <t>-2140.70万</t>
  </si>
  <si>
    <t>-7806.50万</t>
  </si>
  <si>
    <t>存货的减少(增加)</t>
  </si>
  <si>
    <t>-2.70亿</t>
  </si>
  <si>
    <t>-3.79亿</t>
  </si>
  <si>
    <t>-2.07亿</t>
  </si>
  <si>
    <t>-1.42亿</t>
  </si>
  <si>
    <t>-2.38亿</t>
  </si>
  <si>
    <t>-4457.30万</t>
  </si>
  <si>
    <t>应收帐款减少(增加)</t>
  </si>
  <si>
    <t>1.10亿</t>
  </si>
  <si>
    <t>-10.83亿</t>
  </si>
  <si>
    <t>-6.98亿</t>
  </si>
  <si>
    <t>-2.86亿</t>
  </si>
  <si>
    <t>-8203.10万</t>
  </si>
  <si>
    <t>-2.51亿</t>
  </si>
  <si>
    <t>预付款项、按金及其他应收款项减少(增加)</t>
  </si>
  <si>
    <t>应付帐款增加(减少)</t>
  </si>
  <si>
    <t>2.28亿</t>
  </si>
  <si>
    <t>6.19亿</t>
  </si>
  <si>
    <t>-2.26亿</t>
  </si>
  <si>
    <t>9836.20万</t>
  </si>
  <si>
    <t>1.91亿</t>
  </si>
  <si>
    <t>预收账款、按金及其他应付款增加(减少)</t>
  </si>
  <si>
    <t>经营资金变动其他项目</t>
  </si>
  <si>
    <t>2.69亿</t>
  </si>
  <si>
    <t>-1.68亿</t>
  </si>
  <si>
    <t>968.60万</t>
  </si>
  <si>
    <t>-838.70万</t>
  </si>
  <si>
    <t>8524.50万</t>
  </si>
  <si>
    <t>2.82亿</t>
  </si>
  <si>
    <t>经营活动产生的现金</t>
  </si>
  <si>
    <t>11.86亿</t>
  </si>
  <si>
    <t>29.40亿</t>
  </si>
  <si>
    <t>18.27亿</t>
  </si>
  <si>
    <t>6.42亿</t>
  </si>
  <si>
    <t>20.55亿</t>
  </si>
  <si>
    <t>8.11亿</t>
  </si>
  <si>
    <t>8.68亿</t>
  </si>
  <si>
    <t>已收利息(经营)</t>
  </si>
  <si>
    <t>已付利息(经营)</t>
  </si>
  <si>
    <t>已付税项</t>
  </si>
  <si>
    <t>-1.06亿</t>
  </si>
  <si>
    <t>-8209.83万</t>
  </si>
  <si>
    <t>-3.01亿</t>
  </si>
  <si>
    <t>-2.22亿</t>
  </si>
  <si>
    <t>-2.60亿</t>
  </si>
  <si>
    <t>-2.17亿</t>
  </si>
  <si>
    <t>-1.29亿</t>
  </si>
  <si>
    <t>经营活动产生的现金流量净额其他项目</t>
  </si>
  <si>
    <t>23.55亿</t>
  </si>
  <si>
    <t>14.00亿</t>
  </si>
  <si>
    <t>15.73亿</t>
  </si>
  <si>
    <t>8.78亿</t>
  </si>
  <si>
    <t>经营活动产生的现金流量净额</t>
  </si>
  <si>
    <t>10.80亿</t>
  </si>
  <si>
    <t>25.29亿</t>
  </si>
  <si>
    <t>1.90亿</t>
  </si>
  <si>
    <t>15.26亿</t>
  </si>
  <si>
    <t>4.21亿</t>
  </si>
  <si>
    <t>-3169.19万</t>
  </si>
  <si>
    <t>17.96亿</t>
  </si>
  <si>
    <t>6.35亿</t>
  </si>
  <si>
    <t>17.61亿</t>
  </si>
  <si>
    <t>7.39亿</t>
  </si>
  <si>
    <t>投资活动产生的现金流量(元)</t>
  </si>
  <si>
    <t>购买物业、厂房及设备支付的现金</t>
  </si>
  <si>
    <t>-18.84亿</t>
  </si>
  <si>
    <t>-10.87亿</t>
  </si>
  <si>
    <t>-22.69亿</t>
  </si>
  <si>
    <t>-16.50亿</t>
  </si>
  <si>
    <t>-10.09亿</t>
  </si>
  <si>
    <t>-5.48亿</t>
  </si>
  <si>
    <t>-20.77亿</t>
  </si>
  <si>
    <t>-7.40亿</t>
  </si>
  <si>
    <t>-3.98亿</t>
  </si>
  <si>
    <t>-13.52亿</t>
  </si>
  <si>
    <t>-5.52亿</t>
  </si>
  <si>
    <t>-9.34亿</t>
  </si>
  <si>
    <t>-8.97亿</t>
  </si>
  <si>
    <t>出售物业、厂房及设备收到的现金</t>
  </si>
  <si>
    <t>608.60万</t>
  </si>
  <si>
    <t>370.70万</t>
  </si>
  <si>
    <t>310.60万</t>
  </si>
  <si>
    <t>1518.70万</t>
  </si>
  <si>
    <t>785.80万</t>
  </si>
  <si>
    <t>312.80万</t>
  </si>
  <si>
    <t>332.25万</t>
  </si>
  <si>
    <t>1003.00万</t>
  </si>
  <si>
    <t>318.80万</t>
  </si>
  <si>
    <t>174.70万</t>
  </si>
  <si>
    <t>3870.20万</t>
  </si>
  <si>
    <t>222.00万</t>
  </si>
  <si>
    <t>1.17亿</t>
  </si>
  <si>
    <t>9198.10万</t>
  </si>
  <si>
    <t>购买无形资产及其他资产支付的现金</t>
  </si>
  <si>
    <t>-5.36亿</t>
  </si>
  <si>
    <t>-5.06亿</t>
  </si>
  <si>
    <t>-1718.00万</t>
  </si>
  <si>
    <t>-2.62亿</t>
  </si>
  <si>
    <t>-1.81亿</t>
  </si>
  <si>
    <t>-8754.00万</t>
  </si>
  <si>
    <t>-199.70万</t>
  </si>
  <si>
    <t>-1.59亿</t>
  </si>
  <si>
    <t>-6881.00万</t>
  </si>
  <si>
    <t>-1.71亿</t>
  </si>
  <si>
    <t>出售无形资产及其他资产收到的现金</t>
  </si>
  <si>
    <t>3.50万</t>
  </si>
  <si>
    <t>65.90万</t>
  </si>
  <si>
    <t>8.38亿</t>
  </si>
  <si>
    <t>35.10万</t>
  </si>
  <si>
    <t>4.95亿</t>
  </si>
  <si>
    <t>购买子公司、联营企业及合营企业支付的现金</t>
  </si>
  <si>
    <t>-1.69亿</t>
  </si>
  <si>
    <t>-4586.90万</t>
  </si>
  <si>
    <t>-9.32亿</t>
  </si>
  <si>
    <t>-2.77亿</t>
  </si>
  <si>
    <t>-1.85亿</t>
  </si>
  <si>
    <t>-8.46亿</t>
  </si>
  <si>
    <t>-3.50亿</t>
  </si>
  <si>
    <t>-11.18亿</t>
  </si>
  <si>
    <t>-9.07亿</t>
  </si>
  <si>
    <t>-6.13亿</t>
  </si>
  <si>
    <t>-4509.90万</t>
  </si>
  <si>
    <t>出售子公司、联营企业及合营企业收到的现金</t>
  </si>
  <si>
    <t>购买证券投资所支付的现金</t>
  </si>
  <si>
    <t>-25.17亿</t>
  </si>
  <si>
    <t>-8.74亿</t>
  </si>
  <si>
    <t>-21.22亿</t>
  </si>
  <si>
    <t>-19.90亿</t>
  </si>
  <si>
    <t>-14.80亿</t>
  </si>
  <si>
    <t>-22.74亿</t>
  </si>
  <si>
    <t>-26.87亿</t>
  </si>
  <si>
    <t>-6.93亿</t>
  </si>
  <si>
    <t>-4.45亿</t>
  </si>
  <si>
    <t>出售证券投资所收到的现金</t>
  </si>
  <si>
    <t>5.01亿</t>
  </si>
  <si>
    <t>5.64亿</t>
  </si>
  <si>
    <t>5.55亿</t>
  </si>
  <si>
    <t>5455.60万</t>
  </si>
  <si>
    <t>9421.30万</t>
  </si>
  <si>
    <t>4360.19万</t>
  </si>
  <si>
    <t>1.59亿</t>
  </si>
  <si>
    <t>1.36亿</t>
  </si>
  <si>
    <t>已收利息及股息(投资)</t>
  </si>
  <si>
    <t>9979.80万</t>
  </si>
  <si>
    <t>4490.00万</t>
  </si>
  <si>
    <t>3836.20万</t>
  </si>
  <si>
    <t>1.87亿</t>
  </si>
  <si>
    <t>5427.40万</t>
  </si>
  <si>
    <t>3779.70万</t>
  </si>
  <si>
    <t>900.20万</t>
  </si>
  <si>
    <t>2583.10万</t>
  </si>
  <si>
    <t>2172.00万</t>
  </si>
  <si>
    <t>3736.20万</t>
  </si>
  <si>
    <t>7806.50万</t>
  </si>
  <si>
    <t>投资活动产生的现金流量净额其他项目</t>
  </si>
  <si>
    <t>-10.72亿</t>
  </si>
  <si>
    <t>-10.37亿</t>
  </si>
  <si>
    <t>-5224.90万</t>
  </si>
  <si>
    <t>-3.00亿</t>
  </si>
  <si>
    <t>-1.56亿</t>
  </si>
  <si>
    <t>3800.00万</t>
  </si>
  <si>
    <t>-3.40亿</t>
  </si>
  <si>
    <t>-2919.20万</t>
  </si>
  <si>
    <t>133.17万</t>
  </si>
  <si>
    <t>2.77亿</t>
  </si>
  <si>
    <t>-7.89亿</t>
  </si>
  <si>
    <t>投资活动产生的现金流量净额</t>
  </si>
  <si>
    <t>-44.99亿</t>
  </si>
  <si>
    <t>-25.31亿</t>
  </si>
  <si>
    <t>-7.19亿</t>
  </si>
  <si>
    <t>-45.88亿</t>
  </si>
  <si>
    <t>-37.00亿</t>
  </si>
  <si>
    <t>-25.91亿</t>
  </si>
  <si>
    <t>-11.60亿</t>
  </si>
  <si>
    <t>-51.62亿</t>
  </si>
  <si>
    <t>-36.83亿</t>
  </si>
  <si>
    <t>-9.52亿</t>
  </si>
  <si>
    <t>-11.32亿</t>
  </si>
  <si>
    <t>-5.99亿</t>
  </si>
  <si>
    <t>3.84亿</t>
  </si>
  <si>
    <t>-9.33亿</t>
  </si>
  <si>
    <t>融资活动产生的现金流量(元)</t>
  </si>
  <si>
    <t>新增借款</t>
  </si>
  <si>
    <t>16.88亿</t>
  </si>
  <si>
    <t>14.12亿</t>
  </si>
  <si>
    <t>10.28亿</t>
  </si>
  <si>
    <t>28.48亿</t>
  </si>
  <si>
    <t>21.95亿</t>
  </si>
  <si>
    <t>2.20亿</t>
  </si>
  <si>
    <t>14.66亿</t>
  </si>
  <si>
    <t>8.34亿</t>
  </si>
  <si>
    <t>6.33亿</t>
  </si>
  <si>
    <t>16.37亿</t>
  </si>
  <si>
    <t>5.66亿</t>
  </si>
  <si>
    <t>9.39亿</t>
  </si>
  <si>
    <t>偿还借款</t>
  </si>
  <si>
    <t>-27.21亿</t>
  </si>
  <si>
    <t>-16.52亿</t>
  </si>
  <si>
    <t>-7.33亿</t>
  </si>
  <si>
    <t>-6.17亿</t>
  </si>
  <si>
    <t>-3.20亿</t>
  </si>
  <si>
    <t>-1.00亿</t>
  </si>
  <si>
    <t>-30.12亿</t>
  </si>
  <si>
    <t>-7.29亿</t>
  </si>
  <si>
    <t>-3.95亿</t>
  </si>
  <si>
    <t>-6.39亿</t>
  </si>
  <si>
    <t>-3.37亿</t>
  </si>
  <si>
    <t>-17.02亿</t>
  </si>
  <si>
    <t>-16.06亿</t>
  </si>
  <si>
    <t>吸收投资所得</t>
  </si>
  <si>
    <t>1.32亿</t>
  </si>
  <si>
    <t>1.13亿</t>
  </si>
  <si>
    <t>2478.40万</t>
  </si>
  <si>
    <t>3141.70万</t>
  </si>
  <si>
    <t>5.90亿</t>
  </si>
  <si>
    <t>4.86亿</t>
  </si>
  <si>
    <t>发行股份</t>
  </si>
  <si>
    <t>130.30亿</t>
  </si>
  <si>
    <t>2567.10万</t>
  </si>
  <si>
    <t>3.16亿</t>
  </si>
  <si>
    <t>92.46亿</t>
  </si>
  <si>
    <t>21.61亿</t>
  </si>
  <si>
    <t>14.88亿</t>
  </si>
  <si>
    <t>回购股份</t>
  </si>
  <si>
    <t>-6.36亿</t>
  </si>
  <si>
    <t>-788.90万</t>
  </si>
  <si>
    <t>-1230.50万</t>
  </si>
  <si>
    <t>-142.70万</t>
  </si>
  <si>
    <t>-5.74亿</t>
  </si>
  <si>
    <t>-5.94亿</t>
  </si>
  <si>
    <t>发行债券</t>
  </si>
  <si>
    <t>20.84亿</t>
  </si>
  <si>
    <t>赎回/偿还债券</t>
  </si>
  <si>
    <t>发行费用</t>
  </si>
  <si>
    <t>-208.50万</t>
  </si>
  <si>
    <t>-4003.60万</t>
  </si>
  <si>
    <t>-4290.10万</t>
  </si>
  <si>
    <t>-3.25亿</t>
  </si>
  <si>
    <t>-742.60万</t>
  </si>
  <si>
    <t>-1092.60万</t>
  </si>
  <si>
    <t>已付股息(融资)</t>
  </si>
  <si>
    <t>-5.56亿</t>
  </si>
  <si>
    <t>-5.53亿</t>
  </si>
  <si>
    <t>-6.79亿</t>
  </si>
  <si>
    <t>-6.08亿</t>
  </si>
  <si>
    <t>-72.10万</t>
  </si>
  <si>
    <t>-1920.50万</t>
  </si>
  <si>
    <t>-1727.79万</t>
  </si>
  <si>
    <t>-1883.40万</t>
  </si>
  <si>
    <t>-11.67亿</t>
  </si>
  <si>
    <t>-1477.50万</t>
  </si>
  <si>
    <t>已付利息(融资)</t>
  </si>
  <si>
    <t>-6333.40万</t>
  </si>
  <si>
    <t>-5106.70万</t>
  </si>
  <si>
    <t>-3076.90万</t>
  </si>
  <si>
    <t>-5183.70万</t>
  </si>
  <si>
    <t>-2287.40万</t>
  </si>
  <si>
    <t>-646.70万</t>
  </si>
  <si>
    <t>-8334.80万</t>
  </si>
  <si>
    <t>-3756.20万</t>
  </si>
  <si>
    <t>-4031.10万</t>
  </si>
  <si>
    <t>融资活动产生的现金流量净额其他项目</t>
  </si>
  <si>
    <t>-6.28亿</t>
  </si>
  <si>
    <t>-5.55亿</t>
  </si>
  <si>
    <t>-3246.20万</t>
  </si>
  <si>
    <t>-19.95亿</t>
  </si>
  <si>
    <t>-25.35亿</t>
  </si>
  <si>
    <t>-9.40亿</t>
  </si>
  <si>
    <t>-6011.72万</t>
  </si>
  <si>
    <t>2.86亿</t>
  </si>
  <si>
    <t>-16.27亿</t>
  </si>
  <si>
    <t>-14.31亿</t>
  </si>
  <si>
    <t>-2.58亿</t>
  </si>
  <si>
    <t>1.50亿</t>
  </si>
  <si>
    <t>融资活动产生的现金流量净额</t>
  </si>
  <si>
    <t>102.44亿</t>
  </si>
  <si>
    <t>-12.93亿</t>
  </si>
  <si>
    <t>15.58亿</t>
  </si>
  <si>
    <t>10.03亿</t>
  </si>
  <si>
    <t>-3.07亿</t>
  </si>
  <si>
    <t>69.84亿</t>
  </si>
  <si>
    <t>22.01亿</t>
  </si>
  <si>
    <t>2.21亿</t>
  </si>
  <si>
    <t>-6.68亿</t>
  </si>
  <si>
    <t>-12.34亿</t>
  </si>
  <si>
    <t>-7.21亿</t>
  </si>
  <si>
    <t>4.29亿</t>
  </si>
  <si>
    <t>现金及现金等价物净增加额其他项目(元)</t>
  </si>
  <si>
    <t>现金及现金等价物净增加额(元)</t>
  </si>
  <si>
    <t>81.00亿</t>
  </si>
  <si>
    <t>-24.25亿</t>
  </si>
  <si>
    <t>5.93亿</t>
  </si>
  <si>
    <t>-5.01亿</t>
  </si>
  <si>
    <t>-11.24亿</t>
  </si>
  <si>
    <t>-20.20亿</t>
  </si>
  <si>
    <t>-6.46亿</t>
  </si>
  <si>
    <t>33.48亿</t>
  </si>
  <si>
    <t>-10.86亿</t>
  </si>
  <si>
    <t>-4115.50万</t>
  </si>
  <si>
    <t>-12.06亿</t>
  </si>
  <si>
    <t>15.05亿</t>
  </si>
  <si>
    <t>现金及现金等价物的期初余额(元)</t>
  </si>
  <si>
    <t>24.72亿</t>
  </si>
  <si>
    <t>7.38亿</t>
  </si>
  <si>
    <t>汇率变动对现金及现金等价物的影响(元)</t>
  </si>
  <si>
    <t>-4351.58万</t>
  </si>
  <si>
    <t>-2509.00万</t>
  </si>
  <si>
    <t>2222.13万</t>
  </si>
  <si>
    <t>-3628.20万</t>
  </si>
  <si>
    <t>-780.00万</t>
  </si>
  <si>
    <t>8142.00万</t>
  </si>
  <si>
    <t>2992.90万</t>
  </si>
  <si>
    <t>现金及现金等价物的期末余额其他项目(元)</t>
  </si>
  <si>
    <t>-2318.20万</t>
  </si>
  <si>
    <t>4989.00万</t>
  </si>
  <si>
    <t>3653.30万</t>
  </si>
  <si>
    <t>-3349.40万</t>
  </si>
  <si>
    <t>429.90万</t>
  </si>
  <si>
    <t>-3745.60万</t>
  </si>
  <si>
    <t>-5637.80万</t>
  </si>
  <si>
    <t>现金及现金等价物的期末余额(元)</t>
  </si>
  <si>
    <t>51.11亿</t>
  </si>
  <si>
    <t>17.32亿</t>
  </si>
  <si>
    <t>13.01亿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</si>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</sst>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1" fillId="2" borderId="1" xfId="0" applyNumberFormat="1" applyFont="1" applyFill="1" applyBorder="1"/>
    <xf numFmtId="164" fontId="1" fillId="2" borderId="2" xfId="0" applyNumberFormat="1" applyFont="1" applyFill="1" applyBorder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5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2359.HK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Price'!$A$2:$A$506</c:f>
              <c:numCache>
                <c:formatCode>m/d/yyyy</c:formatCode>
                <c:ptCount val="505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43461</c:v>
                </c:pt>
                <c:pt idx="9">
                  <c:v>43462</c:v>
                </c:pt>
                <c:pt idx="10">
                  <c:v>43465</c:v>
                </c:pt>
                <c:pt idx="11">
                  <c:v>43467</c:v>
                </c:pt>
                <c:pt idx="12">
                  <c:v>43468</c:v>
                </c:pt>
                <c:pt idx="13">
                  <c:v>43469</c:v>
                </c:pt>
                <c:pt idx="14">
                  <c:v>43472</c:v>
                </c:pt>
                <c:pt idx="15">
                  <c:v>43473</c:v>
                </c:pt>
                <c:pt idx="16">
                  <c:v>43474</c:v>
                </c:pt>
                <c:pt idx="17">
                  <c:v>43475</c:v>
                </c:pt>
                <c:pt idx="18">
                  <c:v>43476</c:v>
                </c:pt>
                <c:pt idx="19">
                  <c:v>43479</c:v>
                </c:pt>
                <c:pt idx="20">
                  <c:v>43480</c:v>
                </c:pt>
                <c:pt idx="21">
                  <c:v>43481</c:v>
                </c:pt>
                <c:pt idx="22">
                  <c:v>43482</c:v>
                </c:pt>
                <c:pt idx="23">
                  <c:v>43483</c:v>
                </c:pt>
                <c:pt idx="24">
                  <c:v>43486</c:v>
                </c:pt>
                <c:pt idx="25">
                  <c:v>43487</c:v>
                </c:pt>
                <c:pt idx="26">
                  <c:v>43488</c:v>
                </c:pt>
                <c:pt idx="27">
                  <c:v>43489</c:v>
                </c:pt>
                <c:pt idx="28">
                  <c:v>43490</c:v>
                </c:pt>
                <c:pt idx="29">
                  <c:v>43493</c:v>
                </c:pt>
                <c:pt idx="30">
                  <c:v>43494</c:v>
                </c:pt>
                <c:pt idx="31">
                  <c:v>43495</c:v>
                </c:pt>
                <c:pt idx="32">
                  <c:v>43496</c:v>
                </c:pt>
                <c:pt idx="33">
                  <c:v>43497</c:v>
                </c:pt>
                <c:pt idx="34">
                  <c:v>43500</c:v>
                </c:pt>
                <c:pt idx="35">
                  <c:v>43504</c:v>
                </c:pt>
                <c:pt idx="36">
                  <c:v>43507</c:v>
                </c:pt>
                <c:pt idx="37">
                  <c:v>43508</c:v>
                </c:pt>
                <c:pt idx="38">
                  <c:v>43509</c:v>
                </c:pt>
                <c:pt idx="39">
                  <c:v>43510</c:v>
                </c:pt>
                <c:pt idx="40">
                  <c:v>43511</c:v>
                </c:pt>
                <c:pt idx="41">
                  <c:v>43514</c:v>
                </c:pt>
                <c:pt idx="42">
                  <c:v>43515</c:v>
                </c:pt>
                <c:pt idx="43">
                  <c:v>43516</c:v>
                </c:pt>
                <c:pt idx="44">
                  <c:v>43517</c:v>
                </c:pt>
                <c:pt idx="45">
                  <c:v>43518</c:v>
                </c:pt>
                <c:pt idx="46">
                  <c:v>43521</c:v>
                </c:pt>
                <c:pt idx="47">
                  <c:v>43522</c:v>
                </c:pt>
                <c:pt idx="48">
                  <c:v>43523</c:v>
                </c:pt>
                <c:pt idx="49">
                  <c:v>43524</c:v>
                </c:pt>
                <c:pt idx="50">
                  <c:v>43525</c:v>
                </c:pt>
                <c:pt idx="51">
                  <c:v>43528</c:v>
                </c:pt>
                <c:pt idx="52">
                  <c:v>43529</c:v>
                </c:pt>
                <c:pt idx="53">
                  <c:v>43530</c:v>
                </c:pt>
                <c:pt idx="54">
                  <c:v>43531</c:v>
                </c:pt>
                <c:pt idx="55">
                  <c:v>43532</c:v>
                </c:pt>
                <c:pt idx="56">
                  <c:v>43535</c:v>
                </c:pt>
                <c:pt idx="57">
                  <c:v>43536</c:v>
                </c:pt>
                <c:pt idx="58">
                  <c:v>43537</c:v>
                </c:pt>
                <c:pt idx="59">
                  <c:v>43538</c:v>
                </c:pt>
                <c:pt idx="60">
                  <c:v>43539</c:v>
                </c:pt>
                <c:pt idx="61">
                  <c:v>43542</c:v>
                </c:pt>
                <c:pt idx="62">
                  <c:v>43543</c:v>
                </c:pt>
                <c:pt idx="63">
                  <c:v>43544</c:v>
                </c:pt>
                <c:pt idx="64">
                  <c:v>43545</c:v>
                </c:pt>
                <c:pt idx="65">
                  <c:v>43546</c:v>
                </c:pt>
                <c:pt idx="66">
                  <c:v>43549</c:v>
                </c:pt>
                <c:pt idx="67">
                  <c:v>43550</c:v>
                </c:pt>
                <c:pt idx="68">
                  <c:v>43551</c:v>
                </c:pt>
                <c:pt idx="69">
                  <c:v>43552</c:v>
                </c:pt>
                <c:pt idx="70">
                  <c:v>43553</c:v>
                </c:pt>
                <c:pt idx="71">
                  <c:v>43556</c:v>
                </c:pt>
                <c:pt idx="72">
                  <c:v>43557</c:v>
                </c:pt>
                <c:pt idx="73">
                  <c:v>43558</c:v>
                </c:pt>
                <c:pt idx="74">
                  <c:v>43559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43578</c:v>
                </c:pt>
                <c:pt idx="85">
                  <c:v>43579</c:v>
                </c:pt>
                <c:pt idx="86">
                  <c:v>43580</c:v>
                </c:pt>
                <c:pt idx="87">
                  <c:v>43581</c:v>
                </c:pt>
                <c:pt idx="88">
                  <c:v>43584</c:v>
                </c:pt>
                <c:pt idx="89">
                  <c:v>43585</c:v>
                </c:pt>
                <c:pt idx="90">
                  <c:v>43587</c:v>
                </c:pt>
                <c:pt idx="91">
                  <c:v>43588</c:v>
                </c:pt>
                <c:pt idx="92">
                  <c:v>43591</c:v>
                </c:pt>
                <c:pt idx="93">
                  <c:v>43592</c:v>
                </c:pt>
                <c:pt idx="94">
                  <c:v>43593</c:v>
                </c:pt>
                <c:pt idx="95">
                  <c:v>43594</c:v>
                </c:pt>
                <c:pt idx="96">
                  <c:v>43595</c:v>
                </c:pt>
                <c:pt idx="97">
                  <c:v>43599</c:v>
                </c:pt>
                <c:pt idx="98">
                  <c:v>43600</c:v>
                </c:pt>
                <c:pt idx="99">
                  <c:v>43601</c:v>
                </c:pt>
                <c:pt idx="100">
                  <c:v>43602</c:v>
                </c:pt>
                <c:pt idx="101">
                  <c:v>43605</c:v>
                </c:pt>
                <c:pt idx="102">
                  <c:v>43606</c:v>
                </c:pt>
                <c:pt idx="103">
                  <c:v>43607</c:v>
                </c:pt>
                <c:pt idx="104">
                  <c:v>43608</c:v>
                </c:pt>
                <c:pt idx="105">
                  <c:v>43609</c:v>
                </c:pt>
                <c:pt idx="106">
                  <c:v>43612</c:v>
                </c:pt>
                <c:pt idx="107">
                  <c:v>43613</c:v>
                </c:pt>
                <c:pt idx="108">
                  <c:v>43614</c:v>
                </c:pt>
                <c:pt idx="109">
                  <c:v>43615</c:v>
                </c:pt>
                <c:pt idx="110">
                  <c:v>43616</c:v>
                </c:pt>
                <c:pt idx="111">
                  <c:v>43619</c:v>
                </c:pt>
                <c:pt idx="112">
                  <c:v>43620</c:v>
                </c:pt>
                <c:pt idx="113">
                  <c:v>43621</c:v>
                </c:pt>
                <c:pt idx="114">
                  <c:v>43622</c:v>
                </c:pt>
                <c:pt idx="115">
                  <c:v>43626</c:v>
                </c:pt>
                <c:pt idx="116">
                  <c:v>43627</c:v>
                </c:pt>
                <c:pt idx="117">
                  <c:v>43628</c:v>
                </c:pt>
                <c:pt idx="118">
                  <c:v>43629</c:v>
                </c:pt>
                <c:pt idx="119">
                  <c:v>43630</c:v>
                </c:pt>
                <c:pt idx="120">
                  <c:v>43633</c:v>
                </c:pt>
                <c:pt idx="121">
                  <c:v>43634</c:v>
                </c:pt>
                <c:pt idx="122">
                  <c:v>43635</c:v>
                </c:pt>
                <c:pt idx="123">
                  <c:v>43636</c:v>
                </c:pt>
                <c:pt idx="124">
                  <c:v>43637</c:v>
                </c:pt>
                <c:pt idx="125">
                  <c:v>43640</c:v>
                </c:pt>
                <c:pt idx="126">
                  <c:v>43641</c:v>
                </c:pt>
                <c:pt idx="127">
                  <c:v>43642</c:v>
                </c:pt>
                <c:pt idx="128">
                  <c:v>43643</c:v>
                </c:pt>
                <c:pt idx="129">
                  <c:v>43644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43740</c:v>
                </c:pt>
                <c:pt idx="196">
                  <c:v>43741</c:v>
                </c:pt>
                <c:pt idx="197">
                  <c:v>43742</c:v>
                </c:pt>
                <c:pt idx="198">
                  <c:v>43746</c:v>
                </c:pt>
                <c:pt idx="199">
                  <c:v>43747</c:v>
                </c:pt>
                <c:pt idx="200">
                  <c:v>43748</c:v>
                </c:pt>
                <c:pt idx="201">
                  <c:v>43749</c:v>
                </c:pt>
                <c:pt idx="202">
                  <c:v>43752</c:v>
                </c:pt>
                <c:pt idx="203">
                  <c:v>43753</c:v>
                </c:pt>
                <c:pt idx="204">
                  <c:v>43754</c:v>
                </c:pt>
                <c:pt idx="205">
                  <c:v>43755</c:v>
                </c:pt>
                <c:pt idx="206">
                  <c:v>43756</c:v>
                </c:pt>
                <c:pt idx="207">
                  <c:v>43759</c:v>
                </c:pt>
                <c:pt idx="208">
                  <c:v>43760</c:v>
                </c:pt>
                <c:pt idx="209">
                  <c:v>43761</c:v>
                </c:pt>
                <c:pt idx="210">
                  <c:v>43762</c:v>
                </c:pt>
                <c:pt idx="211">
                  <c:v>43763</c:v>
                </c:pt>
                <c:pt idx="212">
                  <c:v>43766</c:v>
                </c:pt>
                <c:pt idx="213">
                  <c:v>43767</c:v>
                </c:pt>
                <c:pt idx="214">
                  <c:v>43768</c:v>
                </c:pt>
                <c:pt idx="215">
                  <c:v>43769</c:v>
                </c:pt>
                <c:pt idx="216">
                  <c:v>43770</c:v>
                </c:pt>
                <c:pt idx="217">
                  <c:v>43773</c:v>
                </c:pt>
                <c:pt idx="218">
                  <c:v>43774</c:v>
                </c:pt>
                <c:pt idx="219">
                  <c:v>43775</c:v>
                </c:pt>
                <c:pt idx="220">
                  <c:v>43776</c:v>
                </c:pt>
                <c:pt idx="221">
                  <c:v>43777</c:v>
                </c:pt>
                <c:pt idx="222">
                  <c:v>43780</c:v>
                </c:pt>
                <c:pt idx="223">
                  <c:v>43781</c:v>
                </c:pt>
                <c:pt idx="224">
                  <c:v>43782</c:v>
                </c:pt>
                <c:pt idx="225">
                  <c:v>43783</c:v>
                </c:pt>
                <c:pt idx="226">
                  <c:v>43784</c:v>
                </c:pt>
                <c:pt idx="227">
                  <c:v>43787</c:v>
                </c:pt>
                <c:pt idx="228">
                  <c:v>43788</c:v>
                </c:pt>
                <c:pt idx="229">
                  <c:v>43789</c:v>
                </c:pt>
                <c:pt idx="230">
                  <c:v>43790</c:v>
                </c:pt>
                <c:pt idx="231">
                  <c:v>43791</c:v>
                </c:pt>
                <c:pt idx="232">
                  <c:v>43794</c:v>
                </c:pt>
                <c:pt idx="233">
                  <c:v>43795</c:v>
                </c:pt>
                <c:pt idx="234">
                  <c:v>43796</c:v>
                </c:pt>
                <c:pt idx="235">
                  <c:v>43797</c:v>
                </c:pt>
                <c:pt idx="236">
                  <c:v>43798</c:v>
                </c:pt>
                <c:pt idx="237">
                  <c:v>43801</c:v>
                </c:pt>
                <c:pt idx="238">
                  <c:v>43802</c:v>
                </c:pt>
                <c:pt idx="239">
                  <c:v>43803</c:v>
                </c:pt>
                <c:pt idx="240">
                  <c:v>43804</c:v>
                </c:pt>
                <c:pt idx="241">
                  <c:v>43805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43815</c:v>
                </c:pt>
                <c:pt idx="248">
                  <c:v>43816</c:v>
                </c:pt>
                <c:pt idx="249">
                  <c:v>43817</c:v>
                </c:pt>
                <c:pt idx="250">
                  <c:v>43818</c:v>
                </c:pt>
                <c:pt idx="251">
                  <c:v>43819</c:v>
                </c:pt>
                <c:pt idx="252">
                  <c:v>43822</c:v>
                </c:pt>
                <c:pt idx="253">
                  <c:v>43823</c:v>
                </c:pt>
                <c:pt idx="254">
                  <c:v>43826</c:v>
                </c:pt>
                <c:pt idx="255">
                  <c:v>43829</c:v>
                </c:pt>
                <c:pt idx="256">
                  <c:v>43830</c:v>
                </c:pt>
                <c:pt idx="257">
                  <c:v>43832</c:v>
                </c:pt>
                <c:pt idx="258">
                  <c:v>43833</c:v>
                </c:pt>
                <c:pt idx="259">
                  <c:v>43836</c:v>
                </c:pt>
                <c:pt idx="260">
                  <c:v>43837</c:v>
                </c:pt>
                <c:pt idx="261">
                  <c:v>43838</c:v>
                </c:pt>
                <c:pt idx="262">
                  <c:v>43839</c:v>
                </c:pt>
                <c:pt idx="263">
                  <c:v>43840</c:v>
                </c:pt>
                <c:pt idx="264">
                  <c:v>43843</c:v>
                </c:pt>
                <c:pt idx="265">
                  <c:v>43844</c:v>
                </c:pt>
                <c:pt idx="266">
                  <c:v>43845</c:v>
                </c:pt>
                <c:pt idx="267">
                  <c:v>43846</c:v>
                </c:pt>
                <c:pt idx="268">
                  <c:v>43847</c:v>
                </c:pt>
                <c:pt idx="269">
                  <c:v>43850</c:v>
                </c:pt>
                <c:pt idx="270">
                  <c:v>43851</c:v>
                </c:pt>
                <c:pt idx="271">
                  <c:v>43852</c:v>
                </c:pt>
                <c:pt idx="272">
                  <c:v>43853</c:v>
                </c:pt>
                <c:pt idx="273">
                  <c:v>43854</c:v>
                </c:pt>
                <c:pt idx="274">
                  <c:v>43859</c:v>
                </c:pt>
                <c:pt idx="275">
                  <c:v>43860</c:v>
                </c:pt>
                <c:pt idx="276">
                  <c:v>43861</c:v>
                </c:pt>
                <c:pt idx="277">
                  <c:v>43864</c:v>
                </c:pt>
                <c:pt idx="278">
                  <c:v>43865</c:v>
                </c:pt>
                <c:pt idx="279">
                  <c:v>43866</c:v>
                </c:pt>
                <c:pt idx="280">
                  <c:v>43867</c:v>
                </c:pt>
                <c:pt idx="281">
                  <c:v>43868</c:v>
                </c:pt>
                <c:pt idx="282">
                  <c:v>43871</c:v>
                </c:pt>
                <c:pt idx="283">
                  <c:v>43872</c:v>
                </c:pt>
                <c:pt idx="284">
                  <c:v>43873</c:v>
                </c:pt>
                <c:pt idx="285">
                  <c:v>43874</c:v>
                </c:pt>
                <c:pt idx="286">
                  <c:v>43875</c:v>
                </c:pt>
                <c:pt idx="287">
                  <c:v>43878</c:v>
                </c:pt>
                <c:pt idx="288">
                  <c:v>43879</c:v>
                </c:pt>
                <c:pt idx="289">
                  <c:v>43880</c:v>
                </c:pt>
                <c:pt idx="290">
                  <c:v>43881</c:v>
                </c:pt>
                <c:pt idx="291">
                  <c:v>43882</c:v>
                </c:pt>
                <c:pt idx="292">
                  <c:v>43885</c:v>
                </c:pt>
                <c:pt idx="293">
                  <c:v>43886</c:v>
                </c:pt>
                <c:pt idx="294">
                  <c:v>43887</c:v>
                </c:pt>
                <c:pt idx="295">
                  <c:v>43888</c:v>
                </c:pt>
                <c:pt idx="296">
                  <c:v>43889</c:v>
                </c:pt>
                <c:pt idx="297">
                  <c:v>43892</c:v>
                </c:pt>
                <c:pt idx="298">
                  <c:v>43893</c:v>
                </c:pt>
                <c:pt idx="299">
                  <c:v>43894</c:v>
                </c:pt>
                <c:pt idx="300">
                  <c:v>43895</c:v>
                </c:pt>
                <c:pt idx="301">
                  <c:v>43896</c:v>
                </c:pt>
                <c:pt idx="302">
                  <c:v>43899</c:v>
                </c:pt>
                <c:pt idx="303">
                  <c:v>43900</c:v>
                </c:pt>
                <c:pt idx="304">
                  <c:v>43901</c:v>
                </c:pt>
                <c:pt idx="305">
                  <c:v>43902</c:v>
                </c:pt>
                <c:pt idx="306">
                  <c:v>43903</c:v>
                </c:pt>
                <c:pt idx="307">
                  <c:v>43906</c:v>
                </c:pt>
                <c:pt idx="308">
                  <c:v>43907</c:v>
                </c:pt>
                <c:pt idx="309">
                  <c:v>43908</c:v>
                </c:pt>
                <c:pt idx="310">
                  <c:v>43909</c:v>
                </c:pt>
                <c:pt idx="311">
                  <c:v>43910</c:v>
                </c:pt>
                <c:pt idx="312">
                  <c:v>43913</c:v>
                </c:pt>
                <c:pt idx="313">
                  <c:v>43914</c:v>
                </c:pt>
                <c:pt idx="314">
                  <c:v>43915</c:v>
                </c:pt>
                <c:pt idx="315">
                  <c:v>43916</c:v>
                </c:pt>
                <c:pt idx="316">
                  <c:v>43917</c:v>
                </c:pt>
                <c:pt idx="317">
                  <c:v>43920</c:v>
                </c:pt>
                <c:pt idx="318">
                  <c:v>43921</c:v>
                </c:pt>
                <c:pt idx="319">
                  <c:v>43922</c:v>
                </c:pt>
                <c:pt idx="320">
                  <c:v>43923</c:v>
                </c:pt>
                <c:pt idx="321">
                  <c:v>43924</c:v>
                </c:pt>
                <c:pt idx="322">
                  <c:v>43927</c:v>
                </c:pt>
                <c:pt idx="323">
                  <c:v>43928</c:v>
                </c:pt>
                <c:pt idx="324">
                  <c:v>43929</c:v>
                </c:pt>
                <c:pt idx="325">
                  <c:v>43930</c:v>
                </c:pt>
                <c:pt idx="326">
                  <c:v>43935</c:v>
                </c:pt>
                <c:pt idx="327">
                  <c:v>43936</c:v>
                </c:pt>
                <c:pt idx="328">
                  <c:v>43937</c:v>
                </c:pt>
                <c:pt idx="329">
                  <c:v>43938</c:v>
                </c:pt>
                <c:pt idx="330">
                  <c:v>43941</c:v>
                </c:pt>
                <c:pt idx="331">
                  <c:v>43942</c:v>
                </c:pt>
                <c:pt idx="332">
                  <c:v>43943</c:v>
                </c:pt>
                <c:pt idx="333">
                  <c:v>43944</c:v>
                </c:pt>
                <c:pt idx="334">
                  <c:v>43945</c:v>
                </c:pt>
                <c:pt idx="335">
                  <c:v>43948</c:v>
                </c:pt>
                <c:pt idx="336">
                  <c:v>43949</c:v>
                </c:pt>
                <c:pt idx="337">
                  <c:v>43950</c:v>
                </c:pt>
                <c:pt idx="338">
                  <c:v>43955</c:v>
                </c:pt>
                <c:pt idx="339">
                  <c:v>43956</c:v>
                </c:pt>
                <c:pt idx="340">
                  <c:v>43957</c:v>
                </c:pt>
                <c:pt idx="341">
                  <c:v>43958</c:v>
                </c:pt>
                <c:pt idx="342">
                  <c:v>43959</c:v>
                </c:pt>
                <c:pt idx="343">
                  <c:v>43962</c:v>
                </c:pt>
                <c:pt idx="344">
                  <c:v>43963</c:v>
                </c:pt>
                <c:pt idx="345">
                  <c:v>43964</c:v>
                </c:pt>
                <c:pt idx="346">
                  <c:v>43965</c:v>
                </c:pt>
                <c:pt idx="347">
                  <c:v>43966</c:v>
                </c:pt>
                <c:pt idx="348">
                  <c:v>43969</c:v>
                </c:pt>
                <c:pt idx="349">
                  <c:v>43970</c:v>
                </c:pt>
                <c:pt idx="350">
                  <c:v>43971</c:v>
                </c:pt>
                <c:pt idx="351">
                  <c:v>43972</c:v>
                </c:pt>
                <c:pt idx="352">
                  <c:v>43973</c:v>
                </c:pt>
                <c:pt idx="353">
                  <c:v>43976</c:v>
                </c:pt>
                <c:pt idx="354">
                  <c:v>43977</c:v>
                </c:pt>
                <c:pt idx="355">
                  <c:v>43978</c:v>
                </c:pt>
                <c:pt idx="356">
                  <c:v>43979</c:v>
                </c:pt>
                <c:pt idx="357">
                  <c:v>43980</c:v>
                </c:pt>
                <c:pt idx="358">
                  <c:v>43983</c:v>
                </c:pt>
                <c:pt idx="359">
                  <c:v>43984</c:v>
                </c:pt>
                <c:pt idx="360">
                  <c:v>43985</c:v>
                </c:pt>
                <c:pt idx="361">
                  <c:v>43986</c:v>
                </c:pt>
                <c:pt idx="362">
                  <c:v>43987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43997</c:v>
                </c:pt>
                <c:pt idx="369">
                  <c:v>43998</c:v>
                </c:pt>
                <c:pt idx="370">
                  <c:v>43999</c:v>
                </c:pt>
                <c:pt idx="371">
                  <c:v>44000</c:v>
                </c:pt>
                <c:pt idx="372">
                  <c:v>44001</c:v>
                </c:pt>
                <c:pt idx="373">
                  <c:v>44004</c:v>
                </c:pt>
                <c:pt idx="374">
                  <c:v>44005</c:v>
                </c:pt>
                <c:pt idx="375">
                  <c:v>44006</c:v>
                </c:pt>
                <c:pt idx="376">
                  <c:v>44008</c:v>
                </c:pt>
                <c:pt idx="377">
                  <c:v>44011</c:v>
                </c:pt>
                <c:pt idx="378">
                  <c:v>44012</c:v>
                </c:pt>
                <c:pt idx="379">
                  <c:v>44014</c:v>
                </c:pt>
                <c:pt idx="380">
                  <c:v>44015</c:v>
                </c:pt>
                <c:pt idx="381">
                  <c:v>44018</c:v>
                </c:pt>
                <c:pt idx="382">
                  <c:v>44019</c:v>
                </c:pt>
                <c:pt idx="383">
                  <c:v>44020</c:v>
                </c:pt>
                <c:pt idx="384">
                  <c:v>44021</c:v>
                </c:pt>
                <c:pt idx="385">
                  <c:v>44022</c:v>
                </c:pt>
                <c:pt idx="386">
                  <c:v>44025</c:v>
                </c:pt>
                <c:pt idx="387">
                  <c:v>44026</c:v>
                </c:pt>
                <c:pt idx="388">
                  <c:v>44027</c:v>
                </c:pt>
                <c:pt idx="389">
                  <c:v>44028</c:v>
                </c:pt>
                <c:pt idx="390">
                  <c:v>44029</c:v>
                </c:pt>
                <c:pt idx="391">
                  <c:v>44032</c:v>
                </c:pt>
                <c:pt idx="392">
                  <c:v>44033</c:v>
                </c:pt>
                <c:pt idx="393">
                  <c:v>44034</c:v>
                </c:pt>
                <c:pt idx="394">
                  <c:v>44035</c:v>
                </c:pt>
                <c:pt idx="395">
                  <c:v>44036</c:v>
                </c:pt>
                <c:pt idx="396">
                  <c:v>44039</c:v>
                </c:pt>
                <c:pt idx="397">
                  <c:v>44040</c:v>
                </c:pt>
                <c:pt idx="398">
                  <c:v>44041</c:v>
                </c:pt>
                <c:pt idx="399">
                  <c:v>44042</c:v>
                </c:pt>
                <c:pt idx="400">
                  <c:v>44043</c:v>
                </c:pt>
                <c:pt idx="401">
                  <c:v>44046</c:v>
                </c:pt>
                <c:pt idx="402">
                  <c:v>44047</c:v>
                </c:pt>
                <c:pt idx="403">
                  <c:v>44048</c:v>
                </c:pt>
                <c:pt idx="404">
                  <c:v>44049</c:v>
                </c:pt>
                <c:pt idx="405">
                  <c:v>44050</c:v>
                </c:pt>
                <c:pt idx="406">
                  <c:v>44053</c:v>
                </c:pt>
                <c:pt idx="407">
                  <c:v>44054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44060</c:v>
                </c:pt>
                <c:pt idx="412">
                  <c:v>44061</c:v>
                </c:pt>
                <c:pt idx="413">
                  <c:v>44062</c:v>
                </c:pt>
                <c:pt idx="414">
                  <c:v>44063</c:v>
                </c:pt>
                <c:pt idx="415">
                  <c:v>44064</c:v>
                </c:pt>
                <c:pt idx="416">
                  <c:v>44067</c:v>
                </c:pt>
                <c:pt idx="417">
                  <c:v>44068</c:v>
                </c:pt>
                <c:pt idx="418">
                  <c:v>44069</c:v>
                </c:pt>
                <c:pt idx="419">
                  <c:v>44070</c:v>
                </c:pt>
                <c:pt idx="420">
                  <c:v>44071</c:v>
                </c:pt>
                <c:pt idx="421">
                  <c:v>44074</c:v>
                </c:pt>
                <c:pt idx="422">
                  <c:v>44075</c:v>
                </c:pt>
                <c:pt idx="423">
                  <c:v>44076</c:v>
                </c:pt>
                <c:pt idx="424">
                  <c:v>44077</c:v>
                </c:pt>
                <c:pt idx="425">
                  <c:v>44078</c:v>
                </c:pt>
                <c:pt idx="426">
                  <c:v>44081</c:v>
                </c:pt>
                <c:pt idx="427">
                  <c:v>44082</c:v>
                </c:pt>
                <c:pt idx="428">
                  <c:v>44083</c:v>
                </c:pt>
                <c:pt idx="429">
                  <c:v>44084</c:v>
                </c:pt>
                <c:pt idx="430">
                  <c:v>44085</c:v>
                </c:pt>
                <c:pt idx="431">
                  <c:v>44088</c:v>
                </c:pt>
                <c:pt idx="432">
                  <c:v>44089</c:v>
                </c:pt>
                <c:pt idx="433">
                  <c:v>44090</c:v>
                </c:pt>
                <c:pt idx="434">
                  <c:v>44091</c:v>
                </c:pt>
                <c:pt idx="435">
                  <c:v>44092</c:v>
                </c:pt>
                <c:pt idx="436">
                  <c:v>44095</c:v>
                </c:pt>
                <c:pt idx="437">
                  <c:v>44096</c:v>
                </c:pt>
                <c:pt idx="438">
                  <c:v>44097</c:v>
                </c:pt>
                <c:pt idx="439">
                  <c:v>44098</c:v>
                </c:pt>
                <c:pt idx="440">
                  <c:v>44099</c:v>
                </c:pt>
                <c:pt idx="441">
                  <c:v>44102</c:v>
                </c:pt>
                <c:pt idx="442">
                  <c:v>44103</c:v>
                </c:pt>
                <c:pt idx="443">
                  <c:v>44104</c:v>
                </c:pt>
                <c:pt idx="444">
                  <c:v>44109</c:v>
                </c:pt>
                <c:pt idx="445">
                  <c:v>44110</c:v>
                </c:pt>
                <c:pt idx="446">
                  <c:v>44111</c:v>
                </c:pt>
                <c:pt idx="447">
                  <c:v>44112</c:v>
                </c:pt>
                <c:pt idx="448">
                  <c:v>44113</c:v>
                </c:pt>
                <c:pt idx="449">
                  <c:v>44116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44131</c:v>
                </c:pt>
                <c:pt idx="459">
                  <c:v>44132</c:v>
                </c:pt>
                <c:pt idx="460">
                  <c:v>44133</c:v>
                </c:pt>
                <c:pt idx="461">
                  <c:v>44134</c:v>
                </c:pt>
                <c:pt idx="462">
                  <c:v>44137</c:v>
                </c:pt>
                <c:pt idx="463">
                  <c:v>44138</c:v>
                </c:pt>
                <c:pt idx="464">
                  <c:v>44139</c:v>
                </c:pt>
                <c:pt idx="465">
                  <c:v>44140</c:v>
                </c:pt>
                <c:pt idx="466">
                  <c:v>44141</c:v>
                </c:pt>
                <c:pt idx="467">
                  <c:v>44144</c:v>
                </c:pt>
                <c:pt idx="468">
                  <c:v>44145</c:v>
                </c:pt>
                <c:pt idx="469">
                  <c:v>44146</c:v>
                </c:pt>
                <c:pt idx="470">
                  <c:v>44147</c:v>
                </c:pt>
                <c:pt idx="471">
                  <c:v>44148</c:v>
                </c:pt>
                <c:pt idx="472">
                  <c:v>44151</c:v>
                </c:pt>
                <c:pt idx="473">
                  <c:v>44152</c:v>
                </c:pt>
                <c:pt idx="474">
                  <c:v>44153</c:v>
                </c:pt>
                <c:pt idx="475">
                  <c:v>44154</c:v>
                </c:pt>
                <c:pt idx="476">
                  <c:v>44155</c:v>
                </c:pt>
                <c:pt idx="477">
                  <c:v>44158</c:v>
                </c:pt>
                <c:pt idx="478">
                  <c:v>44159</c:v>
                </c:pt>
                <c:pt idx="479">
                  <c:v>44160</c:v>
                </c:pt>
                <c:pt idx="480">
                  <c:v>44161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</c:numCache>
            </c:numRef>
          </c:cat>
          <c:val>
            <c:numRef>
              <c:f>'Stock Price'!$B$2:$B$506</c:f>
              <c:numCache>
                <c:formatCode>General</c:formatCode>
                <c:ptCount val="505"/>
                <c:pt idx="0">
                  <c:v>48.571399999999997</c:v>
                </c:pt>
                <c:pt idx="1">
                  <c:v>48.571399999999997</c:v>
                </c:pt>
                <c:pt idx="2">
                  <c:v>48.571399999999997</c:v>
                </c:pt>
                <c:pt idx="3">
                  <c:v>48.5</c:v>
                </c:pt>
                <c:pt idx="4">
                  <c:v>48.214297999999999</c:v>
                </c:pt>
                <c:pt idx="5">
                  <c:v>47.857101</c:v>
                </c:pt>
                <c:pt idx="6">
                  <c:v>47.857101</c:v>
                </c:pt>
                <c:pt idx="7">
                  <c:v>47.857101</c:v>
                </c:pt>
                <c:pt idx="8">
                  <c:v>47.857101</c:v>
                </c:pt>
                <c:pt idx="9">
                  <c:v>47.857101</c:v>
                </c:pt>
                <c:pt idx="10">
                  <c:v>48.571399999999997</c:v>
                </c:pt>
                <c:pt idx="11">
                  <c:v>48.5</c:v>
                </c:pt>
                <c:pt idx="12">
                  <c:v>48.142899</c:v>
                </c:pt>
                <c:pt idx="13">
                  <c:v>47.821399999999997</c:v>
                </c:pt>
                <c:pt idx="14">
                  <c:v>47.5</c:v>
                </c:pt>
                <c:pt idx="15">
                  <c:v>48.571399999999997</c:v>
                </c:pt>
                <c:pt idx="16">
                  <c:v>48.571399999999997</c:v>
                </c:pt>
                <c:pt idx="17">
                  <c:v>48.428600000000003</c:v>
                </c:pt>
                <c:pt idx="18">
                  <c:v>48.25</c:v>
                </c:pt>
                <c:pt idx="19">
                  <c:v>47.642899</c:v>
                </c:pt>
                <c:pt idx="20">
                  <c:v>48.285702000000001</c:v>
                </c:pt>
                <c:pt idx="21">
                  <c:v>48.214297999999999</c:v>
                </c:pt>
                <c:pt idx="22">
                  <c:v>49.142899</c:v>
                </c:pt>
                <c:pt idx="23">
                  <c:v>50</c:v>
                </c:pt>
                <c:pt idx="24">
                  <c:v>55.321399999999997</c:v>
                </c:pt>
                <c:pt idx="25">
                  <c:v>53.571399999999997</c:v>
                </c:pt>
                <c:pt idx="26">
                  <c:v>53.571399999999997</c:v>
                </c:pt>
                <c:pt idx="27">
                  <c:v>54.392899</c:v>
                </c:pt>
                <c:pt idx="28">
                  <c:v>54.142899</c:v>
                </c:pt>
                <c:pt idx="29">
                  <c:v>52.5</c:v>
                </c:pt>
                <c:pt idx="30">
                  <c:v>52.857101</c:v>
                </c:pt>
                <c:pt idx="31">
                  <c:v>54.714297999999999</c:v>
                </c:pt>
                <c:pt idx="32">
                  <c:v>57.142899</c:v>
                </c:pt>
                <c:pt idx="33">
                  <c:v>56.357101</c:v>
                </c:pt>
                <c:pt idx="34">
                  <c:v>58.428600000000003</c:v>
                </c:pt>
                <c:pt idx="35">
                  <c:v>58.428600000000003</c:v>
                </c:pt>
                <c:pt idx="36">
                  <c:v>58.428600000000003</c:v>
                </c:pt>
                <c:pt idx="37">
                  <c:v>57.321399999999997</c:v>
                </c:pt>
                <c:pt idx="38">
                  <c:v>57.178600000000003</c:v>
                </c:pt>
                <c:pt idx="39">
                  <c:v>59.5</c:v>
                </c:pt>
                <c:pt idx="40">
                  <c:v>60.142899</c:v>
                </c:pt>
                <c:pt idx="41">
                  <c:v>63.857101</c:v>
                </c:pt>
                <c:pt idx="42">
                  <c:v>64.5</c:v>
                </c:pt>
                <c:pt idx="43">
                  <c:v>60.607101</c:v>
                </c:pt>
                <c:pt idx="44">
                  <c:v>58.785702000000001</c:v>
                </c:pt>
                <c:pt idx="45">
                  <c:v>61.071399999999997</c:v>
                </c:pt>
                <c:pt idx="46">
                  <c:v>61.107101</c:v>
                </c:pt>
                <c:pt idx="47">
                  <c:v>61.428600000000003</c:v>
                </c:pt>
                <c:pt idx="48">
                  <c:v>61.428600000000003</c:v>
                </c:pt>
                <c:pt idx="49">
                  <c:v>61.178600000000003</c:v>
                </c:pt>
                <c:pt idx="50">
                  <c:v>62.107101</c:v>
                </c:pt>
                <c:pt idx="51">
                  <c:v>64.178595999999999</c:v>
                </c:pt>
                <c:pt idx="52">
                  <c:v>64.5</c:v>
                </c:pt>
                <c:pt idx="53">
                  <c:v>64.214302000000004</c:v>
                </c:pt>
                <c:pt idx="54">
                  <c:v>62.5</c:v>
                </c:pt>
                <c:pt idx="55">
                  <c:v>62.107101</c:v>
                </c:pt>
                <c:pt idx="56">
                  <c:v>62.357101</c:v>
                </c:pt>
                <c:pt idx="57">
                  <c:v>63.678600000000003</c:v>
                </c:pt>
                <c:pt idx="58">
                  <c:v>62.857101</c:v>
                </c:pt>
                <c:pt idx="59">
                  <c:v>62.428600000000003</c:v>
                </c:pt>
                <c:pt idx="60">
                  <c:v>62.321399999999997</c:v>
                </c:pt>
                <c:pt idx="61">
                  <c:v>62.142899</c:v>
                </c:pt>
                <c:pt idx="62">
                  <c:v>64.285697999999996</c:v>
                </c:pt>
                <c:pt idx="63">
                  <c:v>64.285697999999996</c:v>
                </c:pt>
                <c:pt idx="64">
                  <c:v>63.571399999999997</c:v>
                </c:pt>
                <c:pt idx="65">
                  <c:v>65.857101</c:v>
                </c:pt>
                <c:pt idx="66">
                  <c:v>67.178595999999999</c:v>
                </c:pt>
                <c:pt idx="67">
                  <c:v>65.714302000000004</c:v>
                </c:pt>
                <c:pt idx="68">
                  <c:v>67.785697999999996</c:v>
                </c:pt>
                <c:pt idx="69">
                  <c:v>68.142899</c:v>
                </c:pt>
                <c:pt idx="70">
                  <c:v>68.25</c:v>
                </c:pt>
                <c:pt idx="71">
                  <c:v>71.071404000000001</c:v>
                </c:pt>
                <c:pt idx="72">
                  <c:v>69.928595999999999</c:v>
                </c:pt>
                <c:pt idx="73">
                  <c:v>70.714302000000004</c:v>
                </c:pt>
                <c:pt idx="74">
                  <c:v>69.892899</c:v>
                </c:pt>
                <c:pt idx="75">
                  <c:v>70</c:v>
                </c:pt>
                <c:pt idx="76">
                  <c:v>71.428595999999999</c:v>
                </c:pt>
                <c:pt idx="77">
                  <c:v>73.785697999999996</c:v>
                </c:pt>
                <c:pt idx="78">
                  <c:v>72.428595999999999</c:v>
                </c:pt>
                <c:pt idx="79">
                  <c:v>73.642899</c:v>
                </c:pt>
                <c:pt idx="80">
                  <c:v>71.428595999999999</c:v>
                </c:pt>
                <c:pt idx="81">
                  <c:v>71.642899</c:v>
                </c:pt>
                <c:pt idx="82">
                  <c:v>71.642899</c:v>
                </c:pt>
                <c:pt idx="83">
                  <c:v>70.678595999999999</c:v>
                </c:pt>
                <c:pt idx="84">
                  <c:v>67</c:v>
                </c:pt>
                <c:pt idx="85">
                  <c:v>67.428595999999999</c:v>
                </c:pt>
                <c:pt idx="86">
                  <c:v>66.821404000000001</c:v>
                </c:pt>
                <c:pt idx="87">
                  <c:v>67.964302000000004</c:v>
                </c:pt>
                <c:pt idx="88">
                  <c:v>68.071404000000001</c:v>
                </c:pt>
                <c:pt idx="89">
                  <c:v>68.928595999999999</c:v>
                </c:pt>
                <c:pt idx="90">
                  <c:v>67.857101</c:v>
                </c:pt>
                <c:pt idx="91">
                  <c:v>66.428595999999999</c:v>
                </c:pt>
                <c:pt idx="92">
                  <c:v>62.357101</c:v>
                </c:pt>
                <c:pt idx="93">
                  <c:v>63.214297999999999</c:v>
                </c:pt>
                <c:pt idx="94">
                  <c:v>62.607101</c:v>
                </c:pt>
                <c:pt idx="95">
                  <c:v>57.75</c:v>
                </c:pt>
                <c:pt idx="96">
                  <c:v>61.678600000000003</c:v>
                </c:pt>
                <c:pt idx="97">
                  <c:v>61</c:v>
                </c:pt>
                <c:pt idx="98">
                  <c:v>60.928600000000003</c:v>
                </c:pt>
                <c:pt idx="99">
                  <c:v>61.357101</c:v>
                </c:pt>
                <c:pt idx="100">
                  <c:v>61.428600000000003</c:v>
                </c:pt>
                <c:pt idx="101">
                  <c:v>60</c:v>
                </c:pt>
                <c:pt idx="102">
                  <c:v>61.035702000000001</c:v>
                </c:pt>
                <c:pt idx="103">
                  <c:v>61.607101</c:v>
                </c:pt>
                <c:pt idx="104">
                  <c:v>59.535702000000001</c:v>
                </c:pt>
                <c:pt idx="105">
                  <c:v>61.178600000000003</c:v>
                </c:pt>
                <c:pt idx="106">
                  <c:v>60.5</c:v>
                </c:pt>
                <c:pt idx="107">
                  <c:v>62.142899</c:v>
                </c:pt>
                <c:pt idx="108">
                  <c:v>61.928600000000003</c:v>
                </c:pt>
                <c:pt idx="109">
                  <c:v>61.821399999999997</c:v>
                </c:pt>
                <c:pt idx="110">
                  <c:v>61.321399999999997</c:v>
                </c:pt>
                <c:pt idx="111">
                  <c:v>60.821399999999997</c:v>
                </c:pt>
                <c:pt idx="112">
                  <c:v>60.714297999999999</c:v>
                </c:pt>
                <c:pt idx="113">
                  <c:v>61.107101</c:v>
                </c:pt>
                <c:pt idx="114">
                  <c:v>61.285702000000001</c:v>
                </c:pt>
                <c:pt idx="115">
                  <c:v>62.25</c:v>
                </c:pt>
                <c:pt idx="116">
                  <c:v>63.642899</c:v>
                </c:pt>
                <c:pt idx="117">
                  <c:v>63.142899</c:v>
                </c:pt>
                <c:pt idx="118">
                  <c:v>62.642899</c:v>
                </c:pt>
                <c:pt idx="119">
                  <c:v>64.285697999999996</c:v>
                </c:pt>
                <c:pt idx="120">
                  <c:v>64.800003000000004</c:v>
                </c:pt>
                <c:pt idx="121">
                  <c:v>66.849997999999999</c:v>
                </c:pt>
                <c:pt idx="122">
                  <c:v>68.5</c:v>
                </c:pt>
                <c:pt idx="123">
                  <c:v>69.349997999999999</c:v>
                </c:pt>
                <c:pt idx="124">
                  <c:v>65.550003000000004</c:v>
                </c:pt>
                <c:pt idx="125">
                  <c:v>65.800003000000004</c:v>
                </c:pt>
                <c:pt idx="126">
                  <c:v>64</c:v>
                </c:pt>
                <c:pt idx="127">
                  <c:v>66.550003000000004</c:v>
                </c:pt>
                <c:pt idx="128">
                  <c:v>69.050003000000004</c:v>
                </c:pt>
                <c:pt idx="129">
                  <c:v>68.5</c:v>
                </c:pt>
                <c:pt idx="130">
                  <c:v>73.25</c:v>
                </c:pt>
                <c:pt idx="131">
                  <c:v>73.150002000000001</c:v>
                </c:pt>
                <c:pt idx="132">
                  <c:v>72.25</c:v>
                </c:pt>
                <c:pt idx="133">
                  <c:v>71</c:v>
                </c:pt>
                <c:pt idx="134">
                  <c:v>69.199996999999996</c:v>
                </c:pt>
                <c:pt idx="135">
                  <c:v>69.150002000000001</c:v>
                </c:pt>
                <c:pt idx="136">
                  <c:v>69.5</c:v>
                </c:pt>
                <c:pt idx="137">
                  <c:v>69.300003000000004</c:v>
                </c:pt>
                <c:pt idx="138">
                  <c:v>68.599997999999999</c:v>
                </c:pt>
                <c:pt idx="139">
                  <c:v>69.550003000000004</c:v>
                </c:pt>
                <c:pt idx="140">
                  <c:v>71.199996999999996</c:v>
                </c:pt>
                <c:pt idx="141">
                  <c:v>71.449996999999996</c:v>
                </c:pt>
                <c:pt idx="142">
                  <c:v>70.949996999999996</c:v>
                </c:pt>
                <c:pt idx="143">
                  <c:v>71.800003000000004</c:v>
                </c:pt>
                <c:pt idx="144">
                  <c:v>70.5</c:v>
                </c:pt>
                <c:pt idx="145">
                  <c:v>71.599997999999999</c:v>
                </c:pt>
                <c:pt idx="146">
                  <c:v>71.199996999999996</c:v>
                </c:pt>
                <c:pt idx="147">
                  <c:v>71.599997999999999</c:v>
                </c:pt>
                <c:pt idx="148">
                  <c:v>72.349997999999999</c:v>
                </c:pt>
                <c:pt idx="149">
                  <c:v>73.650002000000001</c:v>
                </c:pt>
                <c:pt idx="150">
                  <c:v>73.900002000000001</c:v>
                </c:pt>
                <c:pt idx="151">
                  <c:v>72.599997999999999</c:v>
                </c:pt>
                <c:pt idx="152">
                  <c:v>72.199996999999996</c:v>
                </c:pt>
                <c:pt idx="153">
                  <c:v>70.349997999999999</c:v>
                </c:pt>
                <c:pt idx="154">
                  <c:v>67.599997999999999</c:v>
                </c:pt>
                <c:pt idx="155">
                  <c:v>67.300003000000004</c:v>
                </c:pt>
                <c:pt idx="156">
                  <c:v>67.699996999999996</c:v>
                </c:pt>
                <c:pt idx="157">
                  <c:v>70</c:v>
                </c:pt>
                <c:pt idx="158">
                  <c:v>69.25</c:v>
                </c:pt>
                <c:pt idx="159">
                  <c:v>71.849997999999999</c:v>
                </c:pt>
                <c:pt idx="160">
                  <c:v>71.949996999999996</c:v>
                </c:pt>
                <c:pt idx="161">
                  <c:v>74.5</c:v>
                </c:pt>
                <c:pt idx="162">
                  <c:v>72.449996999999996</c:v>
                </c:pt>
                <c:pt idx="163">
                  <c:v>76</c:v>
                </c:pt>
                <c:pt idx="164">
                  <c:v>78</c:v>
                </c:pt>
                <c:pt idx="165">
                  <c:v>80.949996999999996</c:v>
                </c:pt>
                <c:pt idx="166">
                  <c:v>83.300003000000004</c:v>
                </c:pt>
                <c:pt idx="167">
                  <c:v>83.75</c:v>
                </c:pt>
                <c:pt idx="168">
                  <c:v>87.400002000000001</c:v>
                </c:pt>
                <c:pt idx="169">
                  <c:v>85</c:v>
                </c:pt>
                <c:pt idx="170">
                  <c:v>88.75</c:v>
                </c:pt>
                <c:pt idx="171">
                  <c:v>84.75</c:v>
                </c:pt>
                <c:pt idx="172">
                  <c:v>85</c:v>
                </c:pt>
                <c:pt idx="173">
                  <c:v>87.900002000000001</c:v>
                </c:pt>
                <c:pt idx="174">
                  <c:v>88.75</c:v>
                </c:pt>
                <c:pt idx="175">
                  <c:v>86</c:v>
                </c:pt>
                <c:pt idx="176">
                  <c:v>83.949996999999996</c:v>
                </c:pt>
                <c:pt idx="177">
                  <c:v>84.75</c:v>
                </c:pt>
                <c:pt idx="178">
                  <c:v>82.449996999999996</c:v>
                </c:pt>
                <c:pt idx="179">
                  <c:v>82.5</c:v>
                </c:pt>
                <c:pt idx="180">
                  <c:v>82.050003000000004</c:v>
                </c:pt>
                <c:pt idx="181">
                  <c:v>79.550003000000004</c:v>
                </c:pt>
                <c:pt idx="182">
                  <c:v>81.050003000000004</c:v>
                </c:pt>
                <c:pt idx="183">
                  <c:v>81.050003000000004</c:v>
                </c:pt>
                <c:pt idx="184">
                  <c:v>80.699996999999996</c:v>
                </c:pt>
                <c:pt idx="185">
                  <c:v>80.550003000000004</c:v>
                </c:pt>
                <c:pt idx="186">
                  <c:v>82.349997999999999</c:v>
                </c:pt>
                <c:pt idx="187">
                  <c:v>82.75</c:v>
                </c:pt>
                <c:pt idx="188">
                  <c:v>85.25</c:v>
                </c:pt>
                <c:pt idx="189">
                  <c:v>83.949996999999996</c:v>
                </c:pt>
                <c:pt idx="190">
                  <c:v>84.050003000000004</c:v>
                </c:pt>
                <c:pt idx="191">
                  <c:v>60.5</c:v>
                </c:pt>
                <c:pt idx="192">
                  <c:v>61.535702000000001</c:v>
                </c:pt>
                <c:pt idx="193">
                  <c:v>61.892899</c:v>
                </c:pt>
                <c:pt idx="194">
                  <c:v>61.214297999999999</c:v>
                </c:pt>
                <c:pt idx="195">
                  <c:v>61.75</c:v>
                </c:pt>
                <c:pt idx="196">
                  <c:v>61.107101</c:v>
                </c:pt>
                <c:pt idx="197">
                  <c:v>61.035702000000001</c:v>
                </c:pt>
                <c:pt idx="198">
                  <c:v>60.535702000000001</c:v>
                </c:pt>
                <c:pt idx="199">
                  <c:v>59.357101</c:v>
                </c:pt>
                <c:pt idx="200">
                  <c:v>62.214297999999999</c:v>
                </c:pt>
                <c:pt idx="201">
                  <c:v>62.321399999999997</c:v>
                </c:pt>
                <c:pt idx="202">
                  <c:v>63.142899</c:v>
                </c:pt>
                <c:pt idx="203">
                  <c:v>63</c:v>
                </c:pt>
                <c:pt idx="204">
                  <c:v>62.928600000000003</c:v>
                </c:pt>
                <c:pt idx="205">
                  <c:v>63.5</c:v>
                </c:pt>
                <c:pt idx="206">
                  <c:v>62.25</c:v>
                </c:pt>
                <c:pt idx="207">
                  <c:v>60.714297999999999</c:v>
                </c:pt>
                <c:pt idx="208">
                  <c:v>60.892899</c:v>
                </c:pt>
                <c:pt idx="209">
                  <c:v>58.75</c:v>
                </c:pt>
                <c:pt idx="210">
                  <c:v>59.178600000000003</c:v>
                </c:pt>
                <c:pt idx="211">
                  <c:v>59.821399999999997</c:v>
                </c:pt>
                <c:pt idx="212">
                  <c:v>61.035702000000001</c:v>
                </c:pt>
                <c:pt idx="213">
                  <c:v>61.821399999999997</c:v>
                </c:pt>
                <c:pt idx="214">
                  <c:v>60.428600000000003</c:v>
                </c:pt>
                <c:pt idx="215">
                  <c:v>67.642899</c:v>
                </c:pt>
                <c:pt idx="216">
                  <c:v>66.785697999999996</c:v>
                </c:pt>
                <c:pt idx="217">
                  <c:v>69.285697999999996</c:v>
                </c:pt>
                <c:pt idx="218">
                  <c:v>68.035697999999996</c:v>
                </c:pt>
                <c:pt idx="219">
                  <c:v>67.285697999999996</c:v>
                </c:pt>
                <c:pt idx="220">
                  <c:v>69.285697999999996</c:v>
                </c:pt>
                <c:pt idx="221">
                  <c:v>69.964302000000004</c:v>
                </c:pt>
                <c:pt idx="222">
                  <c:v>67.285697999999996</c:v>
                </c:pt>
                <c:pt idx="223">
                  <c:v>68.392899</c:v>
                </c:pt>
                <c:pt idx="224">
                  <c:v>69.928595999999999</c:v>
                </c:pt>
                <c:pt idx="225">
                  <c:v>69.821404000000001</c:v>
                </c:pt>
                <c:pt idx="226">
                  <c:v>69.392899</c:v>
                </c:pt>
                <c:pt idx="227">
                  <c:v>68.928595999999999</c:v>
                </c:pt>
                <c:pt idx="228">
                  <c:v>70.392899</c:v>
                </c:pt>
                <c:pt idx="229">
                  <c:v>71</c:v>
                </c:pt>
                <c:pt idx="230">
                  <c:v>70.535697999999996</c:v>
                </c:pt>
                <c:pt idx="231">
                  <c:v>68.857101</c:v>
                </c:pt>
                <c:pt idx="232">
                  <c:v>67.214302000000004</c:v>
                </c:pt>
                <c:pt idx="233">
                  <c:v>66.285697999999996</c:v>
                </c:pt>
                <c:pt idx="234">
                  <c:v>66.392899</c:v>
                </c:pt>
                <c:pt idx="235">
                  <c:v>65.892899</c:v>
                </c:pt>
                <c:pt idx="236">
                  <c:v>64.892899</c:v>
                </c:pt>
                <c:pt idx="237">
                  <c:v>66.035697999999996</c:v>
                </c:pt>
                <c:pt idx="238">
                  <c:v>65.75</c:v>
                </c:pt>
                <c:pt idx="239">
                  <c:v>65.821404000000001</c:v>
                </c:pt>
                <c:pt idx="240">
                  <c:v>68.178595999999999</c:v>
                </c:pt>
                <c:pt idx="241">
                  <c:v>68.821404000000001</c:v>
                </c:pt>
                <c:pt idx="242">
                  <c:v>68.321404000000001</c:v>
                </c:pt>
                <c:pt idx="243">
                  <c:v>66.857101</c:v>
                </c:pt>
                <c:pt idx="244">
                  <c:v>67.642899</c:v>
                </c:pt>
                <c:pt idx="245">
                  <c:v>67.357101</c:v>
                </c:pt>
                <c:pt idx="246">
                  <c:v>69.428595999999999</c:v>
                </c:pt>
                <c:pt idx="247">
                  <c:v>71.142899</c:v>
                </c:pt>
                <c:pt idx="248">
                  <c:v>74</c:v>
                </c:pt>
                <c:pt idx="249">
                  <c:v>72.928595999999999</c:v>
                </c:pt>
                <c:pt idx="250">
                  <c:v>71.428595999999999</c:v>
                </c:pt>
                <c:pt idx="251">
                  <c:v>68.928595999999999</c:v>
                </c:pt>
                <c:pt idx="252">
                  <c:v>69.75</c:v>
                </c:pt>
                <c:pt idx="253">
                  <c:v>68.785697999999996</c:v>
                </c:pt>
                <c:pt idx="254">
                  <c:v>69.857101</c:v>
                </c:pt>
                <c:pt idx="255">
                  <c:v>68.535697999999996</c:v>
                </c:pt>
                <c:pt idx="256">
                  <c:v>69.035697999999996</c:v>
                </c:pt>
                <c:pt idx="257">
                  <c:v>68.035697999999996</c:v>
                </c:pt>
                <c:pt idx="258">
                  <c:v>68.107101</c:v>
                </c:pt>
                <c:pt idx="259">
                  <c:v>66.285697999999996</c:v>
                </c:pt>
                <c:pt idx="260">
                  <c:v>66.178595999999999</c:v>
                </c:pt>
                <c:pt idx="261">
                  <c:v>66</c:v>
                </c:pt>
                <c:pt idx="262">
                  <c:v>68.892899</c:v>
                </c:pt>
                <c:pt idx="263">
                  <c:v>69.071404000000001</c:v>
                </c:pt>
                <c:pt idx="264">
                  <c:v>70.107101</c:v>
                </c:pt>
                <c:pt idx="265">
                  <c:v>70.678595999999999</c:v>
                </c:pt>
                <c:pt idx="266">
                  <c:v>71.321404000000001</c:v>
                </c:pt>
                <c:pt idx="267">
                  <c:v>72.214302000000004</c:v>
                </c:pt>
                <c:pt idx="268">
                  <c:v>74.642899</c:v>
                </c:pt>
                <c:pt idx="269">
                  <c:v>76</c:v>
                </c:pt>
                <c:pt idx="270">
                  <c:v>75.5</c:v>
                </c:pt>
                <c:pt idx="271">
                  <c:v>75.142899</c:v>
                </c:pt>
                <c:pt idx="272">
                  <c:v>73.785697999999996</c:v>
                </c:pt>
                <c:pt idx="273">
                  <c:v>72.857101</c:v>
                </c:pt>
                <c:pt idx="274">
                  <c:v>70.678595999999999</c:v>
                </c:pt>
                <c:pt idx="275">
                  <c:v>67.821404000000001</c:v>
                </c:pt>
                <c:pt idx="276">
                  <c:v>67.642899</c:v>
                </c:pt>
                <c:pt idx="277">
                  <c:v>68.642899</c:v>
                </c:pt>
                <c:pt idx="278">
                  <c:v>71.5</c:v>
                </c:pt>
                <c:pt idx="279">
                  <c:v>72.857101</c:v>
                </c:pt>
                <c:pt idx="280">
                  <c:v>78.285697999999996</c:v>
                </c:pt>
                <c:pt idx="281">
                  <c:v>78.142899</c:v>
                </c:pt>
                <c:pt idx="282">
                  <c:v>80.5</c:v>
                </c:pt>
                <c:pt idx="283">
                  <c:v>80</c:v>
                </c:pt>
                <c:pt idx="284">
                  <c:v>80.857101</c:v>
                </c:pt>
                <c:pt idx="285">
                  <c:v>82.642899</c:v>
                </c:pt>
                <c:pt idx="286">
                  <c:v>83.785697999999996</c:v>
                </c:pt>
                <c:pt idx="287">
                  <c:v>86.571404000000001</c:v>
                </c:pt>
                <c:pt idx="288">
                  <c:v>86.642899</c:v>
                </c:pt>
                <c:pt idx="289">
                  <c:v>85.428595999999999</c:v>
                </c:pt>
                <c:pt idx="290">
                  <c:v>84.642899</c:v>
                </c:pt>
                <c:pt idx="291">
                  <c:v>86</c:v>
                </c:pt>
                <c:pt idx="292">
                  <c:v>85.285697999999996</c:v>
                </c:pt>
                <c:pt idx="293">
                  <c:v>87.428595999999999</c:v>
                </c:pt>
                <c:pt idx="294">
                  <c:v>84</c:v>
                </c:pt>
                <c:pt idx="295">
                  <c:v>83.5</c:v>
                </c:pt>
                <c:pt idx="296">
                  <c:v>82.071404000000001</c:v>
                </c:pt>
                <c:pt idx="297">
                  <c:v>84.142899</c:v>
                </c:pt>
                <c:pt idx="298">
                  <c:v>86.142899</c:v>
                </c:pt>
                <c:pt idx="299">
                  <c:v>87.642899</c:v>
                </c:pt>
                <c:pt idx="300">
                  <c:v>87.5</c:v>
                </c:pt>
                <c:pt idx="301">
                  <c:v>88.214302000000004</c:v>
                </c:pt>
                <c:pt idx="302">
                  <c:v>82.642899</c:v>
                </c:pt>
                <c:pt idx="303">
                  <c:v>81.928595999999999</c:v>
                </c:pt>
                <c:pt idx="304">
                  <c:v>81.785697999999996</c:v>
                </c:pt>
                <c:pt idx="305">
                  <c:v>75.571404000000001</c:v>
                </c:pt>
                <c:pt idx="306">
                  <c:v>73</c:v>
                </c:pt>
                <c:pt idx="307">
                  <c:v>64.357101</c:v>
                </c:pt>
                <c:pt idx="308">
                  <c:v>67.392899</c:v>
                </c:pt>
                <c:pt idx="309">
                  <c:v>64.642899</c:v>
                </c:pt>
                <c:pt idx="310">
                  <c:v>63.857101</c:v>
                </c:pt>
                <c:pt idx="311">
                  <c:v>68.928595999999999</c:v>
                </c:pt>
                <c:pt idx="312">
                  <c:v>62.928600000000003</c:v>
                </c:pt>
                <c:pt idx="313">
                  <c:v>66.428595999999999</c:v>
                </c:pt>
                <c:pt idx="314">
                  <c:v>71.178595999999999</c:v>
                </c:pt>
                <c:pt idx="315">
                  <c:v>71</c:v>
                </c:pt>
                <c:pt idx="316">
                  <c:v>70.464302000000004</c:v>
                </c:pt>
                <c:pt idx="317">
                  <c:v>65.428595999999999</c:v>
                </c:pt>
                <c:pt idx="318">
                  <c:v>68.142899</c:v>
                </c:pt>
                <c:pt idx="319">
                  <c:v>67.142899</c:v>
                </c:pt>
                <c:pt idx="320">
                  <c:v>69.5</c:v>
                </c:pt>
                <c:pt idx="321">
                  <c:v>69.464302000000004</c:v>
                </c:pt>
                <c:pt idx="322">
                  <c:v>72.571404000000001</c:v>
                </c:pt>
                <c:pt idx="323">
                  <c:v>72.428595999999999</c:v>
                </c:pt>
                <c:pt idx="324">
                  <c:v>71.071404000000001</c:v>
                </c:pt>
                <c:pt idx="325">
                  <c:v>75.285697999999996</c:v>
                </c:pt>
                <c:pt idx="326">
                  <c:v>76.5</c:v>
                </c:pt>
                <c:pt idx="327">
                  <c:v>74.642899</c:v>
                </c:pt>
                <c:pt idx="328">
                  <c:v>75.071404000000001</c:v>
                </c:pt>
                <c:pt idx="329">
                  <c:v>75.071404000000001</c:v>
                </c:pt>
                <c:pt idx="330">
                  <c:v>78.571404000000001</c:v>
                </c:pt>
                <c:pt idx="331">
                  <c:v>78.142899</c:v>
                </c:pt>
                <c:pt idx="332">
                  <c:v>80.214302000000004</c:v>
                </c:pt>
                <c:pt idx="333">
                  <c:v>77.928595999999999</c:v>
                </c:pt>
                <c:pt idx="334">
                  <c:v>76.142899</c:v>
                </c:pt>
                <c:pt idx="335">
                  <c:v>77.928595999999999</c:v>
                </c:pt>
                <c:pt idx="336">
                  <c:v>79.5</c:v>
                </c:pt>
                <c:pt idx="337">
                  <c:v>78.214302000000004</c:v>
                </c:pt>
                <c:pt idx="338">
                  <c:v>76.428595999999999</c:v>
                </c:pt>
                <c:pt idx="339">
                  <c:v>76.214302000000004</c:v>
                </c:pt>
                <c:pt idx="340">
                  <c:v>75.285697999999996</c:v>
                </c:pt>
                <c:pt idx="341">
                  <c:v>76.714302000000004</c:v>
                </c:pt>
                <c:pt idx="342">
                  <c:v>78.642899</c:v>
                </c:pt>
                <c:pt idx="343">
                  <c:v>79.142899</c:v>
                </c:pt>
                <c:pt idx="344">
                  <c:v>80.357101</c:v>
                </c:pt>
                <c:pt idx="345">
                  <c:v>83.714302000000004</c:v>
                </c:pt>
                <c:pt idx="346">
                  <c:v>84.142899</c:v>
                </c:pt>
                <c:pt idx="347">
                  <c:v>83.785697999999996</c:v>
                </c:pt>
                <c:pt idx="348">
                  <c:v>84.857101</c:v>
                </c:pt>
                <c:pt idx="349">
                  <c:v>85.428595999999999</c:v>
                </c:pt>
                <c:pt idx="350">
                  <c:v>84.285697999999996</c:v>
                </c:pt>
                <c:pt idx="351">
                  <c:v>84.928595999999999</c:v>
                </c:pt>
                <c:pt idx="352">
                  <c:v>81.071404000000001</c:v>
                </c:pt>
                <c:pt idx="353">
                  <c:v>81.785697999999996</c:v>
                </c:pt>
                <c:pt idx="354">
                  <c:v>83.599997999999999</c:v>
                </c:pt>
                <c:pt idx="355">
                  <c:v>82.150002000000001</c:v>
                </c:pt>
                <c:pt idx="356">
                  <c:v>78.75</c:v>
                </c:pt>
                <c:pt idx="357">
                  <c:v>82</c:v>
                </c:pt>
                <c:pt idx="358">
                  <c:v>84.800003000000004</c:v>
                </c:pt>
                <c:pt idx="359">
                  <c:v>85.099997999999999</c:v>
                </c:pt>
                <c:pt idx="360">
                  <c:v>89.25</c:v>
                </c:pt>
                <c:pt idx="361">
                  <c:v>90.150002000000001</c:v>
                </c:pt>
                <c:pt idx="362">
                  <c:v>89.849997999999999</c:v>
                </c:pt>
                <c:pt idx="363">
                  <c:v>86.349997999999999</c:v>
                </c:pt>
                <c:pt idx="364">
                  <c:v>85.75</c:v>
                </c:pt>
                <c:pt idx="365">
                  <c:v>88.550003000000004</c:v>
                </c:pt>
                <c:pt idx="366">
                  <c:v>88.650002000000001</c:v>
                </c:pt>
                <c:pt idx="367">
                  <c:v>88.800003000000004</c:v>
                </c:pt>
                <c:pt idx="368">
                  <c:v>89.650002000000001</c:v>
                </c:pt>
                <c:pt idx="369">
                  <c:v>92.5</c:v>
                </c:pt>
                <c:pt idx="370">
                  <c:v>93.900002000000001</c:v>
                </c:pt>
                <c:pt idx="371">
                  <c:v>92.949996999999996</c:v>
                </c:pt>
                <c:pt idx="372">
                  <c:v>96.900002000000001</c:v>
                </c:pt>
                <c:pt idx="373">
                  <c:v>96.800003000000004</c:v>
                </c:pt>
                <c:pt idx="374">
                  <c:v>100.400002</c:v>
                </c:pt>
                <c:pt idx="375">
                  <c:v>101.800003</c:v>
                </c:pt>
                <c:pt idx="376">
                  <c:v>99</c:v>
                </c:pt>
                <c:pt idx="377">
                  <c:v>102.199997</c:v>
                </c:pt>
                <c:pt idx="378">
                  <c:v>100.699997</c:v>
                </c:pt>
                <c:pt idx="379">
                  <c:v>98.900002000000001</c:v>
                </c:pt>
                <c:pt idx="380">
                  <c:v>101</c:v>
                </c:pt>
                <c:pt idx="381">
                  <c:v>98.900002000000001</c:v>
                </c:pt>
                <c:pt idx="382">
                  <c:v>100.5</c:v>
                </c:pt>
                <c:pt idx="383">
                  <c:v>105.599998</c:v>
                </c:pt>
                <c:pt idx="384">
                  <c:v>110</c:v>
                </c:pt>
                <c:pt idx="385">
                  <c:v>107.800003</c:v>
                </c:pt>
                <c:pt idx="386">
                  <c:v>112.400002</c:v>
                </c:pt>
                <c:pt idx="387">
                  <c:v>110.699997</c:v>
                </c:pt>
                <c:pt idx="388">
                  <c:v>116.199997</c:v>
                </c:pt>
                <c:pt idx="389">
                  <c:v>110.5</c:v>
                </c:pt>
                <c:pt idx="390">
                  <c:v>109.400002</c:v>
                </c:pt>
                <c:pt idx="391">
                  <c:v>109</c:v>
                </c:pt>
                <c:pt idx="392">
                  <c:v>116.199997</c:v>
                </c:pt>
                <c:pt idx="393">
                  <c:v>112.900002</c:v>
                </c:pt>
                <c:pt idx="394">
                  <c:v>120.099998</c:v>
                </c:pt>
                <c:pt idx="395">
                  <c:v>112.400002</c:v>
                </c:pt>
                <c:pt idx="396">
                  <c:v>111.800003</c:v>
                </c:pt>
                <c:pt idx="397">
                  <c:v>113.900002</c:v>
                </c:pt>
                <c:pt idx="398">
                  <c:v>112.099998</c:v>
                </c:pt>
                <c:pt idx="399">
                  <c:v>114.099998</c:v>
                </c:pt>
                <c:pt idx="400">
                  <c:v>116.699997</c:v>
                </c:pt>
                <c:pt idx="401">
                  <c:v>119.5</c:v>
                </c:pt>
                <c:pt idx="402">
                  <c:v>120</c:v>
                </c:pt>
                <c:pt idx="403">
                  <c:v>123.099998</c:v>
                </c:pt>
                <c:pt idx="404">
                  <c:v>122.199997</c:v>
                </c:pt>
                <c:pt idx="405">
                  <c:v>120.699997</c:v>
                </c:pt>
                <c:pt idx="406">
                  <c:v>120.199997</c:v>
                </c:pt>
                <c:pt idx="407">
                  <c:v>117</c:v>
                </c:pt>
                <c:pt idx="408">
                  <c:v>112.599998</c:v>
                </c:pt>
                <c:pt idx="409">
                  <c:v>113.300003</c:v>
                </c:pt>
                <c:pt idx="410">
                  <c:v>112</c:v>
                </c:pt>
                <c:pt idx="411">
                  <c:v>111.400002</c:v>
                </c:pt>
                <c:pt idx="412">
                  <c:v>114.599998</c:v>
                </c:pt>
                <c:pt idx="413">
                  <c:v>112.900002</c:v>
                </c:pt>
                <c:pt idx="414">
                  <c:v>111</c:v>
                </c:pt>
                <c:pt idx="415">
                  <c:v>112.099998</c:v>
                </c:pt>
                <c:pt idx="416">
                  <c:v>111.800003</c:v>
                </c:pt>
                <c:pt idx="417">
                  <c:v>113.099998</c:v>
                </c:pt>
                <c:pt idx="418">
                  <c:v>115.099998</c:v>
                </c:pt>
                <c:pt idx="419">
                  <c:v>114.300003</c:v>
                </c:pt>
                <c:pt idx="420">
                  <c:v>116.800003</c:v>
                </c:pt>
                <c:pt idx="421">
                  <c:v>114.800003</c:v>
                </c:pt>
                <c:pt idx="422">
                  <c:v>112.099998</c:v>
                </c:pt>
                <c:pt idx="423">
                  <c:v>115.199997</c:v>
                </c:pt>
                <c:pt idx="424">
                  <c:v>115</c:v>
                </c:pt>
                <c:pt idx="425">
                  <c:v>113.099998</c:v>
                </c:pt>
                <c:pt idx="426">
                  <c:v>108.400002</c:v>
                </c:pt>
                <c:pt idx="427">
                  <c:v>108.5</c:v>
                </c:pt>
                <c:pt idx="428">
                  <c:v>106.099998</c:v>
                </c:pt>
                <c:pt idx="429">
                  <c:v>105.099998</c:v>
                </c:pt>
                <c:pt idx="430">
                  <c:v>107.400002</c:v>
                </c:pt>
                <c:pt idx="431">
                  <c:v>107.5</c:v>
                </c:pt>
                <c:pt idx="432">
                  <c:v>109.300003</c:v>
                </c:pt>
                <c:pt idx="433">
                  <c:v>108.900002</c:v>
                </c:pt>
                <c:pt idx="434">
                  <c:v>106</c:v>
                </c:pt>
                <c:pt idx="435">
                  <c:v>108.400002</c:v>
                </c:pt>
                <c:pt idx="436">
                  <c:v>106</c:v>
                </c:pt>
                <c:pt idx="437">
                  <c:v>105</c:v>
                </c:pt>
                <c:pt idx="438">
                  <c:v>108.599998</c:v>
                </c:pt>
                <c:pt idx="439">
                  <c:v>105.900002</c:v>
                </c:pt>
                <c:pt idx="440">
                  <c:v>107.699997</c:v>
                </c:pt>
                <c:pt idx="441">
                  <c:v>106.5</c:v>
                </c:pt>
                <c:pt idx="442">
                  <c:v>109.099998</c:v>
                </c:pt>
                <c:pt idx="443">
                  <c:v>111.300003</c:v>
                </c:pt>
                <c:pt idx="444">
                  <c:v>112.800003</c:v>
                </c:pt>
                <c:pt idx="445">
                  <c:v>113.699997</c:v>
                </c:pt>
                <c:pt idx="446">
                  <c:v>112.699997</c:v>
                </c:pt>
                <c:pt idx="447">
                  <c:v>112.900002</c:v>
                </c:pt>
                <c:pt idx="448">
                  <c:v>113.900002</c:v>
                </c:pt>
                <c:pt idx="449">
                  <c:v>117.300003</c:v>
                </c:pt>
                <c:pt idx="450">
                  <c:v>118</c:v>
                </c:pt>
                <c:pt idx="451">
                  <c:v>118.400002</c:v>
                </c:pt>
                <c:pt idx="452">
                  <c:v>117.300003</c:v>
                </c:pt>
                <c:pt idx="453">
                  <c:v>113.800003</c:v>
                </c:pt>
                <c:pt idx="454">
                  <c:v>118.699997</c:v>
                </c:pt>
                <c:pt idx="455">
                  <c:v>119.699997</c:v>
                </c:pt>
                <c:pt idx="456">
                  <c:v>119.599998</c:v>
                </c:pt>
                <c:pt idx="457">
                  <c:v>113.900002</c:v>
                </c:pt>
                <c:pt idx="458">
                  <c:v>118.400002</c:v>
                </c:pt>
                <c:pt idx="459">
                  <c:v>121.599998</c:v>
                </c:pt>
                <c:pt idx="460">
                  <c:v>123.400002</c:v>
                </c:pt>
                <c:pt idx="461">
                  <c:v>123.5</c:v>
                </c:pt>
                <c:pt idx="462">
                  <c:v>126</c:v>
                </c:pt>
                <c:pt idx="463">
                  <c:v>128.199997</c:v>
                </c:pt>
                <c:pt idx="464">
                  <c:v>128.300003</c:v>
                </c:pt>
                <c:pt idx="465">
                  <c:v>133.10000600000001</c:v>
                </c:pt>
                <c:pt idx="466">
                  <c:v>133</c:v>
                </c:pt>
                <c:pt idx="467">
                  <c:v>137.199997</c:v>
                </c:pt>
                <c:pt idx="468">
                  <c:v>137.199997</c:v>
                </c:pt>
                <c:pt idx="469">
                  <c:v>127.199997</c:v>
                </c:pt>
                <c:pt idx="470">
                  <c:v>130.300003</c:v>
                </c:pt>
                <c:pt idx="471">
                  <c:v>132.60000600000001</c:v>
                </c:pt>
                <c:pt idx="472">
                  <c:v>135.39999399999999</c:v>
                </c:pt>
                <c:pt idx="473">
                  <c:v>134.800003</c:v>
                </c:pt>
                <c:pt idx="474">
                  <c:v>123.800003</c:v>
                </c:pt>
                <c:pt idx="475">
                  <c:v>123</c:v>
                </c:pt>
                <c:pt idx="476">
                  <c:v>125.5</c:v>
                </c:pt>
                <c:pt idx="477">
                  <c:v>123</c:v>
                </c:pt>
                <c:pt idx="478">
                  <c:v>119.599998</c:v>
                </c:pt>
                <c:pt idx="479">
                  <c:v>113.800003</c:v>
                </c:pt>
                <c:pt idx="480">
                  <c:v>114.800003</c:v>
                </c:pt>
                <c:pt idx="481">
                  <c:v>114.599998</c:v>
                </c:pt>
                <c:pt idx="482">
                  <c:v>116</c:v>
                </c:pt>
                <c:pt idx="483">
                  <c:v>119.5</c:v>
                </c:pt>
                <c:pt idx="484">
                  <c:v>119.400002</c:v>
                </c:pt>
                <c:pt idx="485">
                  <c:v>123</c:v>
                </c:pt>
                <c:pt idx="486">
                  <c:v>124.699997</c:v>
                </c:pt>
                <c:pt idx="487">
                  <c:v>126</c:v>
                </c:pt>
                <c:pt idx="488">
                  <c:v>125.400002</c:v>
                </c:pt>
                <c:pt idx="489">
                  <c:v>124.400002</c:v>
                </c:pt>
                <c:pt idx="490">
                  <c:v>123.900002</c:v>
                </c:pt>
                <c:pt idx="491">
                  <c:v>126</c:v>
                </c:pt>
                <c:pt idx="492">
                  <c:v>128.199997</c:v>
                </c:pt>
                <c:pt idx="493">
                  <c:v>130.39999399999999</c:v>
                </c:pt>
                <c:pt idx="494">
                  <c:v>133.199997</c:v>
                </c:pt>
                <c:pt idx="495">
                  <c:v>138</c:v>
                </c:pt>
                <c:pt idx="496">
                  <c:v>139.199997</c:v>
                </c:pt>
                <c:pt idx="497">
                  <c:v>140</c:v>
                </c:pt>
                <c:pt idx="498">
                  <c:v>142</c:v>
                </c:pt>
                <c:pt idx="499">
                  <c:v>140.89999399999999</c:v>
                </c:pt>
                <c:pt idx="500">
                  <c:v>141.699997</c:v>
                </c:pt>
                <c:pt idx="501">
                  <c:v>147.89999399999999</c:v>
                </c:pt>
                <c:pt idx="502">
                  <c:v>145.5</c:v>
                </c:pt>
                <c:pt idx="503">
                  <c:v>149.39999399999999</c:v>
                </c:pt>
                <c:pt idx="504">
                  <c:v>151.800003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0C1-8653-57801095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8504"/>
        <c:axId val="1023262231"/>
      </c:lineChart>
      <c:dateAx>
        <c:axId val="82668504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2231"/>
        <c:crosses val="autoZero"/>
        <c:auto val="1"/>
        <c:lblOffset val="100"/>
        <c:baseTimeUnit val="days"/>
        <c:majorTimeUnit val="years"/>
      </c:dateAx>
      <c:valAx>
        <c:axId val="1023262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F7EEB-FB75-4C63-91A3-5C5E28EB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48012037038" createdVersion="6" refreshedVersion="6" minRefreshableVersion="3" recordCount="506" xr:uid="{2088D7E2-A5D6-43F0-B8DB-AA771988343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12-13T00:00:00" maxDate="2021-01-01T00:00:00"/>
    </cacheField>
    <cacheField name="Close" numFmtId="0">
      <sharedItems containsString="0" containsBlank="1" containsNumber="1" minValue="47.5" maxValue="151.800003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d v="2018-12-13T00:00:00"/>
    <n v="48.571399999999997"/>
    <x v="0"/>
    <x v="0"/>
    <n v="2"/>
  </r>
  <r>
    <d v="2018-12-14T00:00:00"/>
    <n v="48.571399999999997"/>
    <x v="0"/>
    <x v="0"/>
    <n v="2"/>
  </r>
  <r>
    <d v="2018-12-17T00:00:00"/>
    <n v="48.571399999999997"/>
    <x v="0"/>
    <x v="0"/>
    <n v="2"/>
  </r>
  <r>
    <d v="2018-12-18T00:00:00"/>
    <n v="48.5"/>
    <x v="0"/>
    <x v="0"/>
    <n v="2"/>
  </r>
  <r>
    <d v="2018-12-19T00:00:00"/>
    <n v="48.214297999999999"/>
    <x v="0"/>
    <x v="0"/>
    <n v="2"/>
  </r>
  <r>
    <d v="2018-12-20T00:00:00"/>
    <n v="47.857101"/>
    <x v="0"/>
    <x v="0"/>
    <n v="2"/>
  </r>
  <r>
    <d v="2018-12-21T00:00:00"/>
    <n v="47.857101"/>
    <x v="0"/>
    <x v="0"/>
    <n v="2"/>
  </r>
  <r>
    <d v="2018-12-24T00:00:00"/>
    <n v="47.857101"/>
    <x v="0"/>
    <x v="0"/>
    <n v="2"/>
  </r>
  <r>
    <d v="2018-12-27T00:00:00"/>
    <n v="47.857101"/>
    <x v="0"/>
    <x v="0"/>
    <n v="2"/>
  </r>
  <r>
    <d v="2018-12-28T00:00:00"/>
    <n v="47.857101"/>
    <x v="0"/>
    <x v="0"/>
    <n v="2"/>
  </r>
  <r>
    <d v="2018-12-31T00:00:00"/>
    <n v="48.571399999999997"/>
    <x v="0"/>
    <x v="0"/>
    <n v="2"/>
  </r>
  <r>
    <d v="2019-01-02T00:00:00"/>
    <n v="48.5"/>
    <x v="1"/>
    <x v="1"/>
    <n v="1"/>
  </r>
  <r>
    <d v="2019-01-03T00:00:00"/>
    <n v="48.142899"/>
    <x v="1"/>
    <x v="1"/>
    <n v="1"/>
  </r>
  <r>
    <d v="2019-01-04T00:00:00"/>
    <n v="47.821399999999997"/>
    <x v="1"/>
    <x v="1"/>
    <n v="1"/>
  </r>
  <r>
    <d v="2019-01-07T00:00:00"/>
    <n v="47.5"/>
    <x v="1"/>
    <x v="1"/>
    <n v="1"/>
  </r>
  <r>
    <d v="2019-01-08T00:00:00"/>
    <n v="48.571399999999997"/>
    <x v="1"/>
    <x v="1"/>
    <n v="1"/>
  </r>
  <r>
    <d v="2019-01-09T00:00:00"/>
    <n v="48.571399999999997"/>
    <x v="1"/>
    <x v="1"/>
    <n v="1"/>
  </r>
  <r>
    <d v="2019-01-10T00:00:00"/>
    <n v="48.428600000000003"/>
    <x v="1"/>
    <x v="1"/>
    <n v="1"/>
  </r>
  <r>
    <d v="2019-01-11T00:00:00"/>
    <n v="48.25"/>
    <x v="1"/>
    <x v="1"/>
    <n v="1"/>
  </r>
  <r>
    <d v="2019-01-14T00:00:00"/>
    <n v="47.642899"/>
    <x v="1"/>
    <x v="1"/>
    <n v="1"/>
  </r>
  <r>
    <d v="2019-01-15T00:00:00"/>
    <n v="48.285702000000001"/>
    <x v="1"/>
    <x v="1"/>
    <n v="1"/>
  </r>
  <r>
    <d v="2019-01-16T00:00:00"/>
    <n v="48.214297999999999"/>
    <x v="1"/>
    <x v="1"/>
    <n v="1"/>
  </r>
  <r>
    <d v="2019-01-17T00:00:00"/>
    <n v="49.142899"/>
    <x v="1"/>
    <x v="1"/>
    <n v="1"/>
  </r>
  <r>
    <d v="2019-01-18T00:00:00"/>
    <n v="50"/>
    <x v="1"/>
    <x v="1"/>
    <n v="1"/>
  </r>
  <r>
    <d v="2019-01-21T00:00:00"/>
    <n v="55.321399999999997"/>
    <x v="1"/>
    <x v="1"/>
    <n v="1"/>
  </r>
  <r>
    <d v="2019-01-22T00:00:00"/>
    <n v="53.571399999999997"/>
    <x v="1"/>
    <x v="1"/>
    <n v="1"/>
  </r>
  <r>
    <d v="2019-01-23T00:00:00"/>
    <n v="53.571399999999997"/>
    <x v="1"/>
    <x v="1"/>
    <n v="1"/>
  </r>
  <r>
    <d v="2019-01-24T00:00:00"/>
    <n v="54.392899"/>
    <x v="1"/>
    <x v="1"/>
    <n v="1"/>
  </r>
  <r>
    <d v="2019-01-25T00:00:00"/>
    <n v="54.142899"/>
    <x v="1"/>
    <x v="1"/>
    <n v="1"/>
  </r>
  <r>
    <d v="2019-01-28T00:00:00"/>
    <n v="52.5"/>
    <x v="1"/>
    <x v="1"/>
    <n v="1"/>
  </r>
  <r>
    <d v="2019-01-29T00:00:00"/>
    <n v="52.857101"/>
    <x v="1"/>
    <x v="1"/>
    <n v="1"/>
  </r>
  <r>
    <d v="2019-01-30T00:00:00"/>
    <n v="54.714297999999999"/>
    <x v="1"/>
    <x v="1"/>
    <n v="1"/>
  </r>
  <r>
    <d v="2019-01-31T00:00:00"/>
    <n v="57.142899"/>
    <x v="1"/>
    <x v="1"/>
    <n v="1"/>
  </r>
  <r>
    <d v="2019-02-01T00:00:00"/>
    <n v="56.357101"/>
    <x v="1"/>
    <x v="1"/>
    <n v="1"/>
  </r>
  <r>
    <d v="2019-02-04T00:00:00"/>
    <n v="58.428600000000003"/>
    <x v="1"/>
    <x v="1"/>
    <n v="1"/>
  </r>
  <r>
    <d v="2019-02-08T00:00:00"/>
    <n v="58.428600000000003"/>
    <x v="1"/>
    <x v="1"/>
    <n v="1"/>
  </r>
  <r>
    <d v="2019-02-11T00:00:00"/>
    <n v="58.428600000000003"/>
    <x v="1"/>
    <x v="1"/>
    <n v="1"/>
  </r>
  <r>
    <d v="2019-02-12T00:00:00"/>
    <n v="57.321399999999997"/>
    <x v="1"/>
    <x v="1"/>
    <n v="1"/>
  </r>
  <r>
    <d v="2019-02-13T00:00:00"/>
    <n v="57.178600000000003"/>
    <x v="1"/>
    <x v="1"/>
    <n v="1"/>
  </r>
  <r>
    <d v="2019-02-14T00:00:00"/>
    <n v="59.5"/>
    <x v="1"/>
    <x v="1"/>
    <n v="1"/>
  </r>
  <r>
    <d v="2019-02-15T00:00:00"/>
    <n v="60.142899"/>
    <x v="1"/>
    <x v="1"/>
    <n v="1"/>
  </r>
  <r>
    <d v="2019-02-18T00:00:00"/>
    <n v="63.857101"/>
    <x v="1"/>
    <x v="1"/>
    <n v="1"/>
  </r>
  <r>
    <d v="2019-02-19T00:00:00"/>
    <n v="64.5"/>
    <x v="1"/>
    <x v="1"/>
    <n v="1"/>
  </r>
  <r>
    <d v="2019-02-20T00:00:00"/>
    <n v="60.607101"/>
    <x v="1"/>
    <x v="1"/>
    <n v="1"/>
  </r>
  <r>
    <d v="2019-02-21T00:00:00"/>
    <n v="58.785702000000001"/>
    <x v="1"/>
    <x v="1"/>
    <n v="1"/>
  </r>
  <r>
    <d v="2019-02-22T00:00:00"/>
    <n v="61.071399999999997"/>
    <x v="1"/>
    <x v="1"/>
    <n v="1"/>
  </r>
  <r>
    <d v="2019-02-25T00:00:00"/>
    <n v="61.107101"/>
    <x v="1"/>
    <x v="1"/>
    <n v="1"/>
  </r>
  <r>
    <d v="2019-02-26T00:00:00"/>
    <n v="61.428600000000003"/>
    <x v="1"/>
    <x v="1"/>
    <n v="1"/>
  </r>
  <r>
    <d v="2019-02-27T00:00:00"/>
    <n v="61.428600000000003"/>
    <x v="1"/>
    <x v="1"/>
    <n v="1"/>
  </r>
  <r>
    <d v="2019-02-28T00:00:00"/>
    <n v="61.178600000000003"/>
    <x v="1"/>
    <x v="1"/>
    <n v="1"/>
  </r>
  <r>
    <d v="2019-03-01T00:00:00"/>
    <n v="62.107101"/>
    <x v="1"/>
    <x v="1"/>
    <n v="1"/>
  </r>
  <r>
    <d v="2019-03-04T00:00:00"/>
    <n v="64.178595999999999"/>
    <x v="1"/>
    <x v="1"/>
    <n v="1"/>
  </r>
  <r>
    <d v="2019-03-05T00:00:00"/>
    <n v="64.5"/>
    <x v="1"/>
    <x v="1"/>
    <n v="1"/>
  </r>
  <r>
    <d v="2019-03-06T00:00:00"/>
    <n v="64.214302000000004"/>
    <x v="1"/>
    <x v="1"/>
    <n v="1"/>
  </r>
  <r>
    <d v="2019-03-07T00:00:00"/>
    <n v="62.5"/>
    <x v="1"/>
    <x v="1"/>
    <n v="1"/>
  </r>
  <r>
    <d v="2019-03-08T00:00:00"/>
    <n v="62.107101"/>
    <x v="1"/>
    <x v="1"/>
    <n v="1"/>
  </r>
  <r>
    <d v="2019-03-11T00:00:00"/>
    <n v="62.357101"/>
    <x v="1"/>
    <x v="1"/>
    <n v="1"/>
  </r>
  <r>
    <d v="2019-03-12T00:00:00"/>
    <n v="63.678600000000003"/>
    <x v="1"/>
    <x v="1"/>
    <n v="1"/>
  </r>
  <r>
    <d v="2019-03-13T00:00:00"/>
    <n v="62.857101"/>
    <x v="1"/>
    <x v="1"/>
    <n v="1"/>
  </r>
  <r>
    <d v="2019-03-14T00:00:00"/>
    <n v="62.428600000000003"/>
    <x v="1"/>
    <x v="1"/>
    <n v="1"/>
  </r>
  <r>
    <d v="2019-03-15T00:00:00"/>
    <n v="62.321399999999997"/>
    <x v="1"/>
    <x v="1"/>
    <n v="1"/>
  </r>
  <r>
    <d v="2019-03-18T00:00:00"/>
    <n v="62.142899"/>
    <x v="1"/>
    <x v="1"/>
    <n v="1"/>
  </r>
  <r>
    <d v="2019-03-19T00:00:00"/>
    <n v="64.285697999999996"/>
    <x v="1"/>
    <x v="1"/>
    <n v="1"/>
  </r>
  <r>
    <d v="2019-03-20T00:00:00"/>
    <n v="64.285697999999996"/>
    <x v="1"/>
    <x v="1"/>
    <n v="1"/>
  </r>
  <r>
    <d v="2019-03-21T00:00:00"/>
    <n v="63.571399999999997"/>
    <x v="1"/>
    <x v="1"/>
    <n v="1"/>
  </r>
  <r>
    <d v="2019-03-22T00:00:00"/>
    <n v="65.857101"/>
    <x v="1"/>
    <x v="1"/>
    <n v="1"/>
  </r>
  <r>
    <d v="2019-03-25T00:00:00"/>
    <n v="67.178595999999999"/>
    <x v="1"/>
    <x v="1"/>
    <n v="1"/>
  </r>
  <r>
    <d v="2019-03-26T00:00:00"/>
    <n v="65.714302000000004"/>
    <x v="1"/>
    <x v="1"/>
    <n v="1"/>
  </r>
  <r>
    <d v="2019-03-27T00:00:00"/>
    <n v="67.785697999999996"/>
    <x v="1"/>
    <x v="1"/>
    <n v="1"/>
  </r>
  <r>
    <d v="2019-03-28T00:00:00"/>
    <n v="68.142899"/>
    <x v="1"/>
    <x v="1"/>
    <n v="1"/>
  </r>
  <r>
    <d v="2019-03-29T00:00:00"/>
    <n v="68.25"/>
    <x v="1"/>
    <x v="1"/>
    <n v="1"/>
  </r>
  <r>
    <d v="2019-04-01T00:00:00"/>
    <n v="71.071404000000001"/>
    <x v="1"/>
    <x v="2"/>
    <n v="1"/>
  </r>
  <r>
    <d v="2019-04-02T00:00:00"/>
    <n v="69.928595999999999"/>
    <x v="1"/>
    <x v="2"/>
    <n v="1"/>
  </r>
  <r>
    <d v="2019-04-03T00:00:00"/>
    <n v="70.714302000000004"/>
    <x v="1"/>
    <x v="2"/>
    <n v="1"/>
  </r>
  <r>
    <d v="2019-04-04T00:00:00"/>
    <n v="69.892899"/>
    <x v="1"/>
    <x v="2"/>
    <n v="1"/>
  </r>
  <r>
    <d v="2019-04-08T00:00:00"/>
    <n v="70"/>
    <x v="1"/>
    <x v="2"/>
    <n v="1"/>
  </r>
  <r>
    <d v="2019-04-09T00:00:00"/>
    <n v="71.428595999999999"/>
    <x v="1"/>
    <x v="2"/>
    <n v="1"/>
  </r>
  <r>
    <d v="2019-04-10T00:00:00"/>
    <n v="73.785697999999996"/>
    <x v="1"/>
    <x v="2"/>
    <n v="1"/>
  </r>
  <r>
    <d v="2019-04-11T00:00:00"/>
    <n v="72.428595999999999"/>
    <x v="1"/>
    <x v="2"/>
    <n v="1"/>
  </r>
  <r>
    <d v="2019-04-12T00:00:00"/>
    <n v="73.642899"/>
    <x v="1"/>
    <x v="2"/>
    <n v="1"/>
  </r>
  <r>
    <d v="2019-04-15T00:00:00"/>
    <n v="71.428595999999999"/>
    <x v="1"/>
    <x v="2"/>
    <n v="1"/>
  </r>
  <r>
    <d v="2019-04-16T00:00:00"/>
    <n v="71.642899"/>
    <x v="1"/>
    <x v="2"/>
    <n v="1"/>
  </r>
  <r>
    <d v="2019-04-17T00:00:00"/>
    <n v="71.642899"/>
    <x v="1"/>
    <x v="2"/>
    <n v="1"/>
  </r>
  <r>
    <d v="2019-04-18T00:00:00"/>
    <n v="70.678595999999999"/>
    <x v="1"/>
    <x v="2"/>
    <n v="1"/>
  </r>
  <r>
    <d v="2019-04-23T00:00:00"/>
    <n v="67"/>
    <x v="1"/>
    <x v="2"/>
    <n v="1"/>
  </r>
  <r>
    <d v="2019-04-24T00:00:00"/>
    <n v="67.428595999999999"/>
    <x v="1"/>
    <x v="2"/>
    <n v="1"/>
  </r>
  <r>
    <d v="2019-04-25T00:00:00"/>
    <n v="66.821404000000001"/>
    <x v="1"/>
    <x v="2"/>
    <n v="1"/>
  </r>
  <r>
    <d v="2019-04-26T00:00:00"/>
    <n v="67.964302000000004"/>
    <x v="1"/>
    <x v="2"/>
    <n v="1"/>
  </r>
  <r>
    <d v="2019-04-29T00:00:00"/>
    <n v="68.071404000000001"/>
    <x v="1"/>
    <x v="2"/>
    <n v="1"/>
  </r>
  <r>
    <d v="2019-04-30T00:00:00"/>
    <n v="68.928595999999999"/>
    <x v="1"/>
    <x v="2"/>
    <n v="1"/>
  </r>
  <r>
    <d v="2019-05-02T00:00:00"/>
    <n v="67.857101"/>
    <x v="1"/>
    <x v="2"/>
    <n v="1"/>
  </r>
  <r>
    <d v="2019-05-03T00:00:00"/>
    <n v="66.428595999999999"/>
    <x v="1"/>
    <x v="2"/>
    <n v="1"/>
  </r>
  <r>
    <d v="2019-05-06T00:00:00"/>
    <n v="62.357101"/>
    <x v="1"/>
    <x v="2"/>
    <n v="1"/>
  </r>
  <r>
    <d v="2019-05-07T00:00:00"/>
    <n v="63.214297999999999"/>
    <x v="1"/>
    <x v="2"/>
    <n v="1"/>
  </r>
  <r>
    <d v="2019-05-08T00:00:00"/>
    <n v="62.607101"/>
    <x v="1"/>
    <x v="2"/>
    <n v="1"/>
  </r>
  <r>
    <d v="2019-05-09T00:00:00"/>
    <n v="57.75"/>
    <x v="1"/>
    <x v="2"/>
    <n v="1"/>
  </r>
  <r>
    <d v="2019-05-10T00:00:00"/>
    <n v="61.678600000000003"/>
    <x v="1"/>
    <x v="2"/>
    <n v="1"/>
  </r>
  <r>
    <d v="2019-05-14T00:00:00"/>
    <n v="61"/>
    <x v="1"/>
    <x v="2"/>
    <n v="1"/>
  </r>
  <r>
    <d v="2019-05-15T00:00:00"/>
    <n v="60.928600000000003"/>
    <x v="1"/>
    <x v="2"/>
    <n v="1"/>
  </r>
  <r>
    <d v="2019-05-16T00:00:00"/>
    <n v="61.357101"/>
    <x v="1"/>
    <x v="2"/>
    <n v="1"/>
  </r>
  <r>
    <d v="2019-05-17T00:00:00"/>
    <n v="61.428600000000003"/>
    <x v="1"/>
    <x v="2"/>
    <n v="1"/>
  </r>
  <r>
    <d v="2019-05-20T00:00:00"/>
    <n v="60"/>
    <x v="1"/>
    <x v="2"/>
    <n v="1"/>
  </r>
  <r>
    <d v="2019-05-21T00:00:00"/>
    <n v="61.035702000000001"/>
    <x v="1"/>
    <x v="2"/>
    <n v="1"/>
  </r>
  <r>
    <d v="2019-05-22T00:00:00"/>
    <n v="61.607101"/>
    <x v="1"/>
    <x v="2"/>
    <n v="1"/>
  </r>
  <r>
    <d v="2019-05-23T00:00:00"/>
    <n v="59.535702000000001"/>
    <x v="1"/>
    <x v="2"/>
    <n v="1"/>
  </r>
  <r>
    <d v="2019-05-24T00:00:00"/>
    <n v="61.178600000000003"/>
    <x v="1"/>
    <x v="2"/>
    <n v="1"/>
  </r>
  <r>
    <d v="2019-05-27T00:00:00"/>
    <n v="60.5"/>
    <x v="1"/>
    <x v="2"/>
    <n v="1"/>
  </r>
  <r>
    <d v="2019-05-28T00:00:00"/>
    <n v="62.142899"/>
    <x v="1"/>
    <x v="2"/>
    <n v="1"/>
  </r>
  <r>
    <d v="2019-05-29T00:00:00"/>
    <n v="61.928600000000003"/>
    <x v="1"/>
    <x v="2"/>
    <n v="1"/>
  </r>
  <r>
    <d v="2019-05-30T00:00:00"/>
    <n v="61.821399999999997"/>
    <x v="1"/>
    <x v="2"/>
    <n v="1"/>
  </r>
  <r>
    <d v="2019-05-31T00:00:00"/>
    <n v="61.321399999999997"/>
    <x v="1"/>
    <x v="2"/>
    <n v="1"/>
  </r>
  <r>
    <d v="2019-06-03T00:00:00"/>
    <n v="60.821399999999997"/>
    <x v="1"/>
    <x v="2"/>
    <n v="1"/>
  </r>
  <r>
    <d v="2019-06-04T00:00:00"/>
    <n v="60.714297999999999"/>
    <x v="1"/>
    <x v="2"/>
    <n v="1"/>
  </r>
  <r>
    <d v="2019-06-05T00:00:00"/>
    <n v="61.107101"/>
    <x v="1"/>
    <x v="2"/>
    <n v="1"/>
  </r>
  <r>
    <d v="2019-06-06T00:00:00"/>
    <n v="61.285702000000001"/>
    <x v="1"/>
    <x v="2"/>
    <n v="1"/>
  </r>
  <r>
    <d v="2019-06-10T00:00:00"/>
    <n v="62.25"/>
    <x v="1"/>
    <x v="2"/>
    <n v="1"/>
  </r>
  <r>
    <d v="2019-06-11T00:00:00"/>
    <n v="63.642899"/>
    <x v="1"/>
    <x v="2"/>
    <n v="1"/>
  </r>
  <r>
    <d v="2019-06-12T00:00:00"/>
    <n v="63.142899"/>
    <x v="1"/>
    <x v="2"/>
    <n v="1"/>
  </r>
  <r>
    <d v="2019-06-13T00:00:00"/>
    <n v="62.642899"/>
    <x v="1"/>
    <x v="2"/>
    <n v="1"/>
  </r>
  <r>
    <d v="2019-06-14T00:00:00"/>
    <n v="64.285697999999996"/>
    <x v="1"/>
    <x v="2"/>
    <n v="1"/>
  </r>
  <r>
    <d v="2019-06-17T00:00:00"/>
    <n v="64.800003000000004"/>
    <x v="1"/>
    <x v="2"/>
    <n v="1"/>
  </r>
  <r>
    <d v="2019-06-18T00:00:00"/>
    <n v="66.849997999999999"/>
    <x v="1"/>
    <x v="2"/>
    <n v="1"/>
  </r>
  <r>
    <d v="2019-06-19T00:00:00"/>
    <n v="68.5"/>
    <x v="1"/>
    <x v="2"/>
    <n v="1"/>
  </r>
  <r>
    <d v="2019-06-20T00:00:00"/>
    <n v="69.349997999999999"/>
    <x v="1"/>
    <x v="2"/>
    <n v="1"/>
  </r>
  <r>
    <d v="2019-06-21T00:00:00"/>
    <n v="65.550003000000004"/>
    <x v="1"/>
    <x v="2"/>
    <n v="1"/>
  </r>
  <r>
    <d v="2019-06-24T00:00:00"/>
    <n v="65.800003000000004"/>
    <x v="1"/>
    <x v="2"/>
    <n v="1"/>
  </r>
  <r>
    <d v="2019-06-25T00:00:00"/>
    <n v="64"/>
    <x v="1"/>
    <x v="2"/>
    <n v="1"/>
  </r>
  <r>
    <d v="2019-06-26T00:00:00"/>
    <n v="66.550003000000004"/>
    <x v="1"/>
    <x v="2"/>
    <n v="1"/>
  </r>
  <r>
    <d v="2019-06-27T00:00:00"/>
    <n v="69.050003000000004"/>
    <x v="1"/>
    <x v="2"/>
    <n v="1"/>
  </r>
  <r>
    <d v="2019-06-28T00:00:00"/>
    <n v="68.5"/>
    <x v="1"/>
    <x v="2"/>
    <n v="1"/>
  </r>
  <r>
    <d v="2019-07-02T00:00:00"/>
    <n v="73.25"/>
    <x v="1"/>
    <x v="3"/>
    <n v="2"/>
  </r>
  <r>
    <d v="2019-07-03T00:00:00"/>
    <n v="73.150002000000001"/>
    <x v="1"/>
    <x v="3"/>
    <n v="2"/>
  </r>
  <r>
    <d v="2019-07-04T00:00:00"/>
    <n v="72.25"/>
    <x v="1"/>
    <x v="3"/>
    <n v="2"/>
  </r>
  <r>
    <d v="2019-07-05T00:00:00"/>
    <n v="71"/>
    <x v="1"/>
    <x v="3"/>
    <n v="2"/>
  </r>
  <r>
    <d v="2019-07-08T00:00:00"/>
    <n v="69.199996999999996"/>
    <x v="1"/>
    <x v="3"/>
    <n v="2"/>
  </r>
  <r>
    <d v="2019-07-09T00:00:00"/>
    <n v="69.150002000000001"/>
    <x v="1"/>
    <x v="3"/>
    <n v="2"/>
  </r>
  <r>
    <d v="2019-07-10T00:00:00"/>
    <n v="69.5"/>
    <x v="1"/>
    <x v="3"/>
    <n v="2"/>
  </r>
  <r>
    <d v="2019-07-11T00:00:00"/>
    <n v="69.300003000000004"/>
    <x v="1"/>
    <x v="3"/>
    <n v="2"/>
  </r>
  <r>
    <d v="2019-07-12T00:00:00"/>
    <n v="68.599997999999999"/>
    <x v="1"/>
    <x v="3"/>
    <n v="2"/>
  </r>
  <r>
    <d v="2019-07-15T00:00:00"/>
    <n v="69.550003000000004"/>
    <x v="1"/>
    <x v="3"/>
    <n v="2"/>
  </r>
  <r>
    <d v="2019-07-16T00:00:00"/>
    <n v="71.199996999999996"/>
    <x v="1"/>
    <x v="3"/>
    <n v="2"/>
  </r>
  <r>
    <d v="2019-07-17T00:00:00"/>
    <n v="71.449996999999996"/>
    <x v="1"/>
    <x v="3"/>
    <n v="2"/>
  </r>
  <r>
    <d v="2019-07-18T00:00:00"/>
    <n v="70.949996999999996"/>
    <x v="1"/>
    <x v="3"/>
    <n v="2"/>
  </r>
  <r>
    <d v="2019-07-19T00:00:00"/>
    <n v="71.800003000000004"/>
    <x v="1"/>
    <x v="3"/>
    <n v="2"/>
  </r>
  <r>
    <d v="2019-07-22T00:00:00"/>
    <n v="70.5"/>
    <x v="1"/>
    <x v="3"/>
    <n v="2"/>
  </r>
  <r>
    <d v="2019-07-23T00:00:00"/>
    <n v="71.599997999999999"/>
    <x v="1"/>
    <x v="3"/>
    <n v="2"/>
  </r>
  <r>
    <d v="2019-07-24T00:00:00"/>
    <n v="71.199996999999996"/>
    <x v="1"/>
    <x v="3"/>
    <n v="2"/>
  </r>
  <r>
    <d v="2019-07-25T00:00:00"/>
    <n v="71.599997999999999"/>
    <x v="1"/>
    <x v="3"/>
    <n v="2"/>
  </r>
  <r>
    <d v="2019-07-26T00:00:00"/>
    <n v="72.349997999999999"/>
    <x v="1"/>
    <x v="3"/>
    <n v="2"/>
  </r>
  <r>
    <d v="2019-07-29T00:00:00"/>
    <n v="73.650002000000001"/>
    <x v="1"/>
    <x v="3"/>
    <n v="2"/>
  </r>
  <r>
    <d v="2019-07-30T00:00:00"/>
    <n v="73.900002000000001"/>
    <x v="1"/>
    <x v="3"/>
    <n v="2"/>
  </r>
  <r>
    <d v="2019-07-31T00:00:00"/>
    <n v="72.599997999999999"/>
    <x v="1"/>
    <x v="3"/>
    <n v="2"/>
  </r>
  <r>
    <d v="2019-08-01T00:00:00"/>
    <n v="72.199996999999996"/>
    <x v="1"/>
    <x v="3"/>
    <n v="2"/>
  </r>
  <r>
    <d v="2019-08-02T00:00:00"/>
    <n v="70.349997999999999"/>
    <x v="1"/>
    <x v="3"/>
    <n v="2"/>
  </r>
  <r>
    <d v="2019-08-05T00:00:00"/>
    <n v="67.599997999999999"/>
    <x v="1"/>
    <x v="3"/>
    <n v="2"/>
  </r>
  <r>
    <d v="2019-08-06T00:00:00"/>
    <n v="67.300003000000004"/>
    <x v="1"/>
    <x v="3"/>
    <n v="2"/>
  </r>
  <r>
    <d v="2019-08-07T00:00:00"/>
    <n v="67.699996999999996"/>
    <x v="1"/>
    <x v="3"/>
    <n v="2"/>
  </r>
  <r>
    <d v="2019-08-08T00:00:00"/>
    <n v="70"/>
    <x v="1"/>
    <x v="3"/>
    <n v="2"/>
  </r>
  <r>
    <d v="2019-08-09T00:00:00"/>
    <n v="69.25"/>
    <x v="1"/>
    <x v="3"/>
    <n v="2"/>
  </r>
  <r>
    <d v="2019-08-12T00:00:00"/>
    <n v="71.849997999999999"/>
    <x v="1"/>
    <x v="3"/>
    <n v="2"/>
  </r>
  <r>
    <d v="2019-08-13T00:00:00"/>
    <n v="71.949996999999996"/>
    <x v="1"/>
    <x v="3"/>
    <n v="2"/>
  </r>
  <r>
    <d v="2019-08-14T00:00:00"/>
    <n v="74.5"/>
    <x v="1"/>
    <x v="3"/>
    <n v="2"/>
  </r>
  <r>
    <d v="2019-08-15T00:00:00"/>
    <n v="72.449996999999996"/>
    <x v="1"/>
    <x v="3"/>
    <n v="2"/>
  </r>
  <r>
    <d v="2019-08-16T00:00:00"/>
    <n v="76"/>
    <x v="1"/>
    <x v="3"/>
    <n v="2"/>
  </r>
  <r>
    <d v="2019-08-19T00:00:00"/>
    <n v="78"/>
    <x v="1"/>
    <x v="3"/>
    <n v="2"/>
  </r>
  <r>
    <d v="2019-08-20T00:00:00"/>
    <n v="80.949996999999996"/>
    <x v="1"/>
    <x v="3"/>
    <n v="2"/>
  </r>
  <r>
    <d v="2019-08-21T00:00:00"/>
    <n v="83.300003000000004"/>
    <x v="1"/>
    <x v="3"/>
    <n v="2"/>
  </r>
  <r>
    <d v="2019-08-22T00:00:00"/>
    <n v="83.75"/>
    <x v="1"/>
    <x v="3"/>
    <n v="2"/>
  </r>
  <r>
    <d v="2019-08-23T00:00:00"/>
    <n v="87.400002000000001"/>
    <x v="1"/>
    <x v="3"/>
    <n v="2"/>
  </r>
  <r>
    <d v="2019-08-26T00:00:00"/>
    <n v="85"/>
    <x v="1"/>
    <x v="3"/>
    <n v="2"/>
  </r>
  <r>
    <d v="2019-08-27T00:00:00"/>
    <n v="88.75"/>
    <x v="1"/>
    <x v="3"/>
    <n v="2"/>
  </r>
  <r>
    <d v="2019-08-28T00:00:00"/>
    <n v="84.75"/>
    <x v="1"/>
    <x v="3"/>
    <n v="2"/>
  </r>
  <r>
    <d v="2019-08-29T00:00:00"/>
    <n v="85"/>
    <x v="1"/>
    <x v="3"/>
    <n v="2"/>
  </r>
  <r>
    <d v="2019-08-30T00:00:00"/>
    <n v="87.900002000000001"/>
    <x v="1"/>
    <x v="3"/>
    <n v="2"/>
  </r>
  <r>
    <d v="2019-09-02T00:00:00"/>
    <n v="88.75"/>
    <x v="1"/>
    <x v="3"/>
    <n v="2"/>
  </r>
  <r>
    <d v="2019-09-03T00:00:00"/>
    <n v="86"/>
    <x v="1"/>
    <x v="3"/>
    <n v="2"/>
  </r>
  <r>
    <d v="2019-09-04T00:00:00"/>
    <n v="83.949996999999996"/>
    <x v="1"/>
    <x v="3"/>
    <n v="2"/>
  </r>
  <r>
    <d v="2019-09-05T00:00:00"/>
    <n v="84.75"/>
    <x v="1"/>
    <x v="3"/>
    <n v="2"/>
  </r>
  <r>
    <d v="2019-09-06T00:00:00"/>
    <n v="82.449996999999996"/>
    <x v="1"/>
    <x v="3"/>
    <n v="2"/>
  </r>
  <r>
    <d v="2019-09-09T00:00:00"/>
    <n v="82.5"/>
    <x v="1"/>
    <x v="3"/>
    <n v="2"/>
  </r>
  <r>
    <d v="2019-09-10T00:00:00"/>
    <n v="82.050003000000004"/>
    <x v="1"/>
    <x v="3"/>
    <n v="2"/>
  </r>
  <r>
    <d v="2019-09-11T00:00:00"/>
    <n v="79.550003000000004"/>
    <x v="1"/>
    <x v="3"/>
    <n v="2"/>
  </r>
  <r>
    <d v="2019-09-12T00:00:00"/>
    <n v="81.050003000000004"/>
    <x v="1"/>
    <x v="3"/>
    <n v="2"/>
  </r>
  <r>
    <d v="2019-09-13T00:00:00"/>
    <n v="81.050003000000004"/>
    <x v="1"/>
    <x v="3"/>
    <n v="2"/>
  </r>
  <r>
    <d v="2019-09-16T00:00:00"/>
    <n v="80.699996999999996"/>
    <x v="1"/>
    <x v="3"/>
    <n v="2"/>
  </r>
  <r>
    <d v="2019-09-17T00:00:00"/>
    <n v="80.550003000000004"/>
    <x v="1"/>
    <x v="3"/>
    <n v="2"/>
  </r>
  <r>
    <d v="2019-09-18T00:00:00"/>
    <n v="82.349997999999999"/>
    <x v="1"/>
    <x v="3"/>
    <n v="2"/>
  </r>
  <r>
    <d v="2019-09-19T00:00:00"/>
    <n v="82.75"/>
    <x v="1"/>
    <x v="3"/>
    <n v="2"/>
  </r>
  <r>
    <d v="2019-09-20T00:00:00"/>
    <n v="85.25"/>
    <x v="1"/>
    <x v="3"/>
    <n v="2"/>
  </r>
  <r>
    <d v="2019-09-23T00:00:00"/>
    <n v="83.949996999999996"/>
    <x v="1"/>
    <x v="3"/>
    <n v="2"/>
  </r>
  <r>
    <d v="2019-09-24T00:00:00"/>
    <n v="84.050003000000004"/>
    <x v="1"/>
    <x v="3"/>
    <n v="2"/>
  </r>
  <r>
    <d v="2019-09-25T00:00:00"/>
    <n v="60.5"/>
    <x v="1"/>
    <x v="3"/>
    <n v="2"/>
  </r>
  <r>
    <d v="2019-09-26T00:00:00"/>
    <n v="61.535702000000001"/>
    <x v="1"/>
    <x v="3"/>
    <n v="2"/>
  </r>
  <r>
    <d v="2019-09-27T00:00:00"/>
    <n v="61.892899"/>
    <x v="1"/>
    <x v="3"/>
    <n v="2"/>
  </r>
  <r>
    <d v="2019-09-30T00:00:00"/>
    <n v="61.214297999999999"/>
    <x v="1"/>
    <x v="3"/>
    <n v="2"/>
  </r>
  <r>
    <d v="2019-10-02T00:00:00"/>
    <n v="61.75"/>
    <x v="1"/>
    <x v="0"/>
    <n v="2"/>
  </r>
  <r>
    <d v="2019-10-03T00:00:00"/>
    <n v="61.107101"/>
    <x v="1"/>
    <x v="0"/>
    <n v="2"/>
  </r>
  <r>
    <d v="2019-10-04T00:00:00"/>
    <n v="61.035702000000001"/>
    <x v="1"/>
    <x v="0"/>
    <n v="2"/>
  </r>
  <r>
    <d v="2019-10-08T00:00:00"/>
    <n v="60.535702000000001"/>
    <x v="1"/>
    <x v="0"/>
    <n v="2"/>
  </r>
  <r>
    <d v="2019-10-09T00:00:00"/>
    <n v="59.357101"/>
    <x v="1"/>
    <x v="0"/>
    <n v="2"/>
  </r>
  <r>
    <d v="2019-10-10T00:00:00"/>
    <n v="62.214297999999999"/>
    <x v="1"/>
    <x v="0"/>
    <n v="2"/>
  </r>
  <r>
    <d v="2019-10-11T00:00:00"/>
    <n v="62.321399999999997"/>
    <x v="1"/>
    <x v="0"/>
    <n v="2"/>
  </r>
  <r>
    <d v="2019-10-14T00:00:00"/>
    <n v="63.142899"/>
    <x v="1"/>
    <x v="0"/>
    <n v="2"/>
  </r>
  <r>
    <d v="2019-10-15T00:00:00"/>
    <n v="63"/>
    <x v="1"/>
    <x v="0"/>
    <n v="2"/>
  </r>
  <r>
    <d v="2019-10-16T00:00:00"/>
    <n v="62.928600000000003"/>
    <x v="1"/>
    <x v="0"/>
    <n v="2"/>
  </r>
  <r>
    <d v="2019-10-17T00:00:00"/>
    <n v="63.5"/>
    <x v="1"/>
    <x v="0"/>
    <n v="2"/>
  </r>
  <r>
    <d v="2019-10-18T00:00:00"/>
    <n v="62.25"/>
    <x v="1"/>
    <x v="0"/>
    <n v="2"/>
  </r>
  <r>
    <d v="2019-10-21T00:00:00"/>
    <n v="60.714297999999999"/>
    <x v="1"/>
    <x v="0"/>
    <n v="2"/>
  </r>
  <r>
    <d v="2019-10-22T00:00:00"/>
    <n v="60.892899"/>
    <x v="1"/>
    <x v="0"/>
    <n v="2"/>
  </r>
  <r>
    <d v="2019-10-23T00:00:00"/>
    <n v="58.75"/>
    <x v="1"/>
    <x v="0"/>
    <n v="2"/>
  </r>
  <r>
    <d v="2019-10-24T00:00:00"/>
    <n v="59.178600000000003"/>
    <x v="1"/>
    <x v="0"/>
    <n v="2"/>
  </r>
  <r>
    <d v="2019-10-25T00:00:00"/>
    <n v="59.821399999999997"/>
    <x v="1"/>
    <x v="0"/>
    <n v="2"/>
  </r>
  <r>
    <d v="2019-10-28T00:00:00"/>
    <n v="61.035702000000001"/>
    <x v="1"/>
    <x v="0"/>
    <n v="2"/>
  </r>
  <r>
    <d v="2019-10-29T00:00:00"/>
    <n v="61.821399999999997"/>
    <x v="1"/>
    <x v="0"/>
    <n v="2"/>
  </r>
  <r>
    <d v="2019-10-30T00:00:00"/>
    <n v="60.428600000000003"/>
    <x v="1"/>
    <x v="0"/>
    <n v="2"/>
  </r>
  <r>
    <d v="2019-10-31T00:00:00"/>
    <n v="67.642899"/>
    <x v="1"/>
    <x v="0"/>
    <n v="2"/>
  </r>
  <r>
    <d v="2019-11-01T00:00:00"/>
    <n v="66.785697999999996"/>
    <x v="1"/>
    <x v="0"/>
    <n v="2"/>
  </r>
  <r>
    <d v="2019-11-04T00:00:00"/>
    <n v="69.285697999999996"/>
    <x v="1"/>
    <x v="0"/>
    <n v="2"/>
  </r>
  <r>
    <d v="2019-11-05T00:00:00"/>
    <n v="68.035697999999996"/>
    <x v="1"/>
    <x v="0"/>
    <n v="2"/>
  </r>
  <r>
    <d v="2019-11-06T00:00:00"/>
    <n v="67.285697999999996"/>
    <x v="1"/>
    <x v="0"/>
    <n v="2"/>
  </r>
  <r>
    <d v="2019-11-07T00:00:00"/>
    <n v="69.285697999999996"/>
    <x v="1"/>
    <x v="0"/>
    <n v="2"/>
  </r>
  <r>
    <d v="2019-11-08T00:00:00"/>
    <n v="69.964302000000004"/>
    <x v="1"/>
    <x v="0"/>
    <n v="2"/>
  </r>
  <r>
    <d v="2019-11-11T00:00:00"/>
    <n v="67.285697999999996"/>
    <x v="1"/>
    <x v="0"/>
    <n v="2"/>
  </r>
  <r>
    <d v="2019-11-12T00:00:00"/>
    <n v="68.392899"/>
    <x v="1"/>
    <x v="0"/>
    <n v="2"/>
  </r>
  <r>
    <d v="2019-11-13T00:00:00"/>
    <n v="69.928595999999999"/>
    <x v="1"/>
    <x v="0"/>
    <n v="2"/>
  </r>
  <r>
    <d v="2019-11-14T00:00:00"/>
    <n v="69.821404000000001"/>
    <x v="1"/>
    <x v="0"/>
    <n v="2"/>
  </r>
  <r>
    <d v="2019-11-15T00:00:00"/>
    <n v="69.392899"/>
    <x v="1"/>
    <x v="0"/>
    <n v="2"/>
  </r>
  <r>
    <d v="2019-11-18T00:00:00"/>
    <n v="68.928595999999999"/>
    <x v="1"/>
    <x v="0"/>
    <n v="2"/>
  </r>
  <r>
    <d v="2019-11-19T00:00:00"/>
    <n v="70.392899"/>
    <x v="1"/>
    <x v="0"/>
    <n v="2"/>
  </r>
  <r>
    <d v="2019-11-20T00:00:00"/>
    <n v="71"/>
    <x v="1"/>
    <x v="0"/>
    <n v="2"/>
  </r>
  <r>
    <d v="2019-11-21T00:00:00"/>
    <n v="70.535697999999996"/>
    <x v="1"/>
    <x v="0"/>
    <n v="2"/>
  </r>
  <r>
    <d v="2019-11-22T00:00:00"/>
    <n v="68.857101"/>
    <x v="1"/>
    <x v="0"/>
    <n v="2"/>
  </r>
  <r>
    <d v="2019-11-25T00:00:00"/>
    <n v="67.214302000000004"/>
    <x v="1"/>
    <x v="0"/>
    <n v="2"/>
  </r>
  <r>
    <d v="2019-11-26T00:00:00"/>
    <n v="66.285697999999996"/>
    <x v="1"/>
    <x v="0"/>
    <n v="2"/>
  </r>
  <r>
    <d v="2019-11-27T00:00:00"/>
    <n v="66.392899"/>
    <x v="1"/>
    <x v="0"/>
    <n v="2"/>
  </r>
  <r>
    <d v="2019-11-28T00:00:00"/>
    <n v="65.892899"/>
    <x v="1"/>
    <x v="0"/>
    <n v="2"/>
  </r>
  <r>
    <d v="2019-11-29T00:00:00"/>
    <n v="64.892899"/>
    <x v="1"/>
    <x v="0"/>
    <n v="2"/>
  </r>
  <r>
    <d v="2019-12-02T00:00:00"/>
    <n v="66.035697999999996"/>
    <x v="1"/>
    <x v="0"/>
    <n v="2"/>
  </r>
  <r>
    <d v="2019-12-03T00:00:00"/>
    <n v="65.75"/>
    <x v="1"/>
    <x v="0"/>
    <n v="2"/>
  </r>
  <r>
    <d v="2019-12-04T00:00:00"/>
    <n v="65.821404000000001"/>
    <x v="1"/>
    <x v="0"/>
    <n v="2"/>
  </r>
  <r>
    <d v="2019-12-05T00:00:00"/>
    <n v="68.178595999999999"/>
    <x v="1"/>
    <x v="0"/>
    <n v="2"/>
  </r>
  <r>
    <d v="2019-12-06T00:00:00"/>
    <n v="68.821404000000001"/>
    <x v="1"/>
    <x v="0"/>
    <n v="2"/>
  </r>
  <r>
    <d v="2019-12-09T00:00:00"/>
    <n v="68.321404000000001"/>
    <x v="1"/>
    <x v="0"/>
    <n v="2"/>
  </r>
  <r>
    <d v="2019-12-10T00:00:00"/>
    <n v="66.857101"/>
    <x v="1"/>
    <x v="0"/>
    <n v="2"/>
  </r>
  <r>
    <d v="2019-12-11T00:00:00"/>
    <n v="67.642899"/>
    <x v="1"/>
    <x v="0"/>
    <n v="2"/>
  </r>
  <r>
    <d v="2019-12-12T00:00:00"/>
    <n v="67.357101"/>
    <x v="1"/>
    <x v="0"/>
    <n v="2"/>
  </r>
  <r>
    <d v="2019-12-13T00:00:00"/>
    <n v="69.428595999999999"/>
    <x v="1"/>
    <x v="0"/>
    <n v="2"/>
  </r>
  <r>
    <d v="2019-12-16T00:00:00"/>
    <n v="71.142899"/>
    <x v="1"/>
    <x v="0"/>
    <n v="2"/>
  </r>
  <r>
    <d v="2019-12-17T00:00:00"/>
    <n v="74"/>
    <x v="1"/>
    <x v="0"/>
    <n v="2"/>
  </r>
  <r>
    <d v="2019-12-18T00:00:00"/>
    <n v="72.928595999999999"/>
    <x v="1"/>
    <x v="0"/>
    <n v="2"/>
  </r>
  <r>
    <d v="2019-12-19T00:00:00"/>
    <n v="71.428595999999999"/>
    <x v="1"/>
    <x v="0"/>
    <n v="2"/>
  </r>
  <r>
    <d v="2019-12-20T00:00:00"/>
    <n v="68.928595999999999"/>
    <x v="1"/>
    <x v="0"/>
    <n v="2"/>
  </r>
  <r>
    <d v="2019-12-23T00:00:00"/>
    <n v="69.75"/>
    <x v="1"/>
    <x v="0"/>
    <n v="2"/>
  </r>
  <r>
    <d v="2019-12-24T00:00:00"/>
    <n v="68.785697999999996"/>
    <x v="1"/>
    <x v="0"/>
    <n v="2"/>
  </r>
  <r>
    <d v="2019-12-27T00:00:00"/>
    <n v="69.857101"/>
    <x v="1"/>
    <x v="0"/>
    <n v="2"/>
  </r>
  <r>
    <d v="2019-12-30T00:00:00"/>
    <n v="68.535697999999996"/>
    <x v="1"/>
    <x v="0"/>
    <n v="2"/>
  </r>
  <r>
    <d v="2019-12-31T00:00:00"/>
    <n v="69.035697999999996"/>
    <x v="1"/>
    <x v="0"/>
    <n v="2"/>
  </r>
  <r>
    <d v="2020-01-02T00:00:00"/>
    <n v="68.035697999999996"/>
    <x v="2"/>
    <x v="1"/>
    <n v="1"/>
  </r>
  <r>
    <d v="2020-01-03T00:00:00"/>
    <n v="68.107101"/>
    <x v="2"/>
    <x v="1"/>
    <n v="1"/>
  </r>
  <r>
    <d v="2020-01-06T00:00:00"/>
    <n v="66.285697999999996"/>
    <x v="2"/>
    <x v="1"/>
    <n v="1"/>
  </r>
  <r>
    <d v="2020-01-07T00:00:00"/>
    <n v="66.178595999999999"/>
    <x v="2"/>
    <x v="1"/>
    <n v="1"/>
  </r>
  <r>
    <d v="2020-01-08T00:00:00"/>
    <n v="66"/>
    <x v="2"/>
    <x v="1"/>
    <n v="1"/>
  </r>
  <r>
    <d v="2020-01-09T00:00:00"/>
    <n v="68.892899"/>
    <x v="2"/>
    <x v="1"/>
    <n v="1"/>
  </r>
  <r>
    <d v="2020-01-10T00:00:00"/>
    <n v="69.071404000000001"/>
    <x v="2"/>
    <x v="1"/>
    <n v="1"/>
  </r>
  <r>
    <d v="2020-01-13T00:00:00"/>
    <n v="70.107101"/>
    <x v="2"/>
    <x v="1"/>
    <n v="1"/>
  </r>
  <r>
    <d v="2020-01-14T00:00:00"/>
    <n v="70.678595999999999"/>
    <x v="2"/>
    <x v="1"/>
    <n v="1"/>
  </r>
  <r>
    <d v="2020-01-15T00:00:00"/>
    <n v="71.321404000000001"/>
    <x v="2"/>
    <x v="1"/>
    <n v="1"/>
  </r>
  <r>
    <d v="2020-01-16T00:00:00"/>
    <n v="72.214302000000004"/>
    <x v="2"/>
    <x v="1"/>
    <n v="1"/>
  </r>
  <r>
    <d v="2020-01-17T00:00:00"/>
    <n v="74.642899"/>
    <x v="2"/>
    <x v="1"/>
    <n v="1"/>
  </r>
  <r>
    <d v="2020-01-20T00:00:00"/>
    <n v="76"/>
    <x v="2"/>
    <x v="1"/>
    <n v="1"/>
  </r>
  <r>
    <d v="2020-01-21T00:00:00"/>
    <n v="75.5"/>
    <x v="2"/>
    <x v="1"/>
    <n v="1"/>
  </r>
  <r>
    <d v="2020-01-22T00:00:00"/>
    <n v="75.142899"/>
    <x v="2"/>
    <x v="1"/>
    <n v="1"/>
  </r>
  <r>
    <d v="2020-01-23T00:00:00"/>
    <n v="73.785697999999996"/>
    <x v="2"/>
    <x v="1"/>
    <n v="1"/>
  </r>
  <r>
    <d v="2020-01-24T00:00:00"/>
    <n v="72.857101"/>
    <x v="2"/>
    <x v="1"/>
    <n v="1"/>
  </r>
  <r>
    <d v="2020-01-29T00:00:00"/>
    <n v="70.678595999999999"/>
    <x v="2"/>
    <x v="1"/>
    <n v="1"/>
  </r>
  <r>
    <d v="2020-01-30T00:00:00"/>
    <n v="67.821404000000001"/>
    <x v="2"/>
    <x v="1"/>
    <n v="1"/>
  </r>
  <r>
    <d v="2020-01-31T00:00:00"/>
    <n v="67.642899"/>
    <x v="2"/>
    <x v="1"/>
    <n v="1"/>
  </r>
  <r>
    <d v="2020-02-03T00:00:00"/>
    <n v="68.642899"/>
    <x v="2"/>
    <x v="1"/>
    <n v="1"/>
  </r>
  <r>
    <d v="2020-02-04T00:00:00"/>
    <n v="71.5"/>
    <x v="2"/>
    <x v="1"/>
    <n v="1"/>
  </r>
  <r>
    <d v="2020-02-05T00:00:00"/>
    <n v="72.857101"/>
    <x v="2"/>
    <x v="1"/>
    <n v="1"/>
  </r>
  <r>
    <d v="2020-02-06T00:00:00"/>
    <n v="78.285697999999996"/>
    <x v="2"/>
    <x v="1"/>
    <n v="1"/>
  </r>
  <r>
    <d v="2020-02-07T00:00:00"/>
    <n v="78.142899"/>
    <x v="2"/>
    <x v="1"/>
    <n v="1"/>
  </r>
  <r>
    <d v="2020-02-10T00:00:00"/>
    <n v="80.5"/>
    <x v="2"/>
    <x v="1"/>
    <n v="1"/>
  </r>
  <r>
    <d v="2020-02-11T00:00:00"/>
    <n v="80"/>
    <x v="2"/>
    <x v="1"/>
    <n v="1"/>
  </r>
  <r>
    <d v="2020-02-12T00:00:00"/>
    <n v="80.857101"/>
    <x v="2"/>
    <x v="1"/>
    <n v="1"/>
  </r>
  <r>
    <d v="2020-02-13T00:00:00"/>
    <n v="82.642899"/>
    <x v="2"/>
    <x v="1"/>
    <n v="1"/>
  </r>
  <r>
    <d v="2020-02-14T00:00:00"/>
    <n v="83.785697999999996"/>
    <x v="2"/>
    <x v="1"/>
    <n v="1"/>
  </r>
  <r>
    <d v="2020-02-17T00:00:00"/>
    <n v="86.571404000000001"/>
    <x v="2"/>
    <x v="1"/>
    <n v="1"/>
  </r>
  <r>
    <d v="2020-02-18T00:00:00"/>
    <n v="86.642899"/>
    <x v="2"/>
    <x v="1"/>
    <n v="1"/>
  </r>
  <r>
    <d v="2020-02-19T00:00:00"/>
    <n v="85.428595999999999"/>
    <x v="2"/>
    <x v="1"/>
    <n v="1"/>
  </r>
  <r>
    <d v="2020-02-20T00:00:00"/>
    <n v="84.642899"/>
    <x v="2"/>
    <x v="1"/>
    <n v="1"/>
  </r>
  <r>
    <d v="2020-02-21T00:00:00"/>
    <n v="86"/>
    <x v="2"/>
    <x v="1"/>
    <n v="1"/>
  </r>
  <r>
    <d v="2020-02-24T00:00:00"/>
    <n v="85.285697999999996"/>
    <x v="2"/>
    <x v="1"/>
    <n v="1"/>
  </r>
  <r>
    <d v="2020-02-25T00:00:00"/>
    <n v="87.428595999999999"/>
    <x v="2"/>
    <x v="1"/>
    <n v="1"/>
  </r>
  <r>
    <d v="2020-02-26T00:00:00"/>
    <n v="84"/>
    <x v="2"/>
    <x v="1"/>
    <n v="1"/>
  </r>
  <r>
    <d v="2020-02-27T00:00:00"/>
    <n v="83.5"/>
    <x v="2"/>
    <x v="1"/>
    <n v="1"/>
  </r>
  <r>
    <d v="2020-02-28T00:00:00"/>
    <n v="82.071404000000001"/>
    <x v="2"/>
    <x v="1"/>
    <n v="1"/>
  </r>
  <r>
    <d v="2020-03-02T00:00:00"/>
    <n v="84.142899"/>
    <x v="2"/>
    <x v="1"/>
    <n v="1"/>
  </r>
  <r>
    <d v="2020-03-03T00:00:00"/>
    <n v="86.142899"/>
    <x v="2"/>
    <x v="1"/>
    <n v="1"/>
  </r>
  <r>
    <d v="2020-03-04T00:00:00"/>
    <n v="87.642899"/>
    <x v="2"/>
    <x v="1"/>
    <n v="1"/>
  </r>
  <r>
    <d v="2020-03-05T00:00:00"/>
    <n v="87.5"/>
    <x v="2"/>
    <x v="1"/>
    <n v="1"/>
  </r>
  <r>
    <d v="2020-03-06T00:00:00"/>
    <n v="88.214302000000004"/>
    <x v="2"/>
    <x v="1"/>
    <n v="1"/>
  </r>
  <r>
    <d v="2020-03-09T00:00:00"/>
    <n v="82.642899"/>
    <x v="2"/>
    <x v="1"/>
    <n v="1"/>
  </r>
  <r>
    <d v="2020-03-10T00:00:00"/>
    <n v="81.928595999999999"/>
    <x v="2"/>
    <x v="1"/>
    <n v="1"/>
  </r>
  <r>
    <d v="2020-03-11T00:00:00"/>
    <n v="81.785697999999996"/>
    <x v="2"/>
    <x v="1"/>
    <n v="1"/>
  </r>
  <r>
    <d v="2020-03-12T00:00:00"/>
    <n v="75.571404000000001"/>
    <x v="2"/>
    <x v="1"/>
    <n v="1"/>
  </r>
  <r>
    <d v="2020-03-13T00:00:00"/>
    <n v="73"/>
    <x v="2"/>
    <x v="1"/>
    <n v="1"/>
  </r>
  <r>
    <d v="2020-03-16T00:00:00"/>
    <n v="64.357101"/>
    <x v="2"/>
    <x v="1"/>
    <n v="1"/>
  </r>
  <r>
    <d v="2020-03-17T00:00:00"/>
    <n v="67.392899"/>
    <x v="2"/>
    <x v="1"/>
    <n v="1"/>
  </r>
  <r>
    <d v="2020-03-18T00:00:00"/>
    <n v="64.642899"/>
    <x v="2"/>
    <x v="1"/>
    <n v="1"/>
  </r>
  <r>
    <d v="2020-03-19T00:00:00"/>
    <n v="63.857101"/>
    <x v="2"/>
    <x v="1"/>
    <n v="1"/>
  </r>
  <r>
    <d v="2020-03-20T00:00:00"/>
    <n v="68.928595999999999"/>
    <x v="2"/>
    <x v="1"/>
    <n v="1"/>
  </r>
  <r>
    <d v="2020-03-23T00:00:00"/>
    <n v="62.928600000000003"/>
    <x v="2"/>
    <x v="1"/>
    <n v="1"/>
  </r>
  <r>
    <d v="2020-03-24T00:00:00"/>
    <n v="66.428595999999999"/>
    <x v="2"/>
    <x v="1"/>
    <n v="1"/>
  </r>
  <r>
    <d v="2020-03-25T00:00:00"/>
    <n v="71.178595999999999"/>
    <x v="2"/>
    <x v="1"/>
    <n v="1"/>
  </r>
  <r>
    <d v="2020-03-26T00:00:00"/>
    <n v="71"/>
    <x v="2"/>
    <x v="1"/>
    <n v="1"/>
  </r>
  <r>
    <d v="2020-03-27T00:00:00"/>
    <n v="70.464302000000004"/>
    <x v="2"/>
    <x v="1"/>
    <n v="1"/>
  </r>
  <r>
    <d v="2020-03-30T00:00:00"/>
    <n v="65.428595999999999"/>
    <x v="2"/>
    <x v="1"/>
    <n v="1"/>
  </r>
  <r>
    <d v="2020-03-31T00:00:00"/>
    <n v="68.142899"/>
    <x v="2"/>
    <x v="1"/>
    <n v="1"/>
  </r>
  <r>
    <d v="2020-04-01T00:00:00"/>
    <n v="67.142899"/>
    <x v="2"/>
    <x v="2"/>
    <n v="1"/>
  </r>
  <r>
    <d v="2020-04-02T00:00:00"/>
    <n v="69.5"/>
    <x v="2"/>
    <x v="2"/>
    <n v="1"/>
  </r>
  <r>
    <d v="2020-04-03T00:00:00"/>
    <n v="69.464302000000004"/>
    <x v="2"/>
    <x v="2"/>
    <n v="1"/>
  </r>
  <r>
    <d v="2020-04-06T00:00:00"/>
    <n v="72.571404000000001"/>
    <x v="2"/>
    <x v="2"/>
    <n v="1"/>
  </r>
  <r>
    <d v="2020-04-07T00:00:00"/>
    <n v="72.428595999999999"/>
    <x v="2"/>
    <x v="2"/>
    <n v="1"/>
  </r>
  <r>
    <d v="2020-04-08T00:00:00"/>
    <n v="71.071404000000001"/>
    <x v="2"/>
    <x v="2"/>
    <n v="1"/>
  </r>
  <r>
    <d v="2020-04-09T00:00:00"/>
    <n v="75.285697999999996"/>
    <x v="2"/>
    <x v="2"/>
    <n v="1"/>
  </r>
  <r>
    <d v="2020-04-14T00:00:00"/>
    <n v="76.5"/>
    <x v="2"/>
    <x v="2"/>
    <n v="1"/>
  </r>
  <r>
    <d v="2020-04-15T00:00:00"/>
    <n v="74.642899"/>
    <x v="2"/>
    <x v="2"/>
    <n v="1"/>
  </r>
  <r>
    <d v="2020-04-16T00:00:00"/>
    <n v="75.071404000000001"/>
    <x v="2"/>
    <x v="2"/>
    <n v="1"/>
  </r>
  <r>
    <d v="2020-04-17T00:00:00"/>
    <n v="75.071404000000001"/>
    <x v="2"/>
    <x v="2"/>
    <n v="1"/>
  </r>
  <r>
    <d v="2020-04-20T00:00:00"/>
    <n v="78.571404000000001"/>
    <x v="2"/>
    <x v="2"/>
    <n v="1"/>
  </r>
  <r>
    <d v="2020-04-21T00:00:00"/>
    <n v="78.142899"/>
    <x v="2"/>
    <x v="2"/>
    <n v="1"/>
  </r>
  <r>
    <d v="2020-04-22T00:00:00"/>
    <n v="80.214302000000004"/>
    <x v="2"/>
    <x v="2"/>
    <n v="1"/>
  </r>
  <r>
    <d v="2020-04-23T00:00:00"/>
    <n v="77.928595999999999"/>
    <x v="2"/>
    <x v="2"/>
    <n v="1"/>
  </r>
  <r>
    <d v="2020-04-24T00:00:00"/>
    <n v="76.142899"/>
    <x v="2"/>
    <x v="2"/>
    <n v="1"/>
  </r>
  <r>
    <d v="2020-04-27T00:00:00"/>
    <n v="77.928595999999999"/>
    <x v="2"/>
    <x v="2"/>
    <n v="1"/>
  </r>
  <r>
    <d v="2020-04-28T00:00:00"/>
    <n v="79.5"/>
    <x v="2"/>
    <x v="2"/>
    <n v="1"/>
  </r>
  <r>
    <d v="2020-04-29T00:00:00"/>
    <n v="78.214302000000004"/>
    <x v="2"/>
    <x v="2"/>
    <n v="1"/>
  </r>
  <r>
    <d v="2020-05-04T00:00:00"/>
    <n v="76.428595999999999"/>
    <x v="2"/>
    <x v="2"/>
    <n v="1"/>
  </r>
  <r>
    <d v="2020-05-05T00:00:00"/>
    <n v="76.214302000000004"/>
    <x v="2"/>
    <x v="2"/>
    <n v="1"/>
  </r>
  <r>
    <d v="2020-05-06T00:00:00"/>
    <n v="75.285697999999996"/>
    <x v="2"/>
    <x v="2"/>
    <n v="1"/>
  </r>
  <r>
    <d v="2020-05-07T00:00:00"/>
    <n v="76.714302000000004"/>
    <x v="2"/>
    <x v="2"/>
    <n v="1"/>
  </r>
  <r>
    <d v="2020-05-08T00:00:00"/>
    <n v="78.642899"/>
    <x v="2"/>
    <x v="2"/>
    <n v="1"/>
  </r>
  <r>
    <d v="2020-05-11T00:00:00"/>
    <n v="79.142899"/>
    <x v="2"/>
    <x v="2"/>
    <n v="1"/>
  </r>
  <r>
    <d v="2020-05-12T00:00:00"/>
    <n v="80.357101"/>
    <x v="2"/>
    <x v="2"/>
    <n v="1"/>
  </r>
  <r>
    <d v="2020-05-13T00:00:00"/>
    <n v="83.714302000000004"/>
    <x v="2"/>
    <x v="2"/>
    <n v="1"/>
  </r>
  <r>
    <d v="2020-05-14T00:00:00"/>
    <n v="84.142899"/>
    <x v="2"/>
    <x v="2"/>
    <n v="1"/>
  </r>
  <r>
    <d v="2020-05-15T00:00:00"/>
    <n v="83.785697999999996"/>
    <x v="2"/>
    <x v="2"/>
    <n v="1"/>
  </r>
  <r>
    <d v="2020-05-18T00:00:00"/>
    <n v="84.857101"/>
    <x v="2"/>
    <x v="2"/>
    <n v="1"/>
  </r>
  <r>
    <d v="2020-05-19T00:00:00"/>
    <n v="85.428595999999999"/>
    <x v="2"/>
    <x v="2"/>
    <n v="1"/>
  </r>
  <r>
    <d v="2020-05-20T00:00:00"/>
    <n v="84.285697999999996"/>
    <x v="2"/>
    <x v="2"/>
    <n v="1"/>
  </r>
  <r>
    <d v="2020-05-21T00:00:00"/>
    <n v="84.928595999999999"/>
    <x v="2"/>
    <x v="2"/>
    <n v="1"/>
  </r>
  <r>
    <d v="2020-05-22T00:00:00"/>
    <n v="81.071404000000001"/>
    <x v="2"/>
    <x v="2"/>
    <n v="1"/>
  </r>
  <r>
    <d v="2020-05-25T00:00:00"/>
    <n v="81.785697999999996"/>
    <x v="2"/>
    <x v="2"/>
    <n v="1"/>
  </r>
  <r>
    <d v="2020-05-26T00:00:00"/>
    <n v="83.599997999999999"/>
    <x v="2"/>
    <x v="2"/>
    <n v="1"/>
  </r>
  <r>
    <d v="2020-05-27T00:00:00"/>
    <n v="82.150002000000001"/>
    <x v="2"/>
    <x v="2"/>
    <n v="1"/>
  </r>
  <r>
    <d v="2020-05-28T00:00:00"/>
    <n v="78.75"/>
    <x v="2"/>
    <x v="2"/>
    <n v="1"/>
  </r>
  <r>
    <d v="2020-05-29T00:00:00"/>
    <n v="82"/>
    <x v="2"/>
    <x v="2"/>
    <n v="1"/>
  </r>
  <r>
    <d v="2020-06-01T00:00:00"/>
    <n v="84.800003000000004"/>
    <x v="2"/>
    <x v="2"/>
    <n v="1"/>
  </r>
  <r>
    <d v="2020-06-02T00:00:00"/>
    <n v="85.099997999999999"/>
    <x v="2"/>
    <x v="2"/>
    <n v="1"/>
  </r>
  <r>
    <d v="2020-06-03T00:00:00"/>
    <n v="89.25"/>
    <x v="2"/>
    <x v="2"/>
    <n v="1"/>
  </r>
  <r>
    <d v="2020-06-04T00:00:00"/>
    <n v="90.150002000000001"/>
    <x v="2"/>
    <x v="2"/>
    <n v="1"/>
  </r>
  <r>
    <d v="2020-06-05T00:00:00"/>
    <n v="89.849997999999999"/>
    <x v="2"/>
    <x v="2"/>
    <n v="1"/>
  </r>
  <r>
    <d v="2020-06-08T00:00:00"/>
    <n v="86.349997999999999"/>
    <x v="2"/>
    <x v="2"/>
    <n v="1"/>
  </r>
  <r>
    <d v="2020-06-09T00:00:00"/>
    <n v="85.75"/>
    <x v="2"/>
    <x v="2"/>
    <n v="1"/>
  </r>
  <r>
    <d v="2020-06-10T00:00:00"/>
    <n v="88.550003000000004"/>
    <x v="2"/>
    <x v="2"/>
    <n v="1"/>
  </r>
  <r>
    <d v="2020-06-11T00:00:00"/>
    <n v="88.650002000000001"/>
    <x v="2"/>
    <x v="2"/>
    <n v="1"/>
  </r>
  <r>
    <d v="2020-06-12T00:00:00"/>
    <n v="88.800003000000004"/>
    <x v="2"/>
    <x v="2"/>
    <n v="1"/>
  </r>
  <r>
    <d v="2020-06-15T00:00:00"/>
    <n v="89.650002000000001"/>
    <x v="2"/>
    <x v="2"/>
    <n v="1"/>
  </r>
  <r>
    <d v="2020-06-16T00:00:00"/>
    <n v="92.5"/>
    <x v="2"/>
    <x v="2"/>
    <n v="1"/>
  </r>
  <r>
    <d v="2020-06-17T00:00:00"/>
    <n v="93.900002000000001"/>
    <x v="2"/>
    <x v="2"/>
    <n v="1"/>
  </r>
  <r>
    <d v="2020-06-18T00:00:00"/>
    <n v="92.949996999999996"/>
    <x v="2"/>
    <x v="2"/>
    <n v="1"/>
  </r>
  <r>
    <d v="2020-06-19T00:00:00"/>
    <n v="96.900002000000001"/>
    <x v="2"/>
    <x v="2"/>
    <n v="1"/>
  </r>
  <r>
    <d v="2020-06-22T00:00:00"/>
    <n v="96.800003000000004"/>
    <x v="2"/>
    <x v="2"/>
    <n v="1"/>
  </r>
  <r>
    <d v="2020-06-23T00:00:00"/>
    <n v="100.400002"/>
    <x v="2"/>
    <x v="2"/>
    <n v="1"/>
  </r>
  <r>
    <d v="2020-06-24T00:00:00"/>
    <n v="101.800003"/>
    <x v="2"/>
    <x v="2"/>
    <n v="1"/>
  </r>
  <r>
    <d v="2020-06-26T00:00:00"/>
    <n v="99"/>
    <x v="2"/>
    <x v="2"/>
    <n v="1"/>
  </r>
  <r>
    <d v="2020-06-29T00:00:00"/>
    <n v="102.199997"/>
    <x v="2"/>
    <x v="2"/>
    <n v="1"/>
  </r>
  <r>
    <d v="2020-06-30T00:00:00"/>
    <n v="100.699997"/>
    <x v="2"/>
    <x v="2"/>
    <n v="1"/>
  </r>
  <r>
    <d v="2020-07-02T00:00:00"/>
    <n v="98.900002000000001"/>
    <x v="2"/>
    <x v="3"/>
    <n v="2"/>
  </r>
  <r>
    <d v="2020-07-03T00:00:00"/>
    <n v="101"/>
    <x v="2"/>
    <x v="3"/>
    <n v="2"/>
  </r>
  <r>
    <d v="2020-07-06T00:00:00"/>
    <n v="98.900002000000001"/>
    <x v="2"/>
    <x v="3"/>
    <n v="2"/>
  </r>
  <r>
    <d v="2020-07-07T00:00:00"/>
    <n v="100.5"/>
    <x v="2"/>
    <x v="3"/>
    <n v="2"/>
  </r>
  <r>
    <d v="2020-07-08T00:00:00"/>
    <n v="105.599998"/>
    <x v="2"/>
    <x v="3"/>
    <n v="2"/>
  </r>
  <r>
    <d v="2020-07-09T00:00:00"/>
    <n v="110"/>
    <x v="2"/>
    <x v="3"/>
    <n v="2"/>
  </r>
  <r>
    <d v="2020-07-10T00:00:00"/>
    <n v="107.800003"/>
    <x v="2"/>
    <x v="3"/>
    <n v="2"/>
  </r>
  <r>
    <d v="2020-07-13T00:00:00"/>
    <n v="112.400002"/>
    <x v="2"/>
    <x v="3"/>
    <n v="2"/>
  </r>
  <r>
    <d v="2020-07-14T00:00:00"/>
    <n v="110.699997"/>
    <x v="2"/>
    <x v="3"/>
    <n v="2"/>
  </r>
  <r>
    <d v="2020-07-15T00:00:00"/>
    <n v="116.199997"/>
    <x v="2"/>
    <x v="3"/>
    <n v="2"/>
  </r>
  <r>
    <d v="2020-07-16T00:00:00"/>
    <n v="110.5"/>
    <x v="2"/>
    <x v="3"/>
    <n v="2"/>
  </r>
  <r>
    <d v="2020-07-17T00:00:00"/>
    <n v="109.400002"/>
    <x v="2"/>
    <x v="3"/>
    <n v="2"/>
  </r>
  <r>
    <d v="2020-07-20T00:00:00"/>
    <n v="109"/>
    <x v="2"/>
    <x v="3"/>
    <n v="2"/>
  </r>
  <r>
    <d v="2020-07-21T00:00:00"/>
    <n v="116.199997"/>
    <x v="2"/>
    <x v="3"/>
    <n v="2"/>
  </r>
  <r>
    <d v="2020-07-22T00:00:00"/>
    <n v="112.900002"/>
    <x v="2"/>
    <x v="3"/>
    <n v="2"/>
  </r>
  <r>
    <d v="2020-07-23T00:00:00"/>
    <n v="120.099998"/>
    <x v="2"/>
    <x v="3"/>
    <n v="2"/>
  </r>
  <r>
    <d v="2020-07-24T00:00:00"/>
    <n v="112.400002"/>
    <x v="2"/>
    <x v="3"/>
    <n v="2"/>
  </r>
  <r>
    <d v="2020-07-27T00:00:00"/>
    <n v="111.800003"/>
    <x v="2"/>
    <x v="3"/>
    <n v="2"/>
  </r>
  <r>
    <d v="2020-07-28T00:00:00"/>
    <n v="113.900002"/>
    <x v="2"/>
    <x v="3"/>
    <n v="2"/>
  </r>
  <r>
    <d v="2020-07-29T00:00:00"/>
    <n v="112.099998"/>
    <x v="2"/>
    <x v="3"/>
    <n v="2"/>
  </r>
  <r>
    <d v="2020-07-30T00:00:00"/>
    <n v="114.099998"/>
    <x v="2"/>
    <x v="3"/>
    <n v="2"/>
  </r>
  <r>
    <d v="2020-07-31T00:00:00"/>
    <n v="116.699997"/>
    <x v="2"/>
    <x v="3"/>
    <n v="2"/>
  </r>
  <r>
    <d v="2020-08-03T00:00:00"/>
    <n v="119.5"/>
    <x v="2"/>
    <x v="3"/>
    <n v="2"/>
  </r>
  <r>
    <d v="2020-08-04T00:00:00"/>
    <n v="120"/>
    <x v="2"/>
    <x v="3"/>
    <n v="2"/>
  </r>
  <r>
    <d v="2020-08-05T00:00:00"/>
    <n v="123.099998"/>
    <x v="2"/>
    <x v="3"/>
    <n v="2"/>
  </r>
  <r>
    <d v="2020-08-06T00:00:00"/>
    <n v="122.199997"/>
    <x v="2"/>
    <x v="3"/>
    <n v="2"/>
  </r>
  <r>
    <d v="2020-08-07T00:00:00"/>
    <n v="120.699997"/>
    <x v="2"/>
    <x v="3"/>
    <n v="2"/>
  </r>
  <r>
    <d v="2020-08-10T00:00:00"/>
    <n v="120.199997"/>
    <x v="2"/>
    <x v="3"/>
    <n v="2"/>
  </r>
  <r>
    <d v="2020-08-11T00:00:00"/>
    <n v="117"/>
    <x v="2"/>
    <x v="3"/>
    <n v="2"/>
  </r>
  <r>
    <d v="2020-08-12T00:00:00"/>
    <n v="112.599998"/>
    <x v="2"/>
    <x v="3"/>
    <n v="2"/>
  </r>
  <r>
    <d v="2020-08-13T00:00:00"/>
    <n v="113.300003"/>
    <x v="2"/>
    <x v="3"/>
    <n v="2"/>
  </r>
  <r>
    <d v="2020-08-14T00:00:00"/>
    <n v="112"/>
    <x v="2"/>
    <x v="3"/>
    <n v="2"/>
  </r>
  <r>
    <d v="2020-08-17T00:00:00"/>
    <n v="111.400002"/>
    <x v="2"/>
    <x v="3"/>
    <n v="2"/>
  </r>
  <r>
    <d v="2020-08-18T00:00:00"/>
    <n v="114.599998"/>
    <x v="2"/>
    <x v="3"/>
    <n v="2"/>
  </r>
  <r>
    <d v="2020-08-19T00:00:00"/>
    <n v="112.900002"/>
    <x v="2"/>
    <x v="3"/>
    <n v="2"/>
  </r>
  <r>
    <d v="2020-08-20T00:00:00"/>
    <n v="111"/>
    <x v="2"/>
    <x v="3"/>
    <n v="2"/>
  </r>
  <r>
    <d v="2020-08-21T00:00:00"/>
    <n v="112.099998"/>
    <x v="2"/>
    <x v="3"/>
    <n v="2"/>
  </r>
  <r>
    <d v="2020-08-24T00:00:00"/>
    <n v="111.800003"/>
    <x v="2"/>
    <x v="3"/>
    <n v="2"/>
  </r>
  <r>
    <d v="2020-08-25T00:00:00"/>
    <n v="113.099998"/>
    <x v="2"/>
    <x v="3"/>
    <n v="2"/>
  </r>
  <r>
    <d v="2020-08-26T00:00:00"/>
    <n v="115.099998"/>
    <x v="2"/>
    <x v="3"/>
    <n v="2"/>
  </r>
  <r>
    <d v="2020-08-27T00:00:00"/>
    <n v="114.300003"/>
    <x v="2"/>
    <x v="3"/>
    <n v="2"/>
  </r>
  <r>
    <d v="2020-08-28T00:00:00"/>
    <n v="116.800003"/>
    <x v="2"/>
    <x v="3"/>
    <n v="2"/>
  </r>
  <r>
    <d v="2020-08-31T00:00:00"/>
    <n v="114.800003"/>
    <x v="2"/>
    <x v="3"/>
    <n v="2"/>
  </r>
  <r>
    <d v="2020-09-01T00:00:00"/>
    <n v="112.099998"/>
    <x v="2"/>
    <x v="3"/>
    <n v="2"/>
  </r>
  <r>
    <d v="2020-09-02T00:00:00"/>
    <n v="115.199997"/>
    <x v="2"/>
    <x v="3"/>
    <n v="2"/>
  </r>
  <r>
    <d v="2020-09-03T00:00:00"/>
    <n v="115"/>
    <x v="2"/>
    <x v="3"/>
    <n v="2"/>
  </r>
  <r>
    <d v="2020-09-04T00:00:00"/>
    <n v="113.099998"/>
    <x v="2"/>
    <x v="3"/>
    <n v="2"/>
  </r>
  <r>
    <d v="2020-09-07T00:00:00"/>
    <n v="108.400002"/>
    <x v="2"/>
    <x v="3"/>
    <n v="2"/>
  </r>
  <r>
    <d v="2020-09-08T00:00:00"/>
    <n v="108.5"/>
    <x v="2"/>
    <x v="3"/>
    <n v="2"/>
  </r>
  <r>
    <d v="2020-09-09T00:00:00"/>
    <n v="106.099998"/>
    <x v="2"/>
    <x v="3"/>
    <n v="2"/>
  </r>
  <r>
    <d v="2020-09-10T00:00:00"/>
    <n v="105.099998"/>
    <x v="2"/>
    <x v="3"/>
    <n v="2"/>
  </r>
  <r>
    <d v="2020-09-11T00:00:00"/>
    <n v="107.400002"/>
    <x v="2"/>
    <x v="3"/>
    <n v="2"/>
  </r>
  <r>
    <d v="2020-09-14T00:00:00"/>
    <n v="107.5"/>
    <x v="2"/>
    <x v="3"/>
    <n v="2"/>
  </r>
  <r>
    <d v="2020-09-15T00:00:00"/>
    <n v="109.300003"/>
    <x v="2"/>
    <x v="3"/>
    <n v="2"/>
  </r>
  <r>
    <d v="2020-09-16T00:00:00"/>
    <n v="108.900002"/>
    <x v="2"/>
    <x v="3"/>
    <n v="2"/>
  </r>
  <r>
    <d v="2020-09-17T00:00:00"/>
    <n v="106"/>
    <x v="2"/>
    <x v="3"/>
    <n v="2"/>
  </r>
  <r>
    <d v="2020-09-18T00:00:00"/>
    <n v="108.400002"/>
    <x v="2"/>
    <x v="3"/>
    <n v="2"/>
  </r>
  <r>
    <d v="2020-09-21T00:00:00"/>
    <n v="106"/>
    <x v="2"/>
    <x v="3"/>
    <n v="2"/>
  </r>
  <r>
    <d v="2020-09-22T00:00:00"/>
    <n v="105"/>
    <x v="2"/>
    <x v="3"/>
    <n v="2"/>
  </r>
  <r>
    <d v="2020-09-23T00:00:00"/>
    <n v="108.599998"/>
    <x v="2"/>
    <x v="3"/>
    <n v="2"/>
  </r>
  <r>
    <d v="2020-09-24T00:00:00"/>
    <n v="105.900002"/>
    <x v="2"/>
    <x v="3"/>
    <n v="2"/>
  </r>
  <r>
    <d v="2020-09-25T00:00:00"/>
    <n v="107.699997"/>
    <x v="2"/>
    <x v="3"/>
    <n v="2"/>
  </r>
  <r>
    <d v="2020-09-28T00:00:00"/>
    <n v="106.5"/>
    <x v="2"/>
    <x v="3"/>
    <n v="2"/>
  </r>
  <r>
    <d v="2020-09-29T00:00:00"/>
    <n v="109.099998"/>
    <x v="2"/>
    <x v="3"/>
    <n v="2"/>
  </r>
  <r>
    <d v="2020-09-30T00:00:00"/>
    <n v="111.300003"/>
    <x v="2"/>
    <x v="3"/>
    <n v="2"/>
  </r>
  <r>
    <d v="2020-10-05T00:00:00"/>
    <n v="112.800003"/>
    <x v="2"/>
    <x v="0"/>
    <n v="2"/>
  </r>
  <r>
    <d v="2020-10-06T00:00:00"/>
    <n v="113.699997"/>
    <x v="2"/>
    <x v="0"/>
    <n v="2"/>
  </r>
  <r>
    <d v="2020-10-07T00:00:00"/>
    <n v="112.699997"/>
    <x v="2"/>
    <x v="0"/>
    <n v="2"/>
  </r>
  <r>
    <d v="2020-10-08T00:00:00"/>
    <n v="112.900002"/>
    <x v="2"/>
    <x v="0"/>
    <n v="2"/>
  </r>
  <r>
    <d v="2020-10-09T00:00:00"/>
    <n v="113.900002"/>
    <x v="2"/>
    <x v="0"/>
    <n v="2"/>
  </r>
  <r>
    <d v="2020-10-12T00:00:00"/>
    <n v="117.300003"/>
    <x v="2"/>
    <x v="0"/>
    <n v="2"/>
  </r>
  <r>
    <d v="2020-10-14T00:00:00"/>
    <n v="118"/>
    <x v="2"/>
    <x v="0"/>
    <n v="2"/>
  </r>
  <r>
    <d v="2020-10-15T00:00:00"/>
    <n v="118.400002"/>
    <x v="2"/>
    <x v="0"/>
    <n v="2"/>
  </r>
  <r>
    <d v="2020-10-16T00:00:00"/>
    <n v="117.300003"/>
    <x v="2"/>
    <x v="0"/>
    <n v="2"/>
  </r>
  <r>
    <d v="2020-10-19T00:00:00"/>
    <n v="113.800003"/>
    <x v="2"/>
    <x v="0"/>
    <n v="2"/>
  </r>
  <r>
    <d v="2020-10-20T00:00:00"/>
    <n v="118.699997"/>
    <x v="2"/>
    <x v="0"/>
    <n v="2"/>
  </r>
  <r>
    <d v="2020-10-21T00:00:00"/>
    <n v="119.699997"/>
    <x v="2"/>
    <x v="0"/>
    <n v="2"/>
  </r>
  <r>
    <d v="2020-10-22T00:00:00"/>
    <n v="119.599998"/>
    <x v="2"/>
    <x v="0"/>
    <n v="2"/>
  </r>
  <r>
    <d v="2020-10-23T00:00:00"/>
    <n v="113.900002"/>
    <x v="2"/>
    <x v="0"/>
    <n v="2"/>
  </r>
  <r>
    <d v="2020-10-27T00:00:00"/>
    <n v="118.400002"/>
    <x v="2"/>
    <x v="0"/>
    <n v="2"/>
  </r>
  <r>
    <d v="2020-10-28T00:00:00"/>
    <n v="121.599998"/>
    <x v="2"/>
    <x v="0"/>
    <n v="2"/>
  </r>
  <r>
    <d v="2020-10-29T00:00:00"/>
    <n v="123.400002"/>
    <x v="2"/>
    <x v="0"/>
    <n v="2"/>
  </r>
  <r>
    <d v="2020-10-30T00:00:00"/>
    <n v="123.5"/>
    <x v="2"/>
    <x v="0"/>
    <n v="2"/>
  </r>
  <r>
    <d v="2020-11-02T00:00:00"/>
    <n v="126"/>
    <x v="2"/>
    <x v="0"/>
    <n v="2"/>
  </r>
  <r>
    <d v="2020-11-03T00:00:00"/>
    <n v="128.199997"/>
    <x v="2"/>
    <x v="0"/>
    <n v="2"/>
  </r>
  <r>
    <d v="2020-11-04T00:00:00"/>
    <n v="128.300003"/>
    <x v="2"/>
    <x v="0"/>
    <n v="2"/>
  </r>
  <r>
    <d v="2020-11-05T00:00:00"/>
    <n v="133.10000600000001"/>
    <x v="2"/>
    <x v="0"/>
    <n v="2"/>
  </r>
  <r>
    <d v="2020-11-06T00:00:00"/>
    <n v="133"/>
    <x v="2"/>
    <x v="0"/>
    <n v="2"/>
  </r>
  <r>
    <d v="2020-11-09T00:00:00"/>
    <n v="137.199997"/>
    <x v="2"/>
    <x v="0"/>
    <n v="2"/>
  </r>
  <r>
    <d v="2020-11-10T00:00:00"/>
    <n v="137.199997"/>
    <x v="2"/>
    <x v="0"/>
    <n v="2"/>
  </r>
  <r>
    <d v="2020-11-11T00:00:00"/>
    <n v="127.199997"/>
    <x v="2"/>
    <x v="0"/>
    <n v="2"/>
  </r>
  <r>
    <d v="2020-11-12T00:00:00"/>
    <n v="130.300003"/>
    <x v="2"/>
    <x v="0"/>
    <n v="2"/>
  </r>
  <r>
    <d v="2020-11-13T00:00:00"/>
    <n v="132.60000600000001"/>
    <x v="2"/>
    <x v="0"/>
    <n v="2"/>
  </r>
  <r>
    <d v="2020-11-16T00:00:00"/>
    <n v="135.39999399999999"/>
    <x v="2"/>
    <x v="0"/>
    <n v="2"/>
  </r>
  <r>
    <d v="2020-11-17T00:00:00"/>
    <n v="134.800003"/>
    <x v="2"/>
    <x v="0"/>
    <n v="2"/>
  </r>
  <r>
    <d v="2020-11-18T00:00:00"/>
    <n v="123.800003"/>
    <x v="2"/>
    <x v="0"/>
    <n v="2"/>
  </r>
  <r>
    <d v="2020-11-19T00:00:00"/>
    <n v="123"/>
    <x v="2"/>
    <x v="0"/>
    <n v="2"/>
  </r>
  <r>
    <d v="2020-11-20T00:00:00"/>
    <n v="125.5"/>
    <x v="2"/>
    <x v="0"/>
    <n v="2"/>
  </r>
  <r>
    <d v="2020-11-23T00:00:00"/>
    <n v="123"/>
    <x v="2"/>
    <x v="0"/>
    <n v="2"/>
  </r>
  <r>
    <d v="2020-11-24T00:00:00"/>
    <n v="119.599998"/>
    <x v="2"/>
    <x v="0"/>
    <n v="2"/>
  </r>
  <r>
    <d v="2020-11-25T00:00:00"/>
    <n v="113.800003"/>
    <x v="2"/>
    <x v="0"/>
    <n v="2"/>
  </r>
  <r>
    <d v="2020-11-26T00:00:00"/>
    <n v="114.800003"/>
    <x v="2"/>
    <x v="0"/>
    <n v="2"/>
  </r>
  <r>
    <d v="2020-11-27T00:00:00"/>
    <n v="114.599998"/>
    <x v="2"/>
    <x v="0"/>
    <n v="2"/>
  </r>
  <r>
    <d v="2020-11-30T00:00:00"/>
    <n v="116"/>
    <x v="2"/>
    <x v="0"/>
    <n v="2"/>
  </r>
  <r>
    <d v="2020-12-01T00:00:00"/>
    <n v="119.5"/>
    <x v="2"/>
    <x v="0"/>
    <n v="2"/>
  </r>
  <r>
    <d v="2020-12-02T00:00:00"/>
    <n v="119.400002"/>
    <x v="2"/>
    <x v="0"/>
    <n v="2"/>
  </r>
  <r>
    <d v="2020-12-03T00:00:00"/>
    <n v="123"/>
    <x v="2"/>
    <x v="0"/>
    <n v="2"/>
  </r>
  <r>
    <d v="2020-12-04T00:00:00"/>
    <n v="124.699997"/>
    <x v="2"/>
    <x v="0"/>
    <n v="2"/>
  </r>
  <r>
    <d v="2020-12-07T00:00:00"/>
    <n v="126"/>
    <x v="2"/>
    <x v="0"/>
    <n v="2"/>
  </r>
  <r>
    <d v="2020-12-08T00:00:00"/>
    <n v="125.400002"/>
    <x v="2"/>
    <x v="0"/>
    <n v="2"/>
  </r>
  <r>
    <d v="2020-12-09T00:00:00"/>
    <n v="124.400002"/>
    <x v="2"/>
    <x v="0"/>
    <n v="2"/>
  </r>
  <r>
    <d v="2020-12-10T00:00:00"/>
    <n v="123.900002"/>
    <x v="2"/>
    <x v="0"/>
    <n v="2"/>
  </r>
  <r>
    <d v="2020-12-11T00:00:00"/>
    <n v="126"/>
    <x v="2"/>
    <x v="0"/>
    <n v="2"/>
  </r>
  <r>
    <d v="2020-12-14T00:00:00"/>
    <n v="128.199997"/>
    <x v="2"/>
    <x v="0"/>
    <n v="2"/>
  </r>
  <r>
    <d v="2020-12-15T00:00:00"/>
    <n v="130.39999399999999"/>
    <x v="2"/>
    <x v="0"/>
    <n v="2"/>
  </r>
  <r>
    <d v="2020-12-16T00:00:00"/>
    <n v="133.199997"/>
    <x v="2"/>
    <x v="0"/>
    <n v="2"/>
  </r>
  <r>
    <d v="2020-12-17T00:00:00"/>
    <n v="138"/>
    <x v="2"/>
    <x v="0"/>
    <n v="2"/>
  </r>
  <r>
    <d v="2020-12-18T00:00:00"/>
    <n v="139.199997"/>
    <x v="2"/>
    <x v="0"/>
    <n v="2"/>
  </r>
  <r>
    <d v="2020-12-21T00:00:00"/>
    <n v="140"/>
    <x v="2"/>
    <x v="0"/>
    <n v="2"/>
  </r>
  <r>
    <d v="2020-12-22T00:00:00"/>
    <n v="142"/>
    <x v="2"/>
    <x v="0"/>
    <n v="2"/>
  </r>
  <r>
    <d v="2020-12-23T00:00:00"/>
    <n v="140.89999399999999"/>
    <x v="2"/>
    <x v="0"/>
    <n v="2"/>
  </r>
  <r>
    <d v="2020-12-24T00:00:00"/>
    <n v="141.699997"/>
    <x v="2"/>
    <x v="0"/>
    <n v="2"/>
  </r>
  <r>
    <d v="2020-12-28T00:00:00"/>
    <n v="147.89999399999999"/>
    <x v="2"/>
    <x v="0"/>
    <n v="2"/>
  </r>
  <r>
    <d v="2020-12-29T00:00:00"/>
    <n v="145.5"/>
    <x v="2"/>
    <x v="0"/>
    <n v="2"/>
  </r>
  <r>
    <d v="2020-12-30T00:00:00"/>
    <n v="149.39999399999999"/>
    <x v="2"/>
    <x v="0"/>
    <n v="2"/>
  </r>
  <r>
    <d v="2020-12-31T00:00:00"/>
    <n v="151.800003"/>
    <x v="2"/>
    <x v="0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B4A77-AC0C-451E-A6B9-EE47E63B67D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L32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6">
        <item x="1"/>
        <item x="2"/>
        <item x="3"/>
        <item x="0"/>
        <item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5981-13CE-4FD5-B976-E8BDF9BC8086}">
  <dimension ref="A1:AG152"/>
  <sheetViews>
    <sheetView tabSelected="1" topLeftCell="A110" workbookViewId="0">
      <selection activeCell="B139" sqref="B139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3" width="12.85546875" bestFit="1" customWidth="1"/>
  </cols>
  <sheetData>
    <row r="1" spans="1:33" s="9" customFormat="1" ht="15.75" thickBot="1" x14ac:dyDescent="0.3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 t="s">
        <v>1</v>
      </c>
      <c r="K1" s="8">
        <v>43100</v>
      </c>
      <c r="L1" s="8">
        <v>42735</v>
      </c>
      <c r="M1" s="8">
        <v>42369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25">
      <c r="A2" s="13" t="s">
        <v>5</v>
      </c>
      <c r="B2">
        <v>3.2626138990888074</v>
      </c>
      <c r="C2">
        <v>1.6703393565447338</v>
      </c>
      <c r="D2">
        <v>1.7790554414784394</v>
      </c>
      <c r="E2">
        <v>1.9088031353632802</v>
      </c>
      <c r="F2">
        <v>2.1963584434130667</v>
      </c>
      <c r="G2">
        <v>2.3234086242299794</v>
      </c>
      <c r="H2">
        <v>3.4027019258407587</v>
      </c>
      <c r="I2">
        <v>3.1400850611376927</v>
      </c>
      <c r="J2">
        <v>1.5765708200212993</v>
      </c>
      <c r="K2">
        <v>1.1842390127733275</v>
      </c>
      <c r="L2">
        <v>1.4387050702213759</v>
      </c>
      <c r="M2">
        <v>2.1253342245989306</v>
      </c>
    </row>
    <row r="3" spans="1:33" x14ac:dyDescent="0.25">
      <c r="A3" s="13" t="s">
        <v>13</v>
      </c>
      <c r="B3">
        <v>2.2552699578403375</v>
      </c>
      <c r="C3">
        <v>0.68565976200969603</v>
      </c>
      <c r="D3">
        <v>0.98026392881587965</v>
      </c>
      <c r="E3">
        <v>1.0494053361471209</v>
      </c>
      <c r="F3">
        <v>1.2785469475187432</v>
      </c>
      <c r="G3">
        <v>1.4097053388090348</v>
      </c>
      <c r="H3">
        <v>2.2333635527450415</v>
      </c>
      <c r="I3">
        <v>2.1052775119617224</v>
      </c>
      <c r="J3">
        <v>0.90543130990415333</v>
      </c>
      <c r="K3">
        <v>0.60158887205022737</v>
      </c>
      <c r="L3">
        <v>0.93977624375148772</v>
      </c>
      <c r="M3">
        <v>0.69251336898395721</v>
      </c>
    </row>
    <row r="4" spans="1:33" ht="15" customHeight="1" x14ac:dyDescent="0.25">
      <c r="A4" s="13" t="s">
        <v>19</v>
      </c>
      <c r="B4">
        <v>7.7968316184876693E-2</v>
      </c>
      <c r="C4">
        <v>7.34987445205771E-2</v>
      </c>
      <c r="D4">
        <v>1.339746546309108E-2</v>
      </c>
      <c r="E4">
        <v>8.6133459536204451E-2</v>
      </c>
      <c r="F4">
        <v>8.7983351885011857E-2</v>
      </c>
      <c r="G4">
        <v>5.5467710764751647E-2</v>
      </c>
      <c r="H4">
        <v>2.1127838734371011E-2</v>
      </c>
      <c r="I4">
        <v>0.15380053375506572</v>
      </c>
      <c r="J4">
        <v>0.13438450043798628</v>
      </c>
      <c r="K4">
        <v>0.18076655052264809</v>
      </c>
      <c r="L4">
        <v>0.17136742337384395</v>
      </c>
      <c r="M4">
        <v>0.10218105766357932</v>
      </c>
    </row>
    <row r="5" spans="1:33" x14ac:dyDescent="0.25">
      <c r="A5" s="13" t="s">
        <v>22</v>
      </c>
      <c r="B5">
        <v>0.37435463393990687</v>
      </c>
      <c r="C5">
        <v>0.36772230673489142</v>
      </c>
      <c r="D5">
        <v>0.34410288582183185</v>
      </c>
      <c r="E5">
        <v>0.38890615288999381</v>
      </c>
      <c r="F5">
        <v>0.3944390559327513</v>
      </c>
      <c r="G5">
        <v>0.3875127248048863</v>
      </c>
      <c r="H5">
        <v>0.38136511375947996</v>
      </c>
      <c r="I5">
        <v>0.39286457249843981</v>
      </c>
      <c r="J5">
        <v>0.39827625311862097</v>
      </c>
      <c r="K5">
        <v>0.41725692208628462</v>
      </c>
      <c r="L5">
        <v>0.40582079790712883</v>
      </c>
      <c r="M5">
        <v>0.34384599631374158</v>
      </c>
    </row>
    <row r="6" spans="1:33" x14ac:dyDescent="0.25">
      <c r="A6" s="13" t="s">
        <v>24</v>
      </c>
      <c r="B6">
        <v>0.38740844631447718</v>
      </c>
      <c r="C6">
        <v>0.6552297217605747</v>
      </c>
      <c r="D6">
        <v>0.69357458965884267</v>
      </c>
      <c r="E6">
        <v>0.67943710511200461</v>
      </c>
      <c r="F6">
        <v>0.58098428835489835</v>
      </c>
      <c r="G6">
        <v>0.34745435490098736</v>
      </c>
      <c r="H6">
        <v>0.25815332486234649</v>
      </c>
      <c r="I6">
        <v>0.24783925130745943</v>
      </c>
      <c r="J6">
        <v>0.56178035800677306</v>
      </c>
      <c r="K6">
        <v>0.86702285544672009</v>
      </c>
      <c r="L6">
        <v>0.74694820191355993</v>
      </c>
      <c r="M6">
        <v>0.50637636080870918</v>
      </c>
    </row>
    <row r="7" spans="1:33" x14ac:dyDescent="0.25">
      <c r="A7" s="13" t="s">
        <v>25</v>
      </c>
      <c r="B7">
        <v>126.35245881967215</v>
      </c>
      <c r="C7">
        <v>111.39538455384617</v>
      </c>
      <c r="D7">
        <v>83.212146816666689</v>
      </c>
      <c r="E7">
        <v>75.372126887096769</v>
      </c>
      <c r="F7">
        <v>66.256338145161294</v>
      </c>
      <c r="G7">
        <v>75.700659753846139</v>
      </c>
      <c r="H7">
        <v>65.441045610169496</v>
      </c>
      <c r="I7">
        <v>58.124999850000016</v>
      </c>
      <c r="J7">
        <v>48.207763909090907</v>
      </c>
    </row>
    <row r="8" spans="1:33" x14ac:dyDescent="0.25">
      <c r="A8" s="13"/>
    </row>
    <row r="9" spans="1:33" x14ac:dyDescent="0.25">
      <c r="A9" s="13"/>
    </row>
    <row r="10" spans="1:33" ht="15.75" thickBot="1" x14ac:dyDescent="0.3">
      <c r="A10" s="13"/>
    </row>
    <row r="11" spans="1:33" x14ac:dyDescent="0.25">
      <c r="A11" s="24"/>
      <c r="B11" s="24" t="s">
        <v>5</v>
      </c>
      <c r="C11" s="24" t="s">
        <v>13</v>
      </c>
      <c r="D11" s="24" t="s">
        <v>19</v>
      </c>
      <c r="E11" s="24" t="s">
        <v>22</v>
      </c>
      <c r="F11" s="24" t="s">
        <v>24</v>
      </c>
      <c r="G11" s="24" t="s">
        <v>25</v>
      </c>
    </row>
    <row r="12" spans="1:33" x14ac:dyDescent="0.25">
      <c r="A12" s="22" t="s">
        <v>5</v>
      </c>
      <c r="B12" s="22">
        <v>1</v>
      </c>
      <c r="C12" s="22"/>
      <c r="D12" s="22"/>
      <c r="E12" s="22"/>
      <c r="F12" s="22"/>
      <c r="G12" s="22"/>
    </row>
    <row r="13" spans="1:33" x14ac:dyDescent="0.25">
      <c r="A13" s="22" t="s">
        <v>13</v>
      </c>
      <c r="B13" s="22">
        <v>0.94572558725537836</v>
      </c>
      <c r="C13" s="22">
        <v>1</v>
      </c>
      <c r="D13" s="22"/>
      <c r="E13" s="22"/>
      <c r="F13" s="22"/>
      <c r="G13" s="22"/>
    </row>
    <row r="14" spans="1:33" x14ac:dyDescent="0.25">
      <c r="A14" s="22" t="s">
        <v>19</v>
      </c>
      <c r="B14" s="22">
        <v>-0.40093217635319311</v>
      </c>
      <c r="C14" s="22">
        <v>-0.29186058329222903</v>
      </c>
      <c r="D14" s="22">
        <v>1</v>
      </c>
      <c r="E14" s="22"/>
      <c r="F14" s="22"/>
      <c r="G14" s="22"/>
    </row>
    <row r="15" spans="1:33" x14ac:dyDescent="0.25">
      <c r="A15" s="22" t="s">
        <v>22</v>
      </c>
      <c r="B15" s="22">
        <v>-0.20430686862214573</v>
      </c>
      <c r="C15" s="22">
        <v>2.8957040672209184E-2</v>
      </c>
      <c r="D15" s="22">
        <v>0.66916025659713541</v>
      </c>
      <c r="E15" s="22">
        <v>1</v>
      </c>
      <c r="F15" s="22"/>
      <c r="G15" s="22"/>
    </row>
    <row r="16" spans="1:33" x14ac:dyDescent="0.25">
      <c r="A16" s="22" t="s">
        <v>24</v>
      </c>
      <c r="B16" s="22">
        <v>-0.90684112442795939</v>
      </c>
      <c r="C16" s="22">
        <v>-0.83070757810476115</v>
      </c>
      <c r="D16" s="22">
        <v>0.34956309813443348</v>
      </c>
      <c r="E16" s="22">
        <v>0.18627854442150754</v>
      </c>
      <c r="F16" s="22">
        <v>1</v>
      </c>
      <c r="G16" s="22"/>
    </row>
    <row r="17" spans="1:7" ht="15.75" thickBot="1" x14ac:dyDescent="0.3">
      <c r="A17" s="23" t="s">
        <v>25</v>
      </c>
      <c r="B17" s="23">
        <v>0.10667069016923189</v>
      </c>
      <c r="C17" s="23">
        <v>6.1976087537229579E-2</v>
      </c>
      <c r="D17" s="23">
        <v>-0.32837969261785627</v>
      </c>
      <c r="E17" s="23">
        <v>-0.55775306939035829</v>
      </c>
      <c r="F17" s="23">
        <v>0.16397182490288398</v>
      </c>
      <c r="G17" s="23">
        <v>1</v>
      </c>
    </row>
    <row r="20" spans="1:7" ht="15.75" thickBot="1" x14ac:dyDescent="0.3"/>
    <row r="21" spans="1:7" ht="15.75" thickBot="1" x14ac:dyDescent="0.3">
      <c r="A21" s="8" t="s">
        <v>0</v>
      </c>
      <c r="B21" s="13" t="s">
        <v>5</v>
      </c>
      <c r="C21" s="13" t="s">
        <v>13</v>
      </c>
      <c r="D21" s="13" t="s">
        <v>19</v>
      </c>
      <c r="E21" s="13" t="s">
        <v>22</v>
      </c>
      <c r="F21" s="13" t="s">
        <v>24</v>
      </c>
      <c r="G21" s="13" t="s">
        <v>25</v>
      </c>
    </row>
    <row r="22" spans="1:7" ht="15.75" thickBot="1" x14ac:dyDescent="0.3">
      <c r="A22" s="8">
        <v>43281</v>
      </c>
      <c r="B22">
        <v>1.5765708200212993</v>
      </c>
      <c r="C22">
        <v>0.90543130990415333</v>
      </c>
      <c r="D22">
        <v>0.13438450043798628</v>
      </c>
      <c r="E22">
        <v>0.39827625311862097</v>
      </c>
      <c r="F22">
        <v>0.56178035800677306</v>
      </c>
      <c r="G22">
        <v>48.207763909090907</v>
      </c>
    </row>
    <row r="23" spans="1:7" ht="15.75" thickBot="1" x14ac:dyDescent="0.3">
      <c r="A23" s="8">
        <v>43465</v>
      </c>
      <c r="B23">
        <v>3.1400850611376927</v>
      </c>
      <c r="C23">
        <v>2.1052775119617224</v>
      </c>
      <c r="D23">
        <v>0.15380053375506572</v>
      </c>
      <c r="E23">
        <v>0.39286457249843981</v>
      </c>
      <c r="F23">
        <v>0.24783925130745943</v>
      </c>
      <c r="G23">
        <v>58.124999850000016</v>
      </c>
    </row>
    <row r="24" spans="1:7" ht="15.75" thickBot="1" x14ac:dyDescent="0.3">
      <c r="A24" s="8">
        <v>43555</v>
      </c>
      <c r="B24">
        <v>3.4027019258407587</v>
      </c>
      <c r="C24">
        <v>2.2333635527450415</v>
      </c>
      <c r="D24">
        <v>2.1127838734371011E-2</v>
      </c>
      <c r="E24">
        <v>0.38136511375947996</v>
      </c>
      <c r="F24">
        <v>0.25815332486234649</v>
      </c>
      <c r="G24">
        <v>65.441045610169496</v>
      </c>
    </row>
    <row r="25" spans="1:7" ht="15.75" thickBot="1" x14ac:dyDescent="0.3">
      <c r="A25" s="8">
        <v>43738</v>
      </c>
      <c r="B25">
        <v>2.1963584434130667</v>
      </c>
      <c r="C25">
        <v>1.2785469475187432</v>
      </c>
      <c r="D25">
        <v>8.7983351885011857E-2</v>
      </c>
      <c r="E25">
        <v>0.3944390559327513</v>
      </c>
      <c r="F25">
        <v>0.58098428835489835</v>
      </c>
      <c r="G25">
        <v>66.256338145161294</v>
      </c>
    </row>
    <row r="26" spans="1:7" ht="15.75" thickBot="1" x14ac:dyDescent="0.3">
      <c r="A26" s="8">
        <v>43830</v>
      </c>
      <c r="B26">
        <v>1.9088031353632802</v>
      </c>
      <c r="C26">
        <v>1.0494053361471209</v>
      </c>
      <c r="D26">
        <v>8.6133459536204451E-2</v>
      </c>
      <c r="E26">
        <v>0.38890615288999381</v>
      </c>
      <c r="F26">
        <v>0.67943710511200461</v>
      </c>
      <c r="G26">
        <v>75.372126887096769</v>
      </c>
    </row>
    <row r="27" spans="1:7" ht="15.75" thickBot="1" x14ac:dyDescent="0.3">
      <c r="A27" s="8">
        <v>43646</v>
      </c>
      <c r="B27">
        <v>2.3234086242299794</v>
      </c>
      <c r="C27">
        <v>1.4097053388090348</v>
      </c>
      <c r="D27">
        <v>5.5467710764751647E-2</v>
      </c>
      <c r="E27">
        <v>0.3875127248048863</v>
      </c>
      <c r="F27">
        <v>0.34745435490098736</v>
      </c>
      <c r="G27">
        <v>75.700659753846139</v>
      </c>
    </row>
    <row r="28" spans="1:7" ht="15.75" thickBot="1" x14ac:dyDescent="0.3">
      <c r="A28" s="8">
        <v>43921</v>
      </c>
      <c r="B28">
        <v>1.7790554414784394</v>
      </c>
      <c r="C28">
        <v>0.98026392881587965</v>
      </c>
      <c r="D28">
        <v>1.339746546309108E-2</v>
      </c>
      <c r="E28">
        <v>0.34410288582183185</v>
      </c>
      <c r="F28">
        <v>0.69357458965884267</v>
      </c>
      <c r="G28">
        <v>83.212146816666689</v>
      </c>
    </row>
    <row r="29" spans="1:7" ht="15.75" thickBot="1" x14ac:dyDescent="0.3">
      <c r="A29" s="8">
        <v>44012</v>
      </c>
      <c r="B29">
        <v>1.6703393565447338</v>
      </c>
      <c r="C29">
        <v>0.68565976200969603</v>
      </c>
      <c r="D29">
        <v>7.34987445205771E-2</v>
      </c>
      <c r="E29">
        <v>0.36772230673489142</v>
      </c>
      <c r="F29">
        <v>0.6552297217605747</v>
      </c>
      <c r="G29">
        <v>111.39538455384617</v>
      </c>
    </row>
    <row r="30" spans="1:7" ht="15.75" thickBot="1" x14ac:dyDescent="0.3">
      <c r="A30" s="8">
        <v>44104</v>
      </c>
      <c r="B30">
        <v>3.2626138990888074</v>
      </c>
      <c r="C30">
        <v>2.2552699578403375</v>
      </c>
      <c r="D30">
        <v>7.7968316184876693E-2</v>
      </c>
      <c r="E30">
        <v>0.37435463393990687</v>
      </c>
      <c r="F30">
        <v>0.38740844631447718</v>
      </c>
      <c r="G30">
        <v>126.35245881967215</v>
      </c>
    </row>
    <row r="34" spans="1:6" x14ac:dyDescent="0.25">
      <c r="A34" t="s">
        <v>1290</v>
      </c>
    </row>
    <row r="35" spans="1:6" ht="15.75" thickBot="1" x14ac:dyDescent="0.3"/>
    <row r="36" spans="1:6" x14ac:dyDescent="0.25">
      <c r="A36" s="25" t="s">
        <v>1291</v>
      </c>
      <c r="B36" s="25"/>
    </row>
    <row r="37" spans="1:6" x14ac:dyDescent="0.25">
      <c r="A37" s="22" t="s">
        <v>1292</v>
      </c>
      <c r="B37" s="22">
        <v>0.69220484389758385</v>
      </c>
    </row>
    <row r="38" spans="1:6" x14ac:dyDescent="0.25">
      <c r="A38" s="22" t="s">
        <v>1293</v>
      </c>
      <c r="B38" s="22">
        <v>0.47914754591527842</v>
      </c>
    </row>
    <row r="39" spans="1:6" x14ac:dyDescent="0.25">
      <c r="A39" s="22" t="s">
        <v>1294</v>
      </c>
      <c r="B39" s="22">
        <v>-0.38893987755925757</v>
      </c>
    </row>
    <row r="40" spans="1:6" x14ac:dyDescent="0.25">
      <c r="A40" s="22" t="s">
        <v>1295</v>
      </c>
      <c r="B40" s="22">
        <v>29.650064141631116</v>
      </c>
    </row>
    <row r="41" spans="1:6" ht="15.75" thickBot="1" x14ac:dyDescent="0.3">
      <c r="A41" s="23" t="s">
        <v>1296</v>
      </c>
      <c r="B41" s="23">
        <v>9</v>
      </c>
    </row>
    <row r="43" spans="1:6" ht="15.75" thickBot="1" x14ac:dyDescent="0.3">
      <c r="A43" t="s">
        <v>1297</v>
      </c>
    </row>
    <row r="44" spans="1:6" x14ac:dyDescent="0.25">
      <c r="A44" s="24"/>
      <c r="B44" s="24" t="s">
        <v>1301</v>
      </c>
      <c r="C44" s="24" t="s">
        <v>1302</v>
      </c>
      <c r="D44" s="24" t="s">
        <v>1303</v>
      </c>
      <c r="E44" s="24" t="s">
        <v>1304</v>
      </c>
      <c r="F44" s="24" t="s">
        <v>1305</v>
      </c>
    </row>
    <row r="45" spans="1:6" x14ac:dyDescent="0.25">
      <c r="A45" s="22" t="s">
        <v>1298</v>
      </c>
      <c r="B45" s="22">
        <v>5</v>
      </c>
      <c r="C45" s="22">
        <v>2426.2027045322507</v>
      </c>
      <c r="D45" s="22">
        <v>485.24054090645012</v>
      </c>
      <c r="E45" s="22">
        <v>0.55195770950981127</v>
      </c>
      <c r="F45" s="22">
        <v>0.7381956660982476</v>
      </c>
    </row>
    <row r="46" spans="1:6" x14ac:dyDescent="0.25">
      <c r="A46" s="22" t="s">
        <v>1299</v>
      </c>
      <c r="B46" s="22">
        <v>3</v>
      </c>
      <c r="C46" s="22">
        <v>2637.378910808518</v>
      </c>
      <c r="D46" s="22">
        <v>879.12630360283936</v>
      </c>
      <c r="E46" s="22"/>
      <c r="F46" s="22"/>
    </row>
    <row r="47" spans="1:6" ht="15.75" thickBot="1" x14ac:dyDescent="0.3">
      <c r="A47" s="23" t="s">
        <v>12</v>
      </c>
      <c r="B47" s="23">
        <v>8</v>
      </c>
      <c r="C47" s="23">
        <v>5063.5816153407686</v>
      </c>
      <c r="D47" s="23"/>
      <c r="E47" s="23"/>
      <c r="F47" s="23"/>
    </row>
    <row r="48" spans="1:6" ht="15.75" thickBot="1" x14ac:dyDescent="0.3"/>
    <row r="49" spans="1:9" x14ac:dyDescent="0.25">
      <c r="A49" s="24"/>
      <c r="B49" s="24" t="s">
        <v>1306</v>
      </c>
      <c r="C49" s="24" t="s">
        <v>1295</v>
      </c>
      <c r="D49" s="24" t="s">
        <v>1307</v>
      </c>
      <c r="E49" s="24" t="s">
        <v>1308</v>
      </c>
      <c r="F49" s="24" t="s">
        <v>1309</v>
      </c>
      <c r="G49" s="24" t="s">
        <v>1310</v>
      </c>
      <c r="H49" s="24" t="s">
        <v>1311</v>
      </c>
      <c r="I49" s="24" t="s">
        <v>1312</v>
      </c>
    </row>
    <row r="50" spans="1:9" x14ac:dyDescent="0.25">
      <c r="A50" s="22" t="s">
        <v>1300</v>
      </c>
      <c r="B50" s="22">
        <v>252.26494737799922</v>
      </c>
      <c r="C50" s="22">
        <v>411.90826832271961</v>
      </c>
      <c r="D50" s="22">
        <v>0.61242991893611631</v>
      </c>
      <c r="E50" s="22">
        <v>0.58354942464097725</v>
      </c>
      <c r="F50" s="22">
        <v>-1058.6109992614504</v>
      </c>
      <c r="G50" s="22">
        <v>1563.140894017449</v>
      </c>
      <c r="H50" s="22">
        <v>-1058.6109992614504</v>
      </c>
      <c r="I50" s="22">
        <v>1563.140894017449</v>
      </c>
    </row>
    <row r="51" spans="1:9" x14ac:dyDescent="0.25">
      <c r="A51" s="22" t="s">
        <v>5</v>
      </c>
      <c r="B51" s="22">
        <v>79.776587800880208</v>
      </c>
      <c r="C51" s="22">
        <v>114.48007482164637</v>
      </c>
      <c r="D51" s="22">
        <v>0.69686002498834598</v>
      </c>
      <c r="E51" s="22">
        <v>0.53603470742081771</v>
      </c>
      <c r="F51" s="22">
        <v>-284.55010334387089</v>
      </c>
      <c r="G51" s="22">
        <v>444.10327894563125</v>
      </c>
      <c r="H51" s="22">
        <v>-284.55010334387089</v>
      </c>
      <c r="I51" s="22">
        <v>444.10327894563125</v>
      </c>
    </row>
    <row r="52" spans="1:9" x14ac:dyDescent="0.25">
      <c r="A52" s="22" t="s">
        <v>13</v>
      </c>
      <c r="B52" s="22">
        <v>-65.203115862842566</v>
      </c>
      <c r="C52" s="22">
        <v>133.13991704465107</v>
      </c>
      <c r="D52" s="22">
        <v>-0.48973378765870362</v>
      </c>
      <c r="E52" s="22">
        <v>0.65789856512656364</v>
      </c>
      <c r="F52" s="22">
        <v>-488.9137529473719</v>
      </c>
      <c r="G52" s="22">
        <v>358.50752122168672</v>
      </c>
      <c r="H52" s="22">
        <v>-488.9137529473719</v>
      </c>
      <c r="I52" s="22">
        <v>358.50752122168672</v>
      </c>
    </row>
    <row r="53" spans="1:9" x14ac:dyDescent="0.25">
      <c r="A53" s="22" t="s">
        <v>19</v>
      </c>
      <c r="B53" s="22">
        <v>135.75466933437175</v>
      </c>
      <c r="C53" s="22">
        <v>333.39811229421213</v>
      </c>
      <c r="D53" s="22">
        <v>0.4071848769634695</v>
      </c>
      <c r="E53" s="22">
        <v>0.71118351750546882</v>
      </c>
      <c r="F53" s="22">
        <v>-925.26692132490666</v>
      </c>
      <c r="G53" s="22">
        <v>1196.7762599936502</v>
      </c>
      <c r="H53" s="22">
        <v>-925.26692132490666</v>
      </c>
      <c r="I53" s="22">
        <v>1196.7762599936502</v>
      </c>
    </row>
    <row r="54" spans="1:9" x14ac:dyDescent="0.25">
      <c r="A54" s="22" t="s">
        <v>22</v>
      </c>
      <c r="B54" s="22">
        <v>-839.77985145832156</v>
      </c>
      <c r="C54" s="22">
        <v>946.73937395423195</v>
      </c>
      <c r="D54" s="22">
        <v>-0.8870232659182915</v>
      </c>
      <c r="E54" s="22">
        <v>0.44040169467219431</v>
      </c>
      <c r="F54" s="22">
        <v>-3852.7270741655789</v>
      </c>
      <c r="G54" s="22">
        <v>2173.167371248936</v>
      </c>
      <c r="H54" s="22">
        <v>-3852.7270741655789</v>
      </c>
      <c r="I54" s="22">
        <v>2173.167371248936</v>
      </c>
    </row>
    <row r="55" spans="1:9" ht="15.75" thickBot="1" x14ac:dyDescent="0.3">
      <c r="A55" s="23" t="s">
        <v>24</v>
      </c>
      <c r="B55" s="23">
        <v>83.743959925881398</v>
      </c>
      <c r="C55" s="23">
        <v>133.7108675929457</v>
      </c>
      <c r="D55" s="23">
        <v>0.62630630877979243</v>
      </c>
      <c r="E55" s="23">
        <v>0.57553070895495317</v>
      </c>
      <c r="F55" s="23">
        <v>-341.78369662156786</v>
      </c>
      <c r="G55" s="23">
        <v>509.27161647333071</v>
      </c>
      <c r="H55" s="23">
        <v>-341.78369662156786</v>
      </c>
      <c r="I55" s="23">
        <v>509.27161647333071</v>
      </c>
    </row>
    <row r="59" spans="1:9" x14ac:dyDescent="0.25">
      <c r="A59" t="s">
        <v>1290</v>
      </c>
    </row>
    <row r="60" spans="1:9" ht="15.75" thickBot="1" x14ac:dyDescent="0.3"/>
    <row r="61" spans="1:9" x14ac:dyDescent="0.25">
      <c r="A61" s="25" t="s">
        <v>1291</v>
      </c>
      <c r="B61" s="25"/>
    </row>
    <row r="62" spans="1:9" x14ac:dyDescent="0.25">
      <c r="A62" s="22" t="s">
        <v>1292</v>
      </c>
      <c r="B62" s="22">
        <v>0.10667069016923116</v>
      </c>
    </row>
    <row r="63" spans="1:9" x14ac:dyDescent="0.25">
      <c r="A63" s="22" t="s">
        <v>1293</v>
      </c>
      <c r="B63" s="22">
        <v>1.1378636141180107E-2</v>
      </c>
    </row>
    <row r="64" spans="1:9" x14ac:dyDescent="0.25">
      <c r="A64" s="22" t="s">
        <v>1294</v>
      </c>
      <c r="B64" s="22">
        <v>-0.12985298726722275</v>
      </c>
    </row>
    <row r="65" spans="1:9" x14ac:dyDescent="0.25">
      <c r="A65" s="22" t="s">
        <v>1295</v>
      </c>
      <c r="B65" s="22">
        <v>26.742061472435505</v>
      </c>
    </row>
    <row r="66" spans="1:9" ht="15.75" thickBot="1" x14ac:dyDescent="0.3">
      <c r="A66" s="23" t="s">
        <v>1296</v>
      </c>
      <c r="B66" s="23">
        <v>9</v>
      </c>
    </row>
    <row r="68" spans="1:9" ht="15.75" thickBot="1" x14ac:dyDescent="0.3">
      <c r="A68" t="s">
        <v>1297</v>
      </c>
    </row>
    <row r="69" spans="1:9" x14ac:dyDescent="0.25">
      <c r="A69" s="24"/>
      <c r="B69" s="24" t="s">
        <v>1301</v>
      </c>
      <c r="C69" s="24" t="s">
        <v>1302</v>
      </c>
      <c r="D69" s="24" t="s">
        <v>1303</v>
      </c>
      <c r="E69" s="24" t="s">
        <v>1304</v>
      </c>
      <c r="F69" s="24" t="s">
        <v>1305</v>
      </c>
    </row>
    <row r="70" spans="1:9" x14ac:dyDescent="0.25">
      <c r="A70" s="22" t="s">
        <v>1298</v>
      </c>
      <c r="B70" s="22">
        <v>1</v>
      </c>
      <c r="C70" s="22">
        <v>57.616652772131602</v>
      </c>
      <c r="D70" s="22">
        <v>57.616652772131602</v>
      </c>
      <c r="E70" s="22">
        <v>8.0567197817136421E-2</v>
      </c>
      <c r="F70" s="22">
        <v>0.78474227269758401</v>
      </c>
    </row>
    <row r="71" spans="1:9" x14ac:dyDescent="0.25">
      <c r="A71" s="22" t="s">
        <v>1299</v>
      </c>
      <c r="B71" s="22">
        <v>7</v>
      </c>
      <c r="C71" s="22">
        <v>5005.9649625686361</v>
      </c>
      <c r="D71" s="22">
        <v>715.1378517955194</v>
      </c>
      <c r="E71" s="22"/>
      <c r="F71" s="22"/>
    </row>
    <row r="72" spans="1:9" ht="15.75" thickBot="1" x14ac:dyDescent="0.3">
      <c r="A72" s="23" t="s">
        <v>12</v>
      </c>
      <c r="B72" s="23">
        <v>8</v>
      </c>
      <c r="C72" s="23">
        <v>5063.5816153407677</v>
      </c>
      <c r="D72" s="23"/>
      <c r="E72" s="23"/>
      <c r="F72" s="23"/>
    </row>
    <row r="73" spans="1:9" ht="15.75" thickBot="1" x14ac:dyDescent="0.3"/>
    <row r="74" spans="1:9" x14ac:dyDescent="0.25">
      <c r="A74" s="24"/>
      <c r="B74" s="24" t="s">
        <v>1306</v>
      </c>
      <c r="C74" s="24" t="s">
        <v>1295</v>
      </c>
      <c r="D74" s="24" t="s">
        <v>1307</v>
      </c>
      <c r="E74" s="24" t="s">
        <v>1308</v>
      </c>
      <c r="F74" s="24" t="s">
        <v>1309</v>
      </c>
      <c r="G74" s="24" t="s">
        <v>1310</v>
      </c>
      <c r="H74" s="24" t="s">
        <v>1311</v>
      </c>
      <c r="I74" s="24" t="s">
        <v>1312</v>
      </c>
    </row>
    <row r="75" spans="1:9" x14ac:dyDescent="0.25">
      <c r="A75" s="22" t="s">
        <v>1300</v>
      </c>
      <c r="B75" s="22">
        <v>70.114216377836655</v>
      </c>
      <c r="C75" s="22">
        <v>32.196951086325669</v>
      </c>
      <c r="D75" s="22">
        <v>2.1776663321271679</v>
      </c>
      <c r="E75" s="22">
        <v>6.5867259405709644E-2</v>
      </c>
      <c r="F75" s="22">
        <v>-6.0194749882356859</v>
      </c>
      <c r="G75" s="22">
        <v>146.247907743909</v>
      </c>
      <c r="H75" s="22">
        <v>-6.0194749882356859</v>
      </c>
      <c r="I75" s="22">
        <v>146.247907743909</v>
      </c>
    </row>
    <row r="76" spans="1:9" ht="15.75" thickBot="1" x14ac:dyDescent="0.3">
      <c r="A76" s="23" t="s">
        <v>5</v>
      </c>
      <c r="B76" s="23">
        <v>3.7175546679100844</v>
      </c>
      <c r="C76" s="23">
        <v>13.097193209603073</v>
      </c>
      <c r="D76" s="23">
        <v>0.28384361507199218</v>
      </c>
      <c r="E76" s="23">
        <v>0.7847422726975829</v>
      </c>
      <c r="F76" s="23">
        <v>-27.25238602331369</v>
      </c>
      <c r="G76" s="23">
        <v>34.687495359133855</v>
      </c>
      <c r="H76" s="23">
        <v>-27.25238602331369</v>
      </c>
      <c r="I76" s="23">
        <v>34.687495359133855</v>
      </c>
    </row>
    <row r="78" spans="1:9" x14ac:dyDescent="0.25">
      <c r="A78" t="s">
        <v>1290</v>
      </c>
    </row>
    <row r="79" spans="1:9" ht="15.75" thickBot="1" x14ac:dyDescent="0.3"/>
    <row r="80" spans="1:9" x14ac:dyDescent="0.25">
      <c r="A80" s="25" t="s">
        <v>1291</v>
      </c>
      <c r="B80" s="25"/>
    </row>
    <row r="81" spans="1:9" x14ac:dyDescent="0.25">
      <c r="A81" s="22" t="s">
        <v>1292</v>
      </c>
      <c r="B81" s="22">
        <v>6.1976087537229572E-2</v>
      </c>
    </row>
    <row r="82" spans="1:9" x14ac:dyDescent="0.25">
      <c r="A82" s="22" t="s">
        <v>1293</v>
      </c>
      <c r="B82" s="22">
        <v>3.8410354264223428E-3</v>
      </c>
    </row>
    <row r="83" spans="1:9" x14ac:dyDescent="0.25">
      <c r="A83" s="22" t="s">
        <v>1294</v>
      </c>
      <c r="B83" s="22">
        <v>-0.13846738808408873</v>
      </c>
    </row>
    <row r="84" spans="1:9" x14ac:dyDescent="0.25">
      <c r="A84" s="22" t="s">
        <v>1295</v>
      </c>
      <c r="B84" s="22">
        <v>26.843813384017402</v>
      </c>
    </row>
    <row r="85" spans="1:9" ht="15.75" thickBot="1" x14ac:dyDescent="0.3">
      <c r="A85" s="23" t="s">
        <v>1296</v>
      </c>
      <c r="B85" s="23">
        <v>9</v>
      </c>
    </row>
    <row r="87" spans="1:9" ht="15.75" thickBot="1" x14ac:dyDescent="0.3">
      <c r="A87" t="s">
        <v>1297</v>
      </c>
    </row>
    <row r="88" spans="1:9" x14ac:dyDescent="0.25">
      <c r="A88" s="24"/>
      <c r="B88" s="24" t="s">
        <v>1301</v>
      </c>
      <c r="C88" s="24" t="s">
        <v>1302</v>
      </c>
      <c r="D88" s="24" t="s">
        <v>1303</v>
      </c>
      <c r="E88" s="24" t="s">
        <v>1304</v>
      </c>
      <c r="F88" s="24" t="s">
        <v>1305</v>
      </c>
    </row>
    <row r="89" spans="1:9" x14ac:dyDescent="0.25">
      <c r="A89" s="22" t="s">
        <v>1298</v>
      </c>
      <c r="B89" s="22">
        <v>1</v>
      </c>
      <c r="C89" s="22">
        <v>19.449396369104761</v>
      </c>
      <c r="D89" s="22">
        <v>19.449396369104761</v>
      </c>
      <c r="E89" s="22">
        <v>2.6990921068974098E-2</v>
      </c>
      <c r="F89" s="22">
        <v>0.87414678324290929</v>
      </c>
    </row>
    <row r="90" spans="1:9" x14ac:dyDescent="0.25">
      <c r="A90" s="22" t="s">
        <v>1299</v>
      </c>
      <c r="B90" s="22">
        <v>7</v>
      </c>
      <c r="C90" s="22">
        <v>5044.132218971663</v>
      </c>
      <c r="D90" s="22">
        <v>720.59031699595187</v>
      </c>
      <c r="E90" s="22"/>
      <c r="F90" s="22"/>
    </row>
    <row r="91" spans="1:9" ht="15.75" thickBot="1" x14ac:dyDescent="0.3">
      <c r="A91" s="23" t="s">
        <v>12</v>
      </c>
      <c r="B91" s="23">
        <v>8</v>
      </c>
      <c r="C91" s="23">
        <v>5063.5816153407677</v>
      </c>
      <c r="D91" s="23"/>
      <c r="E91" s="23"/>
      <c r="F91" s="23"/>
    </row>
    <row r="92" spans="1:9" ht="15.75" thickBot="1" x14ac:dyDescent="0.3"/>
    <row r="93" spans="1:9" x14ac:dyDescent="0.25">
      <c r="A93" s="24"/>
      <c r="B93" s="24" t="s">
        <v>1306</v>
      </c>
      <c r="C93" s="24" t="s">
        <v>1295</v>
      </c>
      <c r="D93" s="24" t="s">
        <v>1307</v>
      </c>
      <c r="E93" s="24" t="s">
        <v>1308</v>
      </c>
      <c r="F93" s="24" t="s">
        <v>1309</v>
      </c>
      <c r="G93" s="24" t="s">
        <v>1310</v>
      </c>
      <c r="H93" s="24" t="s">
        <v>1311</v>
      </c>
      <c r="I93" s="24" t="s">
        <v>1312</v>
      </c>
    </row>
    <row r="94" spans="1:9" x14ac:dyDescent="0.25">
      <c r="A94" s="22" t="s">
        <v>1300</v>
      </c>
      <c r="B94" s="22">
        <v>75.234513638474922</v>
      </c>
      <c r="C94" s="22">
        <v>24.015340283790454</v>
      </c>
      <c r="D94" s="22">
        <v>3.1327690030382658</v>
      </c>
      <c r="E94" s="22">
        <v>1.6545536563736672E-2</v>
      </c>
      <c r="F94" s="22">
        <v>18.44725759317086</v>
      </c>
      <c r="G94" s="22">
        <v>132.02176968377898</v>
      </c>
      <c r="H94" s="22">
        <v>18.44725759317086</v>
      </c>
      <c r="I94" s="22">
        <v>132.02176968377898</v>
      </c>
    </row>
    <row r="95" spans="1:9" ht="15.75" thickBot="1" x14ac:dyDescent="0.3">
      <c r="A95" s="23" t="s">
        <v>13</v>
      </c>
      <c r="B95" s="23">
        <v>2.55386317891797</v>
      </c>
      <c r="C95" s="23">
        <v>15.544930117399241</v>
      </c>
      <c r="D95" s="23">
        <v>0.16428913862143796</v>
      </c>
      <c r="E95" s="23">
        <v>0.8741467832429094</v>
      </c>
      <c r="F95" s="23">
        <v>-34.204055565999354</v>
      </c>
      <c r="G95" s="23">
        <v>39.311781923835298</v>
      </c>
      <c r="H95" s="23">
        <v>-34.204055565999354</v>
      </c>
      <c r="I95" s="23">
        <v>39.311781923835298</v>
      </c>
    </row>
    <row r="97" spans="1:9" x14ac:dyDescent="0.25">
      <c r="A97" t="s">
        <v>1290</v>
      </c>
    </row>
    <row r="98" spans="1:9" ht="15.75" thickBot="1" x14ac:dyDescent="0.3"/>
    <row r="99" spans="1:9" x14ac:dyDescent="0.25">
      <c r="A99" s="25" t="s">
        <v>1291</v>
      </c>
      <c r="B99" s="25"/>
    </row>
    <row r="100" spans="1:9" x14ac:dyDescent="0.25">
      <c r="A100" s="22" t="s">
        <v>1292</v>
      </c>
      <c r="B100" s="22">
        <v>0.32837969261785616</v>
      </c>
    </row>
    <row r="101" spans="1:9" x14ac:dyDescent="0.25">
      <c r="A101" s="22" t="s">
        <v>1293</v>
      </c>
      <c r="B101" s="22">
        <v>0.10783322252379771</v>
      </c>
    </row>
    <row r="102" spans="1:9" x14ac:dyDescent="0.25">
      <c r="A102" s="22" t="s">
        <v>1294</v>
      </c>
      <c r="B102" s="22">
        <v>-1.9619174258516909E-2</v>
      </c>
    </row>
    <row r="103" spans="1:9" x14ac:dyDescent="0.25">
      <c r="A103" s="22" t="s">
        <v>1295</v>
      </c>
      <c r="B103" s="22">
        <v>25.404047181070286</v>
      </c>
    </row>
    <row r="104" spans="1:9" ht="15.75" thickBot="1" x14ac:dyDescent="0.3">
      <c r="A104" s="23" t="s">
        <v>1296</v>
      </c>
      <c r="B104" s="23">
        <v>9</v>
      </c>
    </row>
    <row r="106" spans="1:9" ht="15.75" thickBot="1" x14ac:dyDescent="0.3">
      <c r="A106" t="s">
        <v>1297</v>
      </c>
    </row>
    <row r="107" spans="1:9" x14ac:dyDescent="0.25">
      <c r="A107" s="24"/>
      <c r="B107" s="24" t="s">
        <v>1301</v>
      </c>
      <c r="C107" s="24" t="s">
        <v>1302</v>
      </c>
      <c r="D107" s="24" t="s">
        <v>1303</v>
      </c>
      <c r="E107" s="24" t="s">
        <v>1304</v>
      </c>
      <c r="F107" s="24" t="s">
        <v>1305</v>
      </c>
    </row>
    <row r="108" spans="1:9" x14ac:dyDescent="0.25">
      <c r="A108" s="22" t="s">
        <v>1298</v>
      </c>
      <c r="B108" s="22">
        <v>1</v>
      </c>
      <c r="C108" s="22">
        <v>546.02232309445208</v>
      </c>
      <c r="D108" s="22">
        <v>546.02232309445208</v>
      </c>
      <c r="E108" s="22">
        <v>0.84606665112758961</v>
      </c>
      <c r="F108" s="22">
        <v>0.38826548206764461</v>
      </c>
    </row>
    <row r="109" spans="1:9" x14ac:dyDescent="0.25">
      <c r="A109" s="22" t="s">
        <v>1299</v>
      </c>
      <c r="B109" s="22">
        <v>7</v>
      </c>
      <c r="C109" s="22">
        <v>4517.5592922463156</v>
      </c>
      <c r="D109" s="22">
        <v>645.36561317804512</v>
      </c>
      <c r="E109" s="22"/>
      <c r="F109" s="22"/>
    </row>
    <row r="110" spans="1:9" ht="15.75" thickBot="1" x14ac:dyDescent="0.3">
      <c r="A110" s="23" t="s">
        <v>12</v>
      </c>
      <c r="B110" s="23">
        <v>8</v>
      </c>
      <c r="C110" s="23">
        <v>5063.5816153407677</v>
      </c>
      <c r="D110" s="23"/>
      <c r="E110" s="23"/>
      <c r="F110" s="23"/>
    </row>
    <row r="111" spans="1:9" ht="15.75" thickBot="1" x14ac:dyDescent="0.3"/>
    <row r="112" spans="1:9" x14ac:dyDescent="0.25">
      <c r="A112" s="24"/>
      <c r="B112" s="24" t="s">
        <v>1306</v>
      </c>
      <c r="C112" s="24" t="s">
        <v>1295</v>
      </c>
      <c r="D112" s="24" t="s">
        <v>1307</v>
      </c>
      <c r="E112" s="24" t="s">
        <v>1308</v>
      </c>
      <c r="F112" s="24" t="s">
        <v>1309</v>
      </c>
      <c r="G112" s="24" t="s">
        <v>1310</v>
      </c>
      <c r="H112" s="24" t="s">
        <v>1311</v>
      </c>
      <c r="I112" s="24" t="s">
        <v>1312</v>
      </c>
    </row>
    <row r="113" spans="1:9" x14ac:dyDescent="0.25">
      <c r="A113" s="22" t="s">
        <v>1300</v>
      </c>
      <c r="B113" s="22">
        <v>92.899111416177078</v>
      </c>
      <c r="C113" s="22">
        <v>17.420518480980309</v>
      </c>
      <c r="D113" s="22">
        <v>5.3327409007719355</v>
      </c>
      <c r="E113" s="22">
        <v>1.0842229569293857E-3</v>
      </c>
      <c r="F113" s="22">
        <v>51.706130940730738</v>
      </c>
      <c r="G113" s="22">
        <v>134.09209189162343</v>
      </c>
      <c r="H113" s="22">
        <v>51.706130940730738</v>
      </c>
      <c r="I113" s="22">
        <v>134.09209189162343</v>
      </c>
    </row>
    <row r="114" spans="1:9" ht="15.75" thickBot="1" x14ac:dyDescent="0.3">
      <c r="A114" s="23" t="s">
        <v>19</v>
      </c>
      <c r="B114" s="23">
        <v>-179.07913825527262</v>
      </c>
      <c r="C114" s="23">
        <v>194.68957959171124</v>
      </c>
      <c r="D114" s="23">
        <v>-0.91981881429311374</v>
      </c>
      <c r="E114" s="23">
        <v>0.38826548206764461</v>
      </c>
      <c r="F114" s="23">
        <v>-639.44683969023674</v>
      </c>
      <c r="G114" s="23">
        <v>281.28856317969144</v>
      </c>
      <c r="H114" s="23">
        <v>-639.44683969023674</v>
      </c>
      <c r="I114" s="23">
        <v>281.28856317969144</v>
      </c>
    </row>
    <row r="116" spans="1:9" x14ac:dyDescent="0.25">
      <c r="A116" t="s">
        <v>1290</v>
      </c>
    </row>
    <row r="117" spans="1:9" ht="15.75" thickBot="1" x14ac:dyDescent="0.3"/>
    <row r="118" spans="1:9" x14ac:dyDescent="0.25">
      <c r="A118" s="25" t="s">
        <v>1291</v>
      </c>
      <c r="B118" s="25"/>
    </row>
    <row r="119" spans="1:9" x14ac:dyDescent="0.25">
      <c r="A119" s="22" t="s">
        <v>1292</v>
      </c>
      <c r="B119" s="22">
        <v>0.55775306939035818</v>
      </c>
    </row>
    <row r="120" spans="1:9" x14ac:dyDescent="0.25">
      <c r="A120" s="22" t="s">
        <v>1293</v>
      </c>
      <c r="B120" s="22">
        <v>0.31108848641436565</v>
      </c>
    </row>
    <row r="121" spans="1:9" x14ac:dyDescent="0.25">
      <c r="A121" s="22" t="s">
        <v>1294</v>
      </c>
      <c r="B121" s="22">
        <v>0.21267255590213216</v>
      </c>
    </row>
    <row r="122" spans="1:9" x14ac:dyDescent="0.25">
      <c r="A122" s="22" t="s">
        <v>1295</v>
      </c>
      <c r="B122" s="22">
        <v>22.32346515213084</v>
      </c>
    </row>
    <row r="123" spans="1:9" ht="15.75" thickBot="1" x14ac:dyDescent="0.3">
      <c r="A123" s="23" t="s">
        <v>1296</v>
      </c>
      <c r="B123" s="23">
        <v>9</v>
      </c>
    </row>
    <row r="125" spans="1:9" ht="15.75" thickBot="1" x14ac:dyDescent="0.3">
      <c r="A125" t="s">
        <v>1297</v>
      </c>
    </row>
    <row r="126" spans="1:9" x14ac:dyDescent="0.25">
      <c r="A126" s="24"/>
      <c r="B126" s="24" t="s">
        <v>1301</v>
      </c>
      <c r="C126" s="24" t="s">
        <v>1302</v>
      </c>
      <c r="D126" s="24" t="s">
        <v>1303</v>
      </c>
      <c r="E126" s="24" t="s">
        <v>1304</v>
      </c>
      <c r="F126" s="24" t="s">
        <v>1305</v>
      </c>
    </row>
    <row r="127" spans="1:9" x14ac:dyDescent="0.25">
      <c r="A127" s="22" t="s">
        <v>1298</v>
      </c>
      <c r="B127" s="22">
        <v>1</v>
      </c>
      <c r="C127" s="22">
        <v>1575.2219405519681</v>
      </c>
      <c r="D127" s="22">
        <v>1575.2219405519681</v>
      </c>
      <c r="E127" s="22">
        <v>3.1609566133777109</v>
      </c>
      <c r="F127" s="22">
        <v>0.11865724689610556</v>
      </c>
    </row>
    <row r="128" spans="1:9" x14ac:dyDescent="0.25">
      <c r="A128" s="22" t="s">
        <v>1299</v>
      </c>
      <c r="B128" s="22">
        <v>7</v>
      </c>
      <c r="C128" s="22">
        <v>3488.3596747887996</v>
      </c>
      <c r="D128" s="22">
        <v>498.33709639839992</v>
      </c>
      <c r="E128" s="22"/>
      <c r="F128" s="22"/>
    </row>
    <row r="129" spans="1:9" ht="15.75" thickBot="1" x14ac:dyDescent="0.3">
      <c r="A129" s="23" t="s">
        <v>12</v>
      </c>
      <c r="B129" s="23">
        <v>8</v>
      </c>
      <c r="C129" s="23">
        <v>5063.5816153407677</v>
      </c>
      <c r="D129" s="23"/>
      <c r="E129" s="23"/>
      <c r="F129" s="23"/>
    </row>
    <row r="130" spans="1:9" ht="15.75" thickBot="1" x14ac:dyDescent="0.3"/>
    <row r="131" spans="1:9" x14ac:dyDescent="0.25">
      <c r="A131" s="24"/>
      <c r="B131" s="24" t="s">
        <v>1306</v>
      </c>
      <c r="C131" s="24" t="s">
        <v>1295</v>
      </c>
      <c r="D131" s="24" t="s">
        <v>1307</v>
      </c>
      <c r="E131" s="24" t="s">
        <v>1308</v>
      </c>
      <c r="F131" s="24" t="s">
        <v>1309</v>
      </c>
      <c r="G131" s="24" t="s">
        <v>1310</v>
      </c>
      <c r="H131" s="24" t="s">
        <v>1311</v>
      </c>
      <c r="I131" s="24" t="s">
        <v>1312</v>
      </c>
    </row>
    <row r="132" spans="1:9" x14ac:dyDescent="0.25">
      <c r="A132" s="22" t="s">
        <v>1300</v>
      </c>
      <c r="B132" s="22">
        <v>393.79172472676544</v>
      </c>
      <c r="C132" s="22">
        <v>177.27218880277519</v>
      </c>
      <c r="D132" s="22">
        <v>2.2213959639482979</v>
      </c>
      <c r="E132" s="22">
        <v>6.1749915865890487E-2</v>
      </c>
      <c r="F132" s="22">
        <v>-25.390392049211698</v>
      </c>
      <c r="G132" s="22">
        <v>812.97384150274252</v>
      </c>
      <c r="H132" s="22">
        <v>-25.390392049211698</v>
      </c>
      <c r="I132" s="22">
        <v>812.97384150274252</v>
      </c>
    </row>
    <row r="133" spans="1:9" ht="15.75" thickBot="1" x14ac:dyDescent="0.3">
      <c r="A133" s="23" t="s">
        <v>22</v>
      </c>
      <c r="B133" s="23">
        <v>-826.36725072430499</v>
      </c>
      <c r="C133" s="23">
        <v>464.79754998530041</v>
      </c>
      <c r="D133" s="23">
        <v>-1.7779079316369879</v>
      </c>
      <c r="E133" s="23">
        <v>0.11865724689610556</v>
      </c>
      <c r="F133" s="23">
        <v>-1925.438809500456</v>
      </c>
      <c r="G133" s="23">
        <v>272.70430805184606</v>
      </c>
      <c r="H133" s="23">
        <v>-1925.438809500456</v>
      </c>
      <c r="I133" s="23">
        <v>272.70430805184606</v>
      </c>
    </row>
    <row r="135" spans="1:9" x14ac:dyDescent="0.25">
      <c r="A135" t="s">
        <v>1290</v>
      </c>
    </row>
    <row r="136" spans="1:9" ht="15.75" thickBot="1" x14ac:dyDescent="0.3"/>
    <row r="137" spans="1:9" x14ac:dyDescent="0.25">
      <c r="A137" s="25" t="s">
        <v>1291</v>
      </c>
      <c r="B137" s="25"/>
    </row>
    <row r="138" spans="1:9" x14ac:dyDescent="0.25">
      <c r="A138" s="22" t="s">
        <v>1292</v>
      </c>
      <c r="B138" s="22">
        <v>0.16397182490288334</v>
      </c>
    </row>
    <row r="139" spans="1:9" x14ac:dyDescent="0.25">
      <c r="A139" s="22" t="s">
        <v>1293</v>
      </c>
      <c r="B139" s="22">
        <v>2.6886759361981837E-2</v>
      </c>
    </row>
    <row r="140" spans="1:9" x14ac:dyDescent="0.25">
      <c r="A140" s="22" t="s">
        <v>1294</v>
      </c>
      <c r="B140" s="22">
        <v>-0.11212941787202076</v>
      </c>
    </row>
    <row r="141" spans="1:9" x14ac:dyDescent="0.25">
      <c r="A141" s="22" t="s">
        <v>1295</v>
      </c>
      <c r="B141" s="22">
        <v>26.531486186737624</v>
      </c>
    </row>
    <row r="142" spans="1:9" ht="15.75" thickBot="1" x14ac:dyDescent="0.3">
      <c r="A142" s="23" t="s">
        <v>1296</v>
      </c>
      <c r="B142" s="23">
        <v>9</v>
      </c>
    </row>
    <row r="144" spans="1:9" ht="15.75" thickBot="1" x14ac:dyDescent="0.3">
      <c r="A144" t="s">
        <v>1297</v>
      </c>
    </row>
    <row r="145" spans="1:9" x14ac:dyDescent="0.25">
      <c r="A145" s="24"/>
      <c r="B145" s="24" t="s">
        <v>1301</v>
      </c>
      <c r="C145" s="24" t="s">
        <v>1302</v>
      </c>
      <c r="D145" s="24" t="s">
        <v>1303</v>
      </c>
      <c r="E145" s="24" t="s">
        <v>1304</v>
      </c>
      <c r="F145" s="24" t="s">
        <v>1305</v>
      </c>
    </row>
    <row r="146" spans="1:9" x14ac:dyDescent="0.25">
      <c r="A146" s="22" t="s">
        <v>1298</v>
      </c>
      <c r="B146" s="22">
        <v>1</v>
      </c>
      <c r="C146" s="22">
        <v>136.14330040142249</v>
      </c>
      <c r="D146" s="22">
        <v>136.14330040142249</v>
      </c>
      <c r="E146" s="22">
        <v>0.19340741413658641</v>
      </c>
      <c r="F146" s="22">
        <v>0.67335347027088877</v>
      </c>
    </row>
    <row r="147" spans="1:9" x14ac:dyDescent="0.25">
      <c r="A147" s="22" t="s">
        <v>1299</v>
      </c>
      <c r="B147" s="22">
        <v>7</v>
      </c>
      <c r="C147" s="22">
        <v>4927.4383149393452</v>
      </c>
      <c r="D147" s="22">
        <v>703.91975927704937</v>
      </c>
      <c r="E147" s="22"/>
      <c r="F147" s="22"/>
    </row>
    <row r="148" spans="1:9" ht="15.75" thickBot="1" x14ac:dyDescent="0.3">
      <c r="A148" s="23" t="s">
        <v>12</v>
      </c>
      <c r="B148" s="23">
        <v>8</v>
      </c>
      <c r="C148" s="23">
        <v>5063.5816153407677</v>
      </c>
      <c r="D148" s="23"/>
      <c r="E148" s="23"/>
      <c r="F148" s="23"/>
    </row>
    <row r="149" spans="1:9" ht="15.75" thickBot="1" x14ac:dyDescent="0.3"/>
    <row r="150" spans="1:9" x14ac:dyDescent="0.25">
      <c r="A150" s="24"/>
      <c r="B150" s="24" t="s">
        <v>1306</v>
      </c>
      <c r="C150" s="24" t="s">
        <v>1295</v>
      </c>
      <c r="D150" s="24" t="s">
        <v>1307</v>
      </c>
      <c r="E150" s="24" t="s">
        <v>1308</v>
      </c>
      <c r="F150" s="24" t="s">
        <v>1309</v>
      </c>
      <c r="G150" s="24" t="s">
        <v>1310</v>
      </c>
      <c r="H150" s="24" t="s">
        <v>1311</v>
      </c>
      <c r="I150" s="24" t="s">
        <v>1312</v>
      </c>
    </row>
    <row r="151" spans="1:9" x14ac:dyDescent="0.25">
      <c r="A151" s="22" t="s">
        <v>1300</v>
      </c>
      <c r="B151" s="22">
        <v>67.706434975724846</v>
      </c>
      <c r="C151" s="22">
        <v>26.93641682696288</v>
      </c>
      <c r="D151" s="22">
        <v>2.5135650153717513</v>
      </c>
      <c r="E151" s="22">
        <v>4.0186856897072541E-2</v>
      </c>
      <c r="F151" s="22">
        <v>4.0119304956764523</v>
      </c>
      <c r="G151" s="22">
        <v>131.40093945577325</v>
      </c>
      <c r="H151" s="22">
        <v>4.0119304956764523</v>
      </c>
      <c r="I151" s="22">
        <v>131.40093945577325</v>
      </c>
    </row>
    <row r="152" spans="1:9" ht="15.75" thickBot="1" x14ac:dyDescent="0.3">
      <c r="A152" s="23" t="s">
        <v>24</v>
      </c>
      <c r="B152" s="23">
        <v>22.825968341760102</v>
      </c>
      <c r="C152" s="23">
        <v>51.903022769361222</v>
      </c>
      <c r="D152" s="23">
        <v>0.4397810979755587</v>
      </c>
      <c r="E152" s="23">
        <v>0.67335347027088766</v>
      </c>
      <c r="F152" s="23">
        <v>-99.905178029643949</v>
      </c>
      <c r="G152" s="23">
        <v>145.55711471316414</v>
      </c>
      <c r="H152" s="23">
        <v>-99.905178029643949</v>
      </c>
      <c r="I152" s="23">
        <v>145.55711471316414</v>
      </c>
    </row>
  </sheetData>
  <sortState xmlns:xlrd2="http://schemas.microsoft.com/office/spreadsheetml/2017/richdata2" ref="A22:F30">
    <sortCondition ref="F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12-60F6-4E32-8A18-23BDB46D6ECA}">
  <dimension ref="A1:AG40"/>
  <sheetViews>
    <sheetView workbookViewId="0">
      <selection activeCell="B2" sqref="B2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3" width="12.85546875" bestFit="1" customWidth="1"/>
  </cols>
  <sheetData>
    <row r="1" spans="1:33" s="9" customFormat="1" x14ac:dyDescent="0.25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 t="s">
        <v>1</v>
      </c>
      <c r="K1" s="8">
        <v>43100</v>
      </c>
      <c r="L1" s="8">
        <v>42735</v>
      </c>
      <c r="M1" s="8">
        <v>42369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25">
      <c r="A2" s="10" t="s">
        <v>2</v>
      </c>
      <c r="B2">
        <v>239.9</v>
      </c>
      <c r="C2">
        <v>113.7</v>
      </c>
      <c r="D2">
        <v>129.96</v>
      </c>
      <c r="E2">
        <v>126.63</v>
      </c>
      <c r="F2">
        <v>123.04</v>
      </c>
      <c r="G2">
        <v>113.15</v>
      </c>
      <c r="H2">
        <v>118.38</v>
      </c>
      <c r="I2">
        <v>118.13</v>
      </c>
      <c r="J2">
        <v>74.02</v>
      </c>
      <c r="K2">
        <v>54.7</v>
      </c>
      <c r="L2">
        <v>60.44</v>
      </c>
      <c r="M2">
        <v>63.59</v>
      </c>
    </row>
    <row r="3" spans="1:33" x14ac:dyDescent="0.25">
      <c r="A3" s="10" t="s">
        <v>3</v>
      </c>
      <c r="B3">
        <f>B2*10000</f>
        <v>2399000</v>
      </c>
      <c r="C3">
        <f t="shared" ref="C3:M3" si="0">C2*10000</f>
        <v>1137000</v>
      </c>
      <c r="D3">
        <f t="shared" si="0"/>
        <v>1299600</v>
      </c>
      <c r="E3">
        <f t="shared" si="0"/>
        <v>1266300</v>
      </c>
      <c r="F3">
        <f t="shared" si="0"/>
        <v>1230400</v>
      </c>
      <c r="G3">
        <f t="shared" si="0"/>
        <v>1131500</v>
      </c>
      <c r="H3">
        <f t="shared" si="0"/>
        <v>1183800</v>
      </c>
      <c r="I3">
        <f t="shared" si="0"/>
        <v>1181300</v>
      </c>
      <c r="J3">
        <f t="shared" si="0"/>
        <v>740200</v>
      </c>
      <c r="K3">
        <f t="shared" si="0"/>
        <v>547000</v>
      </c>
      <c r="L3">
        <f t="shared" si="0"/>
        <v>604400</v>
      </c>
      <c r="M3">
        <f t="shared" si="0"/>
        <v>635900</v>
      </c>
    </row>
    <row r="4" spans="1:33" x14ac:dyDescent="0.25">
      <c r="A4" s="10" t="s">
        <v>4</v>
      </c>
      <c r="B4">
        <v>73.53</v>
      </c>
      <c r="C4">
        <v>68.069999999999993</v>
      </c>
      <c r="D4">
        <v>73.05</v>
      </c>
      <c r="E4">
        <v>66.34</v>
      </c>
      <c r="F4">
        <v>56.02</v>
      </c>
      <c r="G4">
        <v>48.7</v>
      </c>
      <c r="H4">
        <v>34.79</v>
      </c>
      <c r="I4">
        <v>37.619999999999997</v>
      </c>
      <c r="J4">
        <v>46.95</v>
      </c>
      <c r="K4">
        <v>46.19</v>
      </c>
      <c r="L4">
        <v>42.01</v>
      </c>
      <c r="M4">
        <v>29.92</v>
      </c>
    </row>
    <row r="5" spans="1:33" x14ac:dyDescent="0.25">
      <c r="A5" s="10" t="s">
        <v>3</v>
      </c>
      <c r="B5">
        <f>B4*10000</f>
        <v>735300</v>
      </c>
      <c r="C5">
        <f t="shared" ref="C5" si="1">C4*10000</f>
        <v>680699.99999999988</v>
      </c>
      <c r="D5">
        <f t="shared" ref="D5" si="2">D4*10000</f>
        <v>730500</v>
      </c>
      <c r="E5">
        <f t="shared" ref="E5" si="3">E4*10000</f>
        <v>663400</v>
      </c>
      <c r="F5">
        <f t="shared" ref="F5" si="4">F4*10000</f>
        <v>560200</v>
      </c>
      <c r="G5">
        <f t="shared" ref="G5" si="5">G4*10000</f>
        <v>487000</v>
      </c>
      <c r="H5">
        <f t="shared" ref="H5" si="6">H4*10000</f>
        <v>347900</v>
      </c>
      <c r="I5">
        <f t="shared" ref="I5" si="7">I4*10000</f>
        <v>376200</v>
      </c>
      <c r="J5">
        <f t="shared" ref="J5" si="8">J4*10000</f>
        <v>469500</v>
      </c>
      <c r="K5">
        <f t="shared" ref="K5" si="9">K4*10000</f>
        <v>461900</v>
      </c>
      <c r="L5">
        <f t="shared" ref="L5" si="10">L4*10000</f>
        <v>420100</v>
      </c>
      <c r="M5">
        <f t="shared" ref="M5" si="11">M4*10000</f>
        <v>299200</v>
      </c>
    </row>
    <row r="6" spans="1:33" s="13" customFormat="1" x14ac:dyDescent="0.25">
      <c r="A6" s="11" t="s">
        <v>5</v>
      </c>
      <c r="B6" s="12">
        <f>B3/B5</f>
        <v>3.2626138990888074</v>
      </c>
      <c r="C6" s="12">
        <f t="shared" ref="C6:M6" si="12">C3/C5</f>
        <v>1.6703393565447338</v>
      </c>
      <c r="D6" s="12">
        <f t="shared" si="12"/>
        <v>1.7790554414784394</v>
      </c>
      <c r="E6" s="12">
        <f t="shared" si="12"/>
        <v>1.9088031353632802</v>
      </c>
      <c r="F6" s="12">
        <f t="shared" si="12"/>
        <v>2.1963584434130667</v>
      </c>
      <c r="G6" s="12">
        <f t="shared" si="12"/>
        <v>2.3234086242299794</v>
      </c>
      <c r="H6" s="12">
        <f t="shared" si="12"/>
        <v>3.4027019258407587</v>
      </c>
      <c r="I6" s="12">
        <f t="shared" si="12"/>
        <v>3.1400850611376927</v>
      </c>
      <c r="J6" s="12">
        <f t="shared" si="12"/>
        <v>1.5765708200212993</v>
      </c>
      <c r="K6" s="12">
        <f t="shared" si="12"/>
        <v>1.1842390127733275</v>
      </c>
      <c r="L6" s="12">
        <f t="shared" si="12"/>
        <v>1.4387050702213759</v>
      </c>
      <c r="M6" s="12">
        <f t="shared" si="12"/>
        <v>2.1253342245989306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10" t="s">
        <v>6</v>
      </c>
      <c r="B7">
        <v>133</v>
      </c>
      <c r="C7">
        <v>28.49</v>
      </c>
      <c r="D7">
        <v>58.53</v>
      </c>
      <c r="E7">
        <v>52.23</v>
      </c>
      <c r="F7">
        <v>46.38</v>
      </c>
      <c r="G7">
        <v>37</v>
      </c>
      <c r="H7">
        <v>51.14</v>
      </c>
      <c r="I7">
        <v>57.58</v>
      </c>
      <c r="J7">
        <v>13.8</v>
      </c>
      <c r="K7">
        <v>24.66</v>
      </c>
      <c r="L7">
        <v>25.07</v>
      </c>
      <c r="M7">
        <v>10.02</v>
      </c>
    </row>
    <row r="8" spans="1:33" x14ac:dyDescent="0.25">
      <c r="A8" s="10" t="s">
        <v>3</v>
      </c>
      <c r="B8">
        <f>B7*10000</f>
        <v>1330000</v>
      </c>
      <c r="C8">
        <f t="shared" ref="C8" si="13">C7*10000</f>
        <v>284900</v>
      </c>
      <c r="D8">
        <f t="shared" ref="D8" si="14">D7*10000</f>
        <v>585300</v>
      </c>
      <c r="E8">
        <f t="shared" ref="E8" si="15">E7*10000</f>
        <v>522299.99999999994</v>
      </c>
      <c r="F8">
        <f t="shared" ref="F8" si="16">F7*10000</f>
        <v>463800</v>
      </c>
      <c r="G8">
        <f t="shared" ref="G8" si="17">G7*10000</f>
        <v>370000</v>
      </c>
      <c r="H8">
        <f t="shared" ref="H8" si="18">H7*10000</f>
        <v>511400</v>
      </c>
      <c r="I8">
        <f t="shared" ref="I8" si="19">I7*10000</f>
        <v>575800</v>
      </c>
      <c r="J8">
        <f t="shared" ref="J8" si="20">J7*10000</f>
        <v>138000</v>
      </c>
      <c r="K8">
        <f t="shared" ref="K8" si="21">K7*10000</f>
        <v>246600</v>
      </c>
      <c r="L8">
        <f t="shared" ref="L8" si="22">L7*10000</f>
        <v>250700</v>
      </c>
      <c r="M8">
        <f t="shared" ref="M8" si="23">M7*10000</f>
        <v>100200</v>
      </c>
    </row>
    <row r="9" spans="1:33" x14ac:dyDescent="0.25">
      <c r="A9" s="10" t="s">
        <v>7</v>
      </c>
      <c r="B9">
        <v>30.22</v>
      </c>
      <c r="C9">
        <v>18.05</v>
      </c>
      <c r="D9">
        <v>13</v>
      </c>
      <c r="E9">
        <v>17.02</v>
      </c>
      <c r="F9">
        <v>25.24</v>
      </c>
      <c r="G9">
        <v>31.52</v>
      </c>
      <c r="H9">
        <v>25.83</v>
      </c>
      <c r="I9">
        <v>21.25</v>
      </c>
      <c r="J9">
        <v>28.71</v>
      </c>
      <c r="K9">
        <v>1473.9</v>
      </c>
      <c r="L9">
        <v>7.55</v>
      </c>
      <c r="M9">
        <v>2.91</v>
      </c>
    </row>
    <row r="10" spans="1:33" x14ac:dyDescent="0.25">
      <c r="A10" s="10" t="s">
        <v>3</v>
      </c>
      <c r="B10">
        <f>B9*10000</f>
        <v>302200</v>
      </c>
      <c r="C10">
        <f t="shared" ref="C10" si="24">C9*10000</f>
        <v>180500</v>
      </c>
      <c r="D10">
        <f t="shared" ref="D10" si="25">D9*10000</f>
        <v>130000</v>
      </c>
      <c r="E10">
        <f t="shared" ref="E10" si="26">E9*10000</f>
        <v>170200</v>
      </c>
      <c r="F10">
        <f t="shared" ref="F10" si="27">F9*10000</f>
        <v>252399.99999999997</v>
      </c>
      <c r="G10">
        <f t="shared" ref="G10" si="28">G9*10000</f>
        <v>315200</v>
      </c>
      <c r="H10">
        <f t="shared" ref="H10" si="29">H9*10000</f>
        <v>258299.99999999997</v>
      </c>
      <c r="I10">
        <f t="shared" ref="I10" si="30">I9*10000</f>
        <v>212500</v>
      </c>
      <c r="J10">
        <f t="shared" ref="J10" si="31">J9*10000</f>
        <v>287100</v>
      </c>
      <c r="K10">
        <v>1473.9</v>
      </c>
      <c r="L10">
        <f t="shared" ref="L10" si="32">L9*10000</f>
        <v>75500</v>
      </c>
      <c r="M10">
        <f t="shared" ref="M10" si="33">M9*10000</f>
        <v>29100</v>
      </c>
    </row>
    <row r="11" spans="1:33" x14ac:dyDescent="0.25">
      <c r="A11" s="10" t="s">
        <v>8</v>
      </c>
      <c r="B11">
        <v>2.61</v>
      </c>
      <c r="C11">
        <v>1328.6</v>
      </c>
      <c r="D11">
        <v>782.8</v>
      </c>
      <c r="E11">
        <v>3675.5</v>
      </c>
      <c r="F11">
        <v>42</v>
      </c>
      <c r="G11">
        <v>1326.5</v>
      </c>
      <c r="H11">
        <v>7287.18</v>
      </c>
      <c r="I11">
        <v>3705.4</v>
      </c>
      <c r="J11">
        <v>0</v>
      </c>
      <c r="K11">
        <v>2.98</v>
      </c>
      <c r="L11">
        <v>6.86</v>
      </c>
      <c r="M11">
        <v>7.79</v>
      </c>
    </row>
    <row r="12" spans="1:33" x14ac:dyDescent="0.25">
      <c r="A12" s="10" t="s">
        <v>3</v>
      </c>
      <c r="B12">
        <f>B11*10000</f>
        <v>26100</v>
      </c>
      <c r="C12">
        <v>1328.6</v>
      </c>
      <c r="D12">
        <v>782.8</v>
      </c>
      <c r="E12">
        <v>3675.5</v>
      </c>
      <c r="F12">
        <v>42</v>
      </c>
      <c r="G12">
        <v>1326.5</v>
      </c>
      <c r="H12">
        <v>7287.18</v>
      </c>
      <c r="I12">
        <v>3705.4</v>
      </c>
      <c r="J12">
        <f t="shared" ref="J12" si="34">J11*10000</f>
        <v>0</v>
      </c>
      <c r="K12">
        <f t="shared" ref="K12" si="35">K11*10000</f>
        <v>29800</v>
      </c>
      <c r="L12">
        <f t="shared" ref="L12" si="36">L11*10000</f>
        <v>68600</v>
      </c>
      <c r="M12">
        <f t="shared" ref="M12" si="37">M11*10000</f>
        <v>77900</v>
      </c>
    </row>
    <row r="13" spans="1:33" x14ac:dyDescent="0.25">
      <c r="A13" s="10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33" x14ac:dyDescent="0.25">
      <c r="A14" s="10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33" x14ac:dyDescent="0.25">
      <c r="A15" s="10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33" x14ac:dyDescent="0.25">
      <c r="A16" s="10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33" x14ac:dyDescent="0.25">
      <c r="A17" s="10" t="s">
        <v>11</v>
      </c>
      <c r="B17">
        <v>10.78</v>
      </c>
      <c r="C17">
        <v>9.58</v>
      </c>
      <c r="D17">
        <v>9.0299999999999994</v>
      </c>
      <c r="E17">
        <v>9.14</v>
      </c>
      <c r="F17">
        <v>4.32</v>
      </c>
      <c r="G17">
        <v>4.42</v>
      </c>
      <c r="H17">
        <v>7.32</v>
      </c>
      <c r="I17">
        <v>4.82</v>
      </c>
      <c r="J17">
        <v>3.31</v>
      </c>
      <c r="K17">
        <v>2.63</v>
      </c>
      <c r="L17">
        <v>2.0299999999999998</v>
      </c>
      <c r="M17">
        <v>1.69</v>
      </c>
    </row>
    <row r="18" spans="1:33" x14ac:dyDescent="0.25">
      <c r="A18" s="10" t="s">
        <v>3</v>
      </c>
      <c r="B18">
        <f>B17*10000</f>
        <v>107800</v>
      </c>
      <c r="C18">
        <f t="shared" ref="C18:M18" si="38">C17*10000</f>
        <v>95800</v>
      </c>
      <c r="D18">
        <f t="shared" si="38"/>
        <v>90300</v>
      </c>
      <c r="E18">
        <f t="shared" si="38"/>
        <v>91400</v>
      </c>
      <c r="F18">
        <f t="shared" si="38"/>
        <v>43200</v>
      </c>
      <c r="G18">
        <f t="shared" si="38"/>
        <v>44200</v>
      </c>
      <c r="H18">
        <f t="shared" si="38"/>
        <v>73200</v>
      </c>
      <c r="I18">
        <f t="shared" si="38"/>
        <v>48200</v>
      </c>
      <c r="J18">
        <f t="shared" si="38"/>
        <v>33100</v>
      </c>
      <c r="K18">
        <f t="shared" si="38"/>
        <v>26300</v>
      </c>
      <c r="L18">
        <f t="shared" si="38"/>
        <v>20299.999999999996</v>
      </c>
      <c r="M18">
        <f t="shared" si="38"/>
        <v>16900</v>
      </c>
    </row>
    <row r="19" spans="1:33" x14ac:dyDescent="0.25">
      <c r="A19" s="10" t="s">
        <v>12</v>
      </c>
      <c r="B19">
        <f>B16+B14+B12+B10</f>
        <v>328300</v>
      </c>
      <c r="C19">
        <f t="shared" ref="C19:M19" si="39">C16+C14+C12+C10</f>
        <v>181828.6</v>
      </c>
      <c r="D19">
        <f t="shared" si="39"/>
        <v>130782.8</v>
      </c>
      <c r="E19">
        <f t="shared" si="39"/>
        <v>173875.5</v>
      </c>
      <c r="F19">
        <f t="shared" si="39"/>
        <v>252441.99999999997</v>
      </c>
      <c r="G19">
        <f t="shared" si="39"/>
        <v>316526.5</v>
      </c>
      <c r="H19">
        <f t="shared" si="39"/>
        <v>265587.18</v>
      </c>
      <c r="I19">
        <f t="shared" si="39"/>
        <v>216205.4</v>
      </c>
      <c r="J19">
        <f t="shared" si="39"/>
        <v>287100</v>
      </c>
      <c r="K19">
        <f t="shared" si="39"/>
        <v>31273.9</v>
      </c>
      <c r="L19">
        <f t="shared" si="39"/>
        <v>144100</v>
      </c>
      <c r="M19">
        <f t="shared" si="39"/>
        <v>107000</v>
      </c>
    </row>
    <row r="20" spans="1:33" s="13" customFormat="1" x14ac:dyDescent="0.25">
      <c r="A20" s="11" t="s">
        <v>13</v>
      </c>
      <c r="B20" s="12">
        <f>(B19+B8)/B5</f>
        <v>2.2552699578403375</v>
      </c>
      <c r="C20" s="12">
        <f t="shared" ref="C20:M20" si="40">(C19+C8)/C5</f>
        <v>0.68565976200969603</v>
      </c>
      <c r="D20" s="12">
        <f t="shared" si="40"/>
        <v>0.98026392881587965</v>
      </c>
      <c r="E20" s="12">
        <f t="shared" si="40"/>
        <v>1.0494053361471209</v>
      </c>
      <c r="F20" s="12">
        <f t="shared" si="40"/>
        <v>1.2785469475187432</v>
      </c>
      <c r="G20" s="12">
        <f t="shared" si="40"/>
        <v>1.4097053388090348</v>
      </c>
      <c r="H20" s="12">
        <f t="shared" si="40"/>
        <v>2.2333635527450415</v>
      </c>
      <c r="I20" s="12">
        <f t="shared" si="40"/>
        <v>2.1052775119617224</v>
      </c>
      <c r="J20" s="12">
        <f t="shared" si="40"/>
        <v>0.90543130990415333</v>
      </c>
      <c r="K20" s="12">
        <f t="shared" si="40"/>
        <v>0.60158887205022737</v>
      </c>
      <c r="L20" s="12">
        <f t="shared" si="40"/>
        <v>0.93977624375148772</v>
      </c>
      <c r="M20" s="12">
        <f t="shared" si="40"/>
        <v>0.69251336898395721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 s="10" t="s">
        <v>14</v>
      </c>
      <c r="B21">
        <v>23.87</v>
      </c>
      <c r="C21">
        <v>17.27</v>
      </c>
      <c r="D21">
        <v>3.05</v>
      </c>
      <c r="E21">
        <v>19.11</v>
      </c>
      <c r="F21">
        <v>18.18</v>
      </c>
      <c r="G21">
        <v>11.05</v>
      </c>
      <c r="H21">
        <v>4.1399999999999997</v>
      </c>
      <c r="I21">
        <v>23.34</v>
      </c>
      <c r="J21">
        <v>13.04</v>
      </c>
      <c r="K21">
        <v>12.97</v>
      </c>
      <c r="L21">
        <v>11.21</v>
      </c>
      <c r="M21">
        <v>6.84</v>
      </c>
    </row>
    <row r="22" spans="1:33" x14ac:dyDescent="0.25">
      <c r="A22" s="10" t="s">
        <v>3</v>
      </c>
      <c r="B22">
        <f>B21*10000</f>
        <v>238700</v>
      </c>
      <c r="C22">
        <f t="shared" ref="C22:M22" si="41">C21*10000</f>
        <v>172700</v>
      </c>
      <c r="D22">
        <f t="shared" si="41"/>
        <v>30500</v>
      </c>
      <c r="E22">
        <f t="shared" si="41"/>
        <v>191100</v>
      </c>
      <c r="F22">
        <f t="shared" si="41"/>
        <v>181800</v>
      </c>
      <c r="G22">
        <f t="shared" si="41"/>
        <v>110500</v>
      </c>
      <c r="H22">
        <f t="shared" si="41"/>
        <v>41400</v>
      </c>
      <c r="I22">
        <f t="shared" si="41"/>
        <v>233400</v>
      </c>
      <c r="J22">
        <f t="shared" si="41"/>
        <v>130399.99999999999</v>
      </c>
      <c r="K22">
        <f t="shared" si="41"/>
        <v>129700</v>
      </c>
      <c r="L22">
        <f t="shared" si="41"/>
        <v>112100.00000000001</v>
      </c>
      <c r="M22">
        <f t="shared" si="41"/>
        <v>68400</v>
      </c>
    </row>
    <row r="23" spans="1:33" x14ac:dyDescent="0.25">
      <c r="A23" s="10" t="s">
        <v>15</v>
      </c>
      <c r="B23">
        <v>50.77</v>
      </c>
      <c r="C23">
        <v>54.15</v>
      </c>
      <c r="D23">
        <v>50.75</v>
      </c>
      <c r="E23">
        <v>51.95</v>
      </c>
      <c r="F23">
        <v>44.56</v>
      </c>
      <c r="G23">
        <v>14.29</v>
      </c>
      <c r="H23">
        <v>13.97</v>
      </c>
      <c r="I23">
        <v>7.4</v>
      </c>
      <c r="J23">
        <v>11.11</v>
      </c>
      <c r="K23">
        <v>12.23</v>
      </c>
      <c r="L23">
        <v>3.27</v>
      </c>
      <c r="M23">
        <v>2.64</v>
      </c>
    </row>
    <row r="24" spans="1:33" x14ac:dyDescent="0.25">
      <c r="A24" s="10" t="s">
        <v>3</v>
      </c>
      <c r="B24">
        <f>B23*10000</f>
        <v>507700.00000000006</v>
      </c>
      <c r="C24">
        <f t="shared" ref="C24" si="42">C23*10000</f>
        <v>541500</v>
      </c>
      <c r="D24">
        <f t="shared" ref="D24" si="43">D23*10000</f>
        <v>507500</v>
      </c>
      <c r="E24">
        <f t="shared" ref="E24" si="44">E23*10000</f>
        <v>519500</v>
      </c>
      <c r="F24">
        <f t="shared" ref="F24" si="45">F23*10000</f>
        <v>445600</v>
      </c>
      <c r="G24">
        <f t="shared" ref="G24" si="46">G23*10000</f>
        <v>142900</v>
      </c>
      <c r="H24">
        <f t="shared" ref="H24" si="47">H23*10000</f>
        <v>139700</v>
      </c>
      <c r="I24">
        <f t="shared" ref="I24" si="48">I23*10000</f>
        <v>74000</v>
      </c>
      <c r="J24">
        <f t="shared" ref="J24" si="49">J23*10000</f>
        <v>111100</v>
      </c>
      <c r="K24">
        <f t="shared" ref="K24" si="50">K23*10000</f>
        <v>122300</v>
      </c>
      <c r="L24">
        <f t="shared" ref="L24" si="51">L23*10000</f>
        <v>32700</v>
      </c>
      <c r="M24">
        <f t="shared" ref="M24" si="52">M23*10000</f>
        <v>26400</v>
      </c>
    </row>
    <row r="25" spans="1:33" x14ac:dyDescent="0.25">
      <c r="A25" s="10" t="s">
        <v>16</v>
      </c>
      <c r="B25">
        <f>AVERAGE(B24:C24)</f>
        <v>524600</v>
      </c>
      <c r="C25">
        <f t="shared" ref="C25:M25" si="53">AVERAGE(C24:D24)</f>
        <v>524500</v>
      </c>
      <c r="D25">
        <f t="shared" si="53"/>
        <v>513500</v>
      </c>
      <c r="E25">
        <f t="shared" si="53"/>
        <v>482550</v>
      </c>
      <c r="F25">
        <f t="shared" si="53"/>
        <v>294250</v>
      </c>
      <c r="G25">
        <f t="shared" si="53"/>
        <v>141300</v>
      </c>
      <c r="H25">
        <f t="shared" si="53"/>
        <v>106850</v>
      </c>
      <c r="I25">
        <f t="shared" si="53"/>
        <v>92550</v>
      </c>
      <c r="J25">
        <f t="shared" si="53"/>
        <v>116700</v>
      </c>
      <c r="K25">
        <f t="shared" si="53"/>
        <v>77500</v>
      </c>
      <c r="L25">
        <f t="shared" si="53"/>
        <v>29550</v>
      </c>
      <c r="M25">
        <f t="shared" si="53"/>
        <v>26400</v>
      </c>
    </row>
    <row r="26" spans="1:33" x14ac:dyDescent="0.25">
      <c r="A26" s="10" t="s">
        <v>17</v>
      </c>
      <c r="B26">
        <v>320.85000000000002</v>
      </c>
      <c r="C26">
        <v>186.53</v>
      </c>
      <c r="D26">
        <v>178.51</v>
      </c>
      <c r="E26">
        <v>174.1</v>
      </c>
      <c r="F26">
        <v>173.12</v>
      </c>
      <c r="G26">
        <v>181.29</v>
      </c>
      <c r="H26">
        <v>188.88</v>
      </c>
      <c r="I26">
        <v>181.65</v>
      </c>
      <c r="J26">
        <v>103.35</v>
      </c>
      <c r="K26">
        <v>67.38</v>
      </c>
      <c r="L26">
        <v>60.62</v>
      </c>
      <c r="M26">
        <v>64.3</v>
      </c>
    </row>
    <row r="27" spans="1:33" x14ac:dyDescent="0.25">
      <c r="A27" s="10" t="s">
        <v>3</v>
      </c>
      <c r="B27">
        <f>B26*10000</f>
        <v>3208500</v>
      </c>
      <c r="C27">
        <f t="shared" ref="C27" si="54">C26*10000</f>
        <v>1865300</v>
      </c>
      <c r="D27">
        <f t="shared" ref="D27" si="55">D26*10000</f>
        <v>1785100</v>
      </c>
      <c r="E27">
        <f t="shared" ref="E27" si="56">E26*10000</f>
        <v>1741000</v>
      </c>
      <c r="F27">
        <f t="shared" ref="F27" si="57">F26*10000</f>
        <v>1731200</v>
      </c>
      <c r="G27">
        <f t="shared" ref="G27" si="58">G26*10000</f>
        <v>1812900</v>
      </c>
      <c r="H27">
        <f t="shared" ref="H27" si="59">H26*10000</f>
        <v>1888800</v>
      </c>
      <c r="I27">
        <f t="shared" ref="I27" si="60">I26*10000</f>
        <v>1816500</v>
      </c>
      <c r="J27">
        <f t="shared" ref="J27" si="61">J26*10000</f>
        <v>1033500</v>
      </c>
      <c r="K27">
        <f t="shared" ref="K27" si="62">K26*10000</f>
        <v>673800</v>
      </c>
      <c r="L27">
        <f t="shared" ref="L27" si="63">L26*10000</f>
        <v>606200</v>
      </c>
      <c r="M27">
        <f t="shared" ref="M27" si="64">M26*10000</f>
        <v>643000</v>
      </c>
    </row>
    <row r="28" spans="1:33" x14ac:dyDescent="0.25">
      <c r="A28" s="10" t="s">
        <v>18</v>
      </c>
      <c r="B28">
        <f>AVERAGE(B27:C27)</f>
        <v>2536900</v>
      </c>
      <c r="C28">
        <f t="shared" ref="C28" si="65">AVERAGE(C27:D27)</f>
        <v>1825200</v>
      </c>
      <c r="D28">
        <f t="shared" ref="D28" si="66">AVERAGE(D27:E27)</f>
        <v>1763050</v>
      </c>
      <c r="E28">
        <f t="shared" ref="E28" si="67">AVERAGE(E27:F27)</f>
        <v>1736100</v>
      </c>
      <c r="F28">
        <f t="shared" ref="F28" si="68">AVERAGE(F27:G27)</f>
        <v>1772050</v>
      </c>
      <c r="G28">
        <f t="shared" ref="G28" si="69">AVERAGE(G27:H27)</f>
        <v>1850850</v>
      </c>
      <c r="H28">
        <f t="shared" ref="H28" si="70">AVERAGE(H27:I27)</f>
        <v>1852650</v>
      </c>
      <c r="I28">
        <f t="shared" ref="I28" si="71">AVERAGE(I27:J27)</f>
        <v>1425000</v>
      </c>
      <c r="J28">
        <f t="shared" ref="J28" si="72">AVERAGE(J27:K27)</f>
        <v>853650</v>
      </c>
      <c r="K28">
        <f t="shared" ref="K28" si="73">AVERAGE(K27:L27)</f>
        <v>640000</v>
      </c>
      <c r="L28">
        <f t="shared" ref="L28" si="74">AVERAGE(L27:M27)</f>
        <v>624600</v>
      </c>
      <c r="M28">
        <f t="shared" ref="M28" si="75">AVERAGE(M27:N27)</f>
        <v>643000</v>
      </c>
    </row>
    <row r="29" spans="1:33" x14ac:dyDescent="0.25">
      <c r="A29" s="11" t="s">
        <v>19</v>
      </c>
      <c r="B29" s="14">
        <f>B22/(B28+B25)</f>
        <v>7.7968316184876693E-2</v>
      </c>
      <c r="C29" s="14">
        <f t="shared" ref="C29:M29" si="76">C22/(C28+C25)</f>
        <v>7.34987445205771E-2</v>
      </c>
      <c r="D29" s="14">
        <f t="shared" si="76"/>
        <v>1.339746546309108E-2</v>
      </c>
      <c r="E29" s="14">
        <f t="shared" si="76"/>
        <v>8.6133459536204451E-2</v>
      </c>
      <c r="F29" s="14">
        <f t="shared" si="76"/>
        <v>8.7983351885011857E-2</v>
      </c>
      <c r="G29" s="14">
        <f t="shared" si="76"/>
        <v>5.5467710764751647E-2</v>
      </c>
      <c r="H29" s="14">
        <f t="shared" si="76"/>
        <v>2.1127838734371011E-2</v>
      </c>
      <c r="I29" s="14">
        <f t="shared" si="76"/>
        <v>0.15380053375506572</v>
      </c>
      <c r="J29" s="14">
        <f t="shared" si="76"/>
        <v>0.13438450043798628</v>
      </c>
      <c r="K29" s="14">
        <f t="shared" si="76"/>
        <v>0.18076655052264809</v>
      </c>
      <c r="L29" s="14">
        <f t="shared" si="76"/>
        <v>0.17136742337384395</v>
      </c>
      <c r="M29" s="14">
        <f t="shared" si="76"/>
        <v>0.10218105766357932</v>
      </c>
    </row>
    <row r="30" spans="1:33" x14ac:dyDescent="0.25">
      <c r="A30" s="10" t="s">
        <v>20</v>
      </c>
      <c r="B30">
        <v>118.15</v>
      </c>
      <c r="C30">
        <v>72.31</v>
      </c>
      <c r="D30">
        <v>31.88</v>
      </c>
      <c r="E30">
        <v>128.72</v>
      </c>
      <c r="F30">
        <v>92.79</v>
      </c>
      <c r="G30">
        <v>58.94</v>
      </c>
      <c r="H30">
        <v>27.69</v>
      </c>
      <c r="I30">
        <v>96.14</v>
      </c>
      <c r="J30">
        <v>44.09</v>
      </c>
      <c r="K30">
        <v>77.650000000000006</v>
      </c>
      <c r="L30">
        <v>61.16</v>
      </c>
      <c r="M30">
        <v>48.83</v>
      </c>
    </row>
    <row r="31" spans="1:33" x14ac:dyDescent="0.25">
      <c r="A31" s="10" t="s">
        <v>3</v>
      </c>
      <c r="B31">
        <f>B30*10000</f>
        <v>1181500</v>
      </c>
      <c r="C31">
        <f t="shared" ref="C31" si="77">C30*10000</f>
        <v>723100</v>
      </c>
      <c r="D31">
        <f t="shared" ref="D31" si="78">D30*10000</f>
        <v>318800</v>
      </c>
      <c r="E31">
        <f t="shared" ref="E31" si="79">E30*10000</f>
        <v>1287200</v>
      </c>
      <c r="F31">
        <f t="shared" ref="F31" si="80">F30*10000</f>
        <v>927900.00000000012</v>
      </c>
      <c r="G31">
        <f t="shared" ref="G31" si="81">G30*10000</f>
        <v>589400</v>
      </c>
      <c r="H31">
        <f t="shared" ref="H31" si="82">H30*10000</f>
        <v>276900</v>
      </c>
      <c r="I31">
        <f t="shared" ref="I31" si="83">I30*10000</f>
        <v>961400</v>
      </c>
      <c r="J31">
        <f t="shared" ref="J31" si="84">J30*10000</f>
        <v>440900.00000000006</v>
      </c>
      <c r="K31">
        <f t="shared" ref="K31" si="85">K30*10000</f>
        <v>776500</v>
      </c>
      <c r="L31">
        <f t="shared" ref="L31" si="86">L30*10000</f>
        <v>611600</v>
      </c>
      <c r="M31">
        <f t="shared" ref="M31" si="87">M30*10000</f>
        <v>488300</v>
      </c>
    </row>
    <row r="32" spans="1:33" x14ac:dyDescent="0.25">
      <c r="A32" s="10" t="s">
        <v>21</v>
      </c>
      <c r="B32">
        <v>44.23</v>
      </c>
      <c r="C32">
        <v>26.59</v>
      </c>
      <c r="D32">
        <v>10.97</v>
      </c>
      <c r="E32">
        <v>50.06</v>
      </c>
      <c r="F32">
        <v>36.6</v>
      </c>
      <c r="G32">
        <v>22.84</v>
      </c>
      <c r="H32">
        <v>10.56</v>
      </c>
      <c r="I32">
        <v>37.770000000000003</v>
      </c>
      <c r="J32">
        <v>17.559999999999999</v>
      </c>
      <c r="K32">
        <v>32.4</v>
      </c>
      <c r="L32">
        <v>24.82</v>
      </c>
      <c r="M32">
        <v>16.79</v>
      </c>
    </row>
    <row r="33" spans="1:13" x14ac:dyDescent="0.25">
      <c r="A33" s="10" t="s">
        <v>3</v>
      </c>
      <c r="B33">
        <f>B32*10000</f>
        <v>442299.99999999994</v>
      </c>
      <c r="C33">
        <f t="shared" ref="C33" si="88">C32*10000</f>
        <v>265900</v>
      </c>
      <c r="D33">
        <f t="shared" ref="D33" si="89">D32*10000</f>
        <v>109700</v>
      </c>
      <c r="E33">
        <f t="shared" ref="E33" si="90">E32*10000</f>
        <v>500600</v>
      </c>
      <c r="F33">
        <f t="shared" ref="F33" si="91">F32*10000</f>
        <v>366000</v>
      </c>
      <c r="G33">
        <f t="shared" ref="G33" si="92">G32*10000</f>
        <v>228400</v>
      </c>
      <c r="H33">
        <f t="shared" ref="H33" si="93">H32*10000</f>
        <v>105600</v>
      </c>
      <c r="I33">
        <f t="shared" ref="I33" si="94">I32*10000</f>
        <v>377700.00000000006</v>
      </c>
      <c r="J33">
        <f t="shared" ref="J33" si="95">J32*10000</f>
        <v>175600</v>
      </c>
      <c r="K33">
        <f t="shared" ref="K33" si="96">K32*10000</f>
        <v>324000</v>
      </c>
      <c r="L33">
        <f t="shared" ref="L33" si="97">L32*10000</f>
        <v>248200</v>
      </c>
      <c r="M33">
        <f t="shared" ref="M33" si="98">M32*10000</f>
        <v>167900</v>
      </c>
    </row>
    <row r="34" spans="1:13" x14ac:dyDescent="0.25">
      <c r="A34" s="11" t="s">
        <v>22</v>
      </c>
      <c r="B34" s="12">
        <f>B33/B31</f>
        <v>0.37435463393990687</v>
      </c>
      <c r="C34" s="12">
        <f t="shared" ref="C34:M34" si="99">C33/C31</f>
        <v>0.36772230673489142</v>
      </c>
      <c r="D34" s="12">
        <f t="shared" si="99"/>
        <v>0.34410288582183185</v>
      </c>
      <c r="E34" s="12">
        <f t="shared" si="99"/>
        <v>0.38890615288999381</v>
      </c>
      <c r="F34" s="12">
        <f t="shared" si="99"/>
        <v>0.3944390559327513</v>
      </c>
      <c r="G34" s="12">
        <f t="shared" si="99"/>
        <v>0.3875127248048863</v>
      </c>
      <c r="H34" s="12">
        <f t="shared" si="99"/>
        <v>0.38136511375947996</v>
      </c>
      <c r="I34" s="12">
        <f t="shared" si="99"/>
        <v>0.39286457249843981</v>
      </c>
      <c r="J34" s="12">
        <f t="shared" si="99"/>
        <v>0.39827625311862097</v>
      </c>
      <c r="K34" s="12">
        <f t="shared" si="99"/>
        <v>0.41725692208628462</v>
      </c>
      <c r="L34" s="12">
        <f t="shared" si="99"/>
        <v>0.40582079790712883</v>
      </c>
      <c r="M34" s="12">
        <f t="shared" si="99"/>
        <v>0.34384599631374158</v>
      </c>
    </row>
    <row r="35" spans="1:13" x14ac:dyDescent="0.25">
      <c r="A35" s="10" t="s">
        <v>23</v>
      </c>
      <c r="B35">
        <v>124.3</v>
      </c>
      <c r="C35">
        <v>122.22</v>
      </c>
      <c r="D35">
        <v>123.81</v>
      </c>
      <c r="E35">
        <v>118.29</v>
      </c>
      <c r="F35">
        <v>100.58</v>
      </c>
      <c r="G35">
        <v>62.99</v>
      </c>
      <c r="H35">
        <v>48.76</v>
      </c>
      <c r="I35">
        <v>45.02</v>
      </c>
      <c r="J35">
        <v>58.06</v>
      </c>
      <c r="K35">
        <v>58.42</v>
      </c>
      <c r="L35">
        <v>45.28</v>
      </c>
      <c r="M35">
        <v>32.56</v>
      </c>
    </row>
    <row r="36" spans="1:13" x14ac:dyDescent="0.25">
      <c r="A36" s="10" t="s">
        <v>3</v>
      </c>
      <c r="B36">
        <f>B35*10000</f>
        <v>1243000</v>
      </c>
      <c r="C36">
        <f t="shared" ref="C36" si="100">C35*10000</f>
        <v>1222200</v>
      </c>
      <c r="D36">
        <f t="shared" ref="D36" si="101">D35*10000</f>
        <v>1238100</v>
      </c>
      <c r="E36">
        <f t="shared" ref="E36" si="102">E35*10000</f>
        <v>1182900</v>
      </c>
      <c r="F36">
        <f t="shared" ref="F36" si="103">F35*10000</f>
        <v>1005800</v>
      </c>
      <c r="G36">
        <f t="shared" ref="G36" si="104">G35*10000</f>
        <v>629900</v>
      </c>
      <c r="H36">
        <f t="shared" ref="H36" si="105">H35*10000</f>
        <v>487600</v>
      </c>
      <c r="I36">
        <f t="shared" ref="I36" si="106">I35*10000</f>
        <v>450200.00000000006</v>
      </c>
      <c r="J36">
        <f t="shared" ref="J36" si="107">J35*10000</f>
        <v>580600</v>
      </c>
      <c r="K36">
        <f t="shared" ref="K36" si="108">K35*10000</f>
        <v>584200</v>
      </c>
      <c r="L36">
        <f t="shared" ref="L36" si="109">L35*10000</f>
        <v>452800</v>
      </c>
      <c r="M36">
        <f t="shared" ref="M36" si="110">M35*10000</f>
        <v>325600</v>
      </c>
    </row>
    <row r="37" spans="1:13" x14ac:dyDescent="0.25">
      <c r="A37" s="10" t="s">
        <v>17</v>
      </c>
      <c r="B37">
        <v>320.85000000000002</v>
      </c>
      <c r="C37">
        <v>186.53</v>
      </c>
      <c r="D37">
        <v>178.51</v>
      </c>
      <c r="E37">
        <v>174.1</v>
      </c>
      <c r="F37">
        <v>173.12</v>
      </c>
      <c r="G37">
        <v>181.29</v>
      </c>
      <c r="H37">
        <v>188.88</v>
      </c>
      <c r="I37">
        <v>181.65</v>
      </c>
      <c r="J37">
        <v>103.35</v>
      </c>
      <c r="K37">
        <v>67.38</v>
      </c>
      <c r="L37">
        <v>60.62</v>
      </c>
      <c r="M37">
        <v>64.3</v>
      </c>
    </row>
    <row r="38" spans="1:13" x14ac:dyDescent="0.25">
      <c r="A38" s="10" t="s">
        <v>3</v>
      </c>
      <c r="B38">
        <f>B37*10000</f>
        <v>3208500</v>
      </c>
      <c r="C38">
        <f t="shared" ref="C38" si="111">C37*10000</f>
        <v>1865300</v>
      </c>
      <c r="D38">
        <f t="shared" ref="D38" si="112">D37*10000</f>
        <v>1785100</v>
      </c>
      <c r="E38">
        <f t="shared" ref="E38" si="113">E37*10000</f>
        <v>1741000</v>
      </c>
      <c r="F38">
        <f t="shared" ref="F38" si="114">F37*10000</f>
        <v>1731200</v>
      </c>
      <c r="G38">
        <f t="shared" ref="G38" si="115">G37*10000</f>
        <v>1812900</v>
      </c>
      <c r="H38">
        <f t="shared" ref="H38" si="116">H37*10000</f>
        <v>1888800</v>
      </c>
      <c r="I38">
        <f t="shared" ref="I38" si="117">I37*10000</f>
        <v>1816500</v>
      </c>
      <c r="J38">
        <f t="shared" ref="J38" si="118">J37*10000</f>
        <v>1033500</v>
      </c>
      <c r="K38">
        <f t="shared" ref="K38" si="119">K37*10000</f>
        <v>673800</v>
      </c>
      <c r="L38">
        <f t="shared" ref="L38" si="120">L37*10000</f>
        <v>606200</v>
      </c>
      <c r="M38">
        <f t="shared" ref="M38" si="121">M37*10000</f>
        <v>643000</v>
      </c>
    </row>
    <row r="39" spans="1:13" x14ac:dyDescent="0.25">
      <c r="A39" s="15" t="s">
        <v>24</v>
      </c>
      <c r="B39" s="16">
        <f>B36/B38</f>
        <v>0.38740844631447718</v>
      </c>
      <c r="C39" s="16">
        <f t="shared" ref="C39:M39" si="122">C36/C38</f>
        <v>0.6552297217605747</v>
      </c>
      <c r="D39" s="16">
        <f t="shared" si="122"/>
        <v>0.69357458965884267</v>
      </c>
      <c r="E39" s="16">
        <f t="shared" si="122"/>
        <v>0.67943710511200461</v>
      </c>
      <c r="F39" s="16">
        <f t="shared" si="122"/>
        <v>0.58098428835489835</v>
      </c>
      <c r="G39" s="16">
        <f t="shared" si="122"/>
        <v>0.34745435490098736</v>
      </c>
      <c r="H39" s="16">
        <f t="shared" si="122"/>
        <v>0.25815332486234649</v>
      </c>
      <c r="I39" s="16">
        <f t="shared" si="122"/>
        <v>0.24783925130745943</v>
      </c>
      <c r="J39" s="16">
        <f t="shared" si="122"/>
        <v>0.56178035800677306</v>
      </c>
      <c r="K39" s="16">
        <f t="shared" si="122"/>
        <v>0.86702285544672009</v>
      </c>
      <c r="L39" s="16">
        <f t="shared" si="122"/>
        <v>0.74694820191355993</v>
      </c>
      <c r="M39" s="16">
        <f t="shared" si="122"/>
        <v>0.50637636080870918</v>
      </c>
    </row>
    <row r="40" spans="1:13" x14ac:dyDescent="0.25">
      <c r="A40" s="11" t="s">
        <v>25</v>
      </c>
      <c r="B40" s="12">
        <v>126.35245881967215</v>
      </c>
      <c r="C40" s="12">
        <v>111.39538455384617</v>
      </c>
      <c r="D40" s="12">
        <v>83.212146816666689</v>
      </c>
      <c r="E40" s="12">
        <v>75.372126887096769</v>
      </c>
      <c r="F40" s="12">
        <v>66.256338145161294</v>
      </c>
      <c r="G40" s="12">
        <v>75.700659753846139</v>
      </c>
      <c r="H40" s="12">
        <v>65.441045610169496</v>
      </c>
      <c r="I40" s="12">
        <v>58.124999850000016</v>
      </c>
      <c r="J40" s="12">
        <v>48.207763909090907</v>
      </c>
      <c r="K40" s="12" t="s">
        <v>26</v>
      </c>
      <c r="L40" s="12" t="s">
        <v>26</v>
      </c>
      <c r="M40" s="1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ADD5-A8BF-462D-9D67-7FB692409AC9}">
  <dimension ref="A1:O506"/>
  <sheetViews>
    <sheetView topLeftCell="A8" workbookViewId="0">
      <selection activeCell="T30" sqref="T30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7" t="s">
        <v>27</v>
      </c>
      <c r="B1" s="17" t="s">
        <v>28</v>
      </c>
      <c r="C1" t="s">
        <v>29</v>
      </c>
      <c r="D1" t="s">
        <v>30</v>
      </c>
      <c r="E1" t="s">
        <v>31</v>
      </c>
    </row>
    <row r="2" spans="1:5" x14ac:dyDescent="0.25">
      <c r="A2" s="18">
        <v>43447</v>
      </c>
      <c r="B2" s="17">
        <v>48.571399999999997</v>
      </c>
      <c r="C2">
        <f>YEAR(A2)</f>
        <v>2018</v>
      </c>
      <c r="D2">
        <f>ROUNDUP(MONTH(A2)/3,0)</f>
        <v>4</v>
      </c>
      <c r="E2">
        <f>ROUND((D2/2),0)</f>
        <v>2</v>
      </c>
    </row>
    <row r="3" spans="1:5" x14ac:dyDescent="0.25">
      <c r="A3" s="18">
        <v>43448</v>
      </c>
      <c r="B3" s="17">
        <v>48.571399999999997</v>
      </c>
      <c r="C3">
        <f t="shared" ref="C3:C66" si="0">YEAR(A3)</f>
        <v>2018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8">
        <v>43451</v>
      </c>
      <c r="B4" s="17">
        <v>48.571399999999997</v>
      </c>
      <c r="C4">
        <f t="shared" si="0"/>
        <v>2018</v>
      </c>
      <c r="D4">
        <f t="shared" si="1"/>
        <v>4</v>
      </c>
      <c r="E4">
        <f t="shared" si="2"/>
        <v>2</v>
      </c>
    </row>
    <row r="5" spans="1:5" x14ac:dyDescent="0.25">
      <c r="A5" s="18">
        <v>43452</v>
      </c>
      <c r="B5" s="17">
        <v>48.5</v>
      </c>
      <c r="C5">
        <f t="shared" si="0"/>
        <v>2018</v>
      </c>
      <c r="D5">
        <f t="shared" si="1"/>
        <v>4</v>
      </c>
      <c r="E5">
        <f t="shared" si="2"/>
        <v>2</v>
      </c>
    </row>
    <row r="6" spans="1:5" x14ac:dyDescent="0.25">
      <c r="A6" s="18">
        <v>43453</v>
      </c>
      <c r="B6" s="17">
        <v>48.214297999999999</v>
      </c>
      <c r="C6">
        <f t="shared" si="0"/>
        <v>2018</v>
      </c>
      <c r="D6">
        <f t="shared" si="1"/>
        <v>4</v>
      </c>
      <c r="E6">
        <f t="shared" si="2"/>
        <v>2</v>
      </c>
    </row>
    <row r="7" spans="1:5" x14ac:dyDescent="0.25">
      <c r="A7" s="18">
        <v>43454</v>
      </c>
      <c r="B7" s="17">
        <v>47.857101</v>
      </c>
      <c r="C7">
        <f t="shared" si="0"/>
        <v>2018</v>
      </c>
      <c r="D7">
        <f t="shared" si="1"/>
        <v>4</v>
      </c>
      <c r="E7">
        <f t="shared" si="2"/>
        <v>2</v>
      </c>
    </row>
    <row r="8" spans="1:5" x14ac:dyDescent="0.25">
      <c r="A8" s="18">
        <v>43455</v>
      </c>
      <c r="B8" s="17">
        <v>47.857101</v>
      </c>
      <c r="C8">
        <f t="shared" si="0"/>
        <v>2018</v>
      </c>
      <c r="D8">
        <f t="shared" si="1"/>
        <v>4</v>
      </c>
      <c r="E8">
        <f t="shared" si="2"/>
        <v>2</v>
      </c>
    </row>
    <row r="9" spans="1:5" x14ac:dyDescent="0.25">
      <c r="A9" s="18">
        <v>43458</v>
      </c>
      <c r="B9" s="17">
        <v>47.857101</v>
      </c>
      <c r="C9">
        <f t="shared" si="0"/>
        <v>2018</v>
      </c>
      <c r="D9">
        <f t="shared" si="1"/>
        <v>4</v>
      </c>
      <c r="E9">
        <f t="shared" si="2"/>
        <v>2</v>
      </c>
    </row>
    <row r="10" spans="1:5" x14ac:dyDescent="0.25">
      <c r="A10" s="18">
        <v>43461</v>
      </c>
      <c r="B10" s="17">
        <v>47.857101</v>
      </c>
      <c r="C10">
        <f t="shared" si="0"/>
        <v>2018</v>
      </c>
      <c r="D10">
        <f t="shared" si="1"/>
        <v>4</v>
      </c>
      <c r="E10">
        <f t="shared" si="2"/>
        <v>2</v>
      </c>
    </row>
    <row r="11" spans="1:5" x14ac:dyDescent="0.25">
      <c r="A11" s="18">
        <v>43462</v>
      </c>
      <c r="B11" s="17">
        <v>47.857101</v>
      </c>
      <c r="C11">
        <f t="shared" si="0"/>
        <v>2018</v>
      </c>
      <c r="D11">
        <f t="shared" si="1"/>
        <v>4</v>
      </c>
      <c r="E11">
        <f t="shared" si="2"/>
        <v>2</v>
      </c>
    </row>
    <row r="12" spans="1:5" x14ac:dyDescent="0.25">
      <c r="A12" s="18">
        <v>43465</v>
      </c>
      <c r="B12" s="17">
        <v>48.571399999999997</v>
      </c>
      <c r="C12">
        <f t="shared" si="0"/>
        <v>2018</v>
      </c>
      <c r="D12">
        <f t="shared" si="1"/>
        <v>4</v>
      </c>
      <c r="E12">
        <f t="shared" si="2"/>
        <v>2</v>
      </c>
    </row>
    <row r="13" spans="1:5" x14ac:dyDescent="0.25">
      <c r="A13" s="18">
        <v>43467</v>
      </c>
      <c r="B13" s="17">
        <v>48.5</v>
      </c>
      <c r="C13">
        <f t="shared" si="0"/>
        <v>2019</v>
      </c>
      <c r="D13">
        <f t="shared" si="1"/>
        <v>1</v>
      </c>
      <c r="E13">
        <f t="shared" si="2"/>
        <v>1</v>
      </c>
    </row>
    <row r="14" spans="1:5" x14ac:dyDescent="0.25">
      <c r="A14" s="18">
        <v>43468</v>
      </c>
      <c r="B14" s="17">
        <v>48.142899</v>
      </c>
      <c r="C14">
        <f t="shared" si="0"/>
        <v>2019</v>
      </c>
      <c r="D14">
        <f t="shared" si="1"/>
        <v>1</v>
      </c>
      <c r="E14">
        <f t="shared" si="2"/>
        <v>1</v>
      </c>
    </row>
    <row r="15" spans="1:5" x14ac:dyDescent="0.25">
      <c r="A15" s="18">
        <v>43469</v>
      </c>
      <c r="B15" s="17">
        <v>47.821399999999997</v>
      </c>
      <c r="C15">
        <f t="shared" si="0"/>
        <v>2019</v>
      </c>
      <c r="D15">
        <f t="shared" si="1"/>
        <v>1</v>
      </c>
      <c r="E15">
        <f t="shared" si="2"/>
        <v>1</v>
      </c>
    </row>
    <row r="16" spans="1:5" x14ac:dyDescent="0.25">
      <c r="A16" s="18">
        <v>43472</v>
      </c>
      <c r="B16" s="17">
        <v>47.5</v>
      </c>
      <c r="C16">
        <f t="shared" si="0"/>
        <v>2019</v>
      </c>
      <c r="D16">
        <f t="shared" si="1"/>
        <v>1</v>
      </c>
      <c r="E16">
        <f t="shared" si="2"/>
        <v>1</v>
      </c>
    </row>
    <row r="17" spans="1:12" x14ac:dyDescent="0.25">
      <c r="A17" s="18">
        <v>43473</v>
      </c>
      <c r="B17" s="17">
        <v>48.571399999999997</v>
      </c>
      <c r="C17">
        <f t="shared" si="0"/>
        <v>2019</v>
      </c>
      <c r="D17">
        <f t="shared" si="1"/>
        <v>1</v>
      </c>
      <c r="E17">
        <f t="shared" si="2"/>
        <v>1</v>
      </c>
    </row>
    <row r="18" spans="1:12" x14ac:dyDescent="0.25">
      <c r="A18" s="18">
        <v>43474</v>
      </c>
      <c r="B18" s="17">
        <v>48.571399999999997</v>
      </c>
      <c r="C18">
        <f t="shared" si="0"/>
        <v>2019</v>
      </c>
      <c r="D18">
        <f t="shared" si="1"/>
        <v>1</v>
      </c>
      <c r="E18">
        <f t="shared" si="2"/>
        <v>1</v>
      </c>
    </row>
    <row r="19" spans="1:12" x14ac:dyDescent="0.25">
      <c r="A19" s="18">
        <v>43475</v>
      </c>
      <c r="B19" s="17">
        <v>48.428600000000003</v>
      </c>
      <c r="C19">
        <f t="shared" si="0"/>
        <v>2019</v>
      </c>
      <c r="D19">
        <f t="shared" si="1"/>
        <v>1</v>
      </c>
      <c r="E19">
        <f t="shared" si="2"/>
        <v>1</v>
      </c>
    </row>
    <row r="20" spans="1:12" x14ac:dyDescent="0.25">
      <c r="A20" s="18">
        <v>43476</v>
      </c>
      <c r="B20" s="17">
        <v>48.25</v>
      </c>
      <c r="C20">
        <f t="shared" si="0"/>
        <v>2019</v>
      </c>
      <c r="D20">
        <f t="shared" si="1"/>
        <v>1</v>
      </c>
      <c r="E20">
        <f t="shared" si="2"/>
        <v>1</v>
      </c>
    </row>
    <row r="21" spans="1:12" x14ac:dyDescent="0.25">
      <c r="A21" s="18">
        <v>43479</v>
      </c>
      <c r="B21" s="17">
        <v>47.642899</v>
      </c>
      <c r="C21">
        <f t="shared" si="0"/>
        <v>2019</v>
      </c>
      <c r="D21">
        <f t="shared" si="1"/>
        <v>1</v>
      </c>
      <c r="E21">
        <f t="shared" si="2"/>
        <v>1</v>
      </c>
    </row>
    <row r="22" spans="1:12" x14ac:dyDescent="0.25">
      <c r="A22" s="18">
        <v>43480</v>
      </c>
      <c r="B22" s="17">
        <v>48.285702000000001</v>
      </c>
      <c r="C22">
        <f t="shared" si="0"/>
        <v>2019</v>
      </c>
      <c r="D22">
        <f t="shared" si="1"/>
        <v>1</v>
      </c>
      <c r="E22">
        <f t="shared" si="2"/>
        <v>1</v>
      </c>
    </row>
    <row r="23" spans="1:12" x14ac:dyDescent="0.25">
      <c r="A23" s="18">
        <v>43481</v>
      </c>
      <c r="B23" s="17">
        <v>48.214297999999999</v>
      </c>
      <c r="C23">
        <f t="shared" si="0"/>
        <v>2019</v>
      </c>
      <c r="D23">
        <f t="shared" si="1"/>
        <v>1</v>
      </c>
      <c r="E23">
        <f t="shared" si="2"/>
        <v>1</v>
      </c>
    </row>
    <row r="24" spans="1:12" x14ac:dyDescent="0.25">
      <c r="A24" s="18">
        <v>43482</v>
      </c>
      <c r="B24" s="17">
        <v>49.142899</v>
      </c>
      <c r="C24">
        <f t="shared" si="0"/>
        <v>2019</v>
      </c>
      <c r="D24">
        <f t="shared" si="1"/>
        <v>1</v>
      </c>
      <c r="E24">
        <f t="shared" si="2"/>
        <v>1</v>
      </c>
    </row>
    <row r="25" spans="1:12" x14ac:dyDescent="0.25">
      <c r="A25" s="18">
        <v>43483</v>
      </c>
      <c r="B25" s="17">
        <v>50</v>
      </c>
      <c r="C25">
        <f t="shared" si="0"/>
        <v>2019</v>
      </c>
      <c r="D25">
        <f t="shared" si="1"/>
        <v>1</v>
      </c>
      <c r="E25">
        <f t="shared" si="2"/>
        <v>1</v>
      </c>
      <c r="G25" s="19" t="s">
        <v>32</v>
      </c>
      <c r="H25" s="19" t="s">
        <v>29</v>
      </c>
    </row>
    <row r="26" spans="1:12" x14ac:dyDescent="0.25">
      <c r="A26" s="18">
        <v>43486</v>
      </c>
      <c r="B26" s="17">
        <v>55.321399999999997</v>
      </c>
      <c r="C26">
        <f t="shared" si="0"/>
        <v>2019</v>
      </c>
      <c r="D26">
        <f t="shared" si="1"/>
        <v>1</v>
      </c>
      <c r="E26">
        <f t="shared" si="2"/>
        <v>1</v>
      </c>
      <c r="G26" s="19" t="s">
        <v>30</v>
      </c>
      <c r="H26">
        <v>2018</v>
      </c>
      <c r="I26">
        <v>2019</v>
      </c>
      <c r="J26">
        <v>2020</v>
      </c>
      <c r="K26" t="s">
        <v>33</v>
      </c>
      <c r="L26" t="s">
        <v>34</v>
      </c>
    </row>
    <row r="27" spans="1:12" x14ac:dyDescent="0.25">
      <c r="A27" s="18">
        <v>43487</v>
      </c>
      <c r="B27" s="17">
        <v>53.571399999999997</v>
      </c>
      <c r="C27">
        <f t="shared" si="0"/>
        <v>2019</v>
      </c>
      <c r="D27">
        <f t="shared" si="1"/>
        <v>1</v>
      </c>
      <c r="E27">
        <f t="shared" si="2"/>
        <v>1</v>
      </c>
      <c r="G27">
        <v>1</v>
      </c>
      <c r="H27" s="20"/>
      <c r="I27" s="20">
        <v>58.124999850000016</v>
      </c>
      <c r="J27" s="20">
        <v>75.372126887096769</v>
      </c>
      <c r="K27" s="20"/>
      <c r="L27" s="20">
        <v>66.889933262295116</v>
      </c>
    </row>
    <row r="28" spans="1:12" x14ac:dyDescent="0.25">
      <c r="A28" s="18">
        <v>43488</v>
      </c>
      <c r="B28" s="17">
        <v>53.571399999999997</v>
      </c>
      <c r="C28">
        <f t="shared" si="0"/>
        <v>2019</v>
      </c>
      <c r="D28">
        <f t="shared" si="1"/>
        <v>1</v>
      </c>
      <c r="E28">
        <f t="shared" si="2"/>
        <v>1</v>
      </c>
      <c r="G28">
        <v>2</v>
      </c>
      <c r="H28" s="20"/>
      <c r="I28" s="20">
        <v>65.441045610169496</v>
      </c>
      <c r="J28" s="20">
        <v>83.212146816666689</v>
      </c>
      <c r="K28" s="20"/>
      <c r="L28" s="20">
        <v>74.401264705882369</v>
      </c>
    </row>
    <row r="29" spans="1:12" x14ac:dyDescent="0.25">
      <c r="A29" s="18">
        <v>43489</v>
      </c>
      <c r="B29" s="17">
        <v>54.392899</v>
      </c>
      <c r="C29">
        <f t="shared" si="0"/>
        <v>2019</v>
      </c>
      <c r="D29">
        <f t="shared" si="1"/>
        <v>1</v>
      </c>
      <c r="E29">
        <f t="shared" si="2"/>
        <v>1</v>
      </c>
      <c r="G29">
        <v>3</v>
      </c>
      <c r="H29" s="20"/>
      <c r="I29" s="20">
        <v>75.700659753846139</v>
      </c>
      <c r="J29" s="20">
        <v>111.39538455384617</v>
      </c>
      <c r="K29" s="20"/>
      <c r="L29" s="20">
        <v>93.548022153846148</v>
      </c>
    </row>
    <row r="30" spans="1:12" x14ac:dyDescent="0.25">
      <c r="A30" s="18">
        <v>43490</v>
      </c>
      <c r="B30" s="17">
        <v>54.142899</v>
      </c>
      <c r="C30">
        <f t="shared" si="0"/>
        <v>2019</v>
      </c>
      <c r="D30">
        <f t="shared" si="1"/>
        <v>1</v>
      </c>
      <c r="E30">
        <f t="shared" si="2"/>
        <v>1</v>
      </c>
      <c r="G30">
        <v>4</v>
      </c>
      <c r="H30" s="20">
        <v>48.207763909090907</v>
      </c>
      <c r="I30" s="20">
        <v>66.256338145161294</v>
      </c>
      <c r="J30" s="20">
        <v>126.35245881967215</v>
      </c>
      <c r="K30" s="20"/>
      <c r="L30" s="20">
        <v>92.131928029850727</v>
      </c>
    </row>
    <row r="31" spans="1:12" x14ac:dyDescent="0.25">
      <c r="A31" s="18">
        <v>43493</v>
      </c>
      <c r="B31" s="17">
        <v>52.5</v>
      </c>
      <c r="C31">
        <f t="shared" si="0"/>
        <v>2019</v>
      </c>
      <c r="D31">
        <f t="shared" si="1"/>
        <v>1</v>
      </c>
      <c r="E31">
        <f t="shared" si="2"/>
        <v>1</v>
      </c>
      <c r="G31" t="s">
        <v>33</v>
      </c>
      <c r="H31" s="20"/>
      <c r="I31" s="20"/>
      <c r="J31" s="20"/>
      <c r="K31" s="20"/>
      <c r="L31" s="20"/>
    </row>
    <row r="32" spans="1:12" x14ac:dyDescent="0.25">
      <c r="A32" s="18">
        <v>43494</v>
      </c>
      <c r="B32" s="17">
        <v>52.857101</v>
      </c>
      <c r="C32">
        <f t="shared" si="0"/>
        <v>2019</v>
      </c>
      <c r="D32">
        <f t="shared" si="1"/>
        <v>1</v>
      </c>
      <c r="E32">
        <f t="shared" si="2"/>
        <v>1</v>
      </c>
      <c r="G32" t="s">
        <v>34</v>
      </c>
      <c r="H32" s="20">
        <v>48.207763909090907</v>
      </c>
      <c r="I32" s="20">
        <v>66.572998093495926</v>
      </c>
      <c r="J32" s="20">
        <v>99.250002661290296</v>
      </c>
      <c r="K32" s="20"/>
      <c r="L32" s="20">
        <v>82.220284344554457</v>
      </c>
    </row>
    <row r="33" spans="1:15" x14ac:dyDescent="0.25">
      <c r="A33" s="18">
        <v>43495</v>
      </c>
      <c r="B33" s="17">
        <v>54.714297999999999</v>
      </c>
      <c r="C33">
        <f t="shared" si="0"/>
        <v>2019</v>
      </c>
      <c r="D33">
        <f t="shared" si="1"/>
        <v>1</v>
      </c>
      <c r="E33">
        <f t="shared" si="2"/>
        <v>1</v>
      </c>
    </row>
    <row r="34" spans="1:15" x14ac:dyDescent="0.25">
      <c r="A34" s="18">
        <v>43496</v>
      </c>
      <c r="B34" s="17">
        <v>57.142899</v>
      </c>
      <c r="C34">
        <f t="shared" si="0"/>
        <v>2019</v>
      </c>
      <c r="D34">
        <f t="shared" si="1"/>
        <v>1</v>
      </c>
      <c r="E34">
        <f t="shared" si="2"/>
        <v>1</v>
      </c>
      <c r="G34" s="21">
        <v>126.35245881967215</v>
      </c>
      <c r="H34" s="21">
        <v>111.39538455384617</v>
      </c>
      <c r="I34" s="21">
        <v>83.212146816666689</v>
      </c>
      <c r="J34" s="21">
        <v>75.372126887096769</v>
      </c>
      <c r="K34" s="21">
        <v>66.256338145161294</v>
      </c>
      <c r="L34" s="21">
        <v>75.700659753846139</v>
      </c>
      <c r="M34" s="21">
        <v>65.441045610169496</v>
      </c>
      <c r="N34" s="21">
        <v>58.124999850000016</v>
      </c>
      <c r="O34" s="21">
        <v>48.207763909090907</v>
      </c>
    </row>
    <row r="35" spans="1:15" x14ac:dyDescent="0.25">
      <c r="A35" s="18">
        <v>43497</v>
      </c>
      <c r="B35" s="17">
        <v>56.357101</v>
      </c>
      <c r="C35">
        <f t="shared" si="0"/>
        <v>2019</v>
      </c>
      <c r="D35">
        <f t="shared" si="1"/>
        <v>1</v>
      </c>
      <c r="E35">
        <f t="shared" si="2"/>
        <v>1</v>
      </c>
    </row>
    <row r="36" spans="1:15" x14ac:dyDescent="0.25">
      <c r="A36" s="18">
        <v>43500</v>
      </c>
      <c r="B36" s="17">
        <v>58.428600000000003</v>
      </c>
      <c r="C36">
        <f t="shared" si="0"/>
        <v>2019</v>
      </c>
      <c r="D36">
        <f t="shared" si="1"/>
        <v>1</v>
      </c>
      <c r="E36">
        <f t="shared" si="2"/>
        <v>1</v>
      </c>
      <c r="G36" s="21">
        <v>126.35245881967215</v>
      </c>
    </row>
    <row r="37" spans="1:15" x14ac:dyDescent="0.25">
      <c r="A37" s="18">
        <v>43504</v>
      </c>
      <c r="B37" s="17">
        <v>58.428600000000003</v>
      </c>
      <c r="C37">
        <f t="shared" si="0"/>
        <v>2019</v>
      </c>
      <c r="D37">
        <f t="shared" si="1"/>
        <v>1</v>
      </c>
      <c r="E37">
        <f t="shared" si="2"/>
        <v>1</v>
      </c>
      <c r="G37" s="21">
        <v>111.39538455384617</v>
      </c>
    </row>
    <row r="38" spans="1:15" x14ac:dyDescent="0.25">
      <c r="A38" s="18">
        <v>43507</v>
      </c>
      <c r="B38" s="17">
        <v>58.428600000000003</v>
      </c>
      <c r="C38">
        <f t="shared" si="0"/>
        <v>2019</v>
      </c>
      <c r="D38">
        <f t="shared" si="1"/>
        <v>1</v>
      </c>
      <c r="E38">
        <f t="shared" si="2"/>
        <v>1</v>
      </c>
      <c r="G38" s="21">
        <v>83.212146816666689</v>
      </c>
    </row>
    <row r="39" spans="1:15" x14ac:dyDescent="0.25">
      <c r="A39" s="18">
        <v>43508</v>
      </c>
      <c r="B39" s="17">
        <v>57.321399999999997</v>
      </c>
      <c r="C39">
        <f t="shared" si="0"/>
        <v>2019</v>
      </c>
      <c r="D39">
        <f t="shared" si="1"/>
        <v>1</v>
      </c>
      <c r="E39">
        <f t="shared" si="2"/>
        <v>1</v>
      </c>
      <c r="G39" s="21">
        <v>75.372126887096769</v>
      </c>
      <c r="H39" s="21"/>
    </row>
    <row r="40" spans="1:15" x14ac:dyDescent="0.25">
      <c r="A40" s="18">
        <v>43509</v>
      </c>
      <c r="B40" s="17">
        <v>57.178600000000003</v>
      </c>
      <c r="C40">
        <f t="shared" si="0"/>
        <v>2019</v>
      </c>
      <c r="D40">
        <f t="shared" si="1"/>
        <v>1</v>
      </c>
      <c r="E40">
        <f t="shared" si="2"/>
        <v>1</v>
      </c>
      <c r="G40" s="21">
        <v>66.256338145161294</v>
      </c>
      <c r="H40" s="21"/>
    </row>
    <row r="41" spans="1:15" x14ac:dyDescent="0.25">
      <c r="A41" s="18">
        <v>43510</v>
      </c>
      <c r="B41" s="17">
        <v>59.5</v>
      </c>
      <c r="C41">
        <f t="shared" si="0"/>
        <v>2019</v>
      </c>
      <c r="D41">
        <f t="shared" si="1"/>
        <v>1</v>
      </c>
      <c r="E41">
        <f t="shared" si="2"/>
        <v>1</v>
      </c>
      <c r="G41" s="21">
        <v>75.700659753846139</v>
      </c>
    </row>
    <row r="42" spans="1:15" x14ac:dyDescent="0.25">
      <c r="A42" s="18">
        <v>43511</v>
      </c>
      <c r="B42" s="17">
        <v>60.142899</v>
      </c>
      <c r="C42">
        <f t="shared" si="0"/>
        <v>2019</v>
      </c>
      <c r="D42">
        <f t="shared" si="1"/>
        <v>1</v>
      </c>
      <c r="E42">
        <f t="shared" si="2"/>
        <v>1</v>
      </c>
      <c r="G42" s="21">
        <v>65.441045610169496</v>
      </c>
    </row>
    <row r="43" spans="1:15" x14ac:dyDescent="0.25">
      <c r="A43" s="18">
        <v>43514</v>
      </c>
      <c r="B43" s="17">
        <v>63.857101</v>
      </c>
      <c r="C43">
        <f t="shared" si="0"/>
        <v>2019</v>
      </c>
      <c r="D43">
        <f t="shared" si="1"/>
        <v>1</v>
      </c>
      <c r="E43">
        <f t="shared" si="2"/>
        <v>1</v>
      </c>
      <c r="G43" s="21">
        <v>58.124999850000016</v>
      </c>
    </row>
    <row r="44" spans="1:15" x14ac:dyDescent="0.25">
      <c r="A44" s="18">
        <v>43515</v>
      </c>
      <c r="B44" s="17">
        <v>64.5</v>
      </c>
      <c r="C44">
        <f t="shared" si="0"/>
        <v>2019</v>
      </c>
      <c r="D44">
        <f t="shared" si="1"/>
        <v>1</v>
      </c>
      <c r="E44">
        <f t="shared" si="2"/>
        <v>1</v>
      </c>
      <c r="G44" s="21">
        <v>48.207763909090907</v>
      </c>
    </row>
    <row r="45" spans="1:15" x14ac:dyDescent="0.25">
      <c r="A45" s="18">
        <v>43516</v>
      </c>
      <c r="B45" s="17">
        <v>60.607101</v>
      </c>
      <c r="C45">
        <f t="shared" si="0"/>
        <v>2019</v>
      </c>
      <c r="D45">
        <f t="shared" si="1"/>
        <v>1</v>
      </c>
      <c r="E45">
        <f t="shared" si="2"/>
        <v>1</v>
      </c>
      <c r="H45" s="21"/>
    </row>
    <row r="46" spans="1:15" x14ac:dyDescent="0.25">
      <c r="A46" s="18">
        <v>43517</v>
      </c>
      <c r="B46" s="17">
        <v>58.785702000000001</v>
      </c>
      <c r="C46">
        <f t="shared" si="0"/>
        <v>2019</v>
      </c>
      <c r="D46">
        <f t="shared" si="1"/>
        <v>1</v>
      </c>
      <c r="E46">
        <f t="shared" si="2"/>
        <v>1</v>
      </c>
    </row>
    <row r="47" spans="1:15" x14ac:dyDescent="0.25">
      <c r="A47" s="18">
        <v>43518</v>
      </c>
      <c r="B47" s="17">
        <v>61.071399999999997</v>
      </c>
      <c r="C47">
        <f t="shared" si="0"/>
        <v>2019</v>
      </c>
      <c r="D47">
        <f t="shared" si="1"/>
        <v>1</v>
      </c>
      <c r="E47">
        <f t="shared" si="2"/>
        <v>1</v>
      </c>
    </row>
    <row r="48" spans="1:15" x14ac:dyDescent="0.25">
      <c r="A48" s="18">
        <v>43521</v>
      </c>
      <c r="B48" s="17">
        <v>61.107101</v>
      </c>
      <c r="C48">
        <f t="shared" si="0"/>
        <v>2019</v>
      </c>
      <c r="D48">
        <f t="shared" si="1"/>
        <v>1</v>
      </c>
      <c r="E48">
        <f t="shared" si="2"/>
        <v>1</v>
      </c>
    </row>
    <row r="49" spans="1:5" x14ac:dyDescent="0.25">
      <c r="A49" s="18">
        <v>43522</v>
      </c>
      <c r="B49" s="17">
        <v>61.428600000000003</v>
      </c>
      <c r="C49">
        <f t="shared" si="0"/>
        <v>2019</v>
      </c>
      <c r="D49">
        <f t="shared" si="1"/>
        <v>1</v>
      </c>
      <c r="E49">
        <f t="shared" si="2"/>
        <v>1</v>
      </c>
    </row>
    <row r="50" spans="1:5" x14ac:dyDescent="0.25">
      <c r="A50" s="18">
        <v>43523</v>
      </c>
      <c r="B50" s="17">
        <v>61.428600000000003</v>
      </c>
      <c r="C50">
        <f t="shared" si="0"/>
        <v>2019</v>
      </c>
      <c r="D50">
        <f t="shared" si="1"/>
        <v>1</v>
      </c>
      <c r="E50">
        <f t="shared" si="2"/>
        <v>1</v>
      </c>
    </row>
    <row r="51" spans="1:5" x14ac:dyDescent="0.25">
      <c r="A51" s="18">
        <v>43524</v>
      </c>
      <c r="B51" s="17">
        <v>61.178600000000003</v>
      </c>
      <c r="C51">
        <f t="shared" si="0"/>
        <v>2019</v>
      </c>
      <c r="D51">
        <f t="shared" si="1"/>
        <v>1</v>
      </c>
      <c r="E51">
        <f t="shared" si="2"/>
        <v>1</v>
      </c>
    </row>
    <row r="52" spans="1:5" x14ac:dyDescent="0.25">
      <c r="A52" s="18">
        <v>43525</v>
      </c>
      <c r="B52" s="17">
        <v>62.107101</v>
      </c>
      <c r="C52">
        <f t="shared" si="0"/>
        <v>2019</v>
      </c>
      <c r="D52">
        <f t="shared" si="1"/>
        <v>1</v>
      </c>
      <c r="E52">
        <f t="shared" si="2"/>
        <v>1</v>
      </c>
    </row>
    <row r="53" spans="1:5" x14ac:dyDescent="0.25">
      <c r="A53" s="18">
        <v>43528</v>
      </c>
      <c r="B53" s="17">
        <v>64.178595999999999</v>
      </c>
      <c r="C53">
        <f t="shared" si="0"/>
        <v>2019</v>
      </c>
      <c r="D53">
        <f t="shared" si="1"/>
        <v>1</v>
      </c>
      <c r="E53">
        <f t="shared" si="2"/>
        <v>1</v>
      </c>
    </row>
    <row r="54" spans="1:5" x14ac:dyDescent="0.25">
      <c r="A54" s="18">
        <v>43529</v>
      </c>
      <c r="B54" s="17">
        <v>64.5</v>
      </c>
      <c r="C54">
        <f t="shared" si="0"/>
        <v>2019</v>
      </c>
      <c r="D54">
        <f t="shared" si="1"/>
        <v>1</v>
      </c>
      <c r="E54">
        <f t="shared" si="2"/>
        <v>1</v>
      </c>
    </row>
    <row r="55" spans="1:5" x14ac:dyDescent="0.25">
      <c r="A55" s="18">
        <v>43530</v>
      </c>
      <c r="B55" s="17">
        <v>64.214302000000004</v>
      </c>
      <c r="C55">
        <f t="shared" si="0"/>
        <v>2019</v>
      </c>
      <c r="D55">
        <f t="shared" si="1"/>
        <v>1</v>
      </c>
      <c r="E55">
        <f t="shared" si="2"/>
        <v>1</v>
      </c>
    </row>
    <row r="56" spans="1:5" x14ac:dyDescent="0.25">
      <c r="A56" s="18">
        <v>43531</v>
      </c>
      <c r="B56" s="17">
        <v>62.5</v>
      </c>
      <c r="C56">
        <f t="shared" si="0"/>
        <v>2019</v>
      </c>
      <c r="D56">
        <f t="shared" si="1"/>
        <v>1</v>
      </c>
      <c r="E56">
        <f t="shared" si="2"/>
        <v>1</v>
      </c>
    </row>
    <row r="57" spans="1:5" x14ac:dyDescent="0.25">
      <c r="A57" s="18">
        <v>43532</v>
      </c>
      <c r="B57" s="17">
        <v>62.107101</v>
      </c>
      <c r="C57">
        <f t="shared" si="0"/>
        <v>2019</v>
      </c>
      <c r="D57">
        <f t="shared" si="1"/>
        <v>1</v>
      </c>
      <c r="E57">
        <f t="shared" si="2"/>
        <v>1</v>
      </c>
    </row>
    <row r="58" spans="1:5" x14ac:dyDescent="0.25">
      <c r="A58" s="18">
        <v>43535</v>
      </c>
      <c r="B58" s="17">
        <v>62.357101</v>
      </c>
      <c r="C58">
        <f t="shared" si="0"/>
        <v>2019</v>
      </c>
      <c r="D58">
        <f t="shared" si="1"/>
        <v>1</v>
      </c>
      <c r="E58">
        <f t="shared" si="2"/>
        <v>1</v>
      </c>
    </row>
    <row r="59" spans="1:5" x14ac:dyDescent="0.25">
      <c r="A59" s="18">
        <v>43536</v>
      </c>
      <c r="B59" s="17">
        <v>63.678600000000003</v>
      </c>
      <c r="C59">
        <f t="shared" si="0"/>
        <v>2019</v>
      </c>
      <c r="D59">
        <f t="shared" si="1"/>
        <v>1</v>
      </c>
      <c r="E59">
        <f t="shared" si="2"/>
        <v>1</v>
      </c>
    </row>
    <row r="60" spans="1:5" x14ac:dyDescent="0.25">
      <c r="A60" s="18">
        <v>43537</v>
      </c>
      <c r="B60" s="17">
        <v>62.857101</v>
      </c>
      <c r="C60">
        <f t="shared" si="0"/>
        <v>2019</v>
      </c>
      <c r="D60">
        <f t="shared" si="1"/>
        <v>1</v>
      </c>
      <c r="E60">
        <f t="shared" si="2"/>
        <v>1</v>
      </c>
    </row>
    <row r="61" spans="1:5" x14ac:dyDescent="0.25">
      <c r="A61" s="18">
        <v>43538</v>
      </c>
      <c r="B61" s="17">
        <v>62.428600000000003</v>
      </c>
      <c r="C61">
        <f t="shared" si="0"/>
        <v>2019</v>
      </c>
      <c r="D61">
        <f t="shared" si="1"/>
        <v>1</v>
      </c>
      <c r="E61">
        <f t="shared" si="2"/>
        <v>1</v>
      </c>
    </row>
    <row r="62" spans="1:5" x14ac:dyDescent="0.25">
      <c r="A62" s="18">
        <v>43539</v>
      </c>
      <c r="B62" s="17">
        <v>62.321399999999997</v>
      </c>
      <c r="C62">
        <f t="shared" si="0"/>
        <v>2019</v>
      </c>
      <c r="D62">
        <f t="shared" si="1"/>
        <v>1</v>
      </c>
      <c r="E62">
        <f t="shared" si="2"/>
        <v>1</v>
      </c>
    </row>
    <row r="63" spans="1:5" x14ac:dyDescent="0.25">
      <c r="A63" s="18">
        <v>43542</v>
      </c>
      <c r="B63" s="17">
        <v>62.142899</v>
      </c>
      <c r="C63">
        <f t="shared" si="0"/>
        <v>2019</v>
      </c>
      <c r="D63">
        <f t="shared" si="1"/>
        <v>1</v>
      </c>
      <c r="E63">
        <f t="shared" si="2"/>
        <v>1</v>
      </c>
    </row>
    <row r="64" spans="1:5" x14ac:dyDescent="0.25">
      <c r="A64" s="18">
        <v>43543</v>
      </c>
      <c r="B64" s="17">
        <v>64.285697999999996</v>
      </c>
      <c r="C64">
        <f t="shared" si="0"/>
        <v>2019</v>
      </c>
      <c r="D64">
        <f t="shared" si="1"/>
        <v>1</v>
      </c>
      <c r="E64">
        <f t="shared" si="2"/>
        <v>1</v>
      </c>
    </row>
    <row r="65" spans="1:5" x14ac:dyDescent="0.25">
      <c r="A65" s="18">
        <v>43544</v>
      </c>
      <c r="B65" s="17">
        <v>64.285697999999996</v>
      </c>
      <c r="C65">
        <f t="shared" si="0"/>
        <v>2019</v>
      </c>
      <c r="D65">
        <f t="shared" si="1"/>
        <v>1</v>
      </c>
      <c r="E65">
        <f t="shared" si="2"/>
        <v>1</v>
      </c>
    </row>
    <row r="66" spans="1:5" x14ac:dyDescent="0.25">
      <c r="A66" s="18">
        <v>43545</v>
      </c>
      <c r="B66" s="17">
        <v>63.571399999999997</v>
      </c>
      <c r="C66">
        <f t="shared" si="0"/>
        <v>2019</v>
      </c>
      <c r="D66">
        <f t="shared" si="1"/>
        <v>1</v>
      </c>
      <c r="E66">
        <f t="shared" si="2"/>
        <v>1</v>
      </c>
    </row>
    <row r="67" spans="1:5" x14ac:dyDescent="0.25">
      <c r="A67" s="18">
        <v>43546</v>
      </c>
      <c r="B67" s="17">
        <v>65.857101</v>
      </c>
      <c r="C67">
        <f t="shared" ref="C67:C130" si="3">YEAR(A67)</f>
        <v>2019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8">
        <v>43549</v>
      </c>
      <c r="B68" s="17">
        <v>67.178595999999999</v>
      </c>
      <c r="C68">
        <f t="shared" si="3"/>
        <v>2019</v>
      </c>
      <c r="D68">
        <f t="shared" si="4"/>
        <v>1</v>
      </c>
      <c r="E68">
        <f t="shared" si="5"/>
        <v>1</v>
      </c>
    </row>
    <row r="69" spans="1:5" x14ac:dyDescent="0.25">
      <c r="A69" s="18">
        <v>43550</v>
      </c>
      <c r="B69" s="17">
        <v>65.714302000000004</v>
      </c>
      <c r="C69">
        <f t="shared" si="3"/>
        <v>2019</v>
      </c>
      <c r="D69">
        <f t="shared" si="4"/>
        <v>1</v>
      </c>
      <c r="E69">
        <f t="shared" si="5"/>
        <v>1</v>
      </c>
    </row>
    <row r="70" spans="1:5" x14ac:dyDescent="0.25">
      <c r="A70" s="18">
        <v>43551</v>
      </c>
      <c r="B70" s="17">
        <v>67.785697999999996</v>
      </c>
      <c r="C70">
        <f t="shared" si="3"/>
        <v>2019</v>
      </c>
      <c r="D70">
        <f t="shared" si="4"/>
        <v>1</v>
      </c>
      <c r="E70">
        <f t="shared" si="5"/>
        <v>1</v>
      </c>
    </row>
    <row r="71" spans="1:5" x14ac:dyDescent="0.25">
      <c r="A71" s="18">
        <v>43552</v>
      </c>
      <c r="B71" s="17">
        <v>68.142899</v>
      </c>
      <c r="C71">
        <f t="shared" si="3"/>
        <v>2019</v>
      </c>
      <c r="D71">
        <f t="shared" si="4"/>
        <v>1</v>
      </c>
      <c r="E71">
        <f t="shared" si="5"/>
        <v>1</v>
      </c>
    </row>
    <row r="72" spans="1:5" x14ac:dyDescent="0.25">
      <c r="A72" s="18">
        <v>43553</v>
      </c>
      <c r="B72" s="17">
        <v>68.25</v>
      </c>
      <c r="C72">
        <f t="shared" si="3"/>
        <v>2019</v>
      </c>
      <c r="D72">
        <f t="shared" si="4"/>
        <v>1</v>
      </c>
      <c r="E72">
        <f t="shared" si="5"/>
        <v>1</v>
      </c>
    </row>
    <row r="73" spans="1:5" x14ac:dyDescent="0.25">
      <c r="A73" s="18">
        <v>43556</v>
      </c>
      <c r="B73" s="17">
        <v>71.071404000000001</v>
      </c>
      <c r="C73">
        <f t="shared" si="3"/>
        <v>2019</v>
      </c>
      <c r="D73">
        <f t="shared" si="4"/>
        <v>2</v>
      </c>
      <c r="E73">
        <f t="shared" si="5"/>
        <v>1</v>
      </c>
    </row>
    <row r="74" spans="1:5" x14ac:dyDescent="0.25">
      <c r="A74" s="18">
        <v>43557</v>
      </c>
      <c r="B74" s="17">
        <v>69.928595999999999</v>
      </c>
      <c r="C74">
        <f t="shared" si="3"/>
        <v>2019</v>
      </c>
      <c r="D74">
        <f t="shared" si="4"/>
        <v>2</v>
      </c>
      <c r="E74">
        <f t="shared" si="5"/>
        <v>1</v>
      </c>
    </row>
    <row r="75" spans="1:5" x14ac:dyDescent="0.25">
      <c r="A75" s="18">
        <v>43558</v>
      </c>
      <c r="B75" s="17">
        <v>70.714302000000004</v>
      </c>
      <c r="C75">
        <f t="shared" si="3"/>
        <v>2019</v>
      </c>
      <c r="D75">
        <f t="shared" si="4"/>
        <v>2</v>
      </c>
      <c r="E75">
        <f t="shared" si="5"/>
        <v>1</v>
      </c>
    </row>
    <row r="76" spans="1:5" x14ac:dyDescent="0.25">
      <c r="A76" s="18">
        <v>43559</v>
      </c>
      <c r="B76" s="17">
        <v>69.892899</v>
      </c>
      <c r="C76">
        <f t="shared" si="3"/>
        <v>2019</v>
      </c>
      <c r="D76">
        <f t="shared" si="4"/>
        <v>2</v>
      </c>
      <c r="E76">
        <f t="shared" si="5"/>
        <v>1</v>
      </c>
    </row>
    <row r="77" spans="1:5" x14ac:dyDescent="0.25">
      <c r="A77" s="18">
        <v>43563</v>
      </c>
      <c r="B77" s="17">
        <v>70</v>
      </c>
      <c r="C77">
        <f t="shared" si="3"/>
        <v>2019</v>
      </c>
      <c r="D77">
        <f t="shared" si="4"/>
        <v>2</v>
      </c>
      <c r="E77">
        <f t="shared" si="5"/>
        <v>1</v>
      </c>
    </row>
    <row r="78" spans="1:5" x14ac:dyDescent="0.25">
      <c r="A78" s="18">
        <v>43564</v>
      </c>
      <c r="B78" s="17">
        <v>71.428595999999999</v>
      </c>
      <c r="C78">
        <f t="shared" si="3"/>
        <v>2019</v>
      </c>
      <c r="D78">
        <f t="shared" si="4"/>
        <v>2</v>
      </c>
      <c r="E78">
        <f t="shared" si="5"/>
        <v>1</v>
      </c>
    </row>
    <row r="79" spans="1:5" x14ac:dyDescent="0.25">
      <c r="A79" s="18">
        <v>43565</v>
      </c>
      <c r="B79" s="17">
        <v>73.785697999999996</v>
      </c>
      <c r="C79">
        <f t="shared" si="3"/>
        <v>2019</v>
      </c>
      <c r="D79">
        <f t="shared" si="4"/>
        <v>2</v>
      </c>
      <c r="E79">
        <f t="shared" si="5"/>
        <v>1</v>
      </c>
    </row>
    <row r="80" spans="1:5" x14ac:dyDescent="0.25">
      <c r="A80" s="18">
        <v>43566</v>
      </c>
      <c r="B80" s="17">
        <v>72.428595999999999</v>
      </c>
      <c r="C80">
        <f t="shared" si="3"/>
        <v>2019</v>
      </c>
      <c r="D80">
        <f t="shared" si="4"/>
        <v>2</v>
      </c>
      <c r="E80">
        <f t="shared" si="5"/>
        <v>1</v>
      </c>
    </row>
    <row r="81" spans="1:5" x14ac:dyDescent="0.25">
      <c r="A81" s="18">
        <v>43567</v>
      </c>
      <c r="B81" s="17">
        <v>73.642899</v>
      </c>
      <c r="C81">
        <f t="shared" si="3"/>
        <v>2019</v>
      </c>
      <c r="D81">
        <f t="shared" si="4"/>
        <v>2</v>
      </c>
      <c r="E81">
        <f t="shared" si="5"/>
        <v>1</v>
      </c>
    </row>
    <row r="82" spans="1:5" x14ac:dyDescent="0.25">
      <c r="A82" s="18">
        <v>43570</v>
      </c>
      <c r="B82" s="17">
        <v>71.428595999999999</v>
      </c>
      <c r="C82">
        <f t="shared" si="3"/>
        <v>2019</v>
      </c>
      <c r="D82">
        <f t="shared" si="4"/>
        <v>2</v>
      </c>
      <c r="E82">
        <f t="shared" si="5"/>
        <v>1</v>
      </c>
    </row>
    <row r="83" spans="1:5" x14ac:dyDescent="0.25">
      <c r="A83" s="18">
        <v>43571</v>
      </c>
      <c r="B83" s="17">
        <v>71.642899</v>
      </c>
      <c r="C83">
        <f t="shared" si="3"/>
        <v>2019</v>
      </c>
      <c r="D83">
        <f t="shared" si="4"/>
        <v>2</v>
      </c>
      <c r="E83">
        <f t="shared" si="5"/>
        <v>1</v>
      </c>
    </row>
    <row r="84" spans="1:5" x14ac:dyDescent="0.25">
      <c r="A84" s="18">
        <v>43572</v>
      </c>
      <c r="B84" s="17">
        <v>71.642899</v>
      </c>
      <c r="C84">
        <f t="shared" si="3"/>
        <v>2019</v>
      </c>
      <c r="D84">
        <f t="shared" si="4"/>
        <v>2</v>
      </c>
      <c r="E84">
        <f t="shared" si="5"/>
        <v>1</v>
      </c>
    </row>
    <row r="85" spans="1:5" x14ac:dyDescent="0.25">
      <c r="A85" s="18">
        <v>43573</v>
      </c>
      <c r="B85" s="17">
        <v>70.678595999999999</v>
      </c>
      <c r="C85">
        <f t="shared" si="3"/>
        <v>2019</v>
      </c>
      <c r="D85">
        <f t="shared" si="4"/>
        <v>2</v>
      </c>
      <c r="E85">
        <f t="shared" si="5"/>
        <v>1</v>
      </c>
    </row>
    <row r="86" spans="1:5" x14ac:dyDescent="0.25">
      <c r="A86" s="18">
        <v>43578</v>
      </c>
      <c r="B86" s="17">
        <v>67</v>
      </c>
      <c r="C86">
        <f t="shared" si="3"/>
        <v>2019</v>
      </c>
      <c r="D86">
        <f t="shared" si="4"/>
        <v>2</v>
      </c>
      <c r="E86">
        <f t="shared" si="5"/>
        <v>1</v>
      </c>
    </row>
    <row r="87" spans="1:5" x14ac:dyDescent="0.25">
      <c r="A87" s="18">
        <v>43579</v>
      </c>
      <c r="B87" s="17">
        <v>67.428595999999999</v>
      </c>
      <c r="C87">
        <f t="shared" si="3"/>
        <v>2019</v>
      </c>
      <c r="D87">
        <f t="shared" si="4"/>
        <v>2</v>
      </c>
      <c r="E87">
        <f t="shared" si="5"/>
        <v>1</v>
      </c>
    </row>
    <row r="88" spans="1:5" x14ac:dyDescent="0.25">
      <c r="A88" s="18">
        <v>43580</v>
      </c>
      <c r="B88" s="17">
        <v>66.821404000000001</v>
      </c>
      <c r="C88">
        <f t="shared" si="3"/>
        <v>2019</v>
      </c>
      <c r="D88">
        <f t="shared" si="4"/>
        <v>2</v>
      </c>
      <c r="E88">
        <f t="shared" si="5"/>
        <v>1</v>
      </c>
    </row>
    <row r="89" spans="1:5" x14ac:dyDescent="0.25">
      <c r="A89" s="18">
        <v>43581</v>
      </c>
      <c r="B89" s="17">
        <v>67.964302000000004</v>
      </c>
      <c r="C89">
        <f t="shared" si="3"/>
        <v>2019</v>
      </c>
      <c r="D89">
        <f t="shared" si="4"/>
        <v>2</v>
      </c>
      <c r="E89">
        <f t="shared" si="5"/>
        <v>1</v>
      </c>
    </row>
    <row r="90" spans="1:5" x14ac:dyDescent="0.25">
      <c r="A90" s="18">
        <v>43584</v>
      </c>
      <c r="B90" s="17">
        <v>68.071404000000001</v>
      </c>
      <c r="C90">
        <f t="shared" si="3"/>
        <v>2019</v>
      </c>
      <c r="D90">
        <f t="shared" si="4"/>
        <v>2</v>
      </c>
      <c r="E90">
        <f t="shared" si="5"/>
        <v>1</v>
      </c>
    </row>
    <row r="91" spans="1:5" x14ac:dyDescent="0.25">
      <c r="A91" s="18">
        <v>43585</v>
      </c>
      <c r="B91" s="17">
        <v>68.928595999999999</v>
      </c>
      <c r="C91">
        <f t="shared" si="3"/>
        <v>2019</v>
      </c>
      <c r="D91">
        <f t="shared" si="4"/>
        <v>2</v>
      </c>
      <c r="E91">
        <f t="shared" si="5"/>
        <v>1</v>
      </c>
    </row>
    <row r="92" spans="1:5" x14ac:dyDescent="0.25">
      <c r="A92" s="18">
        <v>43587</v>
      </c>
      <c r="B92" s="17">
        <v>67.857101</v>
      </c>
      <c r="C92">
        <f t="shared" si="3"/>
        <v>2019</v>
      </c>
      <c r="D92">
        <f t="shared" si="4"/>
        <v>2</v>
      </c>
      <c r="E92">
        <f t="shared" si="5"/>
        <v>1</v>
      </c>
    </row>
    <row r="93" spans="1:5" x14ac:dyDescent="0.25">
      <c r="A93" s="18">
        <v>43588</v>
      </c>
      <c r="B93" s="17">
        <v>66.428595999999999</v>
      </c>
      <c r="C93">
        <f t="shared" si="3"/>
        <v>2019</v>
      </c>
      <c r="D93">
        <f t="shared" si="4"/>
        <v>2</v>
      </c>
      <c r="E93">
        <f t="shared" si="5"/>
        <v>1</v>
      </c>
    </row>
    <row r="94" spans="1:5" x14ac:dyDescent="0.25">
      <c r="A94" s="18">
        <v>43591</v>
      </c>
      <c r="B94" s="17">
        <v>62.357101</v>
      </c>
      <c r="C94">
        <f t="shared" si="3"/>
        <v>2019</v>
      </c>
      <c r="D94">
        <f t="shared" si="4"/>
        <v>2</v>
      </c>
      <c r="E94">
        <f t="shared" si="5"/>
        <v>1</v>
      </c>
    </row>
    <row r="95" spans="1:5" x14ac:dyDescent="0.25">
      <c r="A95" s="18">
        <v>43592</v>
      </c>
      <c r="B95" s="17">
        <v>63.214297999999999</v>
      </c>
      <c r="C95">
        <f t="shared" si="3"/>
        <v>2019</v>
      </c>
      <c r="D95">
        <f t="shared" si="4"/>
        <v>2</v>
      </c>
      <c r="E95">
        <f t="shared" si="5"/>
        <v>1</v>
      </c>
    </row>
    <row r="96" spans="1:5" x14ac:dyDescent="0.25">
      <c r="A96" s="18">
        <v>43593</v>
      </c>
      <c r="B96" s="17">
        <v>62.607101</v>
      </c>
      <c r="C96">
        <f t="shared" si="3"/>
        <v>2019</v>
      </c>
      <c r="D96">
        <f t="shared" si="4"/>
        <v>2</v>
      </c>
      <c r="E96">
        <f t="shared" si="5"/>
        <v>1</v>
      </c>
    </row>
    <row r="97" spans="1:5" x14ac:dyDescent="0.25">
      <c r="A97" s="18">
        <v>43594</v>
      </c>
      <c r="B97" s="17">
        <v>57.75</v>
      </c>
      <c r="C97">
        <f t="shared" si="3"/>
        <v>2019</v>
      </c>
      <c r="D97">
        <f t="shared" si="4"/>
        <v>2</v>
      </c>
      <c r="E97">
        <f t="shared" si="5"/>
        <v>1</v>
      </c>
    </row>
    <row r="98" spans="1:5" x14ac:dyDescent="0.25">
      <c r="A98" s="18">
        <v>43595</v>
      </c>
      <c r="B98" s="17">
        <v>61.678600000000003</v>
      </c>
      <c r="C98">
        <f t="shared" si="3"/>
        <v>2019</v>
      </c>
      <c r="D98">
        <f t="shared" si="4"/>
        <v>2</v>
      </c>
      <c r="E98">
        <f t="shared" si="5"/>
        <v>1</v>
      </c>
    </row>
    <row r="99" spans="1:5" x14ac:dyDescent="0.25">
      <c r="A99" s="18">
        <v>43599</v>
      </c>
      <c r="B99" s="17">
        <v>61</v>
      </c>
      <c r="C99">
        <f t="shared" si="3"/>
        <v>2019</v>
      </c>
      <c r="D99">
        <f t="shared" si="4"/>
        <v>2</v>
      </c>
      <c r="E99">
        <f t="shared" si="5"/>
        <v>1</v>
      </c>
    </row>
    <row r="100" spans="1:5" x14ac:dyDescent="0.25">
      <c r="A100" s="18">
        <v>43600</v>
      </c>
      <c r="B100" s="17">
        <v>60.928600000000003</v>
      </c>
      <c r="C100">
        <f t="shared" si="3"/>
        <v>2019</v>
      </c>
      <c r="D100">
        <f t="shared" si="4"/>
        <v>2</v>
      </c>
      <c r="E100">
        <f t="shared" si="5"/>
        <v>1</v>
      </c>
    </row>
    <row r="101" spans="1:5" x14ac:dyDescent="0.25">
      <c r="A101" s="18">
        <v>43601</v>
      </c>
      <c r="B101" s="17">
        <v>61.357101</v>
      </c>
      <c r="C101">
        <f t="shared" si="3"/>
        <v>2019</v>
      </c>
      <c r="D101">
        <f t="shared" si="4"/>
        <v>2</v>
      </c>
      <c r="E101">
        <f t="shared" si="5"/>
        <v>1</v>
      </c>
    </row>
    <row r="102" spans="1:5" x14ac:dyDescent="0.25">
      <c r="A102" s="18">
        <v>43602</v>
      </c>
      <c r="B102" s="17">
        <v>61.428600000000003</v>
      </c>
      <c r="C102">
        <f t="shared" si="3"/>
        <v>2019</v>
      </c>
      <c r="D102">
        <f t="shared" si="4"/>
        <v>2</v>
      </c>
      <c r="E102">
        <f t="shared" si="5"/>
        <v>1</v>
      </c>
    </row>
    <row r="103" spans="1:5" x14ac:dyDescent="0.25">
      <c r="A103" s="18">
        <v>43605</v>
      </c>
      <c r="B103" s="17">
        <v>60</v>
      </c>
      <c r="C103">
        <f t="shared" si="3"/>
        <v>2019</v>
      </c>
      <c r="D103">
        <f t="shared" si="4"/>
        <v>2</v>
      </c>
      <c r="E103">
        <f t="shared" si="5"/>
        <v>1</v>
      </c>
    </row>
    <row r="104" spans="1:5" x14ac:dyDescent="0.25">
      <c r="A104" s="18">
        <v>43606</v>
      </c>
      <c r="B104" s="17">
        <v>61.035702000000001</v>
      </c>
      <c r="C104">
        <f t="shared" si="3"/>
        <v>2019</v>
      </c>
      <c r="D104">
        <f t="shared" si="4"/>
        <v>2</v>
      </c>
      <c r="E104">
        <f t="shared" si="5"/>
        <v>1</v>
      </c>
    </row>
    <row r="105" spans="1:5" x14ac:dyDescent="0.25">
      <c r="A105" s="18">
        <v>43607</v>
      </c>
      <c r="B105" s="17">
        <v>61.607101</v>
      </c>
      <c r="C105">
        <f t="shared" si="3"/>
        <v>2019</v>
      </c>
      <c r="D105">
        <f t="shared" si="4"/>
        <v>2</v>
      </c>
      <c r="E105">
        <f t="shared" si="5"/>
        <v>1</v>
      </c>
    </row>
    <row r="106" spans="1:5" x14ac:dyDescent="0.25">
      <c r="A106" s="18">
        <v>43608</v>
      </c>
      <c r="B106" s="17">
        <v>59.535702000000001</v>
      </c>
      <c r="C106">
        <f t="shared" si="3"/>
        <v>2019</v>
      </c>
      <c r="D106">
        <f t="shared" si="4"/>
        <v>2</v>
      </c>
      <c r="E106">
        <f t="shared" si="5"/>
        <v>1</v>
      </c>
    </row>
    <row r="107" spans="1:5" x14ac:dyDescent="0.25">
      <c r="A107" s="18">
        <v>43609</v>
      </c>
      <c r="B107" s="17">
        <v>61.178600000000003</v>
      </c>
      <c r="C107">
        <f t="shared" si="3"/>
        <v>2019</v>
      </c>
      <c r="D107">
        <f t="shared" si="4"/>
        <v>2</v>
      </c>
      <c r="E107">
        <f t="shared" si="5"/>
        <v>1</v>
      </c>
    </row>
    <row r="108" spans="1:5" x14ac:dyDescent="0.25">
      <c r="A108" s="18">
        <v>43612</v>
      </c>
      <c r="B108" s="17">
        <v>60.5</v>
      </c>
      <c r="C108">
        <f t="shared" si="3"/>
        <v>2019</v>
      </c>
      <c r="D108">
        <f t="shared" si="4"/>
        <v>2</v>
      </c>
      <c r="E108">
        <f t="shared" si="5"/>
        <v>1</v>
      </c>
    </row>
    <row r="109" spans="1:5" x14ac:dyDescent="0.25">
      <c r="A109" s="18">
        <v>43613</v>
      </c>
      <c r="B109" s="17">
        <v>62.142899</v>
      </c>
      <c r="C109">
        <f t="shared" si="3"/>
        <v>2019</v>
      </c>
      <c r="D109">
        <f t="shared" si="4"/>
        <v>2</v>
      </c>
      <c r="E109">
        <f t="shared" si="5"/>
        <v>1</v>
      </c>
    </row>
    <row r="110" spans="1:5" x14ac:dyDescent="0.25">
      <c r="A110" s="18">
        <v>43614</v>
      </c>
      <c r="B110" s="17">
        <v>61.928600000000003</v>
      </c>
      <c r="C110">
        <f t="shared" si="3"/>
        <v>2019</v>
      </c>
      <c r="D110">
        <f t="shared" si="4"/>
        <v>2</v>
      </c>
      <c r="E110">
        <f t="shared" si="5"/>
        <v>1</v>
      </c>
    </row>
    <row r="111" spans="1:5" x14ac:dyDescent="0.25">
      <c r="A111" s="18">
        <v>43615</v>
      </c>
      <c r="B111" s="17">
        <v>61.821399999999997</v>
      </c>
      <c r="C111">
        <f t="shared" si="3"/>
        <v>2019</v>
      </c>
      <c r="D111">
        <f t="shared" si="4"/>
        <v>2</v>
      </c>
      <c r="E111">
        <f t="shared" si="5"/>
        <v>1</v>
      </c>
    </row>
    <row r="112" spans="1:5" x14ac:dyDescent="0.25">
      <c r="A112" s="18">
        <v>43616</v>
      </c>
      <c r="B112" s="17">
        <v>61.321399999999997</v>
      </c>
      <c r="C112">
        <f t="shared" si="3"/>
        <v>2019</v>
      </c>
      <c r="D112">
        <f t="shared" si="4"/>
        <v>2</v>
      </c>
      <c r="E112">
        <f t="shared" si="5"/>
        <v>1</v>
      </c>
    </row>
    <row r="113" spans="1:5" x14ac:dyDescent="0.25">
      <c r="A113" s="18">
        <v>43619</v>
      </c>
      <c r="B113" s="17">
        <v>60.821399999999997</v>
      </c>
      <c r="C113">
        <f t="shared" si="3"/>
        <v>2019</v>
      </c>
      <c r="D113">
        <f t="shared" si="4"/>
        <v>2</v>
      </c>
      <c r="E113">
        <f t="shared" si="5"/>
        <v>1</v>
      </c>
    </row>
    <row r="114" spans="1:5" x14ac:dyDescent="0.25">
      <c r="A114" s="18">
        <v>43620</v>
      </c>
      <c r="B114" s="17">
        <v>60.714297999999999</v>
      </c>
      <c r="C114">
        <f t="shared" si="3"/>
        <v>2019</v>
      </c>
      <c r="D114">
        <f t="shared" si="4"/>
        <v>2</v>
      </c>
      <c r="E114">
        <f t="shared" si="5"/>
        <v>1</v>
      </c>
    </row>
    <row r="115" spans="1:5" x14ac:dyDescent="0.25">
      <c r="A115" s="18">
        <v>43621</v>
      </c>
      <c r="B115" s="17">
        <v>61.107101</v>
      </c>
      <c r="C115">
        <f t="shared" si="3"/>
        <v>2019</v>
      </c>
      <c r="D115">
        <f t="shared" si="4"/>
        <v>2</v>
      </c>
      <c r="E115">
        <f t="shared" si="5"/>
        <v>1</v>
      </c>
    </row>
    <row r="116" spans="1:5" x14ac:dyDescent="0.25">
      <c r="A116" s="18">
        <v>43622</v>
      </c>
      <c r="B116" s="17">
        <v>61.285702000000001</v>
      </c>
      <c r="C116">
        <f t="shared" si="3"/>
        <v>2019</v>
      </c>
      <c r="D116">
        <f t="shared" si="4"/>
        <v>2</v>
      </c>
      <c r="E116">
        <f t="shared" si="5"/>
        <v>1</v>
      </c>
    </row>
    <row r="117" spans="1:5" x14ac:dyDescent="0.25">
      <c r="A117" s="18">
        <v>43626</v>
      </c>
      <c r="B117" s="17">
        <v>62.25</v>
      </c>
      <c r="C117">
        <f t="shared" si="3"/>
        <v>2019</v>
      </c>
      <c r="D117">
        <f t="shared" si="4"/>
        <v>2</v>
      </c>
      <c r="E117">
        <f t="shared" si="5"/>
        <v>1</v>
      </c>
    </row>
    <row r="118" spans="1:5" x14ac:dyDescent="0.25">
      <c r="A118" s="18">
        <v>43627</v>
      </c>
      <c r="B118" s="17">
        <v>63.642899</v>
      </c>
      <c r="C118">
        <f t="shared" si="3"/>
        <v>2019</v>
      </c>
      <c r="D118">
        <f t="shared" si="4"/>
        <v>2</v>
      </c>
      <c r="E118">
        <f t="shared" si="5"/>
        <v>1</v>
      </c>
    </row>
    <row r="119" spans="1:5" x14ac:dyDescent="0.25">
      <c r="A119" s="18">
        <v>43628</v>
      </c>
      <c r="B119" s="17">
        <v>63.142899</v>
      </c>
      <c r="C119">
        <f t="shared" si="3"/>
        <v>2019</v>
      </c>
      <c r="D119">
        <f t="shared" si="4"/>
        <v>2</v>
      </c>
      <c r="E119">
        <f t="shared" si="5"/>
        <v>1</v>
      </c>
    </row>
    <row r="120" spans="1:5" x14ac:dyDescent="0.25">
      <c r="A120" s="18">
        <v>43629</v>
      </c>
      <c r="B120" s="17">
        <v>62.642899</v>
      </c>
      <c r="C120">
        <f t="shared" si="3"/>
        <v>2019</v>
      </c>
      <c r="D120">
        <f t="shared" si="4"/>
        <v>2</v>
      </c>
      <c r="E120">
        <f t="shared" si="5"/>
        <v>1</v>
      </c>
    </row>
    <row r="121" spans="1:5" x14ac:dyDescent="0.25">
      <c r="A121" s="18">
        <v>43630</v>
      </c>
      <c r="B121" s="17">
        <v>64.285697999999996</v>
      </c>
      <c r="C121">
        <f t="shared" si="3"/>
        <v>2019</v>
      </c>
      <c r="D121">
        <f t="shared" si="4"/>
        <v>2</v>
      </c>
      <c r="E121">
        <f t="shared" si="5"/>
        <v>1</v>
      </c>
    </row>
    <row r="122" spans="1:5" x14ac:dyDescent="0.25">
      <c r="A122" s="18">
        <v>43633</v>
      </c>
      <c r="B122" s="17">
        <v>64.800003000000004</v>
      </c>
      <c r="C122">
        <f t="shared" si="3"/>
        <v>2019</v>
      </c>
      <c r="D122">
        <f t="shared" si="4"/>
        <v>2</v>
      </c>
      <c r="E122">
        <f t="shared" si="5"/>
        <v>1</v>
      </c>
    </row>
    <row r="123" spans="1:5" x14ac:dyDescent="0.25">
      <c r="A123" s="18">
        <v>43634</v>
      </c>
      <c r="B123" s="17">
        <v>66.849997999999999</v>
      </c>
      <c r="C123">
        <f t="shared" si="3"/>
        <v>2019</v>
      </c>
      <c r="D123">
        <f t="shared" si="4"/>
        <v>2</v>
      </c>
      <c r="E123">
        <f t="shared" si="5"/>
        <v>1</v>
      </c>
    </row>
    <row r="124" spans="1:5" x14ac:dyDescent="0.25">
      <c r="A124" s="18">
        <v>43635</v>
      </c>
      <c r="B124" s="17">
        <v>68.5</v>
      </c>
      <c r="C124">
        <f t="shared" si="3"/>
        <v>2019</v>
      </c>
      <c r="D124">
        <f t="shared" si="4"/>
        <v>2</v>
      </c>
      <c r="E124">
        <f t="shared" si="5"/>
        <v>1</v>
      </c>
    </row>
    <row r="125" spans="1:5" x14ac:dyDescent="0.25">
      <c r="A125" s="18">
        <v>43636</v>
      </c>
      <c r="B125" s="17">
        <v>69.349997999999999</v>
      </c>
      <c r="C125">
        <f t="shared" si="3"/>
        <v>2019</v>
      </c>
      <c r="D125">
        <f t="shared" si="4"/>
        <v>2</v>
      </c>
      <c r="E125">
        <f t="shared" si="5"/>
        <v>1</v>
      </c>
    </row>
    <row r="126" spans="1:5" x14ac:dyDescent="0.25">
      <c r="A126" s="18">
        <v>43637</v>
      </c>
      <c r="B126" s="17">
        <v>65.550003000000004</v>
      </c>
      <c r="C126">
        <f t="shared" si="3"/>
        <v>2019</v>
      </c>
      <c r="D126">
        <f t="shared" si="4"/>
        <v>2</v>
      </c>
      <c r="E126">
        <f t="shared" si="5"/>
        <v>1</v>
      </c>
    </row>
    <row r="127" spans="1:5" x14ac:dyDescent="0.25">
      <c r="A127" s="18">
        <v>43640</v>
      </c>
      <c r="B127" s="17">
        <v>65.800003000000004</v>
      </c>
      <c r="C127">
        <f t="shared" si="3"/>
        <v>2019</v>
      </c>
      <c r="D127">
        <f t="shared" si="4"/>
        <v>2</v>
      </c>
      <c r="E127">
        <f t="shared" si="5"/>
        <v>1</v>
      </c>
    </row>
    <row r="128" spans="1:5" x14ac:dyDescent="0.25">
      <c r="A128" s="18">
        <v>43641</v>
      </c>
      <c r="B128" s="17">
        <v>64</v>
      </c>
      <c r="C128">
        <f t="shared" si="3"/>
        <v>2019</v>
      </c>
      <c r="D128">
        <f t="shared" si="4"/>
        <v>2</v>
      </c>
      <c r="E128">
        <f t="shared" si="5"/>
        <v>1</v>
      </c>
    </row>
    <row r="129" spans="1:5" x14ac:dyDescent="0.25">
      <c r="A129" s="18">
        <v>43642</v>
      </c>
      <c r="B129" s="17">
        <v>66.550003000000004</v>
      </c>
      <c r="C129">
        <f t="shared" si="3"/>
        <v>2019</v>
      </c>
      <c r="D129">
        <f t="shared" si="4"/>
        <v>2</v>
      </c>
      <c r="E129">
        <f t="shared" si="5"/>
        <v>1</v>
      </c>
    </row>
    <row r="130" spans="1:5" x14ac:dyDescent="0.25">
      <c r="A130" s="18">
        <v>43643</v>
      </c>
      <c r="B130" s="17">
        <v>69.050003000000004</v>
      </c>
      <c r="C130">
        <f t="shared" si="3"/>
        <v>2019</v>
      </c>
      <c r="D130">
        <f t="shared" si="4"/>
        <v>2</v>
      </c>
      <c r="E130">
        <f t="shared" si="5"/>
        <v>1</v>
      </c>
    </row>
    <row r="131" spans="1:5" x14ac:dyDescent="0.25">
      <c r="A131" s="18">
        <v>43644</v>
      </c>
      <c r="B131" s="17">
        <v>68.5</v>
      </c>
      <c r="C131">
        <f t="shared" ref="C131:C194" si="6">YEAR(A131)</f>
        <v>2019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8">
        <v>43648</v>
      </c>
      <c r="B132" s="17">
        <v>73.25</v>
      </c>
      <c r="C132">
        <f t="shared" si="6"/>
        <v>2019</v>
      </c>
      <c r="D132">
        <f t="shared" si="7"/>
        <v>3</v>
      </c>
      <c r="E132">
        <f t="shared" si="8"/>
        <v>2</v>
      </c>
    </row>
    <row r="133" spans="1:5" x14ac:dyDescent="0.25">
      <c r="A133" s="18">
        <v>43649</v>
      </c>
      <c r="B133" s="17">
        <v>73.150002000000001</v>
      </c>
      <c r="C133">
        <f t="shared" si="6"/>
        <v>2019</v>
      </c>
      <c r="D133">
        <f t="shared" si="7"/>
        <v>3</v>
      </c>
      <c r="E133">
        <f t="shared" si="8"/>
        <v>2</v>
      </c>
    </row>
    <row r="134" spans="1:5" x14ac:dyDescent="0.25">
      <c r="A134" s="18">
        <v>43650</v>
      </c>
      <c r="B134" s="17">
        <v>72.25</v>
      </c>
      <c r="C134">
        <f t="shared" si="6"/>
        <v>2019</v>
      </c>
      <c r="D134">
        <f t="shared" si="7"/>
        <v>3</v>
      </c>
      <c r="E134">
        <f t="shared" si="8"/>
        <v>2</v>
      </c>
    </row>
    <row r="135" spans="1:5" x14ac:dyDescent="0.25">
      <c r="A135" s="18">
        <v>43651</v>
      </c>
      <c r="B135" s="17">
        <v>71</v>
      </c>
      <c r="C135">
        <f t="shared" si="6"/>
        <v>2019</v>
      </c>
      <c r="D135">
        <f t="shared" si="7"/>
        <v>3</v>
      </c>
      <c r="E135">
        <f t="shared" si="8"/>
        <v>2</v>
      </c>
    </row>
    <row r="136" spans="1:5" x14ac:dyDescent="0.25">
      <c r="A136" s="18">
        <v>43654</v>
      </c>
      <c r="B136" s="17">
        <v>69.199996999999996</v>
      </c>
      <c r="C136">
        <f t="shared" si="6"/>
        <v>2019</v>
      </c>
      <c r="D136">
        <f t="shared" si="7"/>
        <v>3</v>
      </c>
      <c r="E136">
        <f t="shared" si="8"/>
        <v>2</v>
      </c>
    </row>
    <row r="137" spans="1:5" x14ac:dyDescent="0.25">
      <c r="A137" s="18">
        <v>43655</v>
      </c>
      <c r="B137" s="17">
        <v>69.150002000000001</v>
      </c>
      <c r="C137">
        <f t="shared" si="6"/>
        <v>2019</v>
      </c>
      <c r="D137">
        <f t="shared" si="7"/>
        <v>3</v>
      </c>
      <c r="E137">
        <f t="shared" si="8"/>
        <v>2</v>
      </c>
    </row>
    <row r="138" spans="1:5" x14ac:dyDescent="0.25">
      <c r="A138" s="18">
        <v>43656</v>
      </c>
      <c r="B138" s="17">
        <v>69.5</v>
      </c>
      <c r="C138">
        <f t="shared" si="6"/>
        <v>2019</v>
      </c>
      <c r="D138">
        <f t="shared" si="7"/>
        <v>3</v>
      </c>
      <c r="E138">
        <f t="shared" si="8"/>
        <v>2</v>
      </c>
    </row>
    <row r="139" spans="1:5" x14ac:dyDescent="0.25">
      <c r="A139" s="18">
        <v>43657</v>
      </c>
      <c r="B139" s="17">
        <v>69.300003000000004</v>
      </c>
      <c r="C139">
        <f t="shared" si="6"/>
        <v>2019</v>
      </c>
      <c r="D139">
        <f t="shared" si="7"/>
        <v>3</v>
      </c>
      <c r="E139">
        <f t="shared" si="8"/>
        <v>2</v>
      </c>
    </row>
    <row r="140" spans="1:5" x14ac:dyDescent="0.25">
      <c r="A140" s="18">
        <v>43658</v>
      </c>
      <c r="B140" s="17">
        <v>68.599997999999999</v>
      </c>
      <c r="C140">
        <f t="shared" si="6"/>
        <v>2019</v>
      </c>
      <c r="D140">
        <f t="shared" si="7"/>
        <v>3</v>
      </c>
      <c r="E140">
        <f t="shared" si="8"/>
        <v>2</v>
      </c>
    </row>
    <row r="141" spans="1:5" x14ac:dyDescent="0.25">
      <c r="A141" s="18">
        <v>43661</v>
      </c>
      <c r="B141" s="17">
        <v>69.550003000000004</v>
      </c>
      <c r="C141">
        <f t="shared" si="6"/>
        <v>2019</v>
      </c>
      <c r="D141">
        <f t="shared" si="7"/>
        <v>3</v>
      </c>
      <c r="E141">
        <f t="shared" si="8"/>
        <v>2</v>
      </c>
    </row>
    <row r="142" spans="1:5" x14ac:dyDescent="0.25">
      <c r="A142" s="18">
        <v>43662</v>
      </c>
      <c r="B142" s="17">
        <v>71.199996999999996</v>
      </c>
      <c r="C142">
        <f t="shared" si="6"/>
        <v>2019</v>
      </c>
      <c r="D142">
        <f t="shared" si="7"/>
        <v>3</v>
      </c>
      <c r="E142">
        <f t="shared" si="8"/>
        <v>2</v>
      </c>
    </row>
    <row r="143" spans="1:5" x14ac:dyDescent="0.25">
      <c r="A143" s="18">
        <v>43663</v>
      </c>
      <c r="B143" s="17">
        <v>71.449996999999996</v>
      </c>
      <c r="C143">
        <f t="shared" si="6"/>
        <v>2019</v>
      </c>
      <c r="D143">
        <f t="shared" si="7"/>
        <v>3</v>
      </c>
      <c r="E143">
        <f t="shared" si="8"/>
        <v>2</v>
      </c>
    </row>
    <row r="144" spans="1:5" x14ac:dyDescent="0.25">
      <c r="A144" s="18">
        <v>43664</v>
      </c>
      <c r="B144" s="17">
        <v>70.949996999999996</v>
      </c>
      <c r="C144">
        <f t="shared" si="6"/>
        <v>2019</v>
      </c>
      <c r="D144">
        <f t="shared" si="7"/>
        <v>3</v>
      </c>
      <c r="E144">
        <f t="shared" si="8"/>
        <v>2</v>
      </c>
    </row>
    <row r="145" spans="1:5" x14ac:dyDescent="0.25">
      <c r="A145" s="18">
        <v>43665</v>
      </c>
      <c r="B145" s="17">
        <v>71.800003000000004</v>
      </c>
      <c r="C145">
        <f t="shared" si="6"/>
        <v>2019</v>
      </c>
      <c r="D145">
        <f t="shared" si="7"/>
        <v>3</v>
      </c>
      <c r="E145">
        <f t="shared" si="8"/>
        <v>2</v>
      </c>
    </row>
    <row r="146" spans="1:5" x14ac:dyDescent="0.25">
      <c r="A146" s="18">
        <v>43668</v>
      </c>
      <c r="B146" s="17">
        <v>70.5</v>
      </c>
      <c r="C146">
        <f t="shared" si="6"/>
        <v>2019</v>
      </c>
      <c r="D146">
        <f t="shared" si="7"/>
        <v>3</v>
      </c>
      <c r="E146">
        <f t="shared" si="8"/>
        <v>2</v>
      </c>
    </row>
    <row r="147" spans="1:5" x14ac:dyDescent="0.25">
      <c r="A147" s="18">
        <v>43669</v>
      </c>
      <c r="B147" s="17">
        <v>71.599997999999999</v>
      </c>
      <c r="C147">
        <f t="shared" si="6"/>
        <v>2019</v>
      </c>
      <c r="D147">
        <f t="shared" si="7"/>
        <v>3</v>
      </c>
      <c r="E147">
        <f t="shared" si="8"/>
        <v>2</v>
      </c>
    </row>
    <row r="148" spans="1:5" x14ac:dyDescent="0.25">
      <c r="A148" s="18">
        <v>43670</v>
      </c>
      <c r="B148" s="17">
        <v>71.199996999999996</v>
      </c>
      <c r="C148">
        <f t="shared" si="6"/>
        <v>2019</v>
      </c>
      <c r="D148">
        <f t="shared" si="7"/>
        <v>3</v>
      </c>
      <c r="E148">
        <f t="shared" si="8"/>
        <v>2</v>
      </c>
    </row>
    <row r="149" spans="1:5" x14ac:dyDescent="0.25">
      <c r="A149" s="18">
        <v>43671</v>
      </c>
      <c r="B149" s="17">
        <v>71.599997999999999</v>
      </c>
      <c r="C149">
        <f t="shared" si="6"/>
        <v>2019</v>
      </c>
      <c r="D149">
        <f t="shared" si="7"/>
        <v>3</v>
      </c>
      <c r="E149">
        <f t="shared" si="8"/>
        <v>2</v>
      </c>
    </row>
    <row r="150" spans="1:5" x14ac:dyDescent="0.25">
      <c r="A150" s="18">
        <v>43672</v>
      </c>
      <c r="B150" s="17">
        <v>72.349997999999999</v>
      </c>
      <c r="C150">
        <f t="shared" si="6"/>
        <v>2019</v>
      </c>
      <c r="D150">
        <f t="shared" si="7"/>
        <v>3</v>
      </c>
      <c r="E150">
        <f t="shared" si="8"/>
        <v>2</v>
      </c>
    </row>
    <row r="151" spans="1:5" x14ac:dyDescent="0.25">
      <c r="A151" s="18">
        <v>43675</v>
      </c>
      <c r="B151" s="17">
        <v>73.650002000000001</v>
      </c>
      <c r="C151">
        <f t="shared" si="6"/>
        <v>2019</v>
      </c>
      <c r="D151">
        <f t="shared" si="7"/>
        <v>3</v>
      </c>
      <c r="E151">
        <f t="shared" si="8"/>
        <v>2</v>
      </c>
    </row>
    <row r="152" spans="1:5" x14ac:dyDescent="0.25">
      <c r="A152" s="18">
        <v>43676</v>
      </c>
      <c r="B152" s="17">
        <v>73.900002000000001</v>
      </c>
      <c r="C152">
        <f t="shared" si="6"/>
        <v>2019</v>
      </c>
      <c r="D152">
        <f t="shared" si="7"/>
        <v>3</v>
      </c>
      <c r="E152">
        <f t="shared" si="8"/>
        <v>2</v>
      </c>
    </row>
    <row r="153" spans="1:5" x14ac:dyDescent="0.25">
      <c r="A153" s="18">
        <v>43677</v>
      </c>
      <c r="B153" s="17">
        <v>72.599997999999999</v>
      </c>
      <c r="C153">
        <f t="shared" si="6"/>
        <v>2019</v>
      </c>
      <c r="D153">
        <f t="shared" si="7"/>
        <v>3</v>
      </c>
      <c r="E153">
        <f t="shared" si="8"/>
        <v>2</v>
      </c>
    </row>
    <row r="154" spans="1:5" x14ac:dyDescent="0.25">
      <c r="A154" s="18">
        <v>43678</v>
      </c>
      <c r="B154" s="17">
        <v>72.199996999999996</v>
      </c>
      <c r="C154">
        <f t="shared" si="6"/>
        <v>2019</v>
      </c>
      <c r="D154">
        <f t="shared" si="7"/>
        <v>3</v>
      </c>
      <c r="E154">
        <f t="shared" si="8"/>
        <v>2</v>
      </c>
    </row>
    <row r="155" spans="1:5" x14ac:dyDescent="0.25">
      <c r="A155" s="18">
        <v>43679</v>
      </c>
      <c r="B155" s="17">
        <v>70.349997999999999</v>
      </c>
      <c r="C155">
        <f t="shared" si="6"/>
        <v>2019</v>
      </c>
      <c r="D155">
        <f t="shared" si="7"/>
        <v>3</v>
      </c>
      <c r="E155">
        <f t="shared" si="8"/>
        <v>2</v>
      </c>
    </row>
    <row r="156" spans="1:5" x14ac:dyDescent="0.25">
      <c r="A156" s="18">
        <v>43682</v>
      </c>
      <c r="B156" s="17">
        <v>67.599997999999999</v>
      </c>
      <c r="C156">
        <f t="shared" si="6"/>
        <v>2019</v>
      </c>
      <c r="D156">
        <f t="shared" si="7"/>
        <v>3</v>
      </c>
      <c r="E156">
        <f t="shared" si="8"/>
        <v>2</v>
      </c>
    </row>
    <row r="157" spans="1:5" x14ac:dyDescent="0.25">
      <c r="A157" s="18">
        <v>43683</v>
      </c>
      <c r="B157" s="17">
        <v>67.300003000000004</v>
      </c>
      <c r="C157">
        <f t="shared" si="6"/>
        <v>2019</v>
      </c>
      <c r="D157">
        <f t="shared" si="7"/>
        <v>3</v>
      </c>
      <c r="E157">
        <f t="shared" si="8"/>
        <v>2</v>
      </c>
    </row>
    <row r="158" spans="1:5" x14ac:dyDescent="0.25">
      <c r="A158" s="18">
        <v>43684</v>
      </c>
      <c r="B158" s="17">
        <v>67.699996999999996</v>
      </c>
      <c r="C158">
        <f t="shared" si="6"/>
        <v>2019</v>
      </c>
      <c r="D158">
        <f t="shared" si="7"/>
        <v>3</v>
      </c>
      <c r="E158">
        <f t="shared" si="8"/>
        <v>2</v>
      </c>
    </row>
    <row r="159" spans="1:5" x14ac:dyDescent="0.25">
      <c r="A159" s="18">
        <v>43685</v>
      </c>
      <c r="B159" s="17">
        <v>70</v>
      </c>
      <c r="C159">
        <f t="shared" si="6"/>
        <v>2019</v>
      </c>
      <c r="D159">
        <f t="shared" si="7"/>
        <v>3</v>
      </c>
      <c r="E159">
        <f t="shared" si="8"/>
        <v>2</v>
      </c>
    </row>
    <row r="160" spans="1:5" x14ac:dyDescent="0.25">
      <c r="A160" s="18">
        <v>43686</v>
      </c>
      <c r="B160" s="17">
        <v>69.25</v>
      </c>
      <c r="C160">
        <f t="shared" si="6"/>
        <v>2019</v>
      </c>
      <c r="D160">
        <f t="shared" si="7"/>
        <v>3</v>
      </c>
      <c r="E160">
        <f t="shared" si="8"/>
        <v>2</v>
      </c>
    </row>
    <row r="161" spans="1:5" x14ac:dyDescent="0.25">
      <c r="A161" s="18">
        <v>43689</v>
      </c>
      <c r="B161" s="17">
        <v>71.849997999999999</v>
      </c>
      <c r="C161">
        <f t="shared" si="6"/>
        <v>2019</v>
      </c>
      <c r="D161">
        <f t="shared" si="7"/>
        <v>3</v>
      </c>
      <c r="E161">
        <f t="shared" si="8"/>
        <v>2</v>
      </c>
    </row>
    <row r="162" spans="1:5" x14ac:dyDescent="0.25">
      <c r="A162" s="18">
        <v>43690</v>
      </c>
      <c r="B162" s="17">
        <v>71.949996999999996</v>
      </c>
      <c r="C162">
        <f t="shared" si="6"/>
        <v>2019</v>
      </c>
      <c r="D162">
        <f t="shared" si="7"/>
        <v>3</v>
      </c>
      <c r="E162">
        <f t="shared" si="8"/>
        <v>2</v>
      </c>
    </row>
    <row r="163" spans="1:5" x14ac:dyDescent="0.25">
      <c r="A163" s="18">
        <v>43691</v>
      </c>
      <c r="B163" s="17">
        <v>74.5</v>
      </c>
      <c r="C163">
        <f t="shared" si="6"/>
        <v>2019</v>
      </c>
      <c r="D163">
        <f t="shared" si="7"/>
        <v>3</v>
      </c>
      <c r="E163">
        <f t="shared" si="8"/>
        <v>2</v>
      </c>
    </row>
    <row r="164" spans="1:5" x14ac:dyDescent="0.25">
      <c r="A164" s="18">
        <v>43692</v>
      </c>
      <c r="B164" s="17">
        <v>72.449996999999996</v>
      </c>
      <c r="C164">
        <f t="shared" si="6"/>
        <v>2019</v>
      </c>
      <c r="D164">
        <f t="shared" si="7"/>
        <v>3</v>
      </c>
      <c r="E164">
        <f t="shared" si="8"/>
        <v>2</v>
      </c>
    </row>
    <row r="165" spans="1:5" x14ac:dyDescent="0.25">
      <c r="A165" s="18">
        <v>43693</v>
      </c>
      <c r="B165" s="17">
        <v>76</v>
      </c>
      <c r="C165">
        <f t="shared" si="6"/>
        <v>2019</v>
      </c>
      <c r="D165">
        <f t="shared" si="7"/>
        <v>3</v>
      </c>
      <c r="E165">
        <f t="shared" si="8"/>
        <v>2</v>
      </c>
    </row>
    <row r="166" spans="1:5" x14ac:dyDescent="0.25">
      <c r="A166" s="18">
        <v>43696</v>
      </c>
      <c r="B166" s="17">
        <v>78</v>
      </c>
      <c r="C166">
        <f t="shared" si="6"/>
        <v>2019</v>
      </c>
      <c r="D166">
        <f t="shared" si="7"/>
        <v>3</v>
      </c>
      <c r="E166">
        <f t="shared" si="8"/>
        <v>2</v>
      </c>
    </row>
    <row r="167" spans="1:5" x14ac:dyDescent="0.25">
      <c r="A167" s="18">
        <v>43697</v>
      </c>
      <c r="B167" s="17">
        <v>80.949996999999996</v>
      </c>
      <c r="C167">
        <f t="shared" si="6"/>
        <v>2019</v>
      </c>
      <c r="D167">
        <f t="shared" si="7"/>
        <v>3</v>
      </c>
      <c r="E167">
        <f t="shared" si="8"/>
        <v>2</v>
      </c>
    </row>
    <row r="168" spans="1:5" x14ac:dyDescent="0.25">
      <c r="A168" s="18">
        <v>43698</v>
      </c>
      <c r="B168" s="17">
        <v>83.300003000000004</v>
      </c>
      <c r="C168">
        <f t="shared" si="6"/>
        <v>2019</v>
      </c>
      <c r="D168">
        <f t="shared" si="7"/>
        <v>3</v>
      </c>
      <c r="E168">
        <f t="shared" si="8"/>
        <v>2</v>
      </c>
    </row>
    <row r="169" spans="1:5" x14ac:dyDescent="0.25">
      <c r="A169" s="18">
        <v>43699</v>
      </c>
      <c r="B169" s="17">
        <v>83.75</v>
      </c>
      <c r="C169">
        <f t="shared" si="6"/>
        <v>2019</v>
      </c>
      <c r="D169">
        <f t="shared" si="7"/>
        <v>3</v>
      </c>
      <c r="E169">
        <f t="shared" si="8"/>
        <v>2</v>
      </c>
    </row>
    <row r="170" spans="1:5" x14ac:dyDescent="0.25">
      <c r="A170" s="18">
        <v>43700</v>
      </c>
      <c r="B170" s="17">
        <v>87.400002000000001</v>
      </c>
      <c r="C170">
        <f t="shared" si="6"/>
        <v>2019</v>
      </c>
      <c r="D170">
        <f t="shared" si="7"/>
        <v>3</v>
      </c>
      <c r="E170">
        <f t="shared" si="8"/>
        <v>2</v>
      </c>
    </row>
    <row r="171" spans="1:5" x14ac:dyDescent="0.25">
      <c r="A171" s="18">
        <v>43703</v>
      </c>
      <c r="B171" s="17">
        <v>85</v>
      </c>
      <c r="C171">
        <f t="shared" si="6"/>
        <v>2019</v>
      </c>
      <c r="D171">
        <f t="shared" si="7"/>
        <v>3</v>
      </c>
      <c r="E171">
        <f t="shared" si="8"/>
        <v>2</v>
      </c>
    </row>
    <row r="172" spans="1:5" x14ac:dyDescent="0.25">
      <c r="A172" s="18">
        <v>43704</v>
      </c>
      <c r="B172" s="17">
        <v>88.75</v>
      </c>
      <c r="C172">
        <f t="shared" si="6"/>
        <v>2019</v>
      </c>
      <c r="D172">
        <f t="shared" si="7"/>
        <v>3</v>
      </c>
      <c r="E172">
        <f t="shared" si="8"/>
        <v>2</v>
      </c>
    </row>
    <row r="173" spans="1:5" x14ac:dyDescent="0.25">
      <c r="A173" s="18">
        <v>43705</v>
      </c>
      <c r="B173" s="17">
        <v>84.75</v>
      </c>
      <c r="C173">
        <f t="shared" si="6"/>
        <v>2019</v>
      </c>
      <c r="D173">
        <f t="shared" si="7"/>
        <v>3</v>
      </c>
      <c r="E173">
        <f t="shared" si="8"/>
        <v>2</v>
      </c>
    </row>
    <row r="174" spans="1:5" x14ac:dyDescent="0.25">
      <c r="A174" s="18">
        <v>43706</v>
      </c>
      <c r="B174" s="17">
        <v>85</v>
      </c>
      <c r="C174">
        <f t="shared" si="6"/>
        <v>2019</v>
      </c>
      <c r="D174">
        <f t="shared" si="7"/>
        <v>3</v>
      </c>
      <c r="E174">
        <f t="shared" si="8"/>
        <v>2</v>
      </c>
    </row>
    <row r="175" spans="1:5" x14ac:dyDescent="0.25">
      <c r="A175" s="18">
        <v>43707</v>
      </c>
      <c r="B175" s="17">
        <v>87.900002000000001</v>
      </c>
      <c r="C175">
        <f t="shared" si="6"/>
        <v>2019</v>
      </c>
      <c r="D175">
        <f t="shared" si="7"/>
        <v>3</v>
      </c>
      <c r="E175">
        <f t="shared" si="8"/>
        <v>2</v>
      </c>
    </row>
    <row r="176" spans="1:5" x14ac:dyDescent="0.25">
      <c r="A176" s="18">
        <v>43710</v>
      </c>
      <c r="B176" s="17">
        <v>88.75</v>
      </c>
      <c r="C176">
        <f t="shared" si="6"/>
        <v>2019</v>
      </c>
      <c r="D176">
        <f t="shared" si="7"/>
        <v>3</v>
      </c>
      <c r="E176">
        <f t="shared" si="8"/>
        <v>2</v>
      </c>
    </row>
    <row r="177" spans="1:5" x14ac:dyDescent="0.25">
      <c r="A177" s="18">
        <v>43711</v>
      </c>
      <c r="B177" s="17">
        <v>86</v>
      </c>
      <c r="C177">
        <f t="shared" si="6"/>
        <v>2019</v>
      </c>
      <c r="D177">
        <f t="shared" si="7"/>
        <v>3</v>
      </c>
      <c r="E177">
        <f t="shared" si="8"/>
        <v>2</v>
      </c>
    </row>
    <row r="178" spans="1:5" x14ac:dyDescent="0.25">
      <c r="A178" s="18">
        <v>43712</v>
      </c>
      <c r="B178" s="17">
        <v>83.949996999999996</v>
      </c>
      <c r="C178">
        <f t="shared" si="6"/>
        <v>2019</v>
      </c>
      <c r="D178">
        <f t="shared" si="7"/>
        <v>3</v>
      </c>
      <c r="E178">
        <f t="shared" si="8"/>
        <v>2</v>
      </c>
    </row>
    <row r="179" spans="1:5" x14ac:dyDescent="0.25">
      <c r="A179" s="18">
        <v>43713</v>
      </c>
      <c r="B179" s="17">
        <v>84.75</v>
      </c>
      <c r="C179">
        <f t="shared" si="6"/>
        <v>2019</v>
      </c>
      <c r="D179">
        <f t="shared" si="7"/>
        <v>3</v>
      </c>
      <c r="E179">
        <f t="shared" si="8"/>
        <v>2</v>
      </c>
    </row>
    <row r="180" spans="1:5" x14ac:dyDescent="0.25">
      <c r="A180" s="18">
        <v>43714</v>
      </c>
      <c r="B180" s="17">
        <v>82.449996999999996</v>
      </c>
      <c r="C180">
        <f t="shared" si="6"/>
        <v>2019</v>
      </c>
      <c r="D180">
        <f t="shared" si="7"/>
        <v>3</v>
      </c>
      <c r="E180">
        <f t="shared" si="8"/>
        <v>2</v>
      </c>
    </row>
    <row r="181" spans="1:5" x14ac:dyDescent="0.25">
      <c r="A181" s="18">
        <v>43717</v>
      </c>
      <c r="B181" s="17">
        <v>82.5</v>
      </c>
      <c r="C181">
        <f t="shared" si="6"/>
        <v>2019</v>
      </c>
      <c r="D181">
        <f t="shared" si="7"/>
        <v>3</v>
      </c>
      <c r="E181">
        <f t="shared" si="8"/>
        <v>2</v>
      </c>
    </row>
    <row r="182" spans="1:5" x14ac:dyDescent="0.25">
      <c r="A182" s="18">
        <v>43718</v>
      </c>
      <c r="B182" s="17">
        <v>82.050003000000004</v>
      </c>
      <c r="C182">
        <f t="shared" si="6"/>
        <v>2019</v>
      </c>
      <c r="D182">
        <f t="shared" si="7"/>
        <v>3</v>
      </c>
      <c r="E182">
        <f t="shared" si="8"/>
        <v>2</v>
      </c>
    </row>
    <row r="183" spans="1:5" x14ac:dyDescent="0.25">
      <c r="A183" s="18">
        <v>43719</v>
      </c>
      <c r="B183" s="17">
        <v>79.550003000000004</v>
      </c>
      <c r="C183">
        <f t="shared" si="6"/>
        <v>2019</v>
      </c>
      <c r="D183">
        <f t="shared" si="7"/>
        <v>3</v>
      </c>
      <c r="E183">
        <f t="shared" si="8"/>
        <v>2</v>
      </c>
    </row>
    <row r="184" spans="1:5" x14ac:dyDescent="0.25">
      <c r="A184" s="18">
        <v>43720</v>
      </c>
      <c r="B184" s="17">
        <v>81.050003000000004</v>
      </c>
      <c r="C184">
        <f t="shared" si="6"/>
        <v>2019</v>
      </c>
      <c r="D184">
        <f t="shared" si="7"/>
        <v>3</v>
      </c>
      <c r="E184">
        <f t="shared" si="8"/>
        <v>2</v>
      </c>
    </row>
    <row r="185" spans="1:5" x14ac:dyDescent="0.25">
      <c r="A185" s="18">
        <v>43721</v>
      </c>
      <c r="B185" s="17">
        <v>81.050003000000004</v>
      </c>
      <c r="C185">
        <f t="shared" si="6"/>
        <v>2019</v>
      </c>
      <c r="D185">
        <f t="shared" si="7"/>
        <v>3</v>
      </c>
      <c r="E185">
        <f t="shared" si="8"/>
        <v>2</v>
      </c>
    </row>
    <row r="186" spans="1:5" x14ac:dyDescent="0.25">
      <c r="A186" s="18">
        <v>43724</v>
      </c>
      <c r="B186" s="17">
        <v>80.699996999999996</v>
      </c>
      <c r="C186">
        <f t="shared" si="6"/>
        <v>2019</v>
      </c>
      <c r="D186">
        <f t="shared" si="7"/>
        <v>3</v>
      </c>
      <c r="E186">
        <f t="shared" si="8"/>
        <v>2</v>
      </c>
    </row>
    <row r="187" spans="1:5" x14ac:dyDescent="0.25">
      <c r="A187" s="18">
        <v>43725</v>
      </c>
      <c r="B187" s="17">
        <v>80.550003000000004</v>
      </c>
      <c r="C187">
        <f t="shared" si="6"/>
        <v>2019</v>
      </c>
      <c r="D187">
        <f t="shared" si="7"/>
        <v>3</v>
      </c>
      <c r="E187">
        <f t="shared" si="8"/>
        <v>2</v>
      </c>
    </row>
    <row r="188" spans="1:5" x14ac:dyDescent="0.25">
      <c r="A188" s="18">
        <v>43726</v>
      </c>
      <c r="B188" s="17">
        <v>82.349997999999999</v>
      </c>
      <c r="C188">
        <f t="shared" si="6"/>
        <v>2019</v>
      </c>
      <c r="D188">
        <f t="shared" si="7"/>
        <v>3</v>
      </c>
      <c r="E188">
        <f t="shared" si="8"/>
        <v>2</v>
      </c>
    </row>
    <row r="189" spans="1:5" x14ac:dyDescent="0.25">
      <c r="A189" s="18">
        <v>43727</v>
      </c>
      <c r="B189" s="17">
        <v>82.75</v>
      </c>
      <c r="C189">
        <f t="shared" si="6"/>
        <v>2019</v>
      </c>
      <c r="D189">
        <f t="shared" si="7"/>
        <v>3</v>
      </c>
      <c r="E189">
        <f t="shared" si="8"/>
        <v>2</v>
      </c>
    </row>
    <row r="190" spans="1:5" x14ac:dyDescent="0.25">
      <c r="A190" s="18">
        <v>43728</v>
      </c>
      <c r="B190" s="17">
        <v>85.25</v>
      </c>
      <c r="C190">
        <f t="shared" si="6"/>
        <v>2019</v>
      </c>
      <c r="D190">
        <f t="shared" si="7"/>
        <v>3</v>
      </c>
      <c r="E190">
        <f t="shared" si="8"/>
        <v>2</v>
      </c>
    </row>
    <row r="191" spans="1:5" x14ac:dyDescent="0.25">
      <c r="A191" s="18">
        <v>43731</v>
      </c>
      <c r="B191" s="17">
        <v>83.949996999999996</v>
      </c>
      <c r="C191">
        <f t="shared" si="6"/>
        <v>2019</v>
      </c>
      <c r="D191">
        <f t="shared" si="7"/>
        <v>3</v>
      </c>
      <c r="E191">
        <f t="shared" si="8"/>
        <v>2</v>
      </c>
    </row>
    <row r="192" spans="1:5" x14ac:dyDescent="0.25">
      <c r="A192" s="18">
        <v>43732</v>
      </c>
      <c r="B192" s="17">
        <v>84.050003000000004</v>
      </c>
      <c r="C192">
        <f t="shared" si="6"/>
        <v>2019</v>
      </c>
      <c r="D192">
        <f t="shared" si="7"/>
        <v>3</v>
      </c>
      <c r="E192">
        <f t="shared" si="8"/>
        <v>2</v>
      </c>
    </row>
    <row r="193" spans="1:5" x14ac:dyDescent="0.25">
      <c r="A193" s="18">
        <v>43733</v>
      </c>
      <c r="B193" s="17">
        <v>60.5</v>
      </c>
      <c r="C193">
        <f t="shared" si="6"/>
        <v>2019</v>
      </c>
      <c r="D193">
        <f t="shared" si="7"/>
        <v>3</v>
      </c>
      <c r="E193">
        <f t="shared" si="8"/>
        <v>2</v>
      </c>
    </row>
    <row r="194" spans="1:5" x14ac:dyDescent="0.25">
      <c r="A194" s="18">
        <v>43734</v>
      </c>
      <c r="B194" s="17">
        <v>61.535702000000001</v>
      </c>
      <c r="C194">
        <f t="shared" si="6"/>
        <v>2019</v>
      </c>
      <c r="D194">
        <f t="shared" si="7"/>
        <v>3</v>
      </c>
      <c r="E194">
        <f t="shared" si="8"/>
        <v>2</v>
      </c>
    </row>
    <row r="195" spans="1:5" x14ac:dyDescent="0.25">
      <c r="A195" s="18">
        <v>43735</v>
      </c>
      <c r="B195" s="17">
        <v>61.892899</v>
      </c>
      <c r="C195">
        <f t="shared" ref="C195:C258" si="9">YEAR(A195)</f>
        <v>2019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8">
        <v>43738</v>
      </c>
      <c r="B196" s="17">
        <v>61.214297999999999</v>
      </c>
      <c r="C196">
        <f t="shared" si="9"/>
        <v>2019</v>
      </c>
      <c r="D196">
        <f t="shared" si="10"/>
        <v>3</v>
      </c>
      <c r="E196">
        <f t="shared" si="11"/>
        <v>2</v>
      </c>
    </row>
    <row r="197" spans="1:5" x14ac:dyDescent="0.25">
      <c r="A197" s="18">
        <v>43740</v>
      </c>
      <c r="B197" s="17">
        <v>61.75</v>
      </c>
      <c r="C197">
        <f t="shared" si="9"/>
        <v>2019</v>
      </c>
      <c r="D197">
        <f t="shared" si="10"/>
        <v>4</v>
      </c>
      <c r="E197">
        <f t="shared" si="11"/>
        <v>2</v>
      </c>
    </row>
    <row r="198" spans="1:5" x14ac:dyDescent="0.25">
      <c r="A198" s="18">
        <v>43741</v>
      </c>
      <c r="B198" s="17">
        <v>61.107101</v>
      </c>
      <c r="C198">
        <f t="shared" si="9"/>
        <v>2019</v>
      </c>
      <c r="D198">
        <f t="shared" si="10"/>
        <v>4</v>
      </c>
      <c r="E198">
        <f t="shared" si="11"/>
        <v>2</v>
      </c>
    </row>
    <row r="199" spans="1:5" x14ac:dyDescent="0.25">
      <c r="A199" s="18">
        <v>43742</v>
      </c>
      <c r="B199" s="17">
        <v>61.035702000000001</v>
      </c>
      <c r="C199">
        <f t="shared" si="9"/>
        <v>2019</v>
      </c>
      <c r="D199">
        <f t="shared" si="10"/>
        <v>4</v>
      </c>
      <c r="E199">
        <f t="shared" si="11"/>
        <v>2</v>
      </c>
    </row>
    <row r="200" spans="1:5" x14ac:dyDescent="0.25">
      <c r="A200" s="18">
        <v>43746</v>
      </c>
      <c r="B200" s="17">
        <v>60.535702000000001</v>
      </c>
      <c r="C200">
        <f t="shared" si="9"/>
        <v>2019</v>
      </c>
      <c r="D200">
        <f t="shared" si="10"/>
        <v>4</v>
      </c>
      <c r="E200">
        <f t="shared" si="11"/>
        <v>2</v>
      </c>
    </row>
    <row r="201" spans="1:5" x14ac:dyDescent="0.25">
      <c r="A201" s="18">
        <v>43747</v>
      </c>
      <c r="B201" s="17">
        <v>59.357101</v>
      </c>
      <c r="C201">
        <f t="shared" si="9"/>
        <v>2019</v>
      </c>
      <c r="D201">
        <f t="shared" si="10"/>
        <v>4</v>
      </c>
      <c r="E201">
        <f t="shared" si="11"/>
        <v>2</v>
      </c>
    </row>
    <row r="202" spans="1:5" x14ac:dyDescent="0.25">
      <c r="A202" s="18">
        <v>43748</v>
      </c>
      <c r="B202" s="17">
        <v>62.214297999999999</v>
      </c>
      <c r="C202">
        <f t="shared" si="9"/>
        <v>2019</v>
      </c>
      <c r="D202">
        <f t="shared" si="10"/>
        <v>4</v>
      </c>
      <c r="E202">
        <f t="shared" si="11"/>
        <v>2</v>
      </c>
    </row>
    <row r="203" spans="1:5" x14ac:dyDescent="0.25">
      <c r="A203" s="18">
        <v>43749</v>
      </c>
      <c r="B203" s="17">
        <v>62.321399999999997</v>
      </c>
      <c r="C203">
        <f t="shared" si="9"/>
        <v>2019</v>
      </c>
      <c r="D203">
        <f t="shared" si="10"/>
        <v>4</v>
      </c>
      <c r="E203">
        <f t="shared" si="11"/>
        <v>2</v>
      </c>
    </row>
    <row r="204" spans="1:5" x14ac:dyDescent="0.25">
      <c r="A204" s="18">
        <v>43752</v>
      </c>
      <c r="B204" s="17">
        <v>63.142899</v>
      </c>
      <c r="C204">
        <f t="shared" si="9"/>
        <v>2019</v>
      </c>
      <c r="D204">
        <f t="shared" si="10"/>
        <v>4</v>
      </c>
      <c r="E204">
        <f t="shared" si="11"/>
        <v>2</v>
      </c>
    </row>
    <row r="205" spans="1:5" x14ac:dyDescent="0.25">
      <c r="A205" s="18">
        <v>43753</v>
      </c>
      <c r="B205" s="17">
        <v>63</v>
      </c>
      <c r="C205">
        <f t="shared" si="9"/>
        <v>2019</v>
      </c>
      <c r="D205">
        <f t="shared" si="10"/>
        <v>4</v>
      </c>
      <c r="E205">
        <f t="shared" si="11"/>
        <v>2</v>
      </c>
    </row>
    <row r="206" spans="1:5" x14ac:dyDescent="0.25">
      <c r="A206" s="18">
        <v>43754</v>
      </c>
      <c r="B206" s="17">
        <v>62.928600000000003</v>
      </c>
      <c r="C206">
        <f t="shared" si="9"/>
        <v>2019</v>
      </c>
      <c r="D206">
        <f t="shared" si="10"/>
        <v>4</v>
      </c>
      <c r="E206">
        <f t="shared" si="11"/>
        <v>2</v>
      </c>
    </row>
    <row r="207" spans="1:5" x14ac:dyDescent="0.25">
      <c r="A207" s="18">
        <v>43755</v>
      </c>
      <c r="B207" s="17">
        <v>63.5</v>
      </c>
      <c r="C207">
        <f t="shared" si="9"/>
        <v>2019</v>
      </c>
      <c r="D207">
        <f t="shared" si="10"/>
        <v>4</v>
      </c>
      <c r="E207">
        <f t="shared" si="11"/>
        <v>2</v>
      </c>
    </row>
    <row r="208" spans="1:5" x14ac:dyDescent="0.25">
      <c r="A208" s="18">
        <v>43756</v>
      </c>
      <c r="B208" s="17">
        <v>62.25</v>
      </c>
      <c r="C208">
        <f t="shared" si="9"/>
        <v>2019</v>
      </c>
      <c r="D208">
        <f t="shared" si="10"/>
        <v>4</v>
      </c>
      <c r="E208">
        <f t="shared" si="11"/>
        <v>2</v>
      </c>
    </row>
    <row r="209" spans="1:5" x14ac:dyDescent="0.25">
      <c r="A209" s="18">
        <v>43759</v>
      </c>
      <c r="B209" s="17">
        <v>60.714297999999999</v>
      </c>
      <c r="C209">
        <f t="shared" si="9"/>
        <v>2019</v>
      </c>
      <c r="D209">
        <f t="shared" si="10"/>
        <v>4</v>
      </c>
      <c r="E209">
        <f t="shared" si="11"/>
        <v>2</v>
      </c>
    </row>
    <row r="210" spans="1:5" x14ac:dyDescent="0.25">
      <c r="A210" s="18">
        <v>43760</v>
      </c>
      <c r="B210" s="17">
        <v>60.892899</v>
      </c>
      <c r="C210">
        <f t="shared" si="9"/>
        <v>2019</v>
      </c>
      <c r="D210">
        <f t="shared" si="10"/>
        <v>4</v>
      </c>
      <c r="E210">
        <f t="shared" si="11"/>
        <v>2</v>
      </c>
    </row>
    <row r="211" spans="1:5" x14ac:dyDescent="0.25">
      <c r="A211" s="18">
        <v>43761</v>
      </c>
      <c r="B211" s="17">
        <v>58.75</v>
      </c>
      <c r="C211">
        <f t="shared" si="9"/>
        <v>2019</v>
      </c>
      <c r="D211">
        <f t="shared" si="10"/>
        <v>4</v>
      </c>
      <c r="E211">
        <f t="shared" si="11"/>
        <v>2</v>
      </c>
    </row>
    <row r="212" spans="1:5" x14ac:dyDescent="0.25">
      <c r="A212" s="18">
        <v>43762</v>
      </c>
      <c r="B212" s="17">
        <v>59.178600000000003</v>
      </c>
      <c r="C212">
        <f t="shared" si="9"/>
        <v>2019</v>
      </c>
      <c r="D212">
        <f t="shared" si="10"/>
        <v>4</v>
      </c>
      <c r="E212">
        <f t="shared" si="11"/>
        <v>2</v>
      </c>
    </row>
    <row r="213" spans="1:5" x14ac:dyDescent="0.25">
      <c r="A213" s="18">
        <v>43763</v>
      </c>
      <c r="B213" s="17">
        <v>59.821399999999997</v>
      </c>
      <c r="C213">
        <f t="shared" si="9"/>
        <v>2019</v>
      </c>
      <c r="D213">
        <f t="shared" si="10"/>
        <v>4</v>
      </c>
      <c r="E213">
        <f t="shared" si="11"/>
        <v>2</v>
      </c>
    </row>
    <row r="214" spans="1:5" x14ac:dyDescent="0.25">
      <c r="A214" s="18">
        <v>43766</v>
      </c>
      <c r="B214" s="17">
        <v>61.035702000000001</v>
      </c>
      <c r="C214">
        <f t="shared" si="9"/>
        <v>2019</v>
      </c>
      <c r="D214">
        <f t="shared" si="10"/>
        <v>4</v>
      </c>
      <c r="E214">
        <f t="shared" si="11"/>
        <v>2</v>
      </c>
    </row>
    <row r="215" spans="1:5" x14ac:dyDescent="0.25">
      <c r="A215" s="18">
        <v>43767</v>
      </c>
      <c r="B215" s="17">
        <v>61.821399999999997</v>
      </c>
      <c r="C215">
        <f t="shared" si="9"/>
        <v>2019</v>
      </c>
      <c r="D215">
        <f t="shared" si="10"/>
        <v>4</v>
      </c>
      <c r="E215">
        <f t="shared" si="11"/>
        <v>2</v>
      </c>
    </row>
    <row r="216" spans="1:5" x14ac:dyDescent="0.25">
      <c r="A216" s="18">
        <v>43768</v>
      </c>
      <c r="B216" s="17">
        <v>60.428600000000003</v>
      </c>
      <c r="C216">
        <f t="shared" si="9"/>
        <v>2019</v>
      </c>
      <c r="D216">
        <f t="shared" si="10"/>
        <v>4</v>
      </c>
      <c r="E216">
        <f t="shared" si="11"/>
        <v>2</v>
      </c>
    </row>
    <row r="217" spans="1:5" x14ac:dyDescent="0.25">
      <c r="A217" s="18">
        <v>43769</v>
      </c>
      <c r="B217" s="17">
        <v>67.642899</v>
      </c>
      <c r="C217">
        <f t="shared" si="9"/>
        <v>2019</v>
      </c>
      <c r="D217">
        <f t="shared" si="10"/>
        <v>4</v>
      </c>
      <c r="E217">
        <f t="shared" si="11"/>
        <v>2</v>
      </c>
    </row>
    <row r="218" spans="1:5" x14ac:dyDescent="0.25">
      <c r="A218" s="18">
        <v>43770</v>
      </c>
      <c r="B218" s="17">
        <v>66.785697999999996</v>
      </c>
      <c r="C218">
        <f t="shared" si="9"/>
        <v>2019</v>
      </c>
      <c r="D218">
        <f t="shared" si="10"/>
        <v>4</v>
      </c>
      <c r="E218">
        <f t="shared" si="11"/>
        <v>2</v>
      </c>
    </row>
    <row r="219" spans="1:5" x14ac:dyDescent="0.25">
      <c r="A219" s="18">
        <v>43773</v>
      </c>
      <c r="B219" s="17">
        <v>69.285697999999996</v>
      </c>
      <c r="C219">
        <f t="shared" si="9"/>
        <v>2019</v>
      </c>
      <c r="D219">
        <f t="shared" si="10"/>
        <v>4</v>
      </c>
      <c r="E219">
        <f t="shared" si="11"/>
        <v>2</v>
      </c>
    </row>
    <row r="220" spans="1:5" x14ac:dyDescent="0.25">
      <c r="A220" s="18">
        <v>43774</v>
      </c>
      <c r="B220" s="17">
        <v>68.035697999999996</v>
      </c>
      <c r="C220">
        <f t="shared" si="9"/>
        <v>2019</v>
      </c>
      <c r="D220">
        <f t="shared" si="10"/>
        <v>4</v>
      </c>
      <c r="E220">
        <f t="shared" si="11"/>
        <v>2</v>
      </c>
    </row>
    <row r="221" spans="1:5" x14ac:dyDescent="0.25">
      <c r="A221" s="18">
        <v>43775</v>
      </c>
      <c r="B221" s="17">
        <v>67.285697999999996</v>
      </c>
      <c r="C221">
        <f t="shared" si="9"/>
        <v>2019</v>
      </c>
      <c r="D221">
        <f t="shared" si="10"/>
        <v>4</v>
      </c>
      <c r="E221">
        <f t="shared" si="11"/>
        <v>2</v>
      </c>
    </row>
    <row r="222" spans="1:5" x14ac:dyDescent="0.25">
      <c r="A222" s="18">
        <v>43776</v>
      </c>
      <c r="B222" s="17">
        <v>69.285697999999996</v>
      </c>
      <c r="C222">
        <f t="shared" si="9"/>
        <v>2019</v>
      </c>
      <c r="D222">
        <f t="shared" si="10"/>
        <v>4</v>
      </c>
      <c r="E222">
        <f t="shared" si="11"/>
        <v>2</v>
      </c>
    </row>
    <row r="223" spans="1:5" x14ac:dyDescent="0.25">
      <c r="A223" s="18">
        <v>43777</v>
      </c>
      <c r="B223" s="17">
        <v>69.964302000000004</v>
      </c>
      <c r="C223">
        <f t="shared" si="9"/>
        <v>2019</v>
      </c>
      <c r="D223">
        <f t="shared" si="10"/>
        <v>4</v>
      </c>
      <c r="E223">
        <f t="shared" si="11"/>
        <v>2</v>
      </c>
    </row>
    <row r="224" spans="1:5" x14ac:dyDescent="0.25">
      <c r="A224" s="18">
        <v>43780</v>
      </c>
      <c r="B224" s="17">
        <v>67.285697999999996</v>
      </c>
      <c r="C224">
        <f t="shared" si="9"/>
        <v>2019</v>
      </c>
      <c r="D224">
        <f t="shared" si="10"/>
        <v>4</v>
      </c>
      <c r="E224">
        <f t="shared" si="11"/>
        <v>2</v>
      </c>
    </row>
    <row r="225" spans="1:5" x14ac:dyDescent="0.25">
      <c r="A225" s="18">
        <v>43781</v>
      </c>
      <c r="B225" s="17">
        <v>68.392899</v>
      </c>
      <c r="C225">
        <f t="shared" si="9"/>
        <v>2019</v>
      </c>
      <c r="D225">
        <f t="shared" si="10"/>
        <v>4</v>
      </c>
      <c r="E225">
        <f t="shared" si="11"/>
        <v>2</v>
      </c>
    </row>
    <row r="226" spans="1:5" x14ac:dyDescent="0.25">
      <c r="A226" s="18">
        <v>43782</v>
      </c>
      <c r="B226" s="17">
        <v>69.928595999999999</v>
      </c>
      <c r="C226">
        <f t="shared" si="9"/>
        <v>2019</v>
      </c>
      <c r="D226">
        <f t="shared" si="10"/>
        <v>4</v>
      </c>
      <c r="E226">
        <f t="shared" si="11"/>
        <v>2</v>
      </c>
    </row>
    <row r="227" spans="1:5" x14ac:dyDescent="0.25">
      <c r="A227" s="18">
        <v>43783</v>
      </c>
      <c r="B227" s="17">
        <v>69.821404000000001</v>
      </c>
      <c r="C227">
        <f t="shared" si="9"/>
        <v>2019</v>
      </c>
      <c r="D227">
        <f t="shared" si="10"/>
        <v>4</v>
      </c>
      <c r="E227">
        <f t="shared" si="11"/>
        <v>2</v>
      </c>
    </row>
    <row r="228" spans="1:5" x14ac:dyDescent="0.25">
      <c r="A228" s="18">
        <v>43784</v>
      </c>
      <c r="B228" s="17">
        <v>69.392899</v>
      </c>
      <c r="C228">
        <f t="shared" si="9"/>
        <v>2019</v>
      </c>
      <c r="D228">
        <f t="shared" si="10"/>
        <v>4</v>
      </c>
      <c r="E228">
        <f t="shared" si="11"/>
        <v>2</v>
      </c>
    </row>
    <row r="229" spans="1:5" x14ac:dyDescent="0.25">
      <c r="A229" s="18">
        <v>43787</v>
      </c>
      <c r="B229" s="17">
        <v>68.928595999999999</v>
      </c>
      <c r="C229">
        <f t="shared" si="9"/>
        <v>2019</v>
      </c>
      <c r="D229">
        <f t="shared" si="10"/>
        <v>4</v>
      </c>
      <c r="E229">
        <f t="shared" si="11"/>
        <v>2</v>
      </c>
    </row>
    <row r="230" spans="1:5" x14ac:dyDescent="0.25">
      <c r="A230" s="18">
        <v>43788</v>
      </c>
      <c r="B230" s="17">
        <v>70.392899</v>
      </c>
      <c r="C230">
        <f t="shared" si="9"/>
        <v>2019</v>
      </c>
      <c r="D230">
        <f t="shared" si="10"/>
        <v>4</v>
      </c>
      <c r="E230">
        <f t="shared" si="11"/>
        <v>2</v>
      </c>
    </row>
    <row r="231" spans="1:5" x14ac:dyDescent="0.25">
      <c r="A231" s="18">
        <v>43789</v>
      </c>
      <c r="B231" s="17">
        <v>71</v>
      </c>
      <c r="C231">
        <f t="shared" si="9"/>
        <v>2019</v>
      </c>
      <c r="D231">
        <f t="shared" si="10"/>
        <v>4</v>
      </c>
      <c r="E231">
        <f t="shared" si="11"/>
        <v>2</v>
      </c>
    </row>
    <row r="232" spans="1:5" x14ac:dyDescent="0.25">
      <c r="A232" s="18">
        <v>43790</v>
      </c>
      <c r="B232" s="17">
        <v>70.535697999999996</v>
      </c>
      <c r="C232">
        <f t="shared" si="9"/>
        <v>2019</v>
      </c>
      <c r="D232">
        <f t="shared" si="10"/>
        <v>4</v>
      </c>
      <c r="E232">
        <f t="shared" si="11"/>
        <v>2</v>
      </c>
    </row>
    <row r="233" spans="1:5" x14ac:dyDescent="0.25">
      <c r="A233" s="18">
        <v>43791</v>
      </c>
      <c r="B233" s="17">
        <v>68.857101</v>
      </c>
      <c r="C233">
        <f t="shared" si="9"/>
        <v>2019</v>
      </c>
      <c r="D233">
        <f t="shared" si="10"/>
        <v>4</v>
      </c>
      <c r="E233">
        <f t="shared" si="11"/>
        <v>2</v>
      </c>
    </row>
    <row r="234" spans="1:5" x14ac:dyDescent="0.25">
      <c r="A234" s="18">
        <v>43794</v>
      </c>
      <c r="B234" s="17">
        <v>67.214302000000004</v>
      </c>
      <c r="C234">
        <f t="shared" si="9"/>
        <v>2019</v>
      </c>
      <c r="D234">
        <f t="shared" si="10"/>
        <v>4</v>
      </c>
      <c r="E234">
        <f t="shared" si="11"/>
        <v>2</v>
      </c>
    </row>
    <row r="235" spans="1:5" x14ac:dyDescent="0.25">
      <c r="A235" s="18">
        <v>43795</v>
      </c>
      <c r="B235" s="17">
        <v>66.285697999999996</v>
      </c>
      <c r="C235">
        <f t="shared" si="9"/>
        <v>2019</v>
      </c>
      <c r="D235">
        <f t="shared" si="10"/>
        <v>4</v>
      </c>
      <c r="E235">
        <f t="shared" si="11"/>
        <v>2</v>
      </c>
    </row>
    <row r="236" spans="1:5" x14ac:dyDescent="0.25">
      <c r="A236" s="18">
        <v>43796</v>
      </c>
      <c r="B236" s="17">
        <v>66.392899</v>
      </c>
      <c r="C236">
        <f t="shared" si="9"/>
        <v>2019</v>
      </c>
      <c r="D236">
        <f t="shared" si="10"/>
        <v>4</v>
      </c>
      <c r="E236">
        <f t="shared" si="11"/>
        <v>2</v>
      </c>
    </row>
    <row r="237" spans="1:5" x14ac:dyDescent="0.25">
      <c r="A237" s="18">
        <v>43797</v>
      </c>
      <c r="B237" s="17">
        <v>65.892899</v>
      </c>
      <c r="C237">
        <f t="shared" si="9"/>
        <v>2019</v>
      </c>
      <c r="D237">
        <f t="shared" si="10"/>
        <v>4</v>
      </c>
      <c r="E237">
        <f t="shared" si="11"/>
        <v>2</v>
      </c>
    </row>
    <row r="238" spans="1:5" x14ac:dyDescent="0.25">
      <c r="A238" s="18">
        <v>43798</v>
      </c>
      <c r="B238" s="17">
        <v>64.892899</v>
      </c>
      <c r="C238">
        <f t="shared" si="9"/>
        <v>2019</v>
      </c>
      <c r="D238">
        <f t="shared" si="10"/>
        <v>4</v>
      </c>
      <c r="E238">
        <f t="shared" si="11"/>
        <v>2</v>
      </c>
    </row>
    <row r="239" spans="1:5" x14ac:dyDescent="0.25">
      <c r="A239" s="18">
        <v>43801</v>
      </c>
      <c r="B239" s="17">
        <v>66.035697999999996</v>
      </c>
      <c r="C239">
        <f t="shared" si="9"/>
        <v>2019</v>
      </c>
      <c r="D239">
        <f t="shared" si="10"/>
        <v>4</v>
      </c>
      <c r="E239">
        <f t="shared" si="11"/>
        <v>2</v>
      </c>
    </row>
    <row r="240" spans="1:5" x14ac:dyDescent="0.25">
      <c r="A240" s="18">
        <v>43802</v>
      </c>
      <c r="B240" s="17">
        <v>65.75</v>
      </c>
      <c r="C240">
        <f t="shared" si="9"/>
        <v>2019</v>
      </c>
      <c r="D240">
        <f t="shared" si="10"/>
        <v>4</v>
      </c>
      <c r="E240">
        <f t="shared" si="11"/>
        <v>2</v>
      </c>
    </row>
    <row r="241" spans="1:5" x14ac:dyDescent="0.25">
      <c r="A241" s="18">
        <v>43803</v>
      </c>
      <c r="B241" s="17">
        <v>65.821404000000001</v>
      </c>
      <c r="C241">
        <f t="shared" si="9"/>
        <v>2019</v>
      </c>
      <c r="D241">
        <f t="shared" si="10"/>
        <v>4</v>
      </c>
      <c r="E241">
        <f t="shared" si="11"/>
        <v>2</v>
      </c>
    </row>
    <row r="242" spans="1:5" x14ac:dyDescent="0.25">
      <c r="A242" s="18">
        <v>43804</v>
      </c>
      <c r="B242" s="17">
        <v>68.178595999999999</v>
      </c>
      <c r="C242">
        <f t="shared" si="9"/>
        <v>2019</v>
      </c>
      <c r="D242">
        <f t="shared" si="10"/>
        <v>4</v>
      </c>
      <c r="E242">
        <f t="shared" si="11"/>
        <v>2</v>
      </c>
    </row>
    <row r="243" spans="1:5" x14ac:dyDescent="0.25">
      <c r="A243" s="18">
        <v>43805</v>
      </c>
      <c r="B243" s="17">
        <v>68.821404000000001</v>
      </c>
      <c r="C243">
        <f t="shared" si="9"/>
        <v>2019</v>
      </c>
      <c r="D243">
        <f t="shared" si="10"/>
        <v>4</v>
      </c>
      <c r="E243">
        <f t="shared" si="11"/>
        <v>2</v>
      </c>
    </row>
    <row r="244" spans="1:5" x14ac:dyDescent="0.25">
      <c r="A244" s="18">
        <v>43808</v>
      </c>
      <c r="B244" s="17">
        <v>68.321404000000001</v>
      </c>
      <c r="C244">
        <f t="shared" si="9"/>
        <v>2019</v>
      </c>
      <c r="D244">
        <f t="shared" si="10"/>
        <v>4</v>
      </c>
      <c r="E244">
        <f t="shared" si="11"/>
        <v>2</v>
      </c>
    </row>
    <row r="245" spans="1:5" x14ac:dyDescent="0.25">
      <c r="A245" s="18">
        <v>43809</v>
      </c>
      <c r="B245" s="17">
        <v>66.857101</v>
      </c>
      <c r="C245">
        <f t="shared" si="9"/>
        <v>2019</v>
      </c>
      <c r="D245">
        <f t="shared" si="10"/>
        <v>4</v>
      </c>
      <c r="E245">
        <f t="shared" si="11"/>
        <v>2</v>
      </c>
    </row>
    <row r="246" spans="1:5" x14ac:dyDescent="0.25">
      <c r="A246" s="18">
        <v>43810</v>
      </c>
      <c r="B246" s="17">
        <v>67.642899</v>
      </c>
      <c r="C246">
        <f t="shared" si="9"/>
        <v>2019</v>
      </c>
      <c r="D246">
        <f t="shared" si="10"/>
        <v>4</v>
      </c>
      <c r="E246">
        <f t="shared" si="11"/>
        <v>2</v>
      </c>
    </row>
    <row r="247" spans="1:5" x14ac:dyDescent="0.25">
      <c r="A247" s="18">
        <v>43811</v>
      </c>
      <c r="B247" s="17">
        <v>67.357101</v>
      </c>
      <c r="C247">
        <f t="shared" si="9"/>
        <v>2019</v>
      </c>
      <c r="D247">
        <f t="shared" si="10"/>
        <v>4</v>
      </c>
      <c r="E247">
        <f t="shared" si="11"/>
        <v>2</v>
      </c>
    </row>
    <row r="248" spans="1:5" x14ac:dyDescent="0.25">
      <c r="A248" s="18">
        <v>43812</v>
      </c>
      <c r="B248" s="17">
        <v>69.428595999999999</v>
      </c>
      <c r="C248">
        <f t="shared" si="9"/>
        <v>2019</v>
      </c>
      <c r="D248">
        <f t="shared" si="10"/>
        <v>4</v>
      </c>
      <c r="E248">
        <f t="shared" si="11"/>
        <v>2</v>
      </c>
    </row>
    <row r="249" spans="1:5" x14ac:dyDescent="0.25">
      <c r="A249" s="18">
        <v>43815</v>
      </c>
      <c r="B249" s="17">
        <v>71.142899</v>
      </c>
      <c r="C249">
        <f t="shared" si="9"/>
        <v>2019</v>
      </c>
      <c r="D249">
        <f t="shared" si="10"/>
        <v>4</v>
      </c>
      <c r="E249">
        <f t="shared" si="11"/>
        <v>2</v>
      </c>
    </row>
    <row r="250" spans="1:5" x14ac:dyDescent="0.25">
      <c r="A250" s="18">
        <v>43816</v>
      </c>
      <c r="B250" s="17">
        <v>74</v>
      </c>
      <c r="C250">
        <f t="shared" si="9"/>
        <v>2019</v>
      </c>
      <c r="D250">
        <f t="shared" si="10"/>
        <v>4</v>
      </c>
      <c r="E250">
        <f t="shared" si="11"/>
        <v>2</v>
      </c>
    </row>
    <row r="251" spans="1:5" x14ac:dyDescent="0.25">
      <c r="A251" s="18">
        <v>43817</v>
      </c>
      <c r="B251" s="17">
        <v>72.928595999999999</v>
      </c>
      <c r="C251">
        <f t="shared" si="9"/>
        <v>2019</v>
      </c>
      <c r="D251">
        <f t="shared" si="10"/>
        <v>4</v>
      </c>
      <c r="E251">
        <f t="shared" si="11"/>
        <v>2</v>
      </c>
    </row>
    <row r="252" spans="1:5" x14ac:dyDescent="0.25">
      <c r="A252" s="18">
        <v>43818</v>
      </c>
      <c r="B252" s="17">
        <v>71.428595999999999</v>
      </c>
      <c r="C252">
        <f t="shared" si="9"/>
        <v>2019</v>
      </c>
      <c r="D252">
        <f t="shared" si="10"/>
        <v>4</v>
      </c>
      <c r="E252">
        <f t="shared" si="11"/>
        <v>2</v>
      </c>
    </row>
    <row r="253" spans="1:5" x14ac:dyDescent="0.25">
      <c r="A253" s="18">
        <v>43819</v>
      </c>
      <c r="B253" s="17">
        <v>68.928595999999999</v>
      </c>
      <c r="C253">
        <f t="shared" si="9"/>
        <v>2019</v>
      </c>
      <c r="D253">
        <f t="shared" si="10"/>
        <v>4</v>
      </c>
      <c r="E253">
        <f t="shared" si="11"/>
        <v>2</v>
      </c>
    </row>
    <row r="254" spans="1:5" x14ac:dyDescent="0.25">
      <c r="A254" s="18">
        <v>43822</v>
      </c>
      <c r="B254" s="17">
        <v>69.75</v>
      </c>
      <c r="C254">
        <f t="shared" si="9"/>
        <v>2019</v>
      </c>
      <c r="D254">
        <f t="shared" si="10"/>
        <v>4</v>
      </c>
      <c r="E254">
        <f t="shared" si="11"/>
        <v>2</v>
      </c>
    </row>
    <row r="255" spans="1:5" x14ac:dyDescent="0.25">
      <c r="A255" s="18">
        <v>43823</v>
      </c>
      <c r="B255" s="17">
        <v>68.785697999999996</v>
      </c>
      <c r="C255">
        <f t="shared" si="9"/>
        <v>2019</v>
      </c>
      <c r="D255">
        <f t="shared" si="10"/>
        <v>4</v>
      </c>
      <c r="E255">
        <f t="shared" si="11"/>
        <v>2</v>
      </c>
    </row>
    <row r="256" spans="1:5" x14ac:dyDescent="0.25">
      <c r="A256" s="18">
        <v>43826</v>
      </c>
      <c r="B256" s="17">
        <v>69.857101</v>
      </c>
      <c r="C256">
        <f t="shared" si="9"/>
        <v>2019</v>
      </c>
      <c r="D256">
        <f t="shared" si="10"/>
        <v>4</v>
      </c>
      <c r="E256">
        <f t="shared" si="11"/>
        <v>2</v>
      </c>
    </row>
    <row r="257" spans="1:5" x14ac:dyDescent="0.25">
      <c r="A257" s="18">
        <v>43829</v>
      </c>
      <c r="B257" s="17">
        <v>68.535697999999996</v>
      </c>
      <c r="C257">
        <f t="shared" si="9"/>
        <v>2019</v>
      </c>
      <c r="D257">
        <f t="shared" si="10"/>
        <v>4</v>
      </c>
      <c r="E257">
        <f t="shared" si="11"/>
        <v>2</v>
      </c>
    </row>
    <row r="258" spans="1:5" x14ac:dyDescent="0.25">
      <c r="A258" s="18">
        <v>43830</v>
      </c>
      <c r="B258" s="17">
        <v>69.035697999999996</v>
      </c>
      <c r="C258">
        <f t="shared" si="9"/>
        <v>2019</v>
      </c>
      <c r="D258">
        <f t="shared" si="10"/>
        <v>4</v>
      </c>
      <c r="E258">
        <f t="shared" si="11"/>
        <v>2</v>
      </c>
    </row>
    <row r="259" spans="1:5" x14ac:dyDescent="0.25">
      <c r="A259" s="18">
        <v>43832</v>
      </c>
      <c r="B259" s="17">
        <v>68.035697999999996</v>
      </c>
      <c r="C259">
        <f t="shared" ref="C259:C322" si="12">YEAR(A259)</f>
        <v>2020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8">
        <v>43833</v>
      </c>
      <c r="B260" s="17">
        <v>68.107101</v>
      </c>
      <c r="C260">
        <f t="shared" si="12"/>
        <v>2020</v>
      </c>
      <c r="D260">
        <f t="shared" si="13"/>
        <v>1</v>
      </c>
      <c r="E260">
        <f t="shared" si="14"/>
        <v>1</v>
      </c>
    </row>
    <row r="261" spans="1:5" x14ac:dyDescent="0.25">
      <c r="A261" s="18">
        <v>43836</v>
      </c>
      <c r="B261" s="17">
        <v>66.285697999999996</v>
      </c>
      <c r="C261">
        <f t="shared" si="12"/>
        <v>2020</v>
      </c>
      <c r="D261">
        <f t="shared" si="13"/>
        <v>1</v>
      </c>
      <c r="E261">
        <f t="shared" si="14"/>
        <v>1</v>
      </c>
    </row>
    <row r="262" spans="1:5" x14ac:dyDescent="0.25">
      <c r="A262" s="18">
        <v>43837</v>
      </c>
      <c r="B262" s="17">
        <v>66.178595999999999</v>
      </c>
      <c r="C262">
        <f t="shared" si="12"/>
        <v>2020</v>
      </c>
      <c r="D262">
        <f t="shared" si="13"/>
        <v>1</v>
      </c>
      <c r="E262">
        <f t="shared" si="14"/>
        <v>1</v>
      </c>
    </row>
    <row r="263" spans="1:5" x14ac:dyDescent="0.25">
      <c r="A263" s="18">
        <v>43838</v>
      </c>
      <c r="B263" s="17">
        <v>66</v>
      </c>
      <c r="C263">
        <f t="shared" si="12"/>
        <v>2020</v>
      </c>
      <c r="D263">
        <f t="shared" si="13"/>
        <v>1</v>
      </c>
      <c r="E263">
        <f t="shared" si="14"/>
        <v>1</v>
      </c>
    </row>
    <row r="264" spans="1:5" x14ac:dyDescent="0.25">
      <c r="A264" s="18">
        <v>43839</v>
      </c>
      <c r="B264" s="17">
        <v>68.892899</v>
      </c>
      <c r="C264">
        <f t="shared" si="12"/>
        <v>2020</v>
      </c>
      <c r="D264">
        <f t="shared" si="13"/>
        <v>1</v>
      </c>
      <c r="E264">
        <f t="shared" si="14"/>
        <v>1</v>
      </c>
    </row>
    <row r="265" spans="1:5" x14ac:dyDescent="0.25">
      <c r="A265" s="18">
        <v>43840</v>
      </c>
      <c r="B265" s="17">
        <v>69.071404000000001</v>
      </c>
      <c r="C265">
        <f t="shared" si="12"/>
        <v>2020</v>
      </c>
      <c r="D265">
        <f t="shared" si="13"/>
        <v>1</v>
      </c>
      <c r="E265">
        <f t="shared" si="14"/>
        <v>1</v>
      </c>
    </row>
    <row r="266" spans="1:5" x14ac:dyDescent="0.25">
      <c r="A266" s="18">
        <v>43843</v>
      </c>
      <c r="B266" s="17">
        <v>70.107101</v>
      </c>
      <c r="C266">
        <f t="shared" si="12"/>
        <v>2020</v>
      </c>
      <c r="D266">
        <f t="shared" si="13"/>
        <v>1</v>
      </c>
      <c r="E266">
        <f t="shared" si="14"/>
        <v>1</v>
      </c>
    </row>
    <row r="267" spans="1:5" x14ac:dyDescent="0.25">
      <c r="A267" s="18">
        <v>43844</v>
      </c>
      <c r="B267" s="17">
        <v>70.678595999999999</v>
      </c>
      <c r="C267">
        <f t="shared" si="12"/>
        <v>2020</v>
      </c>
      <c r="D267">
        <f t="shared" si="13"/>
        <v>1</v>
      </c>
      <c r="E267">
        <f t="shared" si="14"/>
        <v>1</v>
      </c>
    </row>
    <row r="268" spans="1:5" x14ac:dyDescent="0.25">
      <c r="A268" s="18">
        <v>43845</v>
      </c>
      <c r="B268" s="17">
        <v>71.321404000000001</v>
      </c>
      <c r="C268">
        <f t="shared" si="12"/>
        <v>2020</v>
      </c>
      <c r="D268">
        <f t="shared" si="13"/>
        <v>1</v>
      </c>
      <c r="E268">
        <f t="shared" si="14"/>
        <v>1</v>
      </c>
    </row>
    <row r="269" spans="1:5" x14ac:dyDescent="0.25">
      <c r="A269" s="18">
        <v>43846</v>
      </c>
      <c r="B269" s="17">
        <v>72.214302000000004</v>
      </c>
      <c r="C269">
        <f t="shared" si="12"/>
        <v>2020</v>
      </c>
      <c r="D269">
        <f t="shared" si="13"/>
        <v>1</v>
      </c>
      <c r="E269">
        <f t="shared" si="14"/>
        <v>1</v>
      </c>
    </row>
    <row r="270" spans="1:5" x14ac:dyDescent="0.25">
      <c r="A270" s="18">
        <v>43847</v>
      </c>
      <c r="B270" s="17">
        <v>74.642899</v>
      </c>
      <c r="C270">
        <f t="shared" si="12"/>
        <v>2020</v>
      </c>
      <c r="D270">
        <f t="shared" si="13"/>
        <v>1</v>
      </c>
      <c r="E270">
        <f t="shared" si="14"/>
        <v>1</v>
      </c>
    </row>
    <row r="271" spans="1:5" x14ac:dyDescent="0.25">
      <c r="A271" s="18">
        <v>43850</v>
      </c>
      <c r="B271" s="17">
        <v>76</v>
      </c>
      <c r="C271">
        <f t="shared" si="12"/>
        <v>2020</v>
      </c>
      <c r="D271">
        <f t="shared" si="13"/>
        <v>1</v>
      </c>
      <c r="E271">
        <f t="shared" si="14"/>
        <v>1</v>
      </c>
    </row>
    <row r="272" spans="1:5" x14ac:dyDescent="0.25">
      <c r="A272" s="18">
        <v>43851</v>
      </c>
      <c r="B272" s="17">
        <v>75.5</v>
      </c>
      <c r="C272">
        <f t="shared" si="12"/>
        <v>2020</v>
      </c>
      <c r="D272">
        <f t="shared" si="13"/>
        <v>1</v>
      </c>
      <c r="E272">
        <f t="shared" si="14"/>
        <v>1</v>
      </c>
    </row>
    <row r="273" spans="1:5" x14ac:dyDescent="0.25">
      <c r="A273" s="18">
        <v>43852</v>
      </c>
      <c r="B273" s="17">
        <v>75.142899</v>
      </c>
      <c r="C273">
        <f t="shared" si="12"/>
        <v>2020</v>
      </c>
      <c r="D273">
        <f t="shared" si="13"/>
        <v>1</v>
      </c>
      <c r="E273">
        <f t="shared" si="14"/>
        <v>1</v>
      </c>
    </row>
    <row r="274" spans="1:5" x14ac:dyDescent="0.25">
      <c r="A274" s="18">
        <v>43853</v>
      </c>
      <c r="B274" s="17">
        <v>73.785697999999996</v>
      </c>
      <c r="C274">
        <f t="shared" si="12"/>
        <v>2020</v>
      </c>
      <c r="D274">
        <f t="shared" si="13"/>
        <v>1</v>
      </c>
      <c r="E274">
        <f t="shared" si="14"/>
        <v>1</v>
      </c>
    </row>
    <row r="275" spans="1:5" x14ac:dyDescent="0.25">
      <c r="A275" s="18">
        <v>43854</v>
      </c>
      <c r="B275" s="17">
        <v>72.857101</v>
      </c>
      <c r="C275">
        <f t="shared" si="12"/>
        <v>2020</v>
      </c>
      <c r="D275">
        <f t="shared" si="13"/>
        <v>1</v>
      </c>
      <c r="E275">
        <f t="shared" si="14"/>
        <v>1</v>
      </c>
    </row>
    <row r="276" spans="1:5" x14ac:dyDescent="0.25">
      <c r="A276" s="18">
        <v>43859</v>
      </c>
      <c r="B276" s="17">
        <v>70.678595999999999</v>
      </c>
      <c r="C276">
        <f t="shared" si="12"/>
        <v>2020</v>
      </c>
      <c r="D276">
        <f t="shared" si="13"/>
        <v>1</v>
      </c>
      <c r="E276">
        <f t="shared" si="14"/>
        <v>1</v>
      </c>
    </row>
    <row r="277" spans="1:5" x14ac:dyDescent="0.25">
      <c r="A277" s="18">
        <v>43860</v>
      </c>
      <c r="B277" s="17">
        <v>67.821404000000001</v>
      </c>
      <c r="C277">
        <f t="shared" si="12"/>
        <v>2020</v>
      </c>
      <c r="D277">
        <f t="shared" si="13"/>
        <v>1</v>
      </c>
      <c r="E277">
        <f t="shared" si="14"/>
        <v>1</v>
      </c>
    </row>
    <row r="278" spans="1:5" x14ac:dyDescent="0.25">
      <c r="A278" s="18">
        <v>43861</v>
      </c>
      <c r="B278" s="17">
        <v>67.642899</v>
      </c>
      <c r="C278">
        <f t="shared" si="12"/>
        <v>2020</v>
      </c>
      <c r="D278">
        <f t="shared" si="13"/>
        <v>1</v>
      </c>
      <c r="E278">
        <f t="shared" si="14"/>
        <v>1</v>
      </c>
    </row>
    <row r="279" spans="1:5" x14ac:dyDescent="0.25">
      <c r="A279" s="18">
        <v>43864</v>
      </c>
      <c r="B279" s="17">
        <v>68.642899</v>
      </c>
      <c r="C279">
        <f t="shared" si="12"/>
        <v>2020</v>
      </c>
      <c r="D279">
        <f t="shared" si="13"/>
        <v>1</v>
      </c>
      <c r="E279">
        <f t="shared" si="14"/>
        <v>1</v>
      </c>
    </row>
    <row r="280" spans="1:5" x14ac:dyDescent="0.25">
      <c r="A280" s="18">
        <v>43865</v>
      </c>
      <c r="B280" s="17">
        <v>71.5</v>
      </c>
      <c r="C280">
        <f t="shared" si="12"/>
        <v>2020</v>
      </c>
      <c r="D280">
        <f t="shared" si="13"/>
        <v>1</v>
      </c>
      <c r="E280">
        <f t="shared" si="14"/>
        <v>1</v>
      </c>
    </row>
    <row r="281" spans="1:5" x14ac:dyDescent="0.25">
      <c r="A281" s="18">
        <v>43866</v>
      </c>
      <c r="B281" s="17">
        <v>72.857101</v>
      </c>
      <c r="C281">
        <f t="shared" si="12"/>
        <v>2020</v>
      </c>
      <c r="D281">
        <f t="shared" si="13"/>
        <v>1</v>
      </c>
      <c r="E281">
        <f t="shared" si="14"/>
        <v>1</v>
      </c>
    </row>
    <row r="282" spans="1:5" x14ac:dyDescent="0.25">
      <c r="A282" s="18">
        <v>43867</v>
      </c>
      <c r="B282" s="17">
        <v>78.285697999999996</v>
      </c>
      <c r="C282">
        <f t="shared" si="12"/>
        <v>2020</v>
      </c>
      <c r="D282">
        <f t="shared" si="13"/>
        <v>1</v>
      </c>
      <c r="E282">
        <f t="shared" si="14"/>
        <v>1</v>
      </c>
    </row>
    <row r="283" spans="1:5" x14ac:dyDescent="0.25">
      <c r="A283" s="18">
        <v>43868</v>
      </c>
      <c r="B283" s="17">
        <v>78.142899</v>
      </c>
      <c r="C283">
        <f t="shared" si="12"/>
        <v>2020</v>
      </c>
      <c r="D283">
        <f t="shared" si="13"/>
        <v>1</v>
      </c>
      <c r="E283">
        <f t="shared" si="14"/>
        <v>1</v>
      </c>
    </row>
    <row r="284" spans="1:5" x14ac:dyDescent="0.25">
      <c r="A284" s="18">
        <v>43871</v>
      </c>
      <c r="B284" s="17">
        <v>80.5</v>
      </c>
      <c r="C284">
        <f t="shared" si="12"/>
        <v>2020</v>
      </c>
      <c r="D284">
        <f t="shared" si="13"/>
        <v>1</v>
      </c>
      <c r="E284">
        <f t="shared" si="14"/>
        <v>1</v>
      </c>
    </row>
    <row r="285" spans="1:5" x14ac:dyDescent="0.25">
      <c r="A285" s="18">
        <v>43872</v>
      </c>
      <c r="B285" s="17">
        <v>80</v>
      </c>
      <c r="C285">
        <f t="shared" si="12"/>
        <v>2020</v>
      </c>
      <c r="D285">
        <f t="shared" si="13"/>
        <v>1</v>
      </c>
      <c r="E285">
        <f t="shared" si="14"/>
        <v>1</v>
      </c>
    </row>
    <row r="286" spans="1:5" x14ac:dyDescent="0.25">
      <c r="A286" s="18">
        <v>43873</v>
      </c>
      <c r="B286" s="17">
        <v>80.857101</v>
      </c>
      <c r="C286">
        <f t="shared" si="12"/>
        <v>2020</v>
      </c>
      <c r="D286">
        <f t="shared" si="13"/>
        <v>1</v>
      </c>
      <c r="E286">
        <f t="shared" si="14"/>
        <v>1</v>
      </c>
    </row>
    <row r="287" spans="1:5" x14ac:dyDescent="0.25">
      <c r="A287" s="18">
        <v>43874</v>
      </c>
      <c r="B287" s="17">
        <v>82.642899</v>
      </c>
      <c r="C287">
        <f t="shared" si="12"/>
        <v>2020</v>
      </c>
      <c r="D287">
        <f t="shared" si="13"/>
        <v>1</v>
      </c>
      <c r="E287">
        <f t="shared" si="14"/>
        <v>1</v>
      </c>
    </row>
    <row r="288" spans="1:5" x14ac:dyDescent="0.25">
      <c r="A288" s="18">
        <v>43875</v>
      </c>
      <c r="B288" s="17">
        <v>83.785697999999996</v>
      </c>
      <c r="C288">
        <f t="shared" si="12"/>
        <v>2020</v>
      </c>
      <c r="D288">
        <f t="shared" si="13"/>
        <v>1</v>
      </c>
      <c r="E288">
        <f t="shared" si="14"/>
        <v>1</v>
      </c>
    </row>
    <row r="289" spans="1:5" x14ac:dyDescent="0.25">
      <c r="A289" s="18">
        <v>43878</v>
      </c>
      <c r="B289" s="17">
        <v>86.571404000000001</v>
      </c>
      <c r="C289">
        <f t="shared" si="12"/>
        <v>2020</v>
      </c>
      <c r="D289">
        <f t="shared" si="13"/>
        <v>1</v>
      </c>
      <c r="E289">
        <f t="shared" si="14"/>
        <v>1</v>
      </c>
    </row>
    <row r="290" spans="1:5" x14ac:dyDescent="0.25">
      <c r="A290" s="18">
        <v>43879</v>
      </c>
      <c r="B290" s="17">
        <v>86.642899</v>
      </c>
      <c r="C290">
        <f t="shared" si="12"/>
        <v>2020</v>
      </c>
      <c r="D290">
        <f t="shared" si="13"/>
        <v>1</v>
      </c>
      <c r="E290">
        <f t="shared" si="14"/>
        <v>1</v>
      </c>
    </row>
    <row r="291" spans="1:5" x14ac:dyDescent="0.25">
      <c r="A291" s="18">
        <v>43880</v>
      </c>
      <c r="B291" s="17">
        <v>85.428595999999999</v>
      </c>
      <c r="C291">
        <f t="shared" si="12"/>
        <v>2020</v>
      </c>
      <c r="D291">
        <f t="shared" si="13"/>
        <v>1</v>
      </c>
      <c r="E291">
        <f t="shared" si="14"/>
        <v>1</v>
      </c>
    </row>
    <row r="292" spans="1:5" x14ac:dyDescent="0.25">
      <c r="A292" s="18">
        <v>43881</v>
      </c>
      <c r="B292" s="17">
        <v>84.642899</v>
      </c>
      <c r="C292">
        <f t="shared" si="12"/>
        <v>2020</v>
      </c>
      <c r="D292">
        <f t="shared" si="13"/>
        <v>1</v>
      </c>
      <c r="E292">
        <f t="shared" si="14"/>
        <v>1</v>
      </c>
    </row>
    <row r="293" spans="1:5" x14ac:dyDescent="0.25">
      <c r="A293" s="18">
        <v>43882</v>
      </c>
      <c r="B293" s="17">
        <v>86</v>
      </c>
      <c r="C293">
        <f t="shared" si="12"/>
        <v>2020</v>
      </c>
      <c r="D293">
        <f t="shared" si="13"/>
        <v>1</v>
      </c>
      <c r="E293">
        <f t="shared" si="14"/>
        <v>1</v>
      </c>
    </row>
    <row r="294" spans="1:5" x14ac:dyDescent="0.25">
      <c r="A294" s="18">
        <v>43885</v>
      </c>
      <c r="B294" s="17">
        <v>85.285697999999996</v>
      </c>
      <c r="C294">
        <f t="shared" si="12"/>
        <v>2020</v>
      </c>
      <c r="D294">
        <f t="shared" si="13"/>
        <v>1</v>
      </c>
      <c r="E294">
        <f t="shared" si="14"/>
        <v>1</v>
      </c>
    </row>
    <row r="295" spans="1:5" x14ac:dyDescent="0.25">
      <c r="A295" s="18">
        <v>43886</v>
      </c>
      <c r="B295" s="17">
        <v>87.428595999999999</v>
      </c>
      <c r="C295">
        <f t="shared" si="12"/>
        <v>2020</v>
      </c>
      <c r="D295">
        <f t="shared" si="13"/>
        <v>1</v>
      </c>
      <c r="E295">
        <f t="shared" si="14"/>
        <v>1</v>
      </c>
    </row>
    <row r="296" spans="1:5" x14ac:dyDescent="0.25">
      <c r="A296" s="18">
        <v>43887</v>
      </c>
      <c r="B296" s="17">
        <v>84</v>
      </c>
      <c r="C296">
        <f t="shared" si="12"/>
        <v>2020</v>
      </c>
      <c r="D296">
        <f t="shared" si="13"/>
        <v>1</v>
      </c>
      <c r="E296">
        <f t="shared" si="14"/>
        <v>1</v>
      </c>
    </row>
    <row r="297" spans="1:5" x14ac:dyDescent="0.25">
      <c r="A297" s="18">
        <v>43888</v>
      </c>
      <c r="B297" s="17">
        <v>83.5</v>
      </c>
      <c r="C297">
        <f t="shared" si="12"/>
        <v>2020</v>
      </c>
      <c r="D297">
        <f t="shared" si="13"/>
        <v>1</v>
      </c>
      <c r="E297">
        <f t="shared" si="14"/>
        <v>1</v>
      </c>
    </row>
    <row r="298" spans="1:5" x14ac:dyDescent="0.25">
      <c r="A298" s="18">
        <v>43889</v>
      </c>
      <c r="B298" s="17">
        <v>82.071404000000001</v>
      </c>
      <c r="C298">
        <f t="shared" si="12"/>
        <v>2020</v>
      </c>
      <c r="D298">
        <f t="shared" si="13"/>
        <v>1</v>
      </c>
      <c r="E298">
        <f t="shared" si="14"/>
        <v>1</v>
      </c>
    </row>
    <row r="299" spans="1:5" x14ac:dyDescent="0.25">
      <c r="A299" s="18">
        <v>43892</v>
      </c>
      <c r="B299" s="17">
        <v>84.142899</v>
      </c>
      <c r="C299">
        <f t="shared" si="12"/>
        <v>2020</v>
      </c>
      <c r="D299">
        <f t="shared" si="13"/>
        <v>1</v>
      </c>
      <c r="E299">
        <f t="shared" si="14"/>
        <v>1</v>
      </c>
    </row>
    <row r="300" spans="1:5" x14ac:dyDescent="0.25">
      <c r="A300" s="18">
        <v>43893</v>
      </c>
      <c r="B300" s="17">
        <v>86.142899</v>
      </c>
      <c r="C300">
        <f t="shared" si="12"/>
        <v>2020</v>
      </c>
      <c r="D300">
        <f t="shared" si="13"/>
        <v>1</v>
      </c>
      <c r="E300">
        <f t="shared" si="14"/>
        <v>1</v>
      </c>
    </row>
    <row r="301" spans="1:5" x14ac:dyDescent="0.25">
      <c r="A301" s="18">
        <v>43894</v>
      </c>
      <c r="B301" s="17">
        <v>87.642899</v>
      </c>
      <c r="C301">
        <f t="shared" si="12"/>
        <v>2020</v>
      </c>
      <c r="D301">
        <f t="shared" si="13"/>
        <v>1</v>
      </c>
      <c r="E301">
        <f t="shared" si="14"/>
        <v>1</v>
      </c>
    </row>
    <row r="302" spans="1:5" x14ac:dyDescent="0.25">
      <c r="A302" s="18">
        <v>43895</v>
      </c>
      <c r="B302" s="17">
        <v>87.5</v>
      </c>
      <c r="C302">
        <f t="shared" si="12"/>
        <v>2020</v>
      </c>
      <c r="D302">
        <f t="shared" si="13"/>
        <v>1</v>
      </c>
      <c r="E302">
        <f t="shared" si="14"/>
        <v>1</v>
      </c>
    </row>
    <row r="303" spans="1:5" x14ac:dyDescent="0.25">
      <c r="A303" s="18">
        <v>43896</v>
      </c>
      <c r="B303" s="17">
        <v>88.214302000000004</v>
      </c>
      <c r="C303">
        <f t="shared" si="12"/>
        <v>2020</v>
      </c>
      <c r="D303">
        <f t="shared" si="13"/>
        <v>1</v>
      </c>
      <c r="E303">
        <f t="shared" si="14"/>
        <v>1</v>
      </c>
    </row>
    <row r="304" spans="1:5" x14ac:dyDescent="0.25">
      <c r="A304" s="18">
        <v>43899</v>
      </c>
      <c r="B304" s="17">
        <v>82.642899</v>
      </c>
      <c r="C304">
        <f t="shared" si="12"/>
        <v>2020</v>
      </c>
      <c r="D304">
        <f t="shared" si="13"/>
        <v>1</v>
      </c>
      <c r="E304">
        <f t="shared" si="14"/>
        <v>1</v>
      </c>
    </row>
    <row r="305" spans="1:5" x14ac:dyDescent="0.25">
      <c r="A305" s="18">
        <v>43900</v>
      </c>
      <c r="B305" s="17">
        <v>81.928595999999999</v>
      </c>
      <c r="C305">
        <f t="shared" si="12"/>
        <v>2020</v>
      </c>
      <c r="D305">
        <f t="shared" si="13"/>
        <v>1</v>
      </c>
      <c r="E305">
        <f t="shared" si="14"/>
        <v>1</v>
      </c>
    </row>
    <row r="306" spans="1:5" x14ac:dyDescent="0.25">
      <c r="A306" s="18">
        <v>43901</v>
      </c>
      <c r="B306" s="17">
        <v>81.785697999999996</v>
      </c>
      <c r="C306">
        <f t="shared" si="12"/>
        <v>2020</v>
      </c>
      <c r="D306">
        <f t="shared" si="13"/>
        <v>1</v>
      </c>
      <c r="E306">
        <f t="shared" si="14"/>
        <v>1</v>
      </c>
    </row>
    <row r="307" spans="1:5" x14ac:dyDescent="0.25">
      <c r="A307" s="18">
        <v>43902</v>
      </c>
      <c r="B307" s="17">
        <v>75.571404000000001</v>
      </c>
      <c r="C307">
        <f t="shared" si="12"/>
        <v>2020</v>
      </c>
      <c r="D307">
        <f t="shared" si="13"/>
        <v>1</v>
      </c>
      <c r="E307">
        <f t="shared" si="14"/>
        <v>1</v>
      </c>
    </row>
    <row r="308" spans="1:5" x14ac:dyDescent="0.25">
      <c r="A308" s="18">
        <v>43903</v>
      </c>
      <c r="B308" s="17">
        <v>73</v>
      </c>
      <c r="C308">
        <f t="shared" si="12"/>
        <v>2020</v>
      </c>
      <c r="D308">
        <f t="shared" si="13"/>
        <v>1</v>
      </c>
      <c r="E308">
        <f t="shared" si="14"/>
        <v>1</v>
      </c>
    </row>
    <row r="309" spans="1:5" x14ac:dyDescent="0.25">
      <c r="A309" s="18">
        <v>43906</v>
      </c>
      <c r="B309" s="17">
        <v>64.357101</v>
      </c>
      <c r="C309">
        <f t="shared" si="12"/>
        <v>2020</v>
      </c>
      <c r="D309">
        <f t="shared" si="13"/>
        <v>1</v>
      </c>
      <c r="E309">
        <f t="shared" si="14"/>
        <v>1</v>
      </c>
    </row>
    <row r="310" spans="1:5" x14ac:dyDescent="0.25">
      <c r="A310" s="18">
        <v>43907</v>
      </c>
      <c r="B310" s="17">
        <v>67.392899</v>
      </c>
      <c r="C310">
        <f t="shared" si="12"/>
        <v>2020</v>
      </c>
      <c r="D310">
        <f t="shared" si="13"/>
        <v>1</v>
      </c>
      <c r="E310">
        <f t="shared" si="14"/>
        <v>1</v>
      </c>
    </row>
    <row r="311" spans="1:5" x14ac:dyDescent="0.25">
      <c r="A311" s="18">
        <v>43908</v>
      </c>
      <c r="B311" s="17">
        <v>64.642899</v>
      </c>
      <c r="C311">
        <f t="shared" si="12"/>
        <v>2020</v>
      </c>
      <c r="D311">
        <f t="shared" si="13"/>
        <v>1</v>
      </c>
      <c r="E311">
        <f t="shared" si="14"/>
        <v>1</v>
      </c>
    </row>
    <row r="312" spans="1:5" x14ac:dyDescent="0.25">
      <c r="A312" s="18">
        <v>43909</v>
      </c>
      <c r="B312" s="17">
        <v>63.857101</v>
      </c>
      <c r="C312">
        <f t="shared" si="12"/>
        <v>2020</v>
      </c>
      <c r="D312">
        <f t="shared" si="13"/>
        <v>1</v>
      </c>
      <c r="E312">
        <f t="shared" si="14"/>
        <v>1</v>
      </c>
    </row>
    <row r="313" spans="1:5" x14ac:dyDescent="0.25">
      <c r="A313" s="18">
        <v>43910</v>
      </c>
      <c r="B313" s="17">
        <v>68.928595999999999</v>
      </c>
      <c r="C313">
        <f t="shared" si="12"/>
        <v>2020</v>
      </c>
      <c r="D313">
        <f t="shared" si="13"/>
        <v>1</v>
      </c>
      <c r="E313">
        <f t="shared" si="14"/>
        <v>1</v>
      </c>
    </row>
    <row r="314" spans="1:5" x14ac:dyDescent="0.25">
      <c r="A314" s="18">
        <v>43913</v>
      </c>
      <c r="B314" s="17">
        <v>62.928600000000003</v>
      </c>
      <c r="C314">
        <f t="shared" si="12"/>
        <v>2020</v>
      </c>
      <c r="D314">
        <f t="shared" si="13"/>
        <v>1</v>
      </c>
      <c r="E314">
        <f t="shared" si="14"/>
        <v>1</v>
      </c>
    </row>
    <row r="315" spans="1:5" x14ac:dyDescent="0.25">
      <c r="A315" s="18">
        <v>43914</v>
      </c>
      <c r="B315" s="17">
        <v>66.428595999999999</v>
      </c>
      <c r="C315">
        <f t="shared" si="12"/>
        <v>2020</v>
      </c>
      <c r="D315">
        <f t="shared" si="13"/>
        <v>1</v>
      </c>
      <c r="E315">
        <f t="shared" si="14"/>
        <v>1</v>
      </c>
    </row>
    <row r="316" spans="1:5" x14ac:dyDescent="0.25">
      <c r="A316" s="18">
        <v>43915</v>
      </c>
      <c r="B316" s="17">
        <v>71.178595999999999</v>
      </c>
      <c r="C316">
        <f t="shared" si="12"/>
        <v>2020</v>
      </c>
      <c r="D316">
        <f t="shared" si="13"/>
        <v>1</v>
      </c>
      <c r="E316">
        <f t="shared" si="14"/>
        <v>1</v>
      </c>
    </row>
    <row r="317" spans="1:5" x14ac:dyDescent="0.25">
      <c r="A317" s="18">
        <v>43916</v>
      </c>
      <c r="B317" s="17">
        <v>71</v>
      </c>
      <c r="C317">
        <f t="shared" si="12"/>
        <v>2020</v>
      </c>
      <c r="D317">
        <f t="shared" si="13"/>
        <v>1</v>
      </c>
      <c r="E317">
        <f t="shared" si="14"/>
        <v>1</v>
      </c>
    </row>
    <row r="318" spans="1:5" x14ac:dyDescent="0.25">
      <c r="A318" s="18">
        <v>43917</v>
      </c>
      <c r="B318" s="17">
        <v>70.464302000000004</v>
      </c>
      <c r="C318">
        <f t="shared" si="12"/>
        <v>2020</v>
      </c>
      <c r="D318">
        <f t="shared" si="13"/>
        <v>1</v>
      </c>
      <c r="E318">
        <f t="shared" si="14"/>
        <v>1</v>
      </c>
    </row>
    <row r="319" spans="1:5" x14ac:dyDescent="0.25">
      <c r="A319" s="18">
        <v>43920</v>
      </c>
      <c r="B319" s="17">
        <v>65.428595999999999</v>
      </c>
      <c r="C319">
        <f t="shared" si="12"/>
        <v>2020</v>
      </c>
      <c r="D319">
        <f t="shared" si="13"/>
        <v>1</v>
      </c>
      <c r="E319">
        <f t="shared" si="14"/>
        <v>1</v>
      </c>
    </row>
    <row r="320" spans="1:5" x14ac:dyDescent="0.25">
      <c r="A320" s="18">
        <v>43921</v>
      </c>
      <c r="B320" s="17">
        <v>68.142899</v>
      </c>
      <c r="C320">
        <f t="shared" si="12"/>
        <v>2020</v>
      </c>
      <c r="D320">
        <f t="shared" si="13"/>
        <v>1</v>
      </c>
      <c r="E320">
        <f t="shared" si="14"/>
        <v>1</v>
      </c>
    </row>
    <row r="321" spans="1:5" x14ac:dyDescent="0.25">
      <c r="A321" s="18">
        <v>43922</v>
      </c>
      <c r="B321" s="17">
        <v>67.142899</v>
      </c>
      <c r="C321">
        <f t="shared" si="12"/>
        <v>2020</v>
      </c>
      <c r="D321">
        <f t="shared" si="13"/>
        <v>2</v>
      </c>
      <c r="E321">
        <f t="shared" si="14"/>
        <v>1</v>
      </c>
    </row>
    <row r="322" spans="1:5" x14ac:dyDescent="0.25">
      <c r="A322" s="18">
        <v>43923</v>
      </c>
      <c r="B322" s="17">
        <v>69.5</v>
      </c>
      <c r="C322">
        <f t="shared" si="12"/>
        <v>2020</v>
      </c>
      <c r="D322">
        <f t="shared" si="13"/>
        <v>2</v>
      </c>
      <c r="E322">
        <f t="shared" si="14"/>
        <v>1</v>
      </c>
    </row>
    <row r="323" spans="1:5" x14ac:dyDescent="0.25">
      <c r="A323" s="18">
        <v>43924</v>
      </c>
      <c r="B323" s="17">
        <v>69.464302000000004</v>
      </c>
      <c r="C323">
        <f t="shared" ref="C323:C386" si="15">YEAR(A323)</f>
        <v>2020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8">
        <v>43927</v>
      </c>
      <c r="B324" s="17">
        <v>72.571404000000001</v>
      </c>
      <c r="C324">
        <f t="shared" si="15"/>
        <v>2020</v>
      </c>
      <c r="D324">
        <f t="shared" si="16"/>
        <v>2</v>
      </c>
      <c r="E324">
        <f t="shared" si="17"/>
        <v>1</v>
      </c>
    </row>
    <row r="325" spans="1:5" x14ac:dyDescent="0.25">
      <c r="A325" s="18">
        <v>43928</v>
      </c>
      <c r="B325" s="17">
        <v>72.428595999999999</v>
      </c>
      <c r="C325">
        <f t="shared" si="15"/>
        <v>2020</v>
      </c>
      <c r="D325">
        <f t="shared" si="16"/>
        <v>2</v>
      </c>
      <c r="E325">
        <f t="shared" si="17"/>
        <v>1</v>
      </c>
    </row>
    <row r="326" spans="1:5" x14ac:dyDescent="0.25">
      <c r="A326" s="18">
        <v>43929</v>
      </c>
      <c r="B326" s="17">
        <v>71.071404000000001</v>
      </c>
      <c r="C326">
        <f t="shared" si="15"/>
        <v>2020</v>
      </c>
      <c r="D326">
        <f t="shared" si="16"/>
        <v>2</v>
      </c>
      <c r="E326">
        <f t="shared" si="17"/>
        <v>1</v>
      </c>
    </row>
    <row r="327" spans="1:5" x14ac:dyDescent="0.25">
      <c r="A327" s="18">
        <v>43930</v>
      </c>
      <c r="B327" s="17">
        <v>75.285697999999996</v>
      </c>
      <c r="C327">
        <f t="shared" si="15"/>
        <v>2020</v>
      </c>
      <c r="D327">
        <f t="shared" si="16"/>
        <v>2</v>
      </c>
      <c r="E327">
        <f t="shared" si="17"/>
        <v>1</v>
      </c>
    </row>
    <row r="328" spans="1:5" x14ac:dyDescent="0.25">
      <c r="A328" s="18">
        <v>43935</v>
      </c>
      <c r="B328" s="17">
        <v>76.5</v>
      </c>
      <c r="C328">
        <f t="shared" si="15"/>
        <v>2020</v>
      </c>
      <c r="D328">
        <f t="shared" si="16"/>
        <v>2</v>
      </c>
      <c r="E328">
        <f t="shared" si="17"/>
        <v>1</v>
      </c>
    </row>
    <row r="329" spans="1:5" x14ac:dyDescent="0.25">
      <c r="A329" s="18">
        <v>43936</v>
      </c>
      <c r="B329" s="17">
        <v>74.642899</v>
      </c>
      <c r="C329">
        <f t="shared" si="15"/>
        <v>2020</v>
      </c>
      <c r="D329">
        <f t="shared" si="16"/>
        <v>2</v>
      </c>
      <c r="E329">
        <f t="shared" si="17"/>
        <v>1</v>
      </c>
    </row>
    <row r="330" spans="1:5" x14ac:dyDescent="0.25">
      <c r="A330" s="18">
        <v>43937</v>
      </c>
      <c r="B330" s="17">
        <v>75.071404000000001</v>
      </c>
      <c r="C330">
        <f t="shared" si="15"/>
        <v>2020</v>
      </c>
      <c r="D330">
        <f t="shared" si="16"/>
        <v>2</v>
      </c>
      <c r="E330">
        <f t="shared" si="17"/>
        <v>1</v>
      </c>
    </row>
    <row r="331" spans="1:5" x14ac:dyDescent="0.25">
      <c r="A331" s="18">
        <v>43938</v>
      </c>
      <c r="B331" s="17">
        <v>75.071404000000001</v>
      </c>
      <c r="C331">
        <f t="shared" si="15"/>
        <v>2020</v>
      </c>
      <c r="D331">
        <f t="shared" si="16"/>
        <v>2</v>
      </c>
      <c r="E331">
        <f t="shared" si="17"/>
        <v>1</v>
      </c>
    </row>
    <row r="332" spans="1:5" x14ac:dyDescent="0.25">
      <c r="A332" s="18">
        <v>43941</v>
      </c>
      <c r="B332" s="17">
        <v>78.571404000000001</v>
      </c>
      <c r="C332">
        <f t="shared" si="15"/>
        <v>2020</v>
      </c>
      <c r="D332">
        <f t="shared" si="16"/>
        <v>2</v>
      </c>
      <c r="E332">
        <f t="shared" si="17"/>
        <v>1</v>
      </c>
    </row>
    <row r="333" spans="1:5" x14ac:dyDescent="0.25">
      <c r="A333" s="18">
        <v>43942</v>
      </c>
      <c r="B333" s="17">
        <v>78.142899</v>
      </c>
      <c r="C333">
        <f t="shared" si="15"/>
        <v>2020</v>
      </c>
      <c r="D333">
        <f t="shared" si="16"/>
        <v>2</v>
      </c>
      <c r="E333">
        <f t="shared" si="17"/>
        <v>1</v>
      </c>
    </row>
    <row r="334" spans="1:5" x14ac:dyDescent="0.25">
      <c r="A334" s="18">
        <v>43943</v>
      </c>
      <c r="B334" s="17">
        <v>80.214302000000004</v>
      </c>
      <c r="C334">
        <f t="shared" si="15"/>
        <v>2020</v>
      </c>
      <c r="D334">
        <f t="shared" si="16"/>
        <v>2</v>
      </c>
      <c r="E334">
        <f t="shared" si="17"/>
        <v>1</v>
      </c>
    </row>
    <row r="335" spans="1:5" x14ac:dyDescent="0.25">
      <c r="A335" s="18">
        <v>43944</v>
      </c>
      <c r="B335" s="17">
        <v>77.928595999999999</v>
      </c>
      <c r="C335">
        <f t="shared" si="15"/>
        <v>2020</v>
      </c>
      <c r="D335">
        <f t="shared" si="16"/>
        <v>2</v>
      </c>
      <c r="E335">
        <f t="shared" si="17"/>
        <v>1</v>
      </c>
    </row>
    <row r="336" spans="1:5" x14ac:dyDescent="0.25">
      <c r="A336" s="18">
        <v>43945</v>
      </c>
      <c r="B336" s="17">
        <v>76.142899</v>
      </c>
      <c r="C336">
        <f t="shared" si="15"/>
        <v>2020</v>
      </c>
      <c r="D336">
        <f t="shared" si="16"/>
        <v>2</v>
      </c>
      <c r="E336">
        <f t="shared" si="17"/>
        <v>1</v>
      </c>
    </row>
    <row r="337" spans="1:5" x14ac:dyDescent="0.25">
      <c r="A337" s="18">
        <v>43948</v>
      </c>
      <c r="B337" s="17">
        <v>77.928595999999999</v>
      </c>
      <c r="C337">
        <f t="shared" si="15"/>
        <v>2020</v>
      </c>
      <c r="D337">
        <f t="shared" si="16"/>
        <v>2</v>
      </c>
      <c r="E337">
        <f t="shared" si="17"/>
        <v>1</v>
      </c>
    </row>
    <row r="338" spans="1:5" x14ac:dyDescent="0.25">
      <c r="A338" s="18">
        <v>43949</v>
      </c>
      <c r="B338" s="17">
        <v>79.5</v>
      </c>
      <c r="C338">
        <f t="shared" si="15"/>
        <v>2020</v>
      </c>
      <c r="D338">
        <f t="shared" si="16"/>
        <v>2</v>
      </c>
      <c r="E338">
        <f t="shared" si="17"/>
        <v>1</v>
      </c>
    </row>
    <row r="339" spans="1:5" x14ac:dyDescent="0.25">
      <c r="A339" s="18">
        <v>43950</v>
      </c>
      <c r="B339" s="17">
        <v>78.214302000000004</v>
      </c>
      <c r="C339">
        <f t="shared" si="15"/>
        <v>2020</v>
      </c>
      <c r="D339">
        <f t="shared" si="16"/>
        <v>2</v>
      </c>
      <c r="E339">
        <f t="shared" si="17"/>
        <v>1</v>
      </c>
    </row>
    <row r="340" spans="1:5" x14ac:dyDescent="0.25">
      <c r="A340" s="18">
        <v>43955</v>
      </c>
      <c r="B340" s="17">
        <v>76.428595999999999</v>
      </c>
      <c r="C340">
        <f t="shared" si="15"/>
        <v>2020</v>
      </c>
      <c r="D340">
        <f t="shared" si="16"/>
        <v>2</v>
      </c>
      <c r="E340">
        <f t="shared" si="17"/>
        <v>1</v>
      </c>
    </row>
    <row r="341" spans="1:5" x14ac:dyDescent="0.25">
      <c r="A341" s="18">
        <v>43956</v>
      </c>
      <c r="B341" s="17">
        <v>76.214302000000004</v>
      </c>
      <c r="C341">
        <f t="shared" si="15"/>
        <v>2020</v>
      </c>
      <c r="D341">
        <f t="shared" si="16"/>
        <v>2</v>
      </c>
      <c r="E341">
        <f t="shared" si="17"/>
        <v>1</v>
      </c>
    </row>
    <row r="342" spans="1:5" x14ac:dyDescent="0.25">
      <c r="A342" s="18">
        <v>43957</v>
      </c>
      <c r="B342" s="17">
        <v>75.285697999999996</v>
      </c>
      <c r="C342">
        <f t="shared" si="15"/>
        <v>2020</v>
      </c>
      <c r="D342">
        <f t="shared" si="16"/>
        <v>2</v>
      </c>
      <c r="E342">
        <f t="shared" si="17"/>
        <v>1</v>
      </c>
    </row>
    <row r="343" spans="1:5" x14ac:dyDescent="0.25">
      <c r="A343" s="18">
        <v>43958</v>
      </c>
      <c r="B343" s="17">
        <v>76.714302000000004</v>
      </c>
      <c r="C343">
        <f t="shared" si="15"/>
        <v>2020</v>
      </c>
      <c r="D343">
        <f t="shared" si="16"/>
        <v>2</v>
      </c>
      <c r="E343">
        <f t="shared" si="17"/>
        <v>1</v>
      </c>
    </row>
    <row r="344" spans="1:5" x14ac:dyDescent="0.25">
      <c r="A344" s="18">
        <v>43959</v>
      </c>
      <c r="B344" s="17">
        <v>78.642899</v>
      </c>
      <c r="C344">
        <f t="shared" si="15"/>
        <v>2020</v>
      </c>
      <c r="D344">
        <f t="shared" si="16"/>
        <v>2</v>
      </c>
      <c r="E344">
        <f t="shared" si="17"/>
        <v>1</v>
      </c>
    </row>
    <row r="345" spans="1:5" x14ac:dyDescent="0.25">
      <c r="A345" s="18">
        <v>43962</v>
      </c>
      <c r="B345" s="17">
        <v>79.142899</v>
      </c>
      <c r="C345">
        <f t="shared" si="15"/>
        <v>2020</v>
      </c>
      <c r="D345">
        <f t="shared" si="16"/>
        <v>2</v>
      </c>
      <c r="E345">
        <f t="shared" si="17"/>
        <v>1</v>
      </c>
    </row>
    <row r="346" spans="1:5" x14ac:dyDescent="0.25">
      <c r="A346" s="18">
        <v>43963</v>
      </c>
      <c r="B346" s="17">
        <v>80.357101</v>
      </c>
      <c r="C346">
        <f t="shared" si="15"/>
        <v>2020</v>
      </c>
      <c r="D346">
        <f t="shared" si="16"/>
        <v>2</v>
      </c>
      <c r="E346">
        <f t="shared" si="17"/>
        <v>1</v>
      </c>
    </row>
    <row r="347" spans="1:5" x14ac:dyDescent="0.25">
      <c r="A347" s="18">
        <v>43964</v>
      </c>
      <c r="B347" s="17">
        <v>83.714302000000004</v>
      </c>
      <c r="C347">
        <f t="shared" si="15"/>
        <v>2020</v>
      </c>
      <c r="D347">
        <f t="shared" si="16"/>
        <v>2</v>
      </c>
      <c r="E347">
        <f t="shared" si="17"/>
        <v>1</v>
      </c>
    </row>
    <row r="348" spans="1:5" x14ac:dyDescent="0.25">
      <c r="A348" s="18">
        <v>43965</v>
      </c>
      <c r="B348" s="17">
        <v>84.142899</v>
      </c>
      <c r="C348">
        <f t="shared" si="15"/>
        <v>2020</v>
      </c>
      <c r="D348">
        <f t="shared" si="16"/>
        <v>2</v>
      </c>
      <c r="E348">
        <f t="shared" si="17"/>
        <v>1</v>
      </c>
    </row>
    <row r="349" spans="1:5" x14ac:dyDescent="0.25">
      <c r="A349" s="18">
        <v>43966</v>
      </c>
      <c r="B349" s="17">
        <v>83.785697999999996</v>
      </c>
      <c r="C349">
        <f t="shared" si="15"/>
        <v>2020</v>
      </c>
      <c r="D349">
        <f t="shared" si="16"/>
        <v>2</v>
      </c>
      <c r="E349">
        <f t="shared" si="17"/>
        <v>1</v>
      </c>
    </row>
    <row r="350" spans="1:5" x14ac:dyDescent="0.25">
      <c r="A350" s="18">
        <v>43969</v>
      </c>
      <c r="B350" s="17">
        <v>84.857101</v>
      </c>
      <c r="C350">
        <f t="shared" si="15"/>
        <v>2020</v>
      </c>
      <c r="D350">
        <f t="shared" si="16"/>
        <v>2</v>
      </c>
      <c r="E350">
        <f t="shared" si="17"/>
        <v>1</v>
      </c>
    </row>
    <row r="351" spans="1:5" x14ac:dyDescent="0.25">
      <c r="A351" s="18">
        <v>43970</v>
      </c>
      <c r="B351" s="17">
        <v>85.428595999999999</v>
      </c>
      <c r="C351">
        <f t="shared" si="15"/>
        <v>2020</v>
      </c>
      <c r="D351">
        <f t="shared" si="16"/>
        <v>2</v>
      </c>
      <c r="E351">
        <f t="shared" si="17"/>
        <v>1</v>
      </c>
    </row>
    <row r="352" spans="1:5" x14ac:dyDescent="0.25">
      <c r="A352" s="18">
        <v>43971</v>
      </c>
      <c r="B352" s="17">
        <v>84.285697999999996</v>
      </c>
      <c r="C352">
        <f t="shared" si="15"/>
        <v>2020</v>
      </c>
      <c r="D352">
        <f t="shared" si="16"/>
        <v>2</v>
      </c>
      <c r="E352">
        <f t="shared" si="17"/>
        <v>1</v>
      </c>
    </row>
    <row r="353" spans="1:5" x14ac:dyDescent="0.25">
      <c r="A353" s="18">
        <v>43972</v>
      </c>
      <c r="B353" s="17">
        <v>84.928595999999999</v>
      </c>
      <c r="C353">
        <f t="shared" si="15"/>
        <v>2020</v>
      </c>
      <c r="D353">
        <f t="shared" si="16"/>
        <v>2</v>
      </c>
      <c r="E353">
        <f t="shared" si="17"/>
        <v>1</v>
      </c>
    </row>
    <row r="354" spans="1:5" x14ac:dyDescent="0.25">
      <c r="A354" s="18">
        <v>43973</v>
      </c>
      <c r="B354" s="17">
        <v>81.071404000000001</v>
      </c>
      <c r="C354">
        <f t="shared" si="15"/>
        <v>2020</v>
      </c>
      <c r="D354">
        <f t="shared" si="16"/>
        <v>2</v>
      </c>
      <c r="E354">
        <f t="shared" si="17"/>
        <v>1</v>
      </c>
    </row>
    <row r="355" spans="1:5" x14ac:dyDescent="0.25">
      <c r="A355" s="18">
        <v>43976</v>
      </c>
      <c r="B355" s="17">
        <v>81.785697999999996</v>
      </c>
      <c r="C355">
        <f t="shared" si="15"/>
        <v>2020</v>
      </c>
      <c r="D355">
        <f t="shared" si="16"/>
        <v>2</v>
      </c>
      <c r="E355">
        <f t="shared" si="17"/>
        <v>1</v>
      </c>
    </row>
    <row r="356" spans="1:5" x14ac:dyDescent="0.25">
      <c r="A356" s="18">
        <v>43977</v>
      </c>
      <c r="B356" s="17">
        <v>83.599997999999999</v>
      </c>
      <c r="C356">
        <f t="shared" si="15"/>
        <v>2020</v>
      </c>
      <c r="D356">
        <f t="shared" si="16"/>
        <v>2</v>
      </c>
      <c r="E356">
        <f t="shared" si="17"/>
        <v>1</v>
      </c>
    </row>
    <row r="357" spans="1:5" x14ac:dyDescent="0.25">
      <c r="A357" s="18">
        <v>43978</v>
      </c>
      <c r="B357" s="17">
        <v>82.150002000000001</v>
      </c>
      <c r="C357">
        <f t="shared" si="15"/>
        <v>2020</v>
      </c>
      <c r="D357">
        <f t="shared" si="16"/>
        <v>2</v>
      </c>
      <c r="E357">
        <f t="shared" si="17"/>
        <v>1</v>
      </c>
    </row>
    <row r="358" spans="1:5" x14ac:dyDescent="0.25">
      <c r="A358" s="18">
        <v>43979</v>
      </c>
      <c r="B358" s="17">
        <v>78.75</v>
      </c>
      <c r="C358">
        <f t="shared" si="15"/>
        <v>2020</v>
      </c>
      <c r="D358">
        <f t="shared" si="16"/>
        <v>2</v>
      </c>
      <c r="E358">
        <f t="shared" si="17"/>
        <v>1</v>
      </c>
    </row>
    <row r="359" spans="1:5" x14ac:dyDescent="0.25">
      <c r="A359" s="18">
        <v>43980</v>
      </c>
      <c r="B359" s="17">
        <v>82</v>
      </c>
      <c r="C359">
        <f t="shared" si="15"/>
        <v>2020</v>
      </c>
      <c r="D359">
        <f t="shared" si="16"/>
        <v>2</v>
      </c>
      <c r="E359">
        <f t="shared" si="17"/>
        <v>1</v>
      </c>
    </row>
    <row r="360" spans="1:5" x14ac:dyDescent="0.25">
      <c r="A360" s="18">
        <v>43983</v>
      </c>
      <c r="B360" s="17">
        <v>84.800003000000004</v>
      </c>
      <c r="C360">
        <f t="shared" si="15"/>
        <v>2020</v>
      </c>
      <c r="D360">
        <f t="shared" si="16"/>
        <v>2</v>
      </c>
      <c r="E360">
        <f t="shared" si="17"/>
        <v>1</v>
      </c>
    </row>
    <row r="361" spans="1:5" x14ac:dyDescent="0.25">
      <c r="A361" s="18">
        <v>43984</v>
      </c>
      <c r="B361" s="17">
        <v>85.099997999999999</v>
      </c>
      <c r="C361">
        <f t="shared" si="15"/>
        <v>2020</v>
      </c>
      <c r="D361">
        <f t="shared" si="16"/>
        <v>2</v>
      </c>
      <c r="E361">
        <f t="shared" si="17"/>
        <v>1</v>
      </c>
    </row>
    <row r="362" spans="1:5" x14ac:dyDescent="0.25">
      <c r="A362" s="18">
        <v>43985</v>
      </c>
      <c r="B362" s="17">
        <v>89.25</v>
      </c>
      <c r="C362">
        <f t="shared" si="15"/>
        <v>2020</v>
      </c>
      <c r="D362">
        <f t="shared" si="16"/>
        <v>2</v>
      </c>
      <c r="E362">
        <f t="shared" si="17"/>
        <v>1</v>
      </c>
    </row>
    <row r="363" spans="1:5" x14ac:dyDescent="0.25">
      <c r="A363" s="18">
        <v>43986</v>
      </c>
      <c r="B363" s="17">
        <v>90.150002000000001</v>
      </c>
      <c r="C363">
        <f t="shared" si="15"/>
        <v>2020</v>
      </c>
      <c r="D363">
        <f t="shared" si="16"/>
        <v>2</v>
      </c>
      <c r="E363">
        <f t="shared" si="17"/>
        <v>1</v>
      </c>
    </row>
    <row r="364" spans="1:5" x14ac:dyDescent="0.25">
      <c r="A364" s="18">
        <v>43987</v>
      </c>
      <c r="B364" s="17">
        <v>89.849997999999999</v>
      </c>
      <c r="C364">
        <f t="shared" si="15"/>
        <v>2020</v>
      </c>
      <c r="D364">
        <f t="shared" si="16"/>
        <v>2</v>
      </c>
      <c r="E364">
        <f t="shared" si="17"/>
        <v>1</v>
      </c>
    </row>
    <row r="365" spans="1:5" x14ac:dyDescent="0.25">
      <c r="A365" s="18">
        <v>43990</v>
      </c>
      <c r="B365" s="17">
        <v>86.349997999999999</v>
      </c>
      <c r="C365">
        <f t="shared" si="15"/>
        <v>2020</v>
      </c>
      <c r="D365">
        <f t="shared" si="16"/>
        <v>2</v>
      </c>
      <c r="E365">
        <f t="shared" si="17"/>
        <v>1</v>
      </c>
    </row>
    <row r="366" spans="1:5" x14ac:dyDescent="0.25">
      <c r="A366" s="18">
        <v>43991</v>
      </c>
      <c r="B366" s="17">
        <v>85.75</v>
      </c>
      <c r="C366">
        <f t="shared" si="15"/>
        <v>2020</v>
      </c>
      <c r="D366">
        <f t="shared" si="16"/>
        <v>2</v>
      </c>
      <c r="E366">
        <f t="shared" si="17"/>
        <v>1</v>
      </c>
    </row>
    <row r="367" spans="1:5" x14ac:dyDescent="0.25">
      <c r="A367" s="18">
        <v>43992</v>
      </c>
      <c r="B367" s="17">
        <v>88.550003000000004</v>
      </c>
      <c r="C367">
        <f t="shared" si="15"/>
        <v>2020</v>
      </c>
      <c r="D367">
        <f t="shared" si="16"/>
        <v>2</v>
      </c>
      <c r="E367">
        <f t="shared" si="17"/>
        <v>1</v>
      </c>
    </row>
    <row r="368" spans="1:5" x14ac:dyDescent="0.25">
      <c r="A368" s="18">
        <v>43993</v>
      </c>
      <c r="B368" s="17">
        <v>88.650002000000001</v>
      </c>
      <c r="C368">
        <f t="shared" si="15"/>
        <v>2020</v>
      </c>
      <c r="D368">
        <f t="shared" si="16"/>
        <v>2</v>
      </c>
      <c r="E368">
        <f t="shared" si="17"/>
        <v>1</v>
      </c>
    </row>
    <row r="369" spans="1:5" x14ac:dyDescent="0.25">
      <c r="A369" s="18">
        <v>43994</v>
      </c>
      <c r="B369" s="17">
        <v>88.800003000000004</v>
      </c>
      <c r="C369">
        <f t="shared" si="15"/>
        <v>2020</v>
      </c>
      <c r="D369">
        <f t="shared" si="16"/>
        <v>2</v>
      </c>
      <c r="E369">
        <f t="shared" si="17"/>
        <v>1</v>
      </c>
    </row>
    <row r="370" spans="1:5" x14ac:dyDescent="0.25">
      <c r="A370" s="18">
        <v>43997</v>
      </c>
      <c r="B370" s="17">
        <v>89.650002000000001</v>
      </c>
      <c r="C370">
        <f t="shared" si="15"/>
        <v>2020</v>
      </c>
      <c r="D370">
        <f t="shared" si="16"/>
        <v>2</v>
      </c>
      <c r="E370">
        <f t="shared" si="17"/>
        <v>1</v>
      </c>
    </row>
    <row r="371" spans="1:5" x14ac:dyDescent="0.25">
      <c r="A371" s="18">
        <v>43998</v>
      </c>
      <c r="B371" s="17">
        <v>92.5</v>
      </c>
      <c r="C371">
        <f t="shared" si="15"/>
        <v>2020</v>
      </c>
      <c r="D371">
        <f t="shared" si="16"/>
        <v>2</v>
      </c>
      <c r="E371">
        <f t="shared" si="17"/>
        <v>1</v>
      </c>
    </row>
    <row r="372" spans="1:5" x14ac:dyDescent="0.25">
      <c r="A372" s="18">
        <v>43999</v>
      </c>
      <c r="B372" s="17">
        <v>93.900002000000001</v>
      </c>
      <c r="C372">
        <f t="shared" si="15"/>
        <v>2020</v>
      </c>
      <c r="D372">
        <f t="shared" si="16"/>
        <v>2</v>
      </c>
      <c r="E372">
        <f t="shared" si="17"/>
        <v>1</v>
      </c>
    </row>
    <row r="373" spans="1:5" x14ac:dyDescent="0.25">
      <c r="A373" s="18">
        <v>44000</v>
      </c>
      <c r="B373" s="17">
        <v>92.949996999999996</v>
      </c>
      <c r="C373">
        <f t="shared" si="15"/>
        <v>2020</v>
      </c>
      <c r="D373">
        <f t="shared" si="16"/>
        <v>2</v>
      </c>
      <c r="E373">
        <f t="shared" si="17"/>
        <v>1</v>
      </c>
    </row>
    <row r="374" spans="1:5" x14ac:dyDescent="0.25">
      <c r="A374" s="18">
        <v>44001</v>
      </c>
      <c r="B374" s="17">
        <v>96.900002000000001</v>
      </c>
      <c r="C374">
        <f t="shared" si="15"/>
        <v>2020</v>
      </c>
      <c r="D374">
        <f t="shared" si="16"/>
        <v>2</v>
      </c>
      <c r="E374">
        <f t="shared" si="17"/>
        <v>1</v>
      </c>
    </row>
    <row r="375" spans="1:5" x14ac:dyDescent="0.25">
      <c r="A375" s="18">
        <v>44004</v>
      </c>
      <c r="B375" s="17">
        <v>96.800003000000004</v>
      </c>
      <c r="C375">
        <f t="shared" si="15"/>
        <v>2020</v>
      </c>
      <c r="D375">
        <f t="shared" si="16"/>
        <v>2</v>
      </c>
      <c r="E375">
        <f t="shared" si="17"/>
        <v>1</v>
      </c>
    </row>
    <row r="376" spans="1:5" x14ac:dyDescent="0.25">
      <c r="A376" s="18">
        <v>44005</v>
      </c>
      <c r="B376" s="17">
        <v>100.400002</v>
      </c>
      <c r="C376">
        <f t="shared" si="15"/>
        <v>2020</v>
      </c>
      <c r="D376">
        <f t="shared" si="16"/>
        <v>2</v>
      </c>
      <c r="E376">
        <f t="shared" si="17"/>
        <v>1</v>
      </c>
    </row>
    <row r="377" spans="1:5" x14ac:dyDescent="0.25">
      <c r="A377" s="18">
        <v>44006</v>
      </c>
      <c r="B377" s="17">
        <v>101.800003</v>
      </c>
      <c r="C377">
        <f t="shared" si="15"/>
        <v>2020</v>
      </c>
      <c r="D377">
        <f t="shared" si="16"/>
        <v>2</v>
      </c>
      <c r="E377">
        <f t="shared" si="17"/>
        <v>1</v>
      </c>
    </row>
    <row r="378" spans="1:5" x14ac:dyDescent="0.25">
      <c r="A378" s="18">
        <v>44008</v>
      </c>
      <c r="B378" s="17">
        <v>99</v>
      </c>
      <c r="C378">
        <f t="shared" si="15"/>
        <v>2020</v>
      </c>
      <c r="D378">
        <f t="shared" si="16"/>
        <v>2</v>
      </c>
      <c r="E378">
        <f t="shared" si="17"/>
        <v>1</v>
      </c>
    </row>
    <row r="379" spans="1:5" x14ac:dyDescent="0.25">
      <c r="A379" s="18">
        <v>44011</v>
      </c>
      <c r="B379" s="17">
        <v>102.199997</v>
      </c>
      <c r="C379">
        <f t="shared" si="15"/>
        <v>2020</v>
      </c>
      <c r="D379">
        <f t="shared" si="16"/>
        <v>2</v>
      </c>
      <c r="E379">
        <f t="shared" si="17"/>
        <v>1</v>
      </c>
    </row>
    <row r="380" spans="1:5" x14ac:dyDescent="0.25">
      <c r="A380" s="18">
        <v>44012</v>
      </c>
      <c r="B380" s="17">
        <v>100.699997</v>
      </c>
      <c r="C380">
        <f t="shared" si="15"/>
        <v>2020</v>
      </c>
      <c r="D380">
        <f t="shared" si="16"/>
        <v>2</v>
      </c>
      <c r="E380">
        <f t="shared" si="17"/>
        <v>1</v>
      </c>
    </row>
    <row r="381" spans="1:5" x14ac:dyDescent="0.25">
      <c r="A381" s="18">
        <v>44014</v>
      </c>
      <c r="B381" s="17">
        <v>98.900002000000001</v>
      </c>
      <c r="C381">
        <f t="shared" si="15"/>
        <v>2020</v>
      </c>
      <c r="D381">
        <f t="shared" si="16"/>
        <v>3</v>
      </c>
      <c r="E381">
        <f t="shared" si="17"/>
        <v>2</v>
      </c>
    </row>
    <row r="382" spans="1:5" x14ac:dyDescent="0.25">
      <c r="A382" s="18">
        <v>44015</v>
      </c>
      <c r="B382" s="17">
        <v>101</v>
      </c>
      <c r="C382">
        <f t="shared" si="15"/>
        <v>2020</v>
      </c>
      <c r="D382">
        <f t="shared" si="16"/>
        <v>3</v>
      </c>
      <c r="E382">
        <f t="shared" si="17"/>
        <v>2</v>
      </c>
    </row>
    <row r="383" spans="1:5" x14ac:dyDescent="0.25">
      <c r="A383" s="18">
        <v>44018</v>
      </c>
      <c r="B383" s="17">
        <v>98.900002000000001</v>
      </c>
      <c r="C383">
        <f t="shared" si="15"/>
        <v>2020</v>
      </c>
      <c r="D383">
        <f t="shared" si="16"/>
        <v>3</v>
      </c>
      <c r="E383">
        <f t="shared" si="17"/>
        <v>2</v>
      </c>
    </row>
    <row r="384" spans="1:5" x14ac:dyDescent="0.25">
      <c r="A384" s="18">
        <v>44019</v>
      </c>
      <c r="B384" s="17">
        <v>100.5</v>
      </c>
      <c r="C384">
        <f t="shared" si="15"/>
        <v>2020</v>
      </c>
      <c r="D384">
        <f t="shared" si="16"/>
        <v>3</v>
      </c>
      <c r="E384">
        <f t="shared" si="17"/>
        <v>2</v>
      </c>
    </row>
    <row r="385" spans="1:5" x14ac:dyDescent="0.25">
      <c r="A385" s="18">
        <v>44020</v>
      </c>
      <c r="B385" s="17">
        <v>105.599998</v>
      </c>
      <c r="C385">
        <f t="shared" si="15"/>
        <v>2020</v>
      </c>
      <c r="D385">
        <f t="shared" si="16"/>
        <v>3</v>
      </c>
      <c r="E385">
        <f t="shared" si="17"/>
        <v>2</v>
      </c>
    </row>
    <row r="386" spans="1:5" x14ac:dyDescent="0.25">
      <c r="A386" s="18">
        <v>44021</v>
      </c>
      <c r="B386" s="17">
        <v>110</v>
      </c>
      <c r="C386">
        <f t="shared" si="15"/>
        <v>2020</v>
      </c>
      <c r="D386">
        <f t="shared" si="16"/>
        <v>3</v>
      </c>
      <c r="E386">
        <f t="shared" si="17"/>
        <v>2</v>
      </c>
    </row>
    <row r="387" spans="1:5" x14ac:dyDescent="0.25">
      <c r="A387" s="18">
        <v>44022</v>
      </c>
      <c r="B387" s="17">
        <v>107.800003</v>
      </c>
      <c r="C387">
        <f t="shared" ref="C387:C450" si="18">YEAR(A387)</f>
        <v>2020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8">
        <v>44025</v>
      </c>
      <c r="B388" s="17">
        <v>112.400002</v>
      </c>
      <c r="C388">
        <f t="shared" si="18"/>
        <v>2020</v>
      </c>
      <c r="D388">
        <f t="shared" si="19"/>
        <v>3</v>
      </c>
      <c r="E388">
        <f t="shared" si="20"/>
        <v>2</v>
      </c>
    </row>
    <row r="389" spans="1:5" x14ac:dyDescent="0.25">
      <c r="A389" s="18">
        <v>44026</v>
      </c>
      <c r="B389" s="17">
        <v>110.699997</v>
      </c>
      <c r="C389">
        <f t="shared" si="18"/>
        <v>2020</v>
      </c>
      <c r="D389">
        <f t="shared" si="19"/>
        <v>3</v>
      </c>
      <c r="E389">
        <f t="shared" si="20"/>
        <v>2</v>
      </c>
    </row>
    <row r="390" spans="1:5" x14ac:dyDescent="0.25">
      <c r="A390" s="18">
        <v>44027</v>
      </c>
      <c r="B390" s="17">
        <v>116.199997</v>
      </c>
      <c r="C390">
        <f t="shared" si="18"/>
        <v>2020</v>
      </c>
      <c r="D390">
        <f t="shared" si="19"/>
        <v>3</v>
      </c>
      <c r="E390">
        <f t="shared" si="20"/>
        <v>2</v>
      </c>
    </row>
    <row r="391" spans="1:5" x14ac:dyDescent="0.25">
      <c r="A391" s="18">
        <v>44028</v>
      </c>
      <c r="B391" s="17">
        <v>110.5</v>
      </c>
      <c r="C391">
        <f t="shared" si="18"/>
        <v>2020</v>
      </c>
      <c r="D391">
        <f t="shared" si="19"/>
        <v>3</v>
      </c>
      <c r="E391">
        <f t="shared" si="20"/>
        <v>2</v>
      </c>
    </row>
    <row r="392" spans="1:5" x14ac:dyDescent="0.25">
      <c r="A392" s="18">
        <v>44029</v>
      </c>
      <c r="B392" s="17">
        <v>109.400002</v>
      </c>
      <c r="C392">
        <f t="shared" si="18"/>
        <v>2020</v>
      </c>
      <c r="D392">
        <f t="shared" si="19"/>
        <v>3</v>
      </c>
      <c r="E392">
        <f t="shared" si="20"/>
        <v>2</v>
      </c>
    </row>
    <row r="393" spans="1:5" x14ac:dyDescent="0.25">
      <c r="A393" s="18">
        <v>44032</v>
      </c>
      <c r="B393" s="17">
        <v>109</v>
      </c>
      <c r="C393">
        <f t="shared" si="18"/>
        <v>2020</v>
      </c>
      <c r="D393">
        <f t="shared" si="19"/>
        <v>3</v>
      </c>
      <c r="E393">
        <f t="shared" si="20"/>
        <v>2</v>
      </c>
    </row>
    <row r="394" spans="1:5" x14ac:dyDescent="0.25">
      <c r="A394" s="18">
        <v>44033</v>
      </c>
      <c r="B394" s="17">
        <v>116.199997</v>
      </c>
      <c r="C394">
        <f t="shared" si="18"/>
        <v>2020</v>
      </c>
      <c r="D394">
        <f t="shared" si="19"/>
        <v>3</v>
      </c>
      <c r="E394">
        <f t="shared" si="20"/>
        <v>2</v>
      </c>
    </row>
    <row r="395" spans="1:5" x14ac:dyDescent="0.25">
      <c r="A395" s="18">
        <v>44034</v>
      </c>
      <c r="B395" s="17">
        <v>112.900002</v>
      </c>
      <c r="C395">
        <f t="shared" si="18"/>
        <v>2020</v>
      </c>
      <c r="D395">
        <f t="shared" si="19"/>
        <v>3</v>
      </c>
      <c r="E395">
        <f t="shared" si="20"/>
        <v>2</v>
      </c>
    </row>
    <row r="396" spans="1:5" x14ac:dyDescent="0.25">
      <c r="A396" s="18">
        <v>44035</v>
      </c>
      <c r="B396" s="17">
        <v>120.099998</v>
      </c>
      <c r="C396">
        <f t="shared" si="18"/>
        <v>2020</v>
      </c>
      <c r="D396">
        <f t="shared" si="19"/>
        <v>3</v>
      </c>
      <c r="E396">
        <f t="shared" si="20"/>
        <v>2</v>
      </c>
    </row>
    <row r="397" spans="1:5" x14ac:dyDescent="0.25">
      <c r="A397" s="18">
        <v>44036</v>
      </c>
      <c r="B397" s="17">
        <v>112.400002</v>
      </c>
      <c r="C397">
        <f t="shared" si="18"/>
        <v>2020</v>
      </c>
      <c r="D397">
        <f t="shared" si="19"/>
        <v>3</v>
      </c>
      <c r="E397">
        <f t="shared" si="20"/>
        <v>2</v>
      </c>
    </row>
    <row r="398" spans="1:5" x14ac:dyDescent="0.25">
      <c r="A398" s="18">
        <v>44039</v>
      </c>
      <c r="B398" s="17">
        <v>111.800003</v>
      </c>
      <c r="C398">
        <f t="shared" si="18"/>
        <v>2020</v>
      </c>
      <c r="D398">
        <f t="shared" si="19"/>
        <v>3</v>
      </c>
      <c r="E398">
        <f t="shared" si="20"/>
        <v>2</v>
      </c>
    </row>
    <row r="399" spans="1:5" x14ac:dyDescent="0.25">
      <c r="A399" s="18">
        <v>44040</v>
      </c>
      <c r="B399" s="17">
        <v>113.900002</v>
      </c>
      <c r="C399">
        <f t="shared" si="18"/>
        <v>2020</v>
      </c>
      <c r="D399">
        <f t="shared" si="19"/>
        <v>3</v>
      </c>
      <c r="E399">
        <f t="shared" si="20"/>
        <v>2</v>
      </c>
    </row>
    <row r="400" spans="1:5" x14ac:dyDescent="0.25">
      <c r="A400" s="18">
        <v>44041</v>
      </c>
      <c r="B400" s="17">
        <v>112.099998</v>
      </c>
      <c r="C400">
        <f t="shared" si="18"/>
        <v>2020</v>
      </c>
      <c r="D400">
        <f t="shared" si="19"/>
        <v>3</v>
      </c>
      <c r="E400">
        <f t="shared" si="20"/>
        <v>2</v>
      </c>
    </row>
    <row r="401" spans="1:5" x14ac:dyDescent="0.25">
      <c r="A401" s="18">
        <v>44042</v>
      </c>
      <c r="B401" s="17">
        <v>114.099998</v>
      </c>
      <c r="C401">
        <f t="shared" si="18"/>
        <v>2020</v>
      </c>
      <c r="D401">
        <f t="shared" si="19"/>
        <v>3</v>
      </c>
      <c r="E401">
        <f t="shared" si="20"/>
        <v>2</v>
      </c>
    </row>
    <row r="402" spans="1:5" x14ac:dyDescent="0.25">
      <c r="A402" s="18">
        <v>44043</v>
      </c>
      <c r="B402" s="17">
        <v>116.699997</v>
      </c>
      <c r="C402">
        <f t="shared" si="18"/>
        <v>2020</v>
      </c>
      <c r="D402">
        <f t="shared" si="19"/>
        <v>3</v>
      </c>
      <c r="E402">
        <f t="shared" si="20"/>
        <v>2</v>
      </c>
    </row>
    <row r="403" spans="1:5" x14ac:dyDescent="0.25">
      <c r="A403" s="18">
        <v>44046</v>
      </c>
      <c r="B403" s="17">
        <v>119.5</v>
      </c>
      <c r="C403">
        <f t="shared" si="18"/>
        <v>2020</v>
      </c>
      <c r="D403">
        <f t="shared" si="19"/>
        <v>3</v>
      </c>
      <c r="E403">
        <f t="shared" si="20"/>
        <v>2</v>
      </c>
    </row>
    <row r="404" spans="1:5" x14ac:dyDescent="0.25">
      <c r="A404" s="18">
        <v>44047</v>
      </c>
      <c r="B404" s="17">
        <v>120</v>
      </c>
      <c r="C404">
        <f t="shared" si="18"/>
        <v>2020</v>
      </c>
      <c r="D404">
        <f t="shared" si="19"/>
        <v>3</v>
      </c>
      <c r="E404">
        <f t="shared" si="20"/>
        <v>2</v>
      </c>
    </row>
    <row r="405" spans="1:5" x14ac:dyDescent="0.25">
      <c r="A405" s="18">
        <v>44048</v>
      </c>
      <c r="B405" s="17">
        <v>123.099998</v>
      </c>
      <c r="C405">
        <f t="shared" si="18"/>
        <v>2020</v>
      </c>
      <c r="D405">
        <f t="shared" si="19"/>
        <v>3</v>
      </c>
      <c r="E405">
        <f t="shared" si="20"/>
        <v>2</v>
      </c>
    </row>
    <row r="406" spans="1:5" x14ac:dyDescent="0.25">
      <c r="A406" s="18">
        <v>44049</v>
      </c>
      <c r="B406" s="17">
        <v>122.199997</v>
      </c>
      <c r="C406">
        <f t="shared" si="18"/>
        <v>2020</v>
      </c>
      <c r="D406">
        <f t="shared" si="19"/>
        <v>3</v>
      </c>
      <c r="E406">
        <f t="shared" si="20"/>
        <v>2</v>
      </c>
    </row>
    <row r="407" spans="1:5" x14ac:dyDescent="0.25">
      <c r="A407" s="18">
        <v>44050</v>
      </c>
      <c r="B407" s="17">
        <v>120.699997</v>
      </c>
      <c r="C407">
        <f t="shared" si="18"/>
        <v>2020</v>
      </c>
      <c r="D407">
        <f t="shared" si="19"/>
        <v>3</v>
      </c>
      <c r="E407">
        <f t="shared" si="20"/>
        <v>2</v>
      </c>
    </row>
    <row r="408" spans="1:5" x14ac:dyDescent="0.25">
      <c r="A408" s="18">
        <v>44053</v>
      </c>
      <c r="B408" s="17">
        <v>120.199997</v>
      </c>
      <c r="C408">
        <f t="shared" si="18"/>
        <v>2020</v>
      </c>
      <c r="D408">
        <f t="shared" si="19"/>
        <v>3</v>
      </c>
      <c r="E408">
        <f t="shared" si="20"/>
        <v>2</v>
      </c>
    </row>
    <row r="409" spans="1:5" x14ac:dyDescent="0.25">
      <c r="A409" s="18">
        <v>44054</v>
      </c>
      <c r="B409" s="17">
        <v>117</v>
      </c>
      <c r="C409">
        <f t="shared" si="18"/>
        <v>2020</v>
      </c>
      <c r="D409">
        <f t="shared" si="19"/>
        <v>3</v>
      </c>
      <c r="E409">
        <f t="shared" si="20"/>
        <v>2</v>
      </c>
    </row>
    <row r="410" spans="1:5" x14ac:dyDescent="0.25">
      <c r="A410" s="18">
        <v>44055</v>
      </c>
      <c r="B410" s="17">
        <v>112.599998</v>
      </c>
      <c r="C410">
        <f t="shared" si="18"/>
        <v>2020</v>
      </c>
      <c r="D410">
        <f t="shared" si="19"/>
        <v>3</v>
      </c>
      <c r="E410">
        <f t="shared" si="20"/>
        <v>2</v>
      </c>
    </row>
    <row r="411" spans="1:5" x14ac:dyDescent="0.25">
      <c r="A411" s="18">
        <v>44056</v>
      </c>
      <c r="B411" s="17">
        <v>113.300003</v>
      </c>
      <c r="C411">
        <f t="shared" si="18"/>
        <v>2020</v>
      </c>
      <c r="D411">
        <f t="shared" si="19"/>
        <v>3</v>
      </c>
      <c r="E411">
        <f t="shared" si="20"/>
        <v>2</v>
      </c>
    </row>
    <row r="412" spans="1:5" x14ac:dyDescent="0.25">
      <c r="A412" s="18">
        <v>44057</v>
      </c>
      <c r="B412" s="17">
        <v>112</v>
      </c>
      <c r="C412">
        <f t="shared" si="18"/>
        <v>2020</v>
      </c>
      <c r="D412">
        <f t="shared" si="19"/>
        <v>3</v>
      </c>
      <c r="E412">
        <f t="shared" si="20"/>
        <v>2</v>
      </c>
    </row>
    <row r="413" spans="1:5" x14ac:dyDescent="0.25">
      <c r="A413" s="18">
        <v>44060</v>
      </c>
      <c r="B413" s="17">
        <v>111.400002</v>
      </c>
      <c r="C413">
        <f t="shared" si="18"/>
        <v>2020</v>
      </c>
      <c r="D413">
        <f t="shared" si="19"/>
        <v>3</v>
      </c>
      <c r="E413">
        <f t="shared" si="20"/>
        <v>2</v>
      </c>
    </row>
    <row r="414" spans="1:5" x14ac:dyDescent="0.25">
      <c r="A414" s="18">
        <v>44061</v>
      </c>
      <c r="B414" s="17">
        <v>114.599998</v>
      </c>
      <c r="C414">
        <f t="shared" si="18"/>
        <v>2020</v>
      </c>
      <c r="D414">
        <f t="shared" si="19"/>
        <v>3</v>
      </c>
      <c r="E414">
        <f t="shared" si="20"/>
        <v>2</v>
      </c>
    </row>
    <row r="415" spans="1:5" x14ac:dyDescent="0.25">
      <c r="A415" s="18">
        <v>44062</v>
      </c>
      <c r="B415" s="17">
        <v>112.900002</v>
      </c>
      <c r="C415">
        <f t="shared" si="18"/>
        <v>2020</v>
      </c>
      <c r="D415">
        <f t="shared" si="19"/>
        <v>3</v>
      </c>
      <c r="E415">
        <f t="shared" si="20"/>
        <v>2</v>
      </c>
    </row>
    <row r="416" spans="1:5" x14ac:dyDescent="0.25">
      <c r="A416" s="18">
        <v>44063</v>
      </c>
      <c r="B416" s="17">
        <v>111</v>
      </c>
      <c r="C416">
        <f t="shared" si="18"/>
        <v>2020</v>
      </c>
      <c r="D416">
        <f t="shared" si="19"/>
        <v>3</v>
      </c>
      <c r="E416">
        <f t="shared" si="20"/>
        <v>2</v>
      </c>
    </row>
    <row r="417" spans="1:5" x14ac:dyDescent="0.25">
      <c r="A417" s="18">
        <v>44064</v>
      </c>
      <c r="B417" s="17">
        <v>112.099998</v>
      </c>
      <c r="C417">
        <f t="shared" si="18"/>
        <v>2020</v>
      </c>
      <c r="D417">
        <f t="shared" si="19"/>
        <v>3</v>
      </c>
      <c r="E417">
        <f t="shared" si="20"/>
        <v>2</v>
      </c>
    </row>
    <row r="418" spans="1:5" x14ac:dyDescent="0.25">
      <c r="A418" s="18">
        <v>44067</v>
      </c>
      <c r="B418" s="17">
        <v>111.800003</v>
      </c>
      <c r="C418">
        <f t="shared" si="18"/>
        <v>2020</v>
      </c>
      <c r="D418">
        <f t="shared" si="19"/>
        <v>3</v>
      </c>
      <c r="E418">
        <f t="shared" si="20"/>
        <v>2</v>
      </c>
    </row>
    <row r="419" spans="1:5" x14ac:dyDescent="0.25">
      <c r="A419" s="18">
        <v>44068</v>
      </c>
      <c r="B419" s="17">
        <v>113.099998</v>
      </c>
      <c r="C419">
        <f t="shared" si="18"/>
        <v>2020</v>
      </c>
      <c r="D419">
        <f t="shared" si="19"/>
        <v>3</v>
      </c>
      <c r="E419">
        <f t="shared" si="20"/>
        <v>2</v>
      </c>
    </row>
    <row r="420" spans="1:5" x14ac:dyDescent="0.25">
      <c r="A420" s="18">
        <v>44069</v>
      </c>
      <c r="B420" s="17">
        <v>115.099998</v>
      </c>
      <c r="C420">
        <f t="shared" si="18"/>
        <v>2020</v>
      </c>
      <c r="D420">
        <f t="shared" si="19"/>
        <v>3</v>
      </c>
      <c r="E420">
        <f t="shared" si="20"/>
        <v>2</v>
      </c>
    </row>
    <row r="421" spans="1:5" x14ac:dyDescent="0.25">
      <c r="A421" s="18">
        <v>44070</v>
      </c>
      <c r="B421" s="17">
        <v>114.300003</v>
      </c>
      <c r="C421">
        <f t="shared" si="18"/>
        <v>2020</v>
      </c>
      <c r="D421">
        <f t="shared" si="19"/>
        <v>3</v>
      </c>
      <c r="E421">
        <f t="shared" si="20"/>
        <v>2</v>
      </c>
    </row>
    <row r="422" spans="1:5" x14ac:dyDescent="0.25">
      <c r="A422" s="18">
        <v>44071</v>
      </c>
      <c r="B422" s="17">
        <v>116.800003</v>
      </c>
      <c r="C422">
        <f t="shared" si="18"/>
        <v>2020</v>
      </c>
      <c r="D422">
        <f t="shared" si="19"/>
        <v>3</v>
      </c>
      <c r="E422">
        <f t="shared" si="20"/>
        <v>2</v>
      </c>
    </row>
    <row r="423" spans="1:5" x14ac:dyDescent="0.25">
      <c r="A423" s="18">
        <v>44074</v>
      </c>
      <c r="B423" s="17">
        <v>114.800003</v>
      </c>
      <c r="C423">
        <f t="shared" si="18"/>
        <v>2020</v>
      </c>
      <c r="D423">
        <f t="shared" si="19"/>
        <v>3</v>
      </c>
      <c r="E423">
        <f t="shared" si="20"/>
        <v>2</v>
      </c>
    </row>
    <row r="424" spans="1:5" x14ac:dyDescent="0.25">
      <c r="A424" s="18">
        <v>44075</v>
      </c>
      <c r="B424" s="17">
        <v>112.099998</v>
      </c>
      <c r="C424">
        <f t="shared" si="18"/>
        <v>2020</v>
      </c>
      <c r="D424">
        <f t="shared" si="19"/>
        <v>3</v>
      </c>
      <c r="E424">
        <f t="shared" si="20"/>
        <v>2</v>
      </c>
    </row>
    <row r="425" spans="1:5" x14ac:dyDescent="0.25">
      <c r="A425" s="18">
        <v>44076</v>
      </c>
      <c r="B425" s="17">
        <v>115.199997</v>
      </c>
      <c r="C425">
        <f t="shared" si="18"/>
        <v>2020</v>
      </c>
      <c r="D425">
        <f t="shared" si="19"/>
        <v>3</v>
      </c>
      <c r="E425">
        <f t="shared" si="20"/>
        <v>2</v>
      </c>
    </row>
    <row r="426" spans="1:5" x14ac:dyDescent="0.25">
      <c r="A426" s="18">
        <v>44077</v>
      </c>
      <c r="B426" s="17">
        <v>115</v>
      </c>
      <c r="C426">
        <f t="shared" si="18"/>
        <v>2020</v>
      </c>
      <c r="D426">
        <f t="shared" si="19"/>
        <v>3</v>
      </c>
      <c r="E426">
        <f t="shared" si="20"/>
        <v>2</v>
      </c>
    </row>
    <row r="427" spans="1:5" x14ac:dyDescent="0.25">
      <c r="A427" s="18">
        <v>44078</v>
      </c>
      <c r="B427" s="17">
        <v>113.099998</v>
      </c>
      <c r="C427">
        <f t="shared" si="18"/>
        <v>2020</v>
      </c>
      <c r="D427">
        <f t="shared" si="19"/>
        <v>3</v>
      </c>
      <c r="E427">
        <f t="shared" si="20"/>
        <v>2</v>
      </c>
    </row>
    <row r="428" spans="1:5" x14ac:dyDescent="0.25">
      <c r="A428" s="18">
        <v>44081</v>
      </c>
      <c r="B428" s="17">
        <v>108.400002</v>
      </c>
      <c r="C428">
        <f t="shared" si="18"/>
        <v>2020</v>
      </c>
      <c r="D428">
        <f t="shared" si="19"/>
        <v>3</v>
      </c>
      <c r="E428">
        <f t="shared" si="20"/>
        <v>2</v>
      </c>
    </row>
    <row r="429" spans="1:5" x14ac:dyDescent="0.25">
      <c r="A429" s="18">
        <v>44082</v>
      </c>
      <c r="B429" s="17">
        <v>108.5</v>
      </c>
      <c r="C429">
        <f t="shared" si="18"/>
        <v>2020</v>
      </c>
      <c r="D429">
        <f t="shared" si="19"/>
        <v>3</v>
      </c>
      <c r="E429">
        <f t="shared" si="20"/>
        <v>2</v>
      </c>
    </row>
    <row r="430" spans="1:5" x14ac:dyDescent="0.25">
      <c r="A430" s="18">
        <v>44083</v>
      </c>
      <c r="B430" s="17">
        <v>106.099998</v>
      </c>
      <c r="C430">
        <f t="shared" si="18"/>
        <v>2020</v>
      </c>
      <c r="D430">
        <f t="shared" si="19"/>
        <v>3</v>
      </c>
      <c r="E430">
        <f t="shared" si="20"/>
        <v>2</v>
      </c>
    </row>
    <row r="431" spans="1:5" x14ac:dyDescent="0.25">
      <c r="A431" s="18">
        <v>44084</v>
      </c>
      <c r="B431" s="17">
        <v>105.099998</v>
      </c>
      <c r="C431">
        <f t="shared" si="18"/>
        <v>2020</v>
      </c>
      <c r="D431">
        <f t="shared" si="19"/>
        <v>3</v>
      </c>
      <c r="E431">
        <f t="shared" si="20"/>
        <v>2</v>
      </c>
    </row>
    <row r="432" spans="1:5" x14ac:dyDescent="0.25">
      <c r="A432" s="18">
        <v>44085</v>
      </c>
      <c r="B432" s="17">
        <v>107.400002</v>
      </c>
      <c r="C432">
        <f t="shared" si="18"/>
        <v>2020</v>
      </c>
      <c r="D432">
        <f t="shared" si="19"/>
        <v>3</v>
      </c>
      <c r="E432">
        <f t="shared" si="20"/>
        <v>2</v>
      </c>
    </row>
    <row r="433" spans="1:5" x14ac:dyDescent="0.25">
      <c r="A433" s="18">
        <v>44088</v>
      </c>
      <c r="B433" s="17">
        <v>107.5</v>
      </c>
      <c r="C433">
        <f t="shared" si="18"/>
        <v>2020</v>
      </c>
      <c r="D433">
        <f t="shared" si="19"/>
        <v>3</v>
      </c>
      <c r="E433">
        <f t="shared" si="20"/>
        <v>2</v>
      </c>
    </row>
    <row r="434" spans="1:5" x14ac:dyDescent="0.25">
      <c r="A434" s="18">
        <v>44089</v>
      </c>
      <c r="B434" s="17">
        <v>109.300003</v>
      </c>
      <c r="C434">
        <f t="shared" si="18"/>
        <v>2020</v>
      </c>
      <c r="D434">
        <f t="shared" si="19"/>
        <v>3</v>
      </c>
      <c r="E434">
        <f t="shared" si="20"/>
        <v>2</v>
      </c>
    </row>
    <row r="435" spans="1:5" x14ac:dyDescent="0.25">
      <c r="A435" s="18">
        <v>44090</v>
      </c>
      <c r="B435" s="17">
        <v>108.900002</v>
      </c>
      <c r="C435">
        <f t="shared" si="18"/>
        <v>2020</v>
      </c>
      <c r="D435">
        <f t="shared" si="19"/>
        <v>3</v>
      </c>
      <c r="E435">
        <f t="shared" si="20"/>
        <v>2</v>
      </c>
    </row>
    <row r="436" spans="1:5" x14ac:dyDescent="0.25">
      <c r="A436" s="18">
        <v>44091</v>
      </c>
      <c r="B436" s="17">
        <v>106</v>
      </c>
      <c r="C436">
        <f t="shared" si="18"/>
        <v>2020</v>
      </c>
      <c r="D436">
        <f t="shared" si="19"/>
        <v>3</v>
      </c>
      <c r="E436">
        <f t="shared" si="20"/>
        <v>2</v>
      </c>
    </row>
    <row r="437" spans="1:5" x14ac:dyDescent="0.25">
      <c r="A437" s="18">
        <v>44092</v>
      </c>
      <c r="B437" s="17">
        <v>108.400002</v>
      </c>
      <c r="C437">
        <f t="shared" si="18"/>
        <v>2020</v>
      </c>
      <c r="D437">
        <f t="shared" si="19"/>
        <v>3</v>
      </c>
      <c r="E437">
        <f t="shared" si="20"/>
        <v>2</v>
      </c>
    </row>
    <row r="438" spans="1:5" x14ac:dyDescent="0.25">
      <c r="A438" s="18">
        <v>44095</v>
      </c>
      <c r="B438" s="17">
        <v>106</v>
      </c>
      <c r="C438">
        <f t="shared" si="18"/>
        <v>2020</v>
      </c>
      <c r="D438">
        <f t="shared" si="19"/>
        <v>3</v>
      </c>
      <c r="E438">
        <f t="shared" si="20"/>
        <v>2</v>
      </c>
    </row>
    <row r="439" spans="1:5" x14ac:dyDescent="0.25">
      <c r="A439" s="18">
        <v>44096</v>
      </c>
      <c r="B439" s="17">
        <v>105</v>
      </c>
      <c r="C439">
        <f t="shared" si="18"/>
        <v>2020</v>
      </c>
      <c r="D439">
        <f t="shared" si="19"/>
        <v>3</v>
      </c>
      <c r="E439">
        <f t="shared" si="20"/>
        <v>2</v>
      </c>
    </row>
    <row r="440" spans="1:5" x14ac:dyDescent="0.25">
      <c r="A440" s="18">
        <v>44097</v>
      </c>
      <c r="B440" s="17">
        <v>108.599998</v>
      </c>
      <c r="C440">
        <f t="shared" si="18"/>
        <v>2020</v>
      </c>
      <c r="D440">
        <f t="shared" si="19"/>
        <v>3</v>
      </c>
      <c r="E440">
        <f t="shared" si="20"/>
        <v>2</v>
      </c>
    </row>
    <row r="441" spans="1:5" x14ac:dyDescent="0.25">
      <c r="A441" s="18">
        <v>44098</v>
      </c>
      <c r="B441" s="17">
        <v>105.900002</v>
      </c>
      <c r="C441">
        <f t="shared" si="18"/>
        <v>2020</v>
      </c>
      <c r="D441">
        <f t="shared" si="19"/>
        <v>3</v>
      </c>
      <c r="E441">
        <f t="shared" si="20"/>
        <v>2</v>
      </c>
    </row>
    <row r="442" spans="1:5" x14ac:dyDescent="0.25">
      <c r="A442" s="18">
        <v>44099</v>
      </c>
      <c r="B442" s="17">
        <v>107.699997</v>
      </c>
      <c r="C442">
        <f t="shared" si="18"/>
        <v>2020</v>
      </c>
      <c r="D442">
        <f t="shared" si="19"/>
        <v>3</v>
      </c>
      <c r="E442">
        <f t="shared" si="20"/>
        <v>2</v>
      </c>
    </row>
    <row r="443" spans="1:5" x14ac:dyDescent="0.25">
      <c r="A443" s="18">
        <v>44102</v>
      </c>
      <c r="B443" s="17">
        <v>106.5</v>
      </c>
      <c r="C443">
        <f t="shared" si="18"/>
        <v>2020</v>
      </c>
      <c r="D443">
        <f t="shared" si="19"/>
        <v>3</v>
      </c>
      <c r="E443">
        <f t="shared" si="20"/>
        <v>2</v>
      </c>
    </row>
    <row r="444" spans="1:5" x14ac:dyDescent="0.25">
      <c r="A444" s="18">
        <v>44103</v>
      </c>
      <c r="B444" s="17">
        <v>109.099998</v>
      </c>
      <c r="C444">
        <f t="shared" si="18"/>
        <v>2020</v>
      </c>
      <c r="D444">
        <f t="shared" si="19"/>
        <v>3</v>
      </c>
      <c r="E444">
        <f t="shared" si="20"/>
        <v>2</v>
      </c>
    </row>
    <row r="445" spans="1:5" x14ac:dyDescent="0.25">
      <c r="A445" s="18">
        <v>44104</v>
      </c>
      <c r="B445" s="17">
        <v>111.300003</v>
      </c>
      <c r="C445">
        <f t="shared" si="18"/>
        <v>2020</v>
      </c>
      <c r="D445">
        <f t="shared" si="19"/>
        <v>3</v>
      </c>
      <c r="E445">
        <f t="shared" si="20"/>
        <v>2</v>
      </c>
    </row>
    <row r="446" spans="1:5" x14ac:dyDescent="0.25">
      <c r="A446" s="18">
        <v>44109</v>
      </c>
      <c r="B446" s="17">
        <v>112.800003</v>
      </c>
      <c r="C446">
        <f t="shared" si="18"/>
        <v>2020</v>
      </c>
      <c r="D446">
        <f t="shared" si="19"/>
        <v>4</v>
      </c>
      <c r="E446">
        <f t="shared" si="20"/>
        <v>2</v>
      </c>
    </row>
    <row r="447" spans="1:5" x14ac:dyDescent="0.25">
      <c r="A447" s="18">
        <v>44110</v>
      </c>
      <c r="B447" s="17">
        <v>113.699997</v>
      </c>
      <c r="C447">
        <f t="shared" si="18"/>
        <v>2020</v>
      </c>
      <c r="D447">
        <f t="shared" si="19"/>
        <v>4</v>
      </c>
      <c r="E447">
        <f t="shared" si="20"/>
        <v>2</v>
      </c>
    </row>
    <row r="448" spans="1:5" x14ac:dyDescent="0.25">
      <c r="A448" s="18">
        <v>44111</v>
      </c>
      <c r="B448" s="17">
        <v>112.699997</v>
      </c>
      <c r="C448">
        <f t="shared" si="18"/>
        <v>2020</v>
      </c>
      <c r="D448">
        <f t="shared" si="19"/>
        <v>4</v>
      </c>
      <c r="E448">
        <f t="shared" si="20"/>
        <v>2</v>
      </c>
    </row>
    <row r="449" spans="1:5" x14ac:dyDescent="0.25">
      <c r="A449" s="18">
        <v>44112</v>
      </c>
      <c r="B449" s="17">
        <v>112.900002</v>
      </c>
      <c r="C449">
        <f t="shared" si="18"/>
        <v>2020</v>
      </c>
      <c r="D449">
        <f t="shared" si="19"/>
        <v>4</v>
      </c>
      <c r="E449">
        <f t="shared" si="20"/>
        <v>2</v>
      </c>
    </row>
    <row r="450" spans="1:5" x14ac:dyDescent="0.25">
      <c r="A450" s="18">
        <v>44113</v>
      </c>
      <c r="B450" s="17">
        <v>113.900002</v>
      </c>
      <c r="C450">
        <f t="shared" si="18"/>
        <v>2020</v>
      </c>
      <c r="D450">
        <f t="shared" si="19"/>
        <v>4</v>
      </c>
      <c r="E450">
        <f t="shared" si="20"/>
        <v>2</v>
      </c>
    </row>
    <row r="451" spans="1:5" x14ac:dyDescent="0.25">
      <c r="A451" s="18">
        <v>44116</v>
      </c>
      <c r="B451" s="17">
        <v>117.300003</v>
      </c>
      <c r="C451">
        <f t="shared" ref="C451:C506" si="21">YEAR(A451)</f>
        <v>2020</v>
      </c>
      <c r="D451">
        <f t="shared" ref="D451:D506" si="22">ROUNDUP(MONTH(A451)/3,0)</f>
        <v>4</v>
      </c>
      <c r="E451">
        <f t="shared" ref="E451:E506" si="23">ROUND((D451/2),0)</f>
        <v>2</v>
      </c>
    </row>
    <row r="452" spans="1:5" x14ac:dyDescent="0.25">
      <c r="A452" s="18">
        <v>44118</v>
      </c>
      <c r="B452" s="17">
        <v>118</v>
      </c>
      <c r="C452">
        <f t="shared" si="21"/>
        <v>2020</v>
      </c>
      <c r="D452">
        <f t="shared" si="22"/>
        <v>4</v>
      </c>
      <c r="E452">
        <f t="shared" si="23"/>
        <v>2</v>
      </c>
    </row>
    <row r="453" spans="1:5" x14ac:dyDescent="0.25">
      <c r="A453" s="18">
        <v>44119</v>
      </c>
      <c r="B453" s="17">
        <v>118.400002</v>
      </c>
      <c r="C453">
        <f t="shared" si="21"/>
        <v>2020</v>
      </c>
      <c r="D453">
        <f t="shared" si="22"/>
        <v>4</v>
      </c>
      <c r="E453">
        <f t="shared" si="23"/>
        <v>2</v>
      </c>
    </row>
    <row r="454" spans="1:5" x14ac:dyDescent="0.25">
      <c r="A454" s="18">
        <v>44120</v>
      </c>
      <c r="B454" s="17">
        <v>117.300003</v>
      </c>
      <c r="C454">
        <f t="shared" si="21"/>
        <v>2020</v>
      </c>
      <c r="D454">
        <f t="shared" si="22"/>
        <v>4</v>
      </c>
      <c r="E454">
        <f t="shared" si="23"/>
        <v>2</v>
      </c>
    </row>
    <row r="455" spans="1:5" x14ac:dyDescent="0.25">
      <c r="A455" s="18">
        <v>44123</v>
      </c>
      <c r="B455" s="17">
        <v>113.800003</v>
      </c>
      <c r="C455">
        <f t="shared" si="21"/>
        <v>2020</v>
      </c>
      <c r="D455">
        <f t="shared" si="22"/>
        <v>4</v>
      </c>
      <c r="E455">
        <f t="shared" si="23"/>
        <v>2</v>
      </c>
    </row>
    <row r="456" spans="1:5" x14ac:dyDescent="0.25">
      <c r="A456" s="18">
        <v>44124</v>
      </c>
      <c r="B456" s="17">
        <v>118.699997</v>
      </c>
      <c r="C456">
        <f t="shared" si="21"/>
        <v>2020</v>
      </c>
      <c r="D456">
        <f t="shared" si="22"/>
        <v>4</v>
      </c>
      <c r="E456">
        <f t="shared" si="23"/>
        <v>2</v>
      </c>
    </row>
    <row r="457" spans="1:5" x14ac:dyDescent="0.25">
      <c r="A457" s="18">
        <v>44125</v>
      </c>
      <c r="B457" s="17">
        <v>119.699997</v>
      </c>
      <c r="C457">
        <f t="shared" si="21"/>
        <v>2020</v>
      </c>
      <c r="D457">
        <f t="shared" si="22"/>
        <v>4</v>
      </c>
      <c r="E457">
        <f t="shared" si="23"/>
        <v>2</v>
      </c>
    </row>
    <row r="458" spans="1:5" x14ac:dyDescent="0.25">
      <c r="A458" s="18">
        <v>44126</v>
      </c>
      <c r="B458" s="17">
        <v>119.599998</v>
      </c>
      <c r="C458">
        <f t="shared" si="21"/>
        <v>2020</v>
      </c>
      <c r="D458">
        <f t="shared" si="22"/>
        <v>4</v>
      </c>
      <c r="E458">
        <f t="shared" si="23"/>
        <v>2</v>
      </c>
    </row>
    <row r="459" spans="1:5" x14ac:dyDescent="0.25">
      <c r="A459" s="18">
        <v>44127</v>
      </c>
      <c r="B459" s="17">
        <v>113.900002</v>
      </c>
      <c r="C459">
        <f t="shared" si="21"/>
        <v>2020</v>
      </c>
      <c r="D459">
        <f t="shared" si="22"/>
        <v>4</v>
      </c>
      <c r="E459">
        <f t="shared" si="23"/>
        <v>2</v>
      </c>
    </row>
    <row r="460" spans="1:5" x14ac:dyDescent="0.25">
      <c r="A460" s="18">
        <v>44131</v>
      </c>
      <c r="B460" s="17">
        <v>118.400002</v>
      </c>
      <c r="C460">
        <f t="shared" si="21"/>
        <v>2020</v>
      </c>
      <c r="D460">
        <f t="shared" si="22"/>
        <v>4</v>
      </c>
      <c r="E460">
        <f t="shared" si="23"/>
        <v>2</v>
      </c>
    </row>
    <row r="461" spans="1:5" x14ac:dyDescent="0.25">
      <c r="A461" s="18">
        <v>44132</v>
      </c>
      <c r="B461" s="17">
        <v>121.599998</v>
      </c>
      <c r="C461">
        <f t="shared" si="21"/>
        <v>2020</v>
      </c>
      <c r="D461">
        <f t="shared" si="22"/>
        <v>4</v>
      </c>
      <c r="E461">
        <f t="shared" si="23"/>
        <v>2</v>
      </c>
    </row>
    <row r="462" spans="1:5" x14ac:dyDescent="0.25">
      <c r="A462" s="18">
        <v>44133</v>
      </c>
      <c r="B462" s="17">
        <v>123.400002</v>
      </c>
      <c r="C462">
        <f t="shared" si="21"/>
        <v>2020</v>
      </c>
      <c r="D462">
        <f t="shared" si="22"/>
        <v>4</v>
      </c>
      <c r="E462">
        <f t="shared" si="23"/>
        <v>2</v>
      </c>
    </row>
    <row r="463" spans="1:5" x14ac:dyDescent="0.25">
      <c r="A463" s="18">
        <v>44134</v>
      </c>
      <c r="B463" s="17">
        <v>123.5</v>
      </c>
      <c r="C463">
        <f t="shared" si="21"/>
        <v>2020</v>
      </c>
      <c r="D463">
        <f t="shared" si="22"/>
        <v>4</v>
      </c>
      <c r="E463">
        <f t="shared" si="23"/>
        <v>2</v>
      </c>
    </row>
    <row r="464" spans="1:5" x14ac:dyDescent="0.25">
      <c r="A464" s="18">
        <v>44137</v>
      </c>
      <c r="B464" s="17">
        <v>126</v>
      </c>
      <c r="C464">
        <f t="shared" si="21"/>
        <v>2020</v>
      </c>
      <c r="D464">
        <f t="shared" si="22"/>
        <v>4</v>
      </c>
      <c r="E464">
        <f t="shared" si="23"/>
        <v>2</v>
      </c>
    </row>
    <row r="465" spans="1:5" x14ac:dyDescent="0.25">
      <c r="A465" s="18">
        <v>44138</v>
      </c>
      <c r="B465" s="17">
        <v>128.199997</v>
      </c>
      <c r="C465">
        <f t="shared" si="21"/>
        <v>2020</v>
      </c>
      <c r="D465">
        <f t="shared" si="22"/>
        <v>4</v>
      </c>
      <c r="E465">
        <f t="shared" si="23"/>
        <v>2</v>
      </c>
    </row>
    <row r="466" spans="1:5" x14ac:dyDescent="0.25">
      <c r="A466" s="18">
        <v>44139</v>
      </c>
      <c r="B466" s="17">
        <v>128.300003</v>
      </c>
      <c r="C466">
        <f t="shared" si="21"/>
        <v>2020</v>
      </c>
      <c r="D466">
        <f t="shared" si="22"/>
        <v>4</v>
      </c>
      <c r="E466">
        <f t="shared" si="23"/>
        <v>2</v>
      </c>
    </row>
    <row r="467" spans="1:5" x14ac:dyDescent="0.25">
      <c r="A467" s="18">
        <v>44140</v>
      </c>
      <c r="B467" s="17">
        <v>133.10000600000001</v>
      </c>
      <c r="C467">
        <f t="shared" si="21"/>
        <v>2020</v>
      </c>
      <c r="D467">
        <f t="shared" si="22"/>
        <v>4</v>
      </c>
      <c r="E467">
        <f t="shared" si="23"/>
        <v>2</v>
      </c>
    </row>
    <row r="468" spans="1:5" x14ac:dyDescent="0.25">
      <c r="A468" s="18">
        <v>44141</v>
      </c>
      <c r="B468" s="17">
        <v>133</v>
      </c>
      <c r="C468">
        <f t="shared" si="21"/>
        <v>2020</v>
      </c>
      <c r="D468">
        <f t="shared" si="22"/>
        <v>4</v>
      </c>
      <c r="E468">
        <f t="shared" si="23"/>
        <v>2</v>
      </c>
    </row>
    <row r="469" spans="1:5" x14ac:dyDescent="0.25">
      <c r="A469" s="18">
        <v>44144</v>
      </c>
      <c r="B469" s="17">
        <v>137.199997</v>
      </c>
      <c r="C469">
        <f t="shared" si="21"/>
        <v>2020</v>
      </c>
      <c r="D469">
        <f t="shared" si="22"/>
        <v>4</v>
      </c>
      <c r="E469">
        <f t="shared" si="23"/>
        <v>2</v>
      </c>
    </row>
    <row r="470" spans="1:5" x14ac:dyDescent="0.25">
      <c r="A470" s="18">
        <v>44145</v>
      </c>
      <c r="B470" s="17">
        <v>137.199997</v>
      </c>
      <c r="C470">
        <f t="shared" si="21"/>
        <v>2020</v>
      </c>
      <c r="D470">
        <f t="shared" si="22"/>
        <v>4</v>
      </c>
      <c r="E470">
        <f t="shared" si="23"/>
        <v>2</v>
      </c>
    </row>
    <row r="471" spans="1:5" x14ac:dyDescent="0.25">
      <c r="A471" s="18">
        <v>44146</v>
      </c>
      <c r="B471" s="17">
        <v>127.199997</v>
      </c>
      <c r="C471">
        <f t="shared" si="21"/>
        <v>2020</v>
      </c>
      <c r="D471">
        <f t="shared" si="22"/>
        <v>4</v>
      </c>
      <c r="E471">
        <f t="shared" si="23"/>
        <v>2</v>
      </c>
    </row>
    <row r="472" spans="1:5" x14ac:dyDescent="0.25">
      <c r="A472" s="18">
        <v>44147</v>
      </c>
      <c r="B472" s="17">
        <v>130.300003</v>
      </c>
      <c r="C472">
        <f t="shared" si="21"/>
        <v>2020</v>
      </c>
      <c r="D472">
        <f t="shared" si="22"/>
        <v>4</v>
      </c>
      <c r="E472">
        <f t="shared" si="23"/>
        <v>2</v>
      </c>
    </row>
    <row r="473" spans="1:5" x14ac:dyDescent="0.25">
      <c r="A473" s="18">
        <v>44148</v>
      </c>
      <c r="B473" s="17">
        <v>132.60000600000001</v>
      </c>
      <c r="C473">
        <f t="shared" si="21"/>
        <v>2020</v>
      </c>
      <c r="D473">
        <f t="shared" si="22"/>
        <v>4</v>
      </c>
      <c r="E473">
        <f t="shared" si="23"/>
        <v>2</v>
      </c>
    </row>
    <row r="474" spans="1:5" x14ac:dyDescent="0.25">
      <c r="A474" s="18">
        <v>44151</v>
      </c>
      <c r="B474" s="17">
        <v>135.39999399999999</v>
      </c>
      <c r="C474">
        <f t="shared" si="21"/>
        <v>2020</v>
      </c>
      <c r="D474">
        <f t="shared" si="22"/>
        <v>4</v>
      </c>
      <c r="E474">
        <f t="shared" si="23"/>
        <v>2</v>
      </c>
    </row>
    <row r="475" spans="1:5" x14ac:dyDescent="0.25">
      <c r="A475" s="18">
        <v>44152</v>
      </c>
      <c r="B475" s="17">
        <v>134.800003</v>
      </c>
      <c r="C475">
        <f t="shared" si="21"/>
        <v>2020</v>
      </c>
      <c r="D475">
        <f t="shared" si="22"/>
        <v>4</v>
      </c>
      <c r="E475">
        <f t="shared" si="23"/>
        <v>2</v>
      </c>
    </row>
    <row r="476" spans="1:5" x14ac:dyDescent="0.25">
      <c r="A476" s="18">
        <v>44153</v>
      </c>
      <c r="B476" s="17">
        <v>123.800003</v>
      </c>
      <c r="C476">
        <f t="shared" si="21"/>
        <v>2020</v>
      </c>
      <c r="D476">
        <f t="shared" si="22"/>
        <v>4</v>
      </c>
      <c r="E476">
        <f t="shared" si="23"/>
        <v>2</v>
      </c>
    </row>
    <row r="477" spans="1:5" x14ac:dyDescent="0.25">
      <c r="A477" s="18">
        <v>44154</v>
      </c>
      <c r="B477" s="17">
        <v>123</v>
      </c>
      <c r="C477">
        <f t="shared" si="21"/>
        <v>2020</v>
      </c>
      <c r="D477">
        <f t="shared" si="22"/>
        <v>4</v>
      </c>
      <c r="E477">
        <f t="shared" si="23"/>
        <v>2</v>
      </c>
    </row>
    <row r="478" spans="1:5" x14ac:dyDescent="0.25">
      <c r="A478" s="18">
        <v>44155</v>
      </c>
      <c r="B478" s="17">
        <v>125.5</v>
      </c>
      <c r="C478">
        <f t="shared" si="21"/>
        <v>2020</v>
      </c>
      <c r="D478">
        <f t="shared" si="22"/>
        <v>4</v>
      </c>
      <c r="E478">
        <f t="shared" si="23"/>
        <v>2</v>
      </c>
    </row>
    <row r="479" spans="1:5" x14ac:dyDescent="0.25">
      <c r="A479" s="18">
        <v>44158</v>
      </c>
      <c r="B479" s="17">
        <v>123</v>
      </c>
      <c r="C479">
        <f t="shared" si="21"/>
        <v>2020</v>
      </c>
      <c r="D479">
        <f t="shared" si="22"/>
        <v>4</v>
      </c>
      <c r="E479">
        <f t="shared" si="23"/>
        <v>2</v>
      </c>
    </row>
    <row r="480" spans="1:5" x14ac:dyDescent="0.25">
      <c r="A480" s="18">
        <v>44159</v>
      </c>
      <c r="B480" s="17">
        <v>119.599998</v>
      </c>
      <c r="C480">
        <f t="shared" si="21"/>
        <v>2020</v>
      </c>
      <c r="D480">
        <f t="shared" si="22"/>
        <v>4</v>
      </c>
      <c r="E480">
        <f t="shared" si="23"/>
        <v>2</v>
      </c>
    </row>
    <row r="481" spans="1:5" x14ac:dyDescent="0.25">
      <c r="A481" s="18">
        <v>44160</v>
      </c>
      <c r="B481" s="17">
        <v>113.800003</v>
      </c>
      <c r="C481">
        <f t="shared" si="21"/>
        <v>2020</v>
      </c>
      <c r="D481">
        <f t="shared" si="22"/>
        <v>4</v>
      </c>
      <c r="E481">
        <f t="shared" si="23"/>
        <v>2</v>
      </c>
    </row>
    <row r="482" spans="1:5" x14ac:dyDescent="0.25">
      <c r="A482" s="18">
        <v>44161</v>
      </c>
      <c r="B482" s="17">
        <v>114.800003</v>
      </c>
      <c r="C482">
        <f t="shared" si="21"/>
        <v>2020</v>
      </c>
      <c r="D482">
        <f t="shared" si="22"/>
        <v>4</v>
      </c>
      <c r="E482">
        <f t="shared" si="23"/>
        <v>2</v>
      </c>
    </row>
    <row r="483" spans="1:5" x14ac:dyDescent="0.25">
      <c r="A483" s="18">
        <v>44162</v>
      </c>
      <c r="B483" s="17">
        <v>114.599998</v>
      </c>
      <c r="C483">
        <f t="shared" si="21"/>
        <v>2020</v>
      </c>
      <c r="D483">
        <f t="shared" si="22"/>
        <v>4</v>
      </c>
      <c r="E483">
        <f t="shared" si="23"/>
        <v>2</v>
      </c>
    </row>
    <row r="484" spans="1:5" x14ac:dyDescent="0.25">
      <c r="A484" s="18">
        <v>44165</v>
      </c>
      <c r="B484" s="17">
        <v>116</v>
      </c>
      <c r="C484">
        <f t="shared" si="21"/>
        <v>2020</v>
      </c>
      <c r="D484">
        <f t="shared" si="22"/>
        <v>4</v>
      </c>
      <c r="E484">
        <f t="shared" si="23"/>
        <v>2</v>
      </c>
    </row>
    <row r="485" spans="1:5" x14ac:dyDescent="0.25">
      <c r="A485" s="18">
        <v>44166</v>
      </c>
      <c r="B485" s="17">
        <v>119.5</v>
      </c>
      <c r="C485">
        <f t="shared" si="21"/>
        <v>2020</v>
      </c>
      <c r="D485">
        <f t="shared" si="22"/>
        <v>4</v>
      </c>
      <c r="E485">
        <f t="shared" si="23"/>
        <v>2</v>
      </c>
    </row>
    <row r="486" spans="1:5" x14ac:dyDescent="0.25">
      <c r="A486" s="18">
        <v>44167</v>
      </c>
      <c r="B486" s="17">
        <v>119.400002</v>
      </c>
      <c r="C486">
        <f t="shared" si="21"/>
        <v>2020</v>
      </c>
      <c r="D486">
        <f t="shared" si="22"/>
        <v>4</v>
      </c>
      <c r="E486">
        <f t="shared" si="23"/>
        <v>2</v>
      </c>
    </row>
    <row r="487" spans="1:5" x14ac:dyDescent="0.25">
      <c r="A487" s="18">
        <v>44168</v>
      </c>
      <c r="B487" s="17">
        <v>123</v>
      </c>
      <c r="C487">
        <f t="shared" si="21"/>
        <v>2020</v>
      </c>
      <c r="D487">
        <f t="shared" si="22"/>
        <v>4</v>
      </c>
      <c r="E487">
        <f t="shared" si="23"/>
        <v>2</v>
      </c>
    </row>
    <row r="488" spans="1:5" x14ac:dyDescent="0.25">
      <c r="A488" s="18">
        <v>44169</v>
      </c>
      <c r="B488" s="17">
        <v>124.699997</v>
      </c>
      <c r="C488">
        <f t="shared" si="21"/>
        <v>2020</v>
      </c>
      <c r="D488">
        <f t="shared" si="22"/>
        <v>4</v>
      </c>
      <c r="E488">
        <f t="shared" si="23"/>
        <v>2</v>
      </c>
    </row>
    <row r="489" spans="1:5" x14ac:dyDescent="0.25">
      <c r="A489" s="18">
        <v>44172</v>
      </c>
      <c r="B489" s="17">
        <v>126</v>
      </c>
      <c r="C489">
        <f t="shared" si="21"/>
        <v>2020</v>
      </c>
      <c r="D489">
        <f t="shared" si="22"/>
        <v>4</v>
      </c>
      <c r="E489">
        <f t="shared" si="23"/>
        <v>2</v>
      </c>
    </row>
    <row r="490" spans="1:5" x14ac:dyDescent="0.25">
      <c r="A490" s="18">
        <v>44173</v>
      </c>
      <c r="B490" s="17">
        <v>125.400002</v>
      </c>
      <c r="C490">
        <f t="shared" si="21"/>
        <v>2020</v>
      </c>
      <c r="D490">
        <f t="shared" si="22"/>
        <v>4</v>
      </c>
      <c r="E490">
        <f t="shared" si="23"/>
        <v>2</v>
      </c>
    </row>
    <row r="491" spans="1:5" x14ac:dyDescent="0.25">
      <c r="A491" s="18">
        <v>44174</v>
      </c>
      <c r="B491" s="17">
        <v>124.400002</v>
      </c>
      <c r="C491">
        <f t="shared" si="21"/>
        <v>2020</v>
      </c>
      <c r="D491">
        <f t="shared" si="22"/>
        <v>4</v>
      </c>
      <c r="E491">
        <f t="shared" si="23"/>
        <v>2</v>
      </c>
    </row>
    <row r="492" spans="1:5" x14ac:dyDescent="0.25">
      <c r="A492" s="18">
        <v>44175</v>
      </c>
      <c r="B492" s="17">
        <v>123.900002</v>
      </c>
      <c r="C492">
        <f t="shared" si="21"/>
        <v>2020</v>
      </c>
      <c r="D492">
        <f t="shared" si="22"/>
        <v>4</v>
      </c>
      <c r="E492">
        <f t="shared" si="23"/>
        <v>2</v>
      </c>
    </row>
    <row r="493" spans="1:5" x14ac:dyDescent="0.25">
      <c r="A493" s="18">
        <v>44176</v>
      </c>
      <c r="B493" s="17">
        <v>126</v>
      </c>
      <c r="C493">
        <f t="shared" si="21"/>
        <v>2020</v>
      </c>
      <c r="D493">
        <f t="shared" si="22"/>
        <v>4</v>
      </c>
      <c r="E493">
        <f t="shared" si="23"/>
        <v>2</v>
      </c>
    </row>
    <row r="494" spans="1:5" x14ac:dyDescent="0.25">
      <c r="A494" s="18">
        <v>44179</v>
      </c>
      <c r="B494" s="17">
        <v>128.199997</v>
      </c>
      <c r="C494">
        <f t="shared" si="21"/>
        <v>2020</v>
      </c>
      <c r="D494">
        <f t="shared" si="22"/>
        <v>4</v>
      </c>
      <c r="E494">
        <f t="shared" si="23"/>
        <v>2</v>
      </c>
    </row>
    <row r="495" spans="1:5" x14ac:dyDescent="0.25">
      <c r="A495" s="18">
        <v>44180</v>
      </c>
      <c r="B495" s="17">
        <v>130.39999399999999</v>
      </c>
      <c r="C495">
        <f t="shared" si="21"/>
        <v>2020</v>
      </c>
      <c r="D495">
        <f t="shared" si="22"/>
        <v>4</v>
      </c>
      <c r="E495">
        <f t="shared" si="23"/>
        <v>2</v>
      </c>
    </row>
    <row r="496" spans="1:5" x14ac:dyDescent="0.25">
      <c r="A496" s="18">
        <v>44181</v>
      </c>
      <c r="B496" s="17">
        <v>133.199997</v>
      </c>
      <c r="C496">
        <f t="shared" si="21"/>
        <v>2020</v>
      </c>
      <c r="D496">
        <f t="shared" si="22"/>
        <v>4</v>
      </c>
      <c r="E496">
        <f t="shared" si="23"/>
        <v>2</v>
      </c>
    </row>
    <row r="497" spans="1:5" x14ac:dyDescent="0.25">
      <c r="A497" s="18">
        <v>44182</v>
      </c>
      <c r="B497" s="17">
        <v>138</v>
      </c>
      <c r="C497">
        <f t="shared" si="21"/>
        <v>2020</v>
      </c>
      <c r="D497">
        <f t="shared" si="22"/>
        <v>4</v>
      </c>
      <c r="E497">
        <f t="shared" si="23"/>
        <v>2</v>
      </c>
    </row>
    <row r="498" spans="1:5" x14ac:dyDescent="0.25">
      <c r="A498" s="18">
        <v>44183</v>
      </c>
      <c r="B498" s="17">
        <v>139.199997</v>
      </c>
      <c r="C498">
        <f t="shared" si="21"/>
        <v>2020</v>
      </c>
      <c r="D498">
        <f t="shared" si="22"/>
        <v>4</v>
      </c>
      <c r="E498">
        <f t="shared" si="23"/>
        <v>2</v>
      </c>
    </row>
    <row r="499" spans="1:5" x14ac:dyDescent="0.25">
      <c r="A499" s="18">
        <v>44186</v>
      </c>
      <c r="B499" s="17">
        <v>140</v>
      </c>
      <c r="C499">
        <f t="shared" si="21"/>
        <v>2020</v>
      </c>
      <c r="D499">
        <f t="shared" si="22"/>
        <v>4</v>
      </c>
      <c r="E499">
        <f t="shared" si="23"/>
        <v>2</v>
      </c>
    </row>
    <row r="500" spans="1:5" x14ac:dyDescent="0.25">
      <c r="A500" s="18">
        <v>44187</v>
      </c>
      <c r="B500" s="17">
        <v>142</v>
      </c>
      <c r="C500">
        <f t="shared" si="21"/>
        <v>2020</v>
      </c>
      <c r="D500">
        <f t="shared" si="22"/>
        <v>4</v>
      </c>
      <c r="E500">
        <f t="shared" si="23"/>
        <v>2</v>
      </c>
    </row>
    <row r="501" spans="1:5" x14ac:dyDescent="0.25">
      <c r="A501" s="18">
        <v>44188</v>
      </c>
      <c r="B501" s="17">
        <v>140.89999399999999</v>
      </c>
      <c r="C501">
        <f t="shared" si="21"/>
        <v>2020</v>
      </c>
      <c r="D501">
        <f t="shared" si="22"/>
        <v>4</v>
      </c>
      <c r="E501">
        <f t="shared" si="23"/>
        <v>2</v>
      </c>
    </row>
    <row r="502" spans="1:5" x14ac:dyDescent="0.25">
      <c r="A502" s="18">
        <v>44189</v>
      </c>
      <c r="B502" s="17">
        <v>141.699997</v>
      </c>
      <c r="C502">
        <f t="shared" si="21"/>
        <v>2020</v>
      </c>
      <c r="D502">
        <f t="shared" si="22"/>
        <v>4</v>
      </c>
      <c r="E502">
        <f t="shared" si="23"/>
        <v>2</v>
      </c>
    </row>
    <row r="503" spans="1:5" x14ac:dyDescent="0.25">
      <c r="A503" s="18">
        <v>44193</v>
      </c>
      <c r="B503" s="17">
        <v>147.89999399999999</v>
      </c>
      <c r="C503">
        <f t="shared" si="21"/>
        <v>2020</v>
      </c>
      <c r="D503">
        <f t="shared" si="22"/>
        <v>4</v>
      </c>
      <c r="E503">
        <f t="shared" si="23"/>
        <v>2</v>
      </c>
    </row>
    <row r="504" spans="1:5" x14ac:dyDescent="0.25">
      <c r="A504" s="18">
        <v>44194</v>
      </c>
      <c r="B504" s="17">
        <v>145.5</v>
      </c>
      <c r="C504">
        <f t="shared" si="21"/>
        <v>2020</v>
      </c>
      <c r="D504">
        <f t="shared" si="22"/>
        <v>4</v>
      </c>
      <c r="E504">
        <f t="shared" si="23"/>
        <v>2</v>
      </c>
    </row>
    <row r="505" spans="1:5" x14ac:dyDescent="0.25">
      <c r="A505" s="18">
        <v>44195</v>
      </c>
      <c r="B505" s="17">
        <v>149.39999399999999</v>
      </c>
      <c r="C505">
        <f t="shared" si="21"/>
        <v>2020</v>
      </c>
      <c r="D505">
        <f t="shared" si="22"/>
        <v>4</v>
      </c>
      <c r="E505">
        <f t="shared" si="23"/>
        <v>2</v>
      </c>
    </row>
    <row r="506" spans="1:5" x14ac:dyDescent="0.25">
      <c r="A506" s="18">
        <v>44196</v>
      </c>
      <c r="B506" s="17">
        <v>151.800003</v>
      </c>
      <c r="C506">
        <f t="shared" si="21"/>
        <v>2020</v>
      </c>
      <c r="D506">
        <f t="shared" si="22"/>
        <v>4</v>
      </c>
      <c r="E506">
        <f t="shared" si="2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M70"/>
  <sheetViews>
    <sheetView workbookViewId="0">
      <selection activeCell="A14" sqref="A14:XFD14"/>
    </sheetView>
  </sheetViews>
  <sheetFormatPr defaultColWidth="84.7109375" defaultRowHeight="15" x14ac:dyDescent="0.25"/>
  <cols>
    <col min="1" max="1" width="58.425781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0" width="13" bestFit="1" customWidth="1"/>
    <col min="11" max="13" width="14.28515625" bestFit="1" customWidth="1"/>
  </cols>
  <sheetData>
    <row r="1" spans="1:13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</row>
    <row r="2" spans="1:13" x14ac:dyDescent="0.25">
      <c r="A2" s="28" t="s">
        <v>48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7"/>
    </row>
    <row r="3" spans="1:13" x14ac:dyDescent="0.25">
      <c r="A3" s="2" t="s">
        <v>6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  <c r="J3" s="3" t="s">
        <v>57</v>
      </c>
      <c r="K3" s="3" t="s">
        <v>58</v>
      </c>
      <c r="L3" s="3" t="s">
        <v>59</v>
      </c>
      <c r="M3" s="3" t="s">
        <v>60</v>
      </c>
    </row>
    <row r="4" spans="1:13" x14ac:dyDescent="0.25">
      <c r="A4" s="2" t="s">
        <v>61</v>
      </c>
      <c r="B4" s="3" t="s">
        <v>62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>
        <v>0</v>
      </c>
      <c r="I4" s="3" t="s">
        <v>68</v>
      </c>
      <c r="J4" s="3" t="s">
        <v>69</v>
      </c>
      <c r="K4" s="3" t="s">
        <v>70</v>
      </c>
      <c r="L4" s="3" t="s">
        <v>71</v>
      </c>
      <c r="M4" s="3" t="s">
        <v>72</v>
      </c>
    </row>
    <row r="5" spans="1:13" x14ac:dyDescent="0.25">
      <c r="A5" s="2" t="s">
        <v>7</v>
      </c>
      <c r="B5" s="3" t="s">
        <v>73</v>
      </c>
      <c r="C5" s="3" t="s">
        <v>74</v>
      </c>
      <c r="D5" s="3" t="s">
        <v>75</v>
      </c>
      <c r="E5" s="3" t="s">
        <v>76</v>
      </c>
      <c r="F5" s="3" t="s">
        <v>77</v>
      </c>
      <c r="G5" s="3" t="s">
        <v>78</v>
      </c>
      <c r="H5" s="3" t="s">
        <v>79</v>
      </c>
      <c r="I5" s="3" t="s">
        <v>80</v>
      </c>
      <c r="J5" s="3" t="s">
        <v>81</v>
      </c>
      <c r="K5" s="3" t="s">
        <v>82</v>
      </c>
      <c r="L5" s="3" t="s">
        <v>83</v>
      </c>
      <c r="M5" s="3" t="s">
        <v>84</v>
      </c>
    </row>
    <row r="6" spans="1:13" x14ac:dyDescent="0.25">
      <c r="A6" s="2" t="s">
        <v>8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90</v>
      </c>
      <c r="H6" s="3" t="s">
        <v>91</v>
      </c>
      <c r="I6" s="3" t="s">
        <v>92</v>
      </c>
      <c r="J6" s="3">
        <v>0</v>
      </c>
      <c r="K6" s="3" t="s">
        <v>93</v>
      </c>
      <c r="L6" s="3" t="s">
        <v>94</v>
      </c>
      <c r="M6" s="3" t="s">
        <v>95</v>
      </c>
    </row>
    <row r="7" spans="1:13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 t="s">
        <v>96</v>
      </c>
      <c r="B9" s="3" t="s">
        <v>97</v>
      </c>
      <c r="C9" s="3" t="s">
        <v>98</v>
      </c>
      <c r="D9" s="3" t="s">
        <v>99</v>
      </c>
      <c r="E9" s="3" t="s">
        <v>100</v>
      </c>
      <c r="F9" s="3" t="s">
        <v>101</v>
      </c>
      <c r="G9" s="3" t="s">
        <v>102</v>
      </c>
      <c r="H9" s="3" t="s">
        <v>103</v>
      </c>
      <c r="I9" s="3" t="s">
        <v>104</v>
      </c>
      <c r="J9" s="3" t="s">
        <v>105</v>
      </c>
      <c r="K9" s="3" t="s">
        <v>106</v>
      </c>
      <c r="L9" s="3" t="s">
        <v>107</v>
      </c>
      <c r="M9" s="3" t="s">
        <v>108</v>
      </c>
    </row>
    <row r="10" spans="1:13" x14ac:dyDescent="0.25">
      <c r="A10" s="2" t="s">
        <v>109</v>
      </c>
      <c r="B10" s="3" t="s">
        <v>110</v>
      </c>
      <c r="C10" s="3" t="s">
        <v>111</v>
      </c>
      <c r="D10" s="3" t="s">
        <v>112</v>
      </c>
      <c r="E10" s="3" t="s">
        <v>113</v>
      </c>
      <c r="F10" s="3" t="s">
        <v>114</v>
      </c>
      <c r="G10" s="3" t="s">
        <v>115</v>
      </c>
      <c r="H10" s="3">
        <v>0</v>
      </c>
      <c r="I10" s="3" t="s">
        <v>116</v>
      </c>
      <c r="J10" s="3" t="s">
        <v>117</v>
      </c>
      <c r="K10" s="3" t="s">
        <v>118</v>
      </c>
      <c r="L10" s="3" t="s">
        <v>119</v>
      </c>
      <c r="M10" s="3" t="s">
        <v>120</v>
      </c>
    </row>
    <row r="11" spans="1:13" x14ac:dyDescent="0.25">
      <c r="A11" s="2" t="s">
        <v>121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 t="s">
        <v>122</v>
      </c>
      <c r="I11" s="3" t="s">
        <v>123</v>
      </c>
      <c r="J11" s="3" t="s">
        <v>124</v>
      </c>
      <c r="K11" s="3" t="s">
        <v>125</v>
      </c>
      <c r="L11" s="3" t="s">
        <v>125</v>
      </c>
      <c r="M11" s="3" t="s">
        <v>126</v>
      </c>
    </row>
    <row r="12" spans="1:13" x14ac:dyDescent="0.25">
      <c r="A12" s="2" t="s">
        <v>127</v>
      </c>
      <c r="B12" s="3" t="s">
        <v>128</v>
      </c>
      <c r="C12" s="3" t="s">
        <v>129</v>
      </c>
      <c r="D12" s="3" t="s">
        <v>129</v>
      </c>
      <c r="E12" s="3" t="s">
        <v>130</v>
      </c>
      <c r="F12" s="3" t="s">
        <v>131</v>
      </c>
      <c r="G12" s="3" t="s">
        <v>132</v>
      </c>
      <c r="H12" s="3">
        <v>0</v>
      </c>
      <c r="I12" s="3" t="s">
        <v>133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2" t="s">
        <v>134</v>
      </c>
      <c r="B13" s="3" t="s">
        <v>135</v>
      </c>
      <c r="C13" s="3" t="s">
        <v>136</v>
      </c>
      <c r="D13" s="3" t="s">
        <v>137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 t="s">
        <v>143</v>
      </c>
      <c r="K13" s="3" t="s">
        <v>144</v>
      </c>
      <c r="L13" s="3" t="s">
        <v>145</v>
      </c>
      <c r="M13" s="3" t="s">
        <v>146</v>
      </c>
    </row>
    <row r="14" spans="1:13" x14ac:dyDescent="0.25">
      <c r="A14" s="2" t="s">
        <v>11</v>
      </c>
      <c r="B14" s="3" t="s">
        <v>147</v>
      </c>
      <c r="C14" s="3" t="s">
        <v>148</v>
      </c>
      <c r="D14" s="3" t="s">
        <v>149</v>
      </c>
      <c r="E14" s="3" t="s">
        <v>150</v>
      </c>
      <c r="F14" s="3" t="s">
        <v>151</v>
      </c>
      <c r="G14" s="3" t="s">
        <v>152</v>
      </c>
      <c r="H14" s="3" t="s">
        <v>153</v>
      </c>
      <c r="I14" s="3" t="s">
        <v>154</v>
      </c>
      <c r="J14" s="3" t="s">
        <v>155</v>
      </c>
      <c r="K14" s="3" t="s">
        <v>156</v>
      </c>
      <c r="L14" s="3" t="s">
        <v>157</v>
      </c>
      <c r="M14" s="3" t="s">
        <v>158</v>
      </c>
    </row>
    <row r="15" spans="1:13" x14ac:dyDescent="0.25">
      <c r="A15" s="4" t="s">
        <v>2</v>
      </c>
      <c r="B15" s="3" t="s">
        <v>159</v>
      </c>
      <c r="C15" s="3" t="s">
        <v>160</v>
      </c>
      <c r="D15" s="3" t="s">
        <v>161</v>
      </c>
      <c r="E15" s="3" t="s">
        <v>162</v>
      </c>
      <c r="F15" s="3" t="s">
        <v>163</v>
      </c>
      <c r="G15" s="3" t="s">
        <v>164</v>
      </c>
      <c r="H15" s="3" t="s">
        <v>165</v>
      </c>
      <c r="I15" s="3" t="s">
        <v>166</v>
      </c>
      <c r="J15" s="3" t="s">
        <v>167</v>
      </c>
      <c r="K15" s="3" t="s">
        <v>168</v>
      </c>
      <c r="L15" s="3" t="s">
        <v>169</v>
      </c>
      <c r="M15" s="3" t="s">
        <v>170</v>
      </c>
    </row>
    <row r="16" spans="1:13" x14ac:dyDescent="0.25">
      <c r="A16" s="28" t="s">
        <v>171</v>
      </c>
      <c r="B16" s="26"/>
      <c r="C16" s="26"/>
      <c r="D16" s="26"/>
      <c r="E16" s="26"/>
      <c r="F16" s="26"/>
      <c r="G16" s="26"/>
      <c r="H16" s="26"/>
      <c r="I16" s="27"/>
      <c r="J16" s="26"/>
      <c r="K16" s="26"/>
      <c r="L16" s="26"/>
      <c r="M16" s="27"/>
    </row>
    <row r="17" spans="1:13" x14ac:dyDescent="0.25">
      <c r="A17" s="2" t="s">
        <v>172</v>
      </c>
      <c r="B17" s="3" t="s">
        <v>173</v>
      </c>
      <c r="C17" s="3" t="s">
        <v>174</v>
      </c>
      <c r="D17" s="3" t="s">
        <v>175</v>
      </c>
      <c r="E17" s="3" t="s">
        <v>176</v>
      </c>
      <c r="F17" s="3" t="s">
        <v>177</v>
      </c>
      <c r="G17" s="3" t="s">
        <v>178</v>
      </c>
      <c r="H17" s="3" t="s">
        <v>179</v>
      </c>
      <c r="I17" s="3" t="s">
        <v>180</v>
      </c>
      <c r="J17" s="3" t="s">
        <v>181</v>
      </c>
      <c r="K17" s="3" t="s">
        <v>182</v>
      </c>
      <c r="L17" s="3" t="s">
        <v>183</v>
      </c>
      <c r="M17" s="3" t="s">
        <v>184</v>
      </c>
    </row>
    <row r="18" spans="1:13" x14ac:dyDescent="0.25">
      <c r="A18" s="2" t="s">
        <v>185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5">
      <c r="A19" s="2" t="s">
        <v>186</v>
      </c>
      <c r="B19" s="3" t="s">
        <v>187</v>
      </c>
      <c r="C19" s="3" t="s">
        <v>187</v>
      </c>
      <c r="D19" s="3" t="s">
        <v>187</v>
      </c>
      <c r="E19" s="3" t="s">
        <v>187</v>
      </c>
      <c r="F19" s="3">
        <v>0</v>
      </c>
      <c r="G19" s="3">
        <v>0</v>
      </c>
      <c r="H19" s="3">
        <v>0</v>
      </c>
      <c r="I19" s="3" t="s">
        <v>188</v>
      </c>
      <c r="J19" s="3" t="s">
        <v>189</v>
      </c>
      <c r="K19" s="3" t="s">
        <v>190</v>
      </c>
      <c r="L19" s="3" t="s">
        <v>191</v>
      </c>
      <c r="M19" s="3" t="s">
        <v>192</v>
      </c>
    </row>
    <row r="20" spans="1:13" x14ac:dyDescent="0.25">
      <c r="A20" s="2" t="s">
        <v>193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25">
      <c r="A21" s="2" t="s">
        <v>194</v>
      </c>
      <c r="B21" s="3" t="s">
        <v>195</v>
      </c>
      <c r="C21" s="3" t="s">
        <v>196</v>
      </c>
      <c r="D21" s="3" t="s">
        <v>197</v>
      </c>
      <c r="E21" s="3" t="s">
        <v>198</v>
      </c>
      <c r="F21" s="3" t="s">
        <v>136</v>
      </c>
      <c r="G21" s="3" t="s">
        <v>199</v>
      </c>
      <c r="H21" s="3" t="s">
        <v>200</v>
      </c>
      <c r="I21" s="3" t="s">
        <v>201</v>
      </c>
      <c r="J21" s="3" t="s">
        <v>202</v>
      </c>
      <c r="K21" s="3" t="s">
        <v>203</v>
      </c>
      <c r="L21" s="3" t="s">
        <v>204</v>
      </c>
      <c r="M21" s="3" t="s">
        <v>205</v>
      </c>
    </row>
    <row r="22" spans="1:13" x14ac:dyDescent="0.25">
      <c r="A22" s="2" t="s">
        <v>206</v>
      </c>
      <c r="B22" s="3" t="s">
        <v>207</v>
      </c>
      <c r="C22" s="3" t="s">
        <v>208</v>
      </c>
      <c r="D22" s="3" t="s">
        <v>209</v>
      </c>
      <c r="E22" s="3" t="s">
        <v>210</v>
      </c>
      <c r="F22" s="3" t="s">
        <v>211</v>
      </c>
      <c r="G22" s="3" t="s">
        <v>202</v>
      </c>
      <c r="H22" s="3" t="s">
        <v>212</v>
      </c>
      <c r="I22" s="3" t="s">
        <v>213</v>
      </c>
      <c r="J22" s="3" t="s">
        <v>214</v>
      </c>
      <c r="K22" s="3" t="s">
        <v>148</v>
      </c>
      <c r="L22" s="3" t="s">
        <v>215</v>
      </c>
      <c r="M22" s="3" t="s">
        <v>216</v>
      </c>
    </row>
    <row r="23" spans="1:13" x14ac:dyDescent="0.25">
      <c r="A23" s="2" t="s">
        <v>217</v>
      </c>
      <c r="B23" s="3" t="s">
        <v>218</v>
      </c>
      <c r="C23" s="3" t="s">
        <v>219</v>
      </c>
      <c r="D23" s="3" t="s">
        <v>220</v>
      </c>
      <c r="E23" s="3" t="s">
        <v>221</v>
      </c>
      <c r="F23" s="3" t="s">
        <v>222</v>
      </c>
      <c r="G23" s="3" t="s">
        <v>223</v>
      </c>
      <c r="H23" s="3" t="s">
        <v>224</v>
      </c>
      <c r="I23" s="3" t="s">
        <v>225</v>
      </c>
      <c r="J23" s="3" t="s">
        <v>226</v>
      </c>
      <c r="K23" s="3" t="s">
        <v>227</v>
      </c>
      <c r="L23" s="3" t="s">
        <v>228</v>
      </c>
      <c r="M23" s="3" t="s">
        <v>229</v>
      </c>
    </row>
    <row r="24" spans="1:13" x14ac:dyDescent="0.25">
      <c r="A24" s="2" t="s">
        <v>230</v>
      </c>
      <c r="B24" s="3" t="s">
        <v>231</v>
      </c>
      <c r="C24" s="3" t="s">
        <v>232</v>
      </c>
      <c r="D24" s="3" t="s">
        <v>233</v>
      </c>
      <c r="E24" s="3" t="s">
        <v>234</v>
      </c>
      <c r="F24" s="3" t="s">
        <v>235</v>
      </c>
      <c r="G24" s="3" t="s">
        <v>236</v>
      </c>
      <c r="H24" s="3">
        <v>0</v>
      </c>
      <c r="I24" s="3" t="s">
        <v>237</v>
      </c>
      <c r="J24" s="3" t="s">
        <v>238</v>
      </c>
      <c r="K24" s="3" t="s">
        <v>239</v>
      </c>
      <c r="L24" s="3" t="s">
        <v>240</v>
      </c>
      <c r="M24" s="3" t="s">
        <v>241</v>
      </c>
    </row>
    <row r="25" spans="1:13" x14ac:dyDescent="0.25">
      <c r="A25" s="2" t="s">
        <v>242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25">
      <c r="A26" s="2" t="s">
        <v>243</v>
      </c>
      <c r="B26" s="3" t="s">
        <v>244</v>
      </c>
      <c r="C26" s="3" t="s">
        <v>245</v>
      </c>
      <c r="D26" s="3" t="s">
        <v>246</v>
      </c>
      <c r="E26" s="3" t="s">
        <v>247</v>
      </c>
      <c r="F26" s="3" t="s">
        <v>248</v>
      </c>
      <c r="G26" s="3" t="s">
        <v>249</v>
      </c>
      <c r="H26" s="3">
        <v>0</v>
      </c>
      <c r="I26" s="3" t="s">
        <v>250</v>
      </c>
      <c r="J26" s="3" t="s">
        <v>251</v>
      </c>
      <c r="K26" s="3">
        <v>0</v>
      </c>
      <c r="L26" s="3">
        <v>0</v>
      </c>
      <c r="M26" s="3">
        <v>0</v>
      </c>
    </row>
    <row r="27" spans="1:13" x14ac:dyDescent="0.25">
      <c r="A27" s="2" t="s">
        <v>252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 t="s">
        <v>253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25">
      <c r="A28" s="2" t="s">
        <v>254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 t="s">
        <v>255</v>
      </c>
      <c r="L28" s="3" t="s">
        <v>256</v>
      </c>
      <c r="M28" s="3" t="s">
        <v>257</v>
      </c>
    </row>
    <row r="29" spans="1:13" x14ac:dyDescent="0.25">
      <c r="A29" s="2" t="s">
        <v>258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25">
      <c r="A30" s="2" t="s">
        <v>259</v>
      </c>
      <c r="B30" s="3" t="s">
        <v>227</v>
      </c>
      <c r="C30" s="3" t="s">
        <v>216</v>
      </c>
      <c r="D30" s="3" t="s">
        <v>260</v>
      </c>
      <c r="E30" s="3" t="s">
        <v>261</v>
      </c>
      <c r="F30" s="3" t="s">
        <v>93</v>
      </c>
      <c r="G30" s="3" t="s">
        <v>262</v>
      </c>
      <c r="H30" s="3" t="s">
        <v>263</v>
      </c>
      <c r="I30" s="3" t="s">
        <v>264</v>
      </c>
      <c r="J30" s="3" t="s">
        <v>261</v>
      </c>
      <c r="K30" s="3" t="s">
        <v>265</v>
      </c>
      <c r="L30" s="3" t="s">
        <v>266</v>
      </c>
      <c r="M30" s="3" t="s">
        <v>267</v>
      </c>
    </row>
    <row r="31" spans="1:13" x14ac:dyDescent="0.25">
      <c r="A31" s="2" t="s">
        <v>268</v>
      </c>
      <c r="B31" s="3" t="s">
        <v>269</v>
      </c>
      <c r="C31" s="3" t="s">
        <v>270</v>
      </c>
      <c r="D31" s="3" t="s">
        <v>271</v>
      </c>
      <c r="E31" s="3" t="s">
        <v>272</v>
      </c>
      <c r="F31" s="3" t="s">
        <v>273</v>
      </c>
      <c r="G31" s="3" t="s">
        <v>274</v>
      </c>
      <c r="H31" s="3" t="s">
        <v>275</v>
      </c>
      <c r="I31" s="3" t="s">
        <v>276</v>
      </c>
      <c r="J31" s="3" t="s">
        <v>277</v>
      </c>
      <c r="K31" s="3" t="s">
        <v>278</v>
      </c>
      <c r="L31" s="3" t="s">
        <v>279</v>
      </c>
      <c r="M31" s="3" t="s">
        <v>280</v>
      </c>
    </row>
    <row r="32" spans="1:13" x14ac:dyDescent="0.25">
      <c r="A32" s="4" t="s">
        <v>281</v>
      </c>
      <c r="B32" s="3" t="s">
        <v>282</v>
      </c>
      <c r="C32" s="3" t="s">
        <v>283</v>
      </c>
      <c r="D32" s="3" t="s">
        <v>284</v>
      </c>
      <c r="E32" s="3" t="s">
        <v>285</v>
      </c>
      <c r="F32" s="3" t="s">
        <v>286</v>
      </c>
      <c r="G32" s="3" t="s">
        <v>287</v>
      </c>
      <c r="H32" s="3" t="s">
        <v>288</v>
      </c>
      <c r="I32" s="3" t="s">
        <v>289</v>
      </c>
      <c r="J32" s="3" t="s">
        <v>290</v>
      </c>
      <c r="K32" s="3" t="s">
        <v>291</v>
      </c>
      <c r="L32" s="3" t="s">
        <v>292</v>
      </c>
      <c r="M32" s="3" t="s">
        <v>293</v>
      </c>
    </row>
    <row r="33" spans="1:13" x14ac:dyDescent="0.25">
      <c r="A33" s="4" t="s">
        <v>294</v>
      </c>
      <c r="B33" s="3" t="s">
        <v>295</v>
      </c>
      <c r="C33" s="3" t="s">
        <v>296</v>
      </c>
      <c r="D33" s="3" t="s">
        <v>297</v>
      </c>
      <c r="E33" s="3" t="s">
        <v>298</v>
      </c>
      <c r="F33" s="3" t="s">
        <v>299</v>
      </c>
      <c r="G33" s="3" t="s">
        <v>300</v>
      </c>
      <c r="H33" s="3" t="s">
        <v>301</v>
      </c>
      <c r="I33" s="3" t="s">
        <v>302</v>
      </c>
      <c r="J33" s="3" t="s">
        <v>303</v>
      </c>
      <c r="K33" s="3" t="s">
        <v>304</v>
      </c>
      <c r="L33" s="3" t="s">
        <v>305</v>
      </c>
      <c r="M33" s="3" t="s">
        <v>306</v>
      </c>
    </row>
    <row r="34" spans="1:13" x14ac:dyDescent="0.25">
      <c r="A34" s="28" t="s">
        <v>307</v>
      </c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7"/>
    </row>
    <row r="35" spans="1:13" x14ac:dyDescent="0.25">
      <c r="A35" s="2" t="s">
        <v>308</v>
      </c>
      <c r="B35" s="3" t="s">
        <v>309</v>
      </c>
      <c r="C35" s="3" t="s">
        <v>310</v>
      </c>
      <c r="D35" s="3" t="s">
        <v>311</v>
      </c>
      <c r="E35" s="3" t="s">
        <v>312</v>
      </c>
      <c r="F35" s="3" t="s">
        <v>313</v>
      </c>
      <c r="G35" s="3" t="s">
        <v>314</v>
      </c>
      <c r="H35" s="3" t="s">
        <v>263</v>
      </c>
      <c r="I35" s="3" t="s">
        <v>315</v>
      </c>
      <c r="J35" s="3" t="s">
        <v>316</v>
      </c>
      <c r="K35" s="3" t="s">
        <v>317</v>
      </c>
      <c r="L35" s="3" t="s">
        <v>318</v>
      </c>
      <c r="M35" s="3" t="s">
        <v>229</v>
      </c>
    </row>
    <row r="36" spans="1:13" x14ac:dyDescent="0.25">
      <c r="A36" s="2" t="s">
        <v>319</v>
      </c>
      <c r="B36" s="3" t="s">
        <v>229</v>
      </c>
      <c r="C36" s="3" t="s">
        <v>191</v>
      </c>
      <c r="D36" s="3" t="s">
        <v>320</v>
      </c>
      <c r="E36" s="3" t="s">
        <v>321</v>
      </c>
      <c r="F36" s="3" t="s">
        <v>322</v>
      </c>
      <c r="G36" s="3" t="s">
        <v>323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5">
      <c r="A37" s="2" t="s">
        <v>324</v>
      </c>
      <c r="B37" s="3" t="s">
        <v>325</v>
      </c>
      <c r="C37" s="3" t="s">
        <v>326</v>
      </c>
      <c r="D37" s="3" t="s">
        <v>327</v>
      </c>
      <c r="E37" s="3" t="s">
        <v>328</v>
      </c>
      <c r="F37" s="3" t="s">
        <v>329</v>
      </c>
      <c r="G37" s="3" t="s">
        <v>330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x14ac:dyDescent="0.25">
      <c r="A38" s="2" t="s">
        <v>331</v>
      </c>
      <c r="B38" s="3" t="s">
        <v>332</v>
      </c>
      <c r="C38" s="3" t="s">
        <v>333</v>
      </c>
      <c r="D38" s="3" t="s">
        <v>334</v>
      </c>
      <c r="E38" s="3" t="s">
        <v>335</v>
      </c>
      <c r="F38" s="3" t="s">
        <v>336</v>
      </c>
      <c r="G38" s="3" t="s">
        <v>337</v>
      </c>
      <c r="H38" s="3" t="s">
        <v>338</v>
      </c>
      <c r="I38" s="3" t="s">
        <v>339</v>
      </c>
      <c r="J38" s="3" t="s">
        <v>340</v>
      </c>
      <c r="K38" s="3">
        <v>0</v>
      </c>
      <c r="L38" s="3">
        <v>0</v>
      </c>
      <c r="M38" s="3">
        <v>0</v>
      </c>
    </row>
    <row r="39" spans="1:13" x14ac:dyDescent="0.25">
      <c r="A39" s="2" t="s">
        <v>341</v>
      </c>
      <c r="B39" s="3" t="s">
        <v>342</v>
      </c>
      <c r="C39" s="3" t="s">
        <v>343</v>
      </c>
      <c r="D39" s="3" t="s">
        <v>344</v>
      </c>
      <c r="E39" s="3" t="s">
        <v>345</v>
      </c>
      <c r="F39" s="3" t="s">
        <v>346</v>
      </c>
      <c r="G39" s="3" t="s">
        <v>347</v>
      </c>
      <c r="H39" s="3" t="s">
        <v>348</v>
      </c>
      <c r="I39" s="3" t="s">
        <v>349</v>
      </c>
      <c r="J39" s="3" t="s">
        <v>350</v>
      </c>
      <c r="K39" s="3" t="s">
        <v>351</v>
      </c>
      <c r="L39" s="3" t="s">
        <v>352</v>
      </c>
      <c r="M39" s="3" t="s">
        <v>148</v>
      </c>
    </row>
    <row r="40" spans="1:13" x14ac:dyDescent="0.25">
      <c r="A40" s="2" t="s">
        <v>353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 t="s">
        <v>354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25">
      <c r="A41" s="2" t="s">
        <v>355</v>
      </c>
      <c r="B41" s="3" t="s">
        <v>356</v>
      </c>
      <c r="C41" s="3" t="s">
        <v>357</v>
      </c>
      <c r="D41" s="3" t="s">
        <v>358</v>
      </c>
      <c r="E41" s="3" t="s">
        <v>85</v>
      </c>
      <c r="F41" s="3" t="s">
        <v>359</v>
      </c>
      <c r="G41" s="3" t="s">
        <v>360</v>
      </c>
      <c r="H41" s="3" t="s">
        <v>361</v>
      </c>
      <c r="I41" s="3" t="s">
        <v>362</v>
      </c>
      <c r="J41" s="3" t="s">
        <v>191</v>
      </c>
      <c r="K41" s="3" t="s">
        <v>363</v>
      </c>
      <c r="L41" s="3" t="s">
        <v>364</v>
      </c>
      <c r="M41" s="3" t="s">
        <v>365</v>
      </c>
    </row>
    <row r="42" spans="1:13" x14ac:dyDescent="0.25">
      <c r="A42" s="2" t="s">
        <v>366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25">
      <c r="A43" s="2" t="s">
        <v>367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25">
      <c r="A44" s="2" t="s">
        <v>368</v>
      </c>
      <c r="B44" s="3" t="s">
        <v>369</v>
      </c>
      <c r="C44" s="3" t="s">
        <v>370</v>
      </c>
      <c r="D44" s="3" t="s">
        <v>371</v>
      </c>
      <c r="E44" s="3" t="s">
        <v>372</v>
      </c>
      <c r="F44" s="3" t="s">
        <v>373</v>
      </c>
      <c r="G44" s="3" t="s">
        <v>374</v>
      </c>
      <c r="H44" s="3" t="s">
        <v>375</v>
      </c>
      <c r="I44" s="3" t="s">
        <v>376</v>
      </c>
      <c r="J44" s="3" t="s">
        <v>377</v>
      </c>
      <c r="K44" s="3" t="s">
        <v>378</v>
      </c>
      <c r="L44" s="3" t="s">
        <v>379</v>
      </c>
      <c r="M44" s="3" t="s">
        <v>380</v>
      </c>
    </row>
    <row r="45" spans="1:13" x14ac:dyDescent="0.25">
      <c r="A45" s="4" t="s">
        <v>4</v>
      </c>
      <c r="B45" s="3" t="s">
        <v>381</v>
      </c>
      <c r="C45" s="3" t="s">
        <v>382</v>
      </c>
      <c r="D45" s="3" t="s">
        <v>383</v>
      </c>
      <c r="E45" s="3" t="s">
        <v>384</v>
      </c>
      <c r="F45" s="3" t="s">
        <v>385</v>
      </c>
      <c r="G45" s="3" t="s">
        <v>386</v>
      </c>
      <c r="H45" s="3" t="s">
        <v>387</v>
      </c>
      <c r="I45" s="3" t="s">
        <v>388</v>
      </c>
      <c r="J45" s="3" t="s">
        <v>389</v>
      </c>
      <c r="K45" s="3" t="s">
        <v>390</v>
      </c>
      <c r="L45" s="3" t="s">
        <v>391</v>
      </c>
      <c r="M45" s="3" t="s">
        <v>392</v>
      </c>
    </row>
    <row r="46" spans="1:13" x14ac:dyDescent="0.25">
      <c r="A46" s="4" t="s">
        <v>393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398</v>
      </c>
      <c r="G46" s="3" t="s">
        <v>399</v>
      </c>
      <c r="H46" s="3" t="s">
        <v>400</v>
      </c>
      <c r="I46" s="3" t="s">
        <v>401</v>
      </c>
      <c r="J46" s="3" t="s">
        <v>402</v>
      </c>
      <c r="K46" s="3" t="s">
        <v>403</v>
      </c>
      <c r="L46" s="3" t="s">
        <v>404</v>
      </c>
      <c r="M46" s="3" t="s">
        <v>405</v>
      </c>
    </row>
    <row r="47" spans="1:13" x14ac:dyDescent="0.25">
      <c r="A47" s="4" t="s">
        <v>406</v>
      </c>
      <c r="B47" s="3" t="s">
        <v>407</v>
      </c>
      <c r="C47" s="3" t="s">
        <v>408</v>
      </c>
      <c r="D47" s="3" t="s">
        <v>409</v>
      </c>
      <c r="E47" s="3" t="s">
        <v>410</v>
      </c>
      <c r="F47" s="3" t="s">
        <v>411</v>
      </c>
      <c r="G47" s="3" t="s">
        <v>412</v>
      </c>
      <c r="H47" s="3" t="s">
        <v>413</v>
      </c>
      <c r="I47" s="3" t="s">
        <v>414</v>
      </c>
      <c r="J47" s="3" t="s">
        <v>415</v>
      </c>
      <c r="K47" s="3" t="s">
        <v>416</v>
      </c>
      <c r="L47" s="3" t="s">
        <v>417</v>
      </c>
      <c r="M47" s="3" t="s">
        <v>418</v>
      </c>
    </row>
    <row r="48" spans="1:13" x14ac:dyDescent="0.25">
      <c r="A48" s="28" t="s">
        <v>419</v>
      </c>
      <c r="B48" s="26"/>
      <c r="C48" s="26"/>
      <c r="D48" s="26"/>
      <c r="E48" s="26"/>
      <c r="F48" s="26"/>
      <c r="G48" s="26"/>
      <c r="H48" s="26"/>
      <c r="I48" s="27"/>
      <c r="J48" s="26"/>
      <c r="K48" s="26"/>
      <c r="L48" s="26"/>
      <c r="M48" s="27"/>
    </row>
    <row r="49" spans="1:13" x14ac:dyDescent="0.25">
      <c r="A49" s="2" t="s">
        <v>420</v>
      </c>
      <c r="B49" s="3">
        <v>0</v>
      </c>
      <c r="C49" s="3" t="s">
        <v>421</v>
      </c>
      <c r="D49" s="3" t="s">
        <v>422</v>
      </c>
      <c r="E49" s="3" t="s">
        <v>423</v>
      </c>
      <c r="F49" s="3" t="s">
        <v>424</v>
      </c>
      <c r="G49" s="3" t="s">
        <v>425</v>
      </c>
      <c r="H49" s="3" t="s">
        <v>425</v>
      </c>
      <c r="I49" s="3" t="s">
        <v>425</v>
      </c>
      <c r="J49" s="3" t="s">
        <v>426</v>
      </c>
      <c r="K49" s="3" t="s">
        <v>427</v>
      </c>
      <c r="L49" s="3">
        <v>0</v>
      </c>
      <c r="M49" s="3">
        <v>0</v>
      </c>
    </row>
    <row r="50" spans="1:13" x14ac:dyDescent="0.25">
      <c r="A50" s="2" t="s">
        <v>428</v>
      </c>
      <c r="B50" s="3" t="s">
        <v>429</v>
      </c>
      <c r="C50" s="3" t="s">
        <v>430</v>
      </c>
      <c r="D50" s="3" t="s">
        <v>431</v>
      </c>
      <c r="E50" s="3" t="s">
        <v>432</v>
      </c>
      <c r="F50" s="3" t="s">
        <v>433</v>
      </c>
      <c r="G50" s="3" t="s">
        <v>434</v>
      </c>
      <c r="H50" s="3" t="s">
        <v>435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25">
      <c r="A51" s="2" t="s">
        <v>436</v>
      </c>
      <c r="B51" s="3">
        <v>0</v>
      </c>
      <c r="C51" s="3">
        <v>0</v>
      </c>
      <c r="D51" s="3" t="s">
        <v>437</v>
      </c>
      <c r="E51" s="3" t="s">
        <v>438</v>
      </c>
      <c r="F51" s="3" t="s">
        <v>439</v>
      </c>
      <c r="G51" s="3" t="s">
        <v>440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25">
      <c r="A52" s="2" t="s">
        <v>441</v>
      </c>
      <c r="B52" s="3">
        <v>0</v>
      </c>
      <c r="C52" s="3">
        <v>0</v>
      </c>
      <c r="D52" s="3">
        <v>0</v>
      </c>
      <c r="E52" s="3">
        <v>0</v>
      </c>
      <c r="F52" s="3" t="s">
        <v>157</v>
      </c>
      <c r="G52" s="3">
        <v>0</v>
      </c>
      <c r="H52" s="3">
        <v>0</v>
      </c>
      <c r="I52" s="3">
        <v>0</v>
      </c>
      <c r="J52" s="3" t="s">
        <v>442</v>
      </c>
      <c r="K52" s="3">
        <v>0</v>
      </c>
      <c r="L52" s="3">
        <v>0</v>
      </c>
      <c r="M52" s="3">
        <v>0</v>
      </c>
    </row>
    <row r="53" spans="1:13" x14ac:dyDescent="0.25">
      <c r="A53" s="2" t="s">
        <v>443</v>
      </c>
      <c r="B53" s="3" t="s">
        <v>190</v>
      </c>
      <c r="C53" s="3" t="s">
        <v>444</v>
      </c>
      <c r="D53" s="3" t="s">
        <v>228</v>
      </c>
      <c r="E53" s="3" t="s">
        <v>445</v>
      </c>
      <c r="F53" s="3" t="s">
        <v>446</v>
      </c>
      <c r="G53" s="3" t="s">
        <v>447</v>
      </c>
      <c r="H53" s="3" t="s">
        <v>315</v>
      </c>
      <c r="I53" s="3" t="s">
        <v>334</v>
      </c>
      <c r="J53" s="3" t="s">
        <v>448</v>
      </c>
      <c r="K53" s="3" t="s">
        <v>337</v>
      </c>
      <c r="L53" s="3" t="s">
        <v>449</v>
      </c>
      <c r="M53" s="3" t="s">
        <v>450</v>
      </c>
    </row>
    <row r="54" spans="1:13" x14ac:dyDescent="0.25">
      <c r="A54" s="2" t="s">
        <v>451</v>
      </c>
      <c r="B54" s="3" t="s">
        <v>376</v>
      </c>
      <c r="C54" s="3" t="s">
        <v>452</v>
      </c>
      <c r="D54" s="3" t="s">
        <v>453</v>
      </c>
      <c r="E54" s="3" t="s">
        <v>422</v>
      </c>
      <c r="F54" s="3" t="s">
        <v>454</v>
      </c>
      <c r="G54" s="3" t="s">
        <v>455</v>
      </c>
      <c r="H54" s="3" t="s">
        <v>456</v>
      </c>
      <c r="I54" s="3" t="s">
        <v>457</v>
      </c>
      <c r="J54" s="3" t="s">
        <v>458</v>
      </c>
      <c r="K54" s="3" t="s">
        <v>459</v>
      </c>
      <c r="L54" s="3" t="s">
        <v>460</v>
      </c>
      <c r="M54" s="3" t="s">
        <v>461</v>
      </c>
    </row>
    <row r="55" spans="1:13" x14ac:dyDescent="0.25">
      <c r="A55" s="2" t="s">
        <v>462</v>
      </c>
      <c r="B55" s="3" t="s">
        <v>463</v>
      </c>
      <c r="C55" s="3" t="s">
        <v>464</v>
      </c>
      <c r="D55" s="3" t="s">
        <v>465</v>
      </c>
      <c r="E55" s="3" t="s">
        <v>466</v>
      </c>
      <c r="F55" s="3" t="s">
        <v>467</v>
      </c>
      <c r="G55" s="3" t="s">
        <v>468</v>
      </c>
      <c r="H55" s="3" t="s">
        <v>469</v>
      </c>
      <c r="I55" s="3" t="s">
        <v>470</v>
      </c>
      <c r="J55" s="3" t="s">
        <v>470</v>
      </c>
      <c r="K55" s="3" t="s">
        <v>152</v>
      </c>
      <c r="L55" s="3" t="s">
        <v>471</v>
      </c>
      <c r="M55" s="3" t="s">
        <v>472</v>
      </c>
    </row>
    <row r="56" spans="1:13" x14ac:dyDescent="0.25">
      <c r="A56" s="4" t="s">
        <v>15</v>
      </c>
      <c r="B56" s="3" t="s">
        <v>473</v>
      </c>
      <c r="C56" s="3" t="s">
        <v>474</v>
      </c>
      <c r="D56" s="3" t="s">
        <v>475</v>
      </c>
      <c r="E56" s="3" t="s">
        <v>476</v>
      </c>
      <c r="F56" s="3" t="s">
        <v>477</v>
      </c>
      <c r="G56" s="3" t="s">
        <v>478</v>
      </c>
      <c r="H56" s="3" t="s">
        <v>354</v>
      </c>
      <c r="I56" s="3" t="s">
        <v>479</v>
      </c>
      <c r="J56" s="3" t="s">
        <v>480</v>
      </c>
      <c r="K56" s="3" t="s">
        <v>481</v>
      </c>
      <c r="L56" s="3" t="s">
        <v>482</v>
      </c>
      <c r="M56" s="3" t="s">
        <v>483</v>
      </c>
    </row>
    <row r="57" spans="1:13" x14ac:dyDescent="0.25">
      <c r="A57" s="4" t="s">
        <v>23</v>
      </c>
      <c r="B57" s="3" t="s">
        <v>484</v>
      </c>
      <c r="C57" s="3" t="s">
        <v>485</v>
      </c>
      <c r="D57" s="3" t="s">
        <v>486</v>
      </c>
      <c r="E57" s="3" t="s">
        <v>487</v>
      </c>
      <c r="F57" s="3" t="s">
        <v>488</v>
      </c>
      <c r="G57" s="3" t="s">
        <v>489</v>
      </c>
      <c r="H57" s="3" t="s">
        <v>490</v>
      </c>
      <c r="I57" s="3" t="s">
        <v>491</v>
      </c>
      <c r="J57" s="3" t="s">
        <v>492</v>
      </c>
      <c r="K57" s="3" t="s">
        <v>493</v>
      </c>
      <c r="L57" s="3" t="s">
        <v>494</v>
      </c>
      <c r="M57" s="3" t="s">
        <v>495</v>
      </c>
    </row>
    <row r="58" spans="1:13" x14ac:dyDescent="0.25">
      <c r="A58" s="28" t="s">
        <v>496</v>
      </c>
      <c r="B58" s="26"/>
      <c r="C58" s="26"/>
      <c r="D58" s="26"/>
      <c r="E58" s="26"/>
      <c r="F58" s="26"/>
      <c r="G58" s="26"/>
      <c r="H58" s="26"/>
      <c r="I58" s="27"/>
      <c r="J58" s="26"/>
      <c r="K58" s="26"/>
      <c r="L58" s="26"/>
      <c r="M58" s="27"/>
    </row>
    <row r="59" spans="1:13" x14ac:dyDescent="0.25">
      <c r="A59" s="2" t="s">
        <v>497</v>
      </c>
      <c r="B59" s="3" t="s">
        <v>465</v>
      </c>
      <c r="C59" s="3" t="s">
        <v>498</v>
      </c>
      <c r="D59" s="3" t="s">
        <v>499</v>
      </c>
      <c r="E59" s="3" t="s">
        <v>499</v>
      </c>
      <c r="F59" s="3" t="s">
        <v>500</v>
      </c>
      <c r="G59" s="3" t="s">
        <v>501</v>
      </c>
      <c r="H59" s="3" t="s">
        <v>501</v>
      </c>
      <c r="I59" s="3" t="s">
        <v>502</v>
      </c>
      <c r="J59" s="3" t="s">
        <v>503</v>
      </c>
      <c r="K59" s="3" t="s">
        <v>504</v>
      </c>
      <c r="L59" s="3" t="s">
        <v>504</v>
      </c>
      <c r="M59" s="3" t="s">
        <v>505</v>
      </c>
    </row>
    <row r="60" spans="1:13" x14ac:dyDescent="0.25">
      <c r="A60" s="2" t="s">
        <v>506</v>
      </c>
      <c r="B60" s="3" t="s">
        <v>507</v>
      </c>
      <c r="C60" s="3" t="s">
        <v>508</v>
      </c>
      <c r="D60" s="3" t="s">
        <v>509</v>
      </c>
      <c r="E60" s="3" t="s">
        <v>510</v>
      </c>
      <c r="F60" s="3" t="s">
        <v>511</v>
      </c>
      <c r="G60" s="3" t="s">
        <v>512</v>
      </c>
      <c r="H60" s="3" t="s">
        <v>513</v>
      </c>
      <c r="I60" s="3" t="s">
        <v>514</v>
      </c>
      <c r="J60" s="3" t="s">
        <v>515</v>
      </c>
      <c r="K60" s="3" t="s">
        <v>516</v>
      </c>
      <c r="L60" s="3" t="s">
        <v>517</v>
      </c>
      <c r="M60" s="3" t="s">
        <v>518</v>
      </c>
    </row>
    <row r="61" spans="1:13" x14ac:dyDescent="0.25">
      <c r="A61" s="2" t="s">
        <v>519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 x14ac:dyDescent="0.25">
      <c r="A62" s="2" t="s">
        <v>520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 t="s">
        <v>513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5">
      <c r="A63" s="2" t="s">
        <v>521</v>
      </c>
      <c r="B63" s="3" t="s">
        <v>507</v>
      </c>
      <c r="C63" s="3" t="s">
        <v>508</v>
      </c>
      <c r="D63" s="3" t="s">
        <v>509</v>
      </c>
      <c r="E63" s="3" t="s">
        <v>510</v>
      </c>
      <c r="F63" s="3" t="s">
        <v>511</v>
      </c>
      <c r="G63" s="3" t="s">
        <v>512</v>
      </c>
      <c r="H63" s="3">
        <v>0</v>
      </c>
      <c r="I63" s="3" t="s">
        <v>514</v>
      </c>
      <c r="J63" s="3" t="s">
        <v>515</v>
      </c>
      <c r="K63" s="3" t="s">
        <v>516</v>
      </c>
      <c r="L63" s="3" t="s">
        <v>517</v>
      </c>
      <c r="M63" s="3" t="s">
        <v>518</v>
      </c>
    </row>
    <row r="64" spans="1:13" x14ac:dyDescent="0.25">
      <c r="A64" s="2" t="s">
        <v>522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25">
      <c r="A65" s="2" t="s">
        <v>523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 t="s">
        <v>524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</row>
    <row r="66" spans="1:13" x14ac:dyDescent="0.25">
      <c r="A66" s="2" t="s">
        <v>525</v>
      </c>
      <c r="B66" s="3" t="s">
        <v>526</v>
      </c>
      <c r="C66" s="3" t="s">
        <v>527</v>
      </c>
      <c r="D66" s="3" t="s">
        <v>528</v>
      </c>
      <c r="E66" s="3" t="s">
        <v>529</v>
      </c>
      <c r="F66" s="3" t="s">
        <v>530</v>
      </c>
      <c r="G66" s="3" t="s">
        <v>531</v>
      </c>
      <c r="H66" s="3" t="s">
        <v>532</v>
      </c>
      <c r="I66" s="3" t="s">
        <v>533</v>
      </c>
      <c r="J66" s="3" t="s">
        <v>534</v>
      </c>
      <c r="K66" s="3" t="s">
        <v>535</v>
      </c>
      <c r="L66" s="3" t="s">
        <v>536</v>
      </c>
      <c r="M66" s="3" t="s">
        <v>537</v>
      </c>
    </row>
    <row r="67" spans="1:13" x14ac:dyDescent="0.25">
      <c r="A67" s="2" t="s">
        <v>538</v>
      </c>
      <c r="B67" s="3" t="s">
        <v>539</v>
      </c>
      <c r="C67" s="3" t="s">
        <v>540</v>
      </c>
      <c r="D67" s="3" t="s">
        <v>541</v>
      </c>
      <c r="E67" s="3" t="s">
        <v>542</v>
      </c>
      <c r="F67" s="3" t="s">
        <v>543</v>
      </c>
      <c r="G67" s="3" t="s">
        <v>544</v>
      </c>
      <c r="H67" s="3" t="s">
        <v>545</v>
      </c>
      <c r="I67" s="3" t="s">
        <v>546</v>
      </c>
      <c r="J67" s="3" t="s">
        <v>547</v>
      </c>
      <c r="K67" s="3" t="s">
        <v>379</v>
      </c>
      <c r="L67" s="3" t="s">
        <v>548</v>
      </c>
      <c r="M67" s="3" t="s">
        <v>549</v>
      </c>
    </row>
    <row r="68" spans="1:13" x14ac:dyDescent="0.25">
      <c r="A68" s="2" t="s">
        <v>550</v>
      </c>
      <c r="B68" s="3">
        <v>0</v>
      </c>
      <c r="C68" s="3">
        <v>0</v>
      </c>
      <c r="D68" s="3">
        <v>0</v>
      </c>
      <c r="E68" s="3">
        <v>0</v>
      </c>
      <c r="F68" s="3">
        <v>-1000</v>
      </c>
      <c r="G68" s="3">
        <v>0</v>
      </c>
      <c r="H68" s="5" t="s">
        <v>551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</row>
    <row r="69" spans="1:13" x14ac:dyDescent="0.25">
      <c r="A69" s="4" t="s">
        <v>17</v>
      </c>
      <c r="B69" s="3" t="s">
        <v>552</v>
      </c>
      <c r="C69" s="3" t="s">
        <v>553</v>
      </c>
      <c r="D69" s="3" t="s">
        <v>554</v>
      </c>
      <c r="E69" s="3" t="s">
        <v>555</v>
      </c>
      <c r="F69" s="3" t="s">
        <v>529</v>
      </c>
      <c r="G69" s="3" t="s">
        <v>556</v>
      </c>
      <c r="H69" s="3" t="s">
        <v>557</v>
      </c>
      <c r="I69" s="3" t="s">
        <v>558</v>
      </c>
      <c r="J69" s="3" t="s">
        <v>559</v>
      </c>
      <c r="K69" s="3" t="s">
        <v>560</v>
      </c>
      <c r="L69" s="3" t="s">
        <v>561</v>
      </c>
      <c r="M69" s="3" t="s">
        <v>562</v>
      </c>
    </row>
    <row r="70" spans="1:13" x14ac:dyDescent="0.25">
      <c r="A70" s="4" t="s">
        <v>563</v>
      </c>
      <c r="B70" s="3" t="s">
        <v>295</v>
      </c>
      <c r="C70" s="3" t="s">
        <v>296</v>
      </c>
      <c r="D70" s="3" t="s">
        <v>297</v>
      </c>
      <c r="E70" s="3" t="s">
        <v>298</v>
      </c>
      <c r="F70" s="3" t="s">
        <v>299</v>
      </c>
      <c r="G70" s="3" t="s">
        <v>300</v>
      </c>
      <c r="H70" s="3" t="s">
        <v>301</v>
      </c>
      <c r="I70" s="3" t="s">
        <v>302</v>
      </c>
      <c r="J70" s="3" t="s">
        <v>303</v>
      </c>
      <c r="K70" s="3" t="s">
        <v>304</v>
      </c>
      <c r="L70" s="3" t="s">
        <v>305</v>
      </c>
      <c r="M70" s="3" t="s">
        <v>306</v>
      </c>
    </row>
  </sheetData>
  <mergeCells count="10">
    <mergeCell ref="A2:I2"/>
    <mergeCell ref="A16:I16"/>
    <mergeCell ref="A34:I34"/>
    <mergeCell ref="A48:I48"/>
    <mergeCell ref="A58:I58"/>
    <mergeCell ref="J2:M2"/>
    <mergeCell ref="J16:M16"/>
    <mergeCell ref="J34:M34"/>
    <mergeCell ref="J48:M48"/>
    <mergeCell ref="J58:M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P34"/>
  <sheetViews>
    <sheetView workbookViewId="0">
      <selection activeCell="N2" sqref="N2"/>
    </sheetView>
  </sheetViews>
  <sheetFormatPr defaultColWidth="60.5703125" defaultRowHeight="15" x14ac:dyDescent="0.25"/>
  <cols>
    <col min="1" max="1" width="31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4" width="13" bestFit="1" customWidth="1"/>
    <col min="15" max="16" width="14.28515625" bestFit="1" customWidth="1"/>
  </cols>
  <sheetData>
    <row r="1" spans="1:16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564</v>
      </c>
      <c r="K1" s="7" t="s">
        <v>44</v>
      </c>
      <c r="L1" s="7" t="s">
        <v>565</v>
      </c>
      <c r="M1" s="7" t="s">
        <v>45</v>
      </c>
      <c r="N1" s="7" t="s">
        <v>566</v>
      </c>
      <c r="O1" s="7" t="s">
        <v>46</v>
      </c>
      <c r="P1" s="7" t="s">
        <v>47</v>
      </c>
    </row>
    <row r="2" spans="1:16" x14ac:dyDescent="0.25">
      <c r="A2" s="2" t="s">
        <v>20</v>
      </c>
      <c r="B2" s="3" t="s">
        <v>567</v>
      </c>
      <c r="C2" s="3" t="s">
        <v>568</v>
      </c>
      <c r="D2" s="3" t="s">
        <v>569</v>
      </c>
      <c r="E2" s="3" t="s">
        <v>570</v>
      </c>
      <c r="F2" s="3" t="s">
        <v>571</v>
      </c>
      <c r="G2" s="3" t="s">
        <v>572</v>
      </c>
      <c r="H2" s="3" t="s">
        <v>573</v>
      </c>
      <c r="I2" s="3" t="s">
        <v>574</v>
      </c>
      <c r="J2" s="3" t="s">
        <v>575</v>
      </c>
      <c r="K2" s="3" t="s">
        <v>576</v>
      </c>
      <c r="L2" s="3" t="s">
        <v>577</v>
      </c>
      <c r="M2" s="3" t="s">
        <v>578</v>
      </c>
      <c r="N2" s="3" t="s">
        <v>579</v>
      </c>
      <c r="O2" s="3" t="s">
        <v>580</v>
      </c>
      <c r="P2" s="3" t="s">
        <v>581</v>
      </c>
    </row>
    <row r="3" spans="1:16" x14ac:dyDescent="0.25">
      <c r="A3" s="2" t="s">
        <v>582</v>
      </c>
      <c r="B3" s="5" t="s">
        <v>583</v>
      </c>
      <c r="C3" s="5" t="s">
        <v>584</v>
      </c>
      <c r="D3" s="5" t="s">
        <v>585</v>
      </c>
      <c r="E3" s="5" t="s">
        <v>586</v>
      </c>
      <c r="F3" s="5" t="s">
        <v>587</v>
      </c>
      <c r="G3" s="5" t="s">
        <v>588</v>
      </c>
      <c r="H3" s="5" t="s">
        <v>589</v>
      </c>
      <c r="I3" s="5" t="s">
        <v>590</v>
      </c>
      <c r="J3" s="5" t="s">
        <v>591</v>
      </c>
      <c r="K3" s="5" t="s">
        <v>592</v>
      </c>
      <c r="L3" s="5" t="s">
        <v>593</v>
      </c>
      <c r="M3" s="5" t="s">
        <v>594</v>
      </c>
      <c r="N3" s="5" t="s">
        <v>595</v>
      </c>
      <c r="O3" s="5" t="s">
        <v>596</v>
      </c>
      <c r="P3" s="5" t="s">
        <v>597</v>
      </c>
    </row>
    <row r="4" spans="1:16" x14ac:dyDescent="0.25">
      <c r="A4" s="2" t="s">
        <v>21</v>
      </c>
      <c r="B4" s="3" t="s">
        <v>598</v>
      </c>
      <c r="C4" s="3" t="s">
        <v>599</v>
      </c>
      <c r="D4" s="3" t="s">
        <v>600</v>
      </c>
      <c r="E4" s="3" t="s">
        <v>601</v>
      </c>
      <c r="F4" s="3" t="s">
        <v>602</v>
      </c>
      <c r="G4" s="3" t="s">
        <v>603</v>
      </c>
      <c r="H4" s="3" t="s">
        <v>604</v>
      </c>
      <c r="I4" s="3" t="s">
        <v>605</v>
      </c>
      <c r="J4" s="3" t="s">
        <v>606</v>
      </c>
      <c r="K4" s="3" t="s">
        <v>607</v>
      </c>
      <c r="L4" s="3" t="s">
        <v>608</v>
      </c>
      <c r="M4" s="3" t="s">
        <v>609</v>
      </c>
      <c r="N4" s="3" t="s">
        <v>610</v>
      </c>
      <c r="O4" s="3" t="s">
        <v>611</v>
      </c>
      <c r="P4" s="3" t="s">
        <v>199</v>
      </c>
    </row>
    <row r="5" spans="1:16" x14ac:dyDescent="0.25">
      <c r="A5" s="2" t="s">
        <v>612</v>
      </c>
      <c r="B5" s="3" t="s">
        <v>613</v>
      </c>
      <c r="C5" s="3" t="s">
        <v>614</v>
      </c>
      <c r="D5" s="3" t="s">
        <v>615</v>
      </c>
      <c r="E5" s="3" t="s">
        <v>616</v>
      </c>
      <c r="F5" s="3" t="s">
        <v>380</v>
      </c>
      <c r="G5" s="3" t="s">
        <v>617</v>
      </c>
      <c r="H5" s="3" t="s">
        <v>618</v>
      </c>
      <c r="I5" s="3" t="s">
        <v>373</v>
      </c>
      <c r="J5" s="3" t="s">
        <v>619</v>
      </c>
      <c r="K5" s="3" t="s">
        <v>348</v>
      </c>
      <c r="L5" s="3" t="s">
        <v>620</v>
      </c>
      <c r="M5" s="3" t="s">
        <v>621</v>
      </c>
      <c r="N5" s="3" t="s">
        <v>323</v>
      </c>
      <c r="O5" s="3" t="s">
        <v>622</v>
      </c>
      <c r="P5" s="3" t="s">
        <v>623</v>
      </c>
    </row>
    <row r="6" spans="1:16" x14ac:dyDescent="0.25">
      <c r="A6" s="2" t="s">
        <v>624</v>
      </c>
      <c r="B6" s="5" t="s">
        <v>625</v>
      </c>
      <c r="C6" s="5" t="s">
        <v>626</v>
      </c>
      <c r="D6" s="5" t="s">
        <v>627</v>
      </c>
      <c r="E6" s="5" t="s">
        <v>628</v>
      </c>
      <c r="F6" s="5" t="s">
        <v>629</v>
      </c>
      <c r="G6" s="5" t="s">
        <v>630</v>
      </c>
      <c r="H6" s="5" t="s">
        <v>631</v>
      </c>
      <c r="I6" s="5" t="s">
        <v>632</v>
      </c>
      <c r="J6" s="5" t="s">
        <v>633</v>
      </c>
      <c r="K6" s="5" t="s">
        <v>634</v>
      </c>
      <c r="L6" s="5" t="s">
        <v>635</v>
      </c>
      <c r="M6" s="5" t="s">
        <v>636</v>
      </c>
      <c r="N6" s="5" t="s">
        <v>637</v>
      </c>
      <c r="O6" s="5" t="s">
        <v>638</v>
      </c>
      <c r="P6" s="5" t="s">
        <v>639</v>
      </c>
    </row>
    <row r="7" spans="1:16" x14ac:dyDescent="0.25">
      <c r="A7" s="2" t="s">
        <v>640</v>
      </c>
      <c r="B7" s="5" t="s">
        <v>641</v>
      </c>
      <c r="C7" s="5" t="s">
        <v>642</v>
      </c>
      <c r="D7" s="5" t="s">
        <v>643</v>
      </c>
      <c r="E7" s="5" t="s">
        <v>644</v>
      </c>
      <c r="F7" s="5" t="s">
        <v>645</v>
      </c>
      <c r="G7" s="5" t="s">
        <v>646</v>
      </c>
      <c r="H7" s="5" t="s">
        <v>647</v>
      </c>
      <c r="I7" s="5" t="s">
        <v>648</v>
      </c>
      <c r="J7" s="5" t="s">
        <v>649</v>
      </c>
      <c r="K7" s="3">
        <v>0</v>
      </c>
      <c r="L7" s="5" t="s">
        <v>638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" t="s">
        <v>650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" t="s">
        <v>651</v>
      </c>
      <c r="B9" s="5" t="s">
        <v>652</v>
      </c>
      <c r="C9" s="5" t="s">
        <v>653</v>
      </c>
      <c r="D9" s="5" t="s">
        <v>654</v>
      </c>
      <c r="E9" s="5" t="s">
        <v>655</v>
      </c>
      <c r="F9" s="5" t="s">
        <v>656</v>
      </c>
      <c r="G9" s="5" t="s">
        <v>657</v>
      </c>
      <c r="H9" s="5" t="s">
        <v>658</v>
      </c>
      <c r="I9" s="5" t="s">
        <v>659</v>
      </c>
      <c r="J9" s="5" t="s">
        <v>660</v>
      </c>
      <c r="K9" s="5" t="s">
        <v>661</v>
      </c>
      <c r="L9" s="5" t="s">
        <v>662</v>
      </c>
      <c r="M9" s="5" t="s">
        <v>663</v>
      </c>
      <c r="N9" s="5" t="s">
        <v>664</v>
      </c>
      <c r="O9" s="5" t="s">
        <v>665</v>
      </c>
      <c r="P9" s="5" t="s">
        <v>666</v>
      </c>
    </row>
    <row r="10" spans="1:16" x14ac:dyDescent="0.25">
      <c r="A10" s="2" t="s">
        <v>667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" t="s">
        <v>668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5" t="s">
        <v>669</v>
      </c>
      <c r="I11" s="3">
        <v>0</v>
      </c>
      <c r="J11" s="3">
        <v>0</v>
      </c>
      <c r="K11" s="5" t="s">
        <v>670</v>
      </c>
      <c r="L11" s="5" t="s">
        <v>671</v>
      </c>
      <c r="M11" s="5" t="s">
        <v>672</v>
      </c>
      <c r="N11" s="5" t="s">
        <v>670</v>
      </c>
      <c r="O11" s="5" t="s">
        <v>673</v>
      </c>
      <c r="P11" s="5" t="s">
        <v>674</v>
      </c>
    </row>
    <row r="12" spans="1:16" x14ac:dyDescent="0.25">
      <c r="A12" s="2" t="s">
        <v>675</v>
      </c>
      <c r="B12" s="5" t="s">
        <v>676</v>
      </c>
      <c r="C12" s="5" t="s">
        <v>677</v>
      </c>
      <c r="D12" s="3" t="s">
        <v>678</v>
      </c>
      <c r="E12" s="5" t="s">
        <v>679</v>
      </c>
      <c r="F12" s="5" t="s">
        <v>680</v>
      </c>
      <c r="G12" s="5" t="s">
        <v>681</v>
      </c>
      <c r="H12" s="5" t="s">
        <v>682</v>
      </c>
      <c r="I12" s="5" t="s">
        <v>683</v>
      </c>
      <c r="J12" s="5" t="s">
        <v>684</v>
      </c>
      <c r="K12" s="3" t="s">
        <v>685</v>
      </c>
      <c r="L12" s="3" t="s">
        <v>686</v>
      </c>
      <c r="M12" s="5" t="s">
        <v>687</v>
      </c>
      <c r="N12" s="5" t="s">
        <v>688</v>
      </c>
      <c r="O12" s="5" t="s">
        <v>689</v>
      </c>
      <c r="P12" s="5" t="s">
        <v>690</v>
      </c>
    </row>
    <row r="13" spans="1:16" x14ac:dyDescent="0.25">
      <c r="A13" s="2" t="s">
        <v>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5" t="s">
        <v>692</v>
      </c>
      <c r="I13" s="3">
        <v>0</v>
      </c>
      <c r="J13" s="3">
        <v>0</v>
      </c>
      <c r="K13" s="3">
        <v>0</v>
      </c>
      <c r="L13" s="3" t="s">
        <v>693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" t="s">
        <v>694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-1335.2</v>
      </c>
      <c r="I14" s="3">
        <v>0</v>
      </c>
      <c r="J14" s="3">
        <v>0</v>
      </c>
      <c r="K14" s="3">
        <v>0</v>
      </c>
      <c r="L14" s="5" t="s">
        <v>695</v>
      </c>
      <c r="M14" s="3">
        <v>0</v>
      </c>
      <c r="N14" s="3">
        <v>0</v>
      </c>
      <c r="O14" s="3">
        <v>0</v>
      </c>
      <c r="P14" s="3">
        <v>0</v>
      </c>
    </row>
    <row r="15" spans="1:16" x14ac:dyDescent="0.25">
      <c r="A15" s="2" t="s">
        <v>696</v>
      </c>
      <c r="B15" s="3" t="s">
        <v>697</v>
      </c>
      <c r="C15" s="3" t="s">
        <v>698</v>
      </c>
      <c r="D15" s="3" t="s">
        <v>421</v>
      </c>
      <c r="E15" s="3" t="s">
        <v>699</v>
      </c>
      <c r="F15" s="3" t="s">
        <v>700</v>
      </c>
      <c r="G15" s="3" t="s">
        <v>701</v>
      </c>
      <c r="H15" s="3" t="s">
        <v>702</v>
      </c>
      <c r="I15" s="3" t="s">
        <v>703</v>
      </c>
      <c r="J15" s="3" t="s">
        <v>704</v>
      </c>
      <c r="K15" s="3" t="s">
        <v>705</v>
      </c>
      <c r="L15" s="3" t="s">
        <v>706</v>
      </c>
      <c r="M15" s="3" t="s">
        <v>136</v>
      </c>
      <c r="N15" s="3" t="s">
        <v>707</v>
      </c>
      <c r="O15" s="3" t="s">
        <v>705</v>
      </c>
      <c r="P15" s="3" t="s">
        <v>708</v>
      </c>
    </row>
    <row r="16" spans="1:16" x14ac:dyDescent="0.25">
      <c r="A16" s="2" t="s">
        <v>709</v>
      </c>
      <c r="B16" s="5" t="s">
        <v>710</v>
      </c>
      <c r="C16" s="5" t="s">
        <v>711</v>
      </c>
      <c r="D16" s="5" t="s">
        <v>712</v>
      </c>
      <c r="E16" s="3" t="s">
        <v>713</v>
      </c>
      <c r="F16" s="3" t="s">
        <v>714</v>
      </c>
      <c r="G16" s="3" t="s">
        <v>715</v>
      </c>
      <c r="H16" s="3">
        <v>0</v>
      </c>
      <c r="I16" s="3" t="s">
        <v>716</v>
      </c>
      <c r="J16" s="3" t="s">
        <v>717</v>
      </c>
      <c r="K16" s="3" t="s">
        <v>718</v>
      </c>
      <c r="L16" s="3">
        <v>0</v>
      </c>
      <c r="M16" s="5" t="s">
        <v>719</v>
      </c>
      <c r="N16" s="5" t="s">
        <v>720</v>
      </c>
      <c r="O16" s="5" t="s">
        <v>721</v>
      </c>
      <c r="P16" s="5" t="s">
        <v>722</v>
      </c>
    </row>
    <row r="17" spans="1:16" x14ac:dyDescent="0.25">
      <c r="A17" s="2" t="s">
        <v>723</v>
      </c>
      <c r="B17" s="5" t="s">
        <v>724</v>
      </c>
      <c r="C17" s="5" t="s">
        <v>725</v>
      </c>
      <c r="D17" s="5" t="s">
        <v>726</v>
      </c>
      <c r="E17" s="5" t="s">
        <v>727</v>
      </c>
      <c r="F17" s="5" t="s">
        <v>728</v>
      </c>
      <c r="G17" s="5" t="s">
        <v>729</v>
      </c>
      <c r="H17" s="3">
        <v>0</v>
      </c>
      <c r="I17" s="5" t="s">
        <v>730</v>
      </c>
      <c r="J17" s="5" t="s">
        <v>731</v>
      </c>
      <c r="K17" s="5" t="s">
        <v>732</v>
      </c>
      <c r="L17" s="3">
        <v>0</v>
      </c>
      <c r="M17" s="5" t="s">
        <v>733</v>
      </c>
      <c r="N17" s="5" t="s">
        <v>734</v>
      </c>
      <c r="O17" s="5" t="s">
        <v>735</v>
      </c>
      <c r="P17" s="5" t="s">
        <v>736</v>
      </c>
    </row>
    <row r="18" spans="1:16" x14ac:dyDescent="0.25">
      <c r="A18" s="2" t="s">
        <v>737</v>
      </c>
      <c r="B18" s="5" t="s">
        <v>738</v>
      </c>
      <c r="C18" s="5" t="s">
        <v>739</v>
      </c>
      <c r="D18" s="5" t="s">
        <v>740</v>
      </c>
      <c r="E18" s="5" t="s">
        <v>741</v>
      </c>
      <c r="F18" s="5" t="s">
        <v>742</v>
      </c>
      <c r="G18" s="5" t="s">
        <v>743</v>
      </c>
      <c r="H18" s="5" t="s">
        <v>654</v>
      </c>
      <c r="I18" s="5" t="s">
        <v>744</v>
      </c>
      <c r="J18" s="5" t="s">
        <v>745</v>
      </c>
      <c r="K18" s="5" t="s">
        <v>746</v>
      </c>
      <c r="L18" s="5" t="s">
        <v>747</v>
      </c>
      <c r="M18" s="5" t="s">
        <v>748</v>
      </c>
      <c r="N18" s="5" t="s">
        <v>749</v>
      </c>
      <c r="O18" s="5" t="s">
        <v>750</v>
      </c>
      <c r="P18" s="5" t="s">
        <v>751</v>
      </c>
    </row>
    <row r="19" spans="1:16" x14ac:dyDescent="0.25">
      <c r="A19" s="2" t="s">
        <v>752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 t="s">
        <v>753</v>
      </c>
      <c r="I19" s="3">
        <v>0</v>
      </c>
      <c r="J19" s="3">
        <v>0</v>
      </c>
      <c r="K19" s="3">
        <v>0</v>
      </c>
      <c r="L19" s="5" t="s">
        <v>754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25">
      <c r="A20" s="2" t="s">
        <v>755</v>
      </c>
      <c r="B20" s="3" t="s">
        <v>756</v>
      </c>
      <c r="C20" s="3" t="s">
        <v>757</v>
      </c>
      <c r="D20" s="3" t="s">
        <v>758</v>
      </c>
      <c r="E20" s="3" t="s">
        <v>759</v>
      </c>
      <c r="F20" s="3" t="s">
        <v>760</v>
      </c>
      <c r="G20" s="3" t="s">
        <v>369</v>
      </c>
      <c r="H20" s="3" t="s">
        <v>761</v>
      </c>
      <c r="I20" s="3" t="s">
        <v>762</v>
      </c>
      <c r="J20" s="3" t="s">
        <v>763</v>
      </c>
      <c r="K20" s="3" t="s">
        <v>764</v>
      </c>
      <c r="L20" s="3" t="s">
        <v>765</v>
      </c>
      <c r="M20" s="3" t="s">
        <v>766</v>
      </c>
      <c r="N20" s="3" t="s">
        <v>767</v>
      </c>
      <c r="O20" s="3" t="s">
        <v>768</v>
      </c>
      <c r="P20" s="3" t="s">
        <v>769</v>
      </c>
    </row>
    <row r="21" spans="1:16" x14ac:dyDescent="0.25">
      <c r="A21" s="2" t="s">
        <v>770</v>
      </c>
      <c r="B21" s="5" t="s">
        <v>771</v>
      </c>
      <c r="C21" s="5" t="s">
        <v>772</v>
      </c>
      <c r="D21" s="5" t="s">
        <v>739</v>
      </c>
      <c r="E21" s="5" t="s">
        <v>773</v>
      </c>
      <c r="F21" s="5" t="s">
        <v>774</v>
      </c>
      <c r="G21" s="5" t="s">
        <v>775</v>
      </c>
      <c r="H21" s="5" t="s">
        <v>776</v>
      </c>
      <c r="I21" s="5" t="s">
        <v>777</v>
      </c>
      <c r="J21" s="5" t="s">
        <v>638</v>
      </c>
      <c r="K21" s="5" t="s">
        <v>778</v>
      </c>
      <c r="L21" s="5" t="s">
        <v>779</v>
      </c>
      <c r="M21" s="5" t="s">
        <v>780</v>
      </c>
      <c r="N21" s="5" t="s">
        <v>781</v>
      </c>
      <c r="O21" s="5" t="s">
        <v>782</v>
      </c>
      <c r="P21" s="5" t="s">
        <v>783</v>
      </c>
    </row>
    <row r="22" spans="1:16" x14ac:dyDescent="0.25">
      <c r="A22" s="2" t="s">
        <v>784</v>
      </c>
      <c r="B22" s="5" t="s">
        <v>785</v>
      </c>
      <c r="C22" s="5" t="s">
        <v>786</v>
      </c>
      <c r="D22" s="5" t="s">
        <v>787</v>
      </c>
      <c r="E22" s="5" t="s">
        <v>788</v>
      </c>
      <c r="F22" s="5" t="s">
        <v>789</v>
      </c>
      <c r="G22" s="5" t="s">
        <v>790</v>
      </c>
      <c r="H22" s="5" t="s">
        <v>791</v>
      </c>
      <c r="I22" s="5" t="s">
        <v>792</v>
      </c>
      <c r="J22" s="5" t="s">
        <v>793</v>
      </c>
      <c r="K22" s="5" t="s">
        <v>794</v>
      </c>
      <c r="L22" s="5" t="s">
        <v>795</v>
      </c>
      <c r="M22" s="5" t="s">
        <v>796</v>
      </c>
      <c r="N22" s="5" t="s">
        <v>797</v>
      </c>
      <c r="O22" s="5" t="s">
        <v>798</v>
      </c>
      <c r="P22" s="5" t="s">
        <v>799</v>
      </c>
    </row>
    <row r="23" spans="1:16" x14ac:dyDescent="0.25">
      <c r="A23" s="2" t="s">
        <v>14</v>
      </c>
      <c r="B23" s="3" t="s">
        <v>800</v>
      </c>
      <c r="C23" s="3" t="s">
        <v>801</v>
      </c>
      <c r="D23" s="3" t="s">
        <v>802</v>
      </c>
      <c r="E23" s="3" t="s">
        <v>803</v>
      </c>
      <c r="F23" s="3" t="s">
        <v>804</v>
      </c>
      <c r="G23" s="3" t="s">
        <v>432</v>
      </c>
      <c r="H23" s="3" t="s">
        <v>805</v>
      </c>
      <c r="I23" s="3" t="s">
        <v>806</v>
      </c>
      <c r="J23" s="3" t="s">
        <v>807</v>
      </c>
      <c r="K23" s="3" t="s">
        <v>808</v>
      </c>
      <c r="L23" s="3" t="s">
        <v>809</v>
      </c>
      <c r="M23" s="3" t="s">
        <v>810</v>
      </c>
      <c r="N23" s="3" t="s">
        <v>811</v>
      </c>
      <c r="O23" s="3" t="s">
        <v>812</v>
      </c>
      <c r="P23" s="3" t="s">
        <v>813</v>
      </c>
    </row>
    <row r="24" spans="1:16" x14ac:dyDescent="0.25">
      <c r="A24" s="2" t="s">
        <v>814</v>
      </c>
      <c r="B24" s="3" t="s">
        <v>815</v>
      </c>
      <c r="C24" s="3" t="s">
        <v>816</v>
      </c>
      <c r="D24" s="3" t="s">
        <v>817</v>
      </c>
      <c r="E24" s="3" t="s">
        <v>818</v>
      </c>
      <c r="F24" s="3" t="s">
        <v>819</v>
      </c>
      <c r="G24" s="3" t="s">
        <v>820</v>
      </c>
      <c r="H24" s="3" t="s">
        <v>821</v>
      </c>
      <c r="I24" s="3" t="s">
        <v>822</v>
      </c>
      <c r="J24" s="3" t="s">
        <v>823</v>
      </c>
      <c r="K24" s="3" t="s">
        <v>824</v>
      </c>
      <c r="L24" s="3" t="s">
        <v>84</v>
      </c>
      <c r="M24" s="3" t="s">
        <v>825</v>
      </c>
      <c r="N24" s="3" t="s">
        <v>435</v>
      </c>
      <c r="O24" s="3" t="s">
        <v>826</v>
      </c>
      <c r="P24" s="3" t="s">
        <v>827</v>
      </c>
    </row>
    <row r="25" spans="1:16" x14ac:dyDescent="0.25">
      <c r="A25" s="2" t="s">
        <v>828</v>
      </c>
      <c r="B25" s="3" t="s">
        <v>829</v>
      </c>
      <c r="C25" s="3" t="s">
        <v>830</v>
      </c>
      <c r="D25" s="3" t="s">
        <v>831</v>
      </c>
      <c r="E25" s="3" t="s">
        <v>832</v>
      </c>
      <c r="F25" s="3" t="s">
        <v>833</v>
      </c>
      <c r="G25" s="3" t="s">
        <v>834</v>
      </c>
      <c r="H25" s="3" t="s">
        <v>835</v>
      </c>
      <c r="I25" s="3" t="s">
        <v>836</v>
      </c>
      <c r="J25" s="3" t="s">
        <v>837</v>
      </c>
      <c r="K25" s="3" t="s">
        <v>838</v>
      </c>
      <c r="L25" s="3" t="s">
        <v>839</v>
      </c>
      <c r="M25" s="3" t="s">
        <v>840</v>
      </c>
      <c r="N25" s="3" t="s">
        <v>841</v>
      </c>
      <c r="O25" s="3" t="s">
        <v>842</v>
      </c>
      <c r="P25" s="3" t="s">
        <v>843</v>
      </c>
    </row>
    <row r="26" spans="1:16" x14ac:dyDescent="0.25">
      <c r="A26" s="2" t="s">
        <v>844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x14ac:dyDescent="0.25">
      <c r="A27" s="2" t="s">
        <v>845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25">
      <c r="A28" s="28" t="s">
        <v>846</v>
      </c>
      <c r="B28" s="26"/>
      <c r="C28" s="26"/>
      <c r="D28" s="26"/>
      <c r="E28" s="26"/>
      <c r="F28" s="26"/>
      <c r="G28" s="26"/>
      <c r="H28" s="26"/>
      <c r="I28" s="27"/>
      <c r="J28" s="26"/>
      <c r="K28" s="26"/>
      <c r="L28" s="26"/>
      <c r="M28" s="26"/>
      <c r="N28" s="26"/>
      <c r="O28" s="26"/>
      <c r="P28" s="27"/>
    </row>
    <row r="29" spans="1:16" x14ac:dyDescent="0.25">
      <c r="A29" s="2" t="s">
        <v>847</v>
      </c>
      <c r="B29" s="3">
        <v>1.03</v>
      </c>
      <c r="C29" s="3">
        <v>0.75</v>
      </c>
      <c r="D29" s="3">
        <v>0.19</v>
      </c>
      <c r="E29" s="3">
        <v>1.1399999999999999</v>
      </c>
      <c r="F29" s="3">
        <v>1.08</v>
      </c>
      <c r="G29" s="3">
        <v>0.65</v>
      </c>
      <c r="H29" s="3">
        <v>0.33</v>
      </c>
      <c r="I29" s="3">
        <v>2.23</v>
      </c>
      <c r="J29" s="3">
        <v>1.39</v>
      </c>
      <c r="K29" s="3">
        <v>1.31</v>
      </c>
      <c r="L29" s="3">
        <v>0.31</v>
      </c>
      <c r="M29" s="3">
        <v>1.31</v>
      </c>
      <c r="N29" s="3">
        <v>0.79</v>
      </c>
      <c r="O29" s="3">
        <v>1.08</v>
      </c>
      <c r="P29" s="3">
        <v>0.39</v>
      </c>
    </row>
    <row r="30" spans="1:16" x14ac:dyDescent="0.25">
      <c r="A30" s="2" t="s">
        <v>848</v>
      </c>
      <c r="B30" s="3">
        <v>1.02</v>
      </c>
      <c r="C30" s="3">
        <v>0.74</v>
      </c>
      <c r="D30" s="3">
        <v>0.18</v>
      </c>
      <c r="E30" s="3">
        <v>1.1200000000000001</v>
      </c>
      <c r="F30" s="3">
        <v>1.07</v>
      </c>
      <c r="G30" s="3">
        <v>0.64</v>
      </c>
      <c r="H30" s="3">
        <v>0.33</v>
      </c>
      <c r="I30" s="3">
        <v>2.21</v>
      </c>
      <c r="J30" s="3">
        <v>1.38</v>
      </c>
      <c r="K30" s="3">
        <v>1.3</v>
      </c>
      <c r="L30" s="3">
        <v>0.31</v>
      </c>
      <c r="M30" s="3">
        <v>1.3</v>
      </c>
      <c r="N30" s="3">
        <v>0.79</v>
      </c>
      <c r="O30" s="3">
        <v>1.07</v>
      </c>
      <c r="P30" s="3">
        <v>0.39</v>
      </c>
    </row>
    <row r="31" spans="1:16" x14ac:dyDescent="0.25">
      <c r="A31" s="2" t="s">
        <v>849</v>
      </c>
      <c r="B31" s="3" t="s">
        <v>850</v>
      </c>
      <c r="C31" s="3" t="s">
        <v>851</v>
      </c>
      <c r="D31" s="3" t="s">
        <v>852</v>
      </c>
      <c r="E31" s="3" t="s">
        <v>322</v>
      </c>
      <c r="F31" s="3">
        <v>0</v>
      </c>
      <c r="G31" s="3" t="s">
        <v>853</v>
      </c>
      <c r="H31" s="3" t="s">
        <v>854</v>
      </c>
      <c r="I31" s="3" t="s">
        <v>855</v>
      </c>
      <c r="J31" s="3">
        <v>0</v>
      </c>
      <c r="K31" s="5" t="s">
        <v>856</v>
      </c>
      <c r="L31" s="3" t="s">
        <v>857</v>
      </c>
      <c r="M31" s="3" t="s">
        <v>858</v>
      </c>
      <c r="N31" s="3" t="s">
        <v>859</v>
      </c>
      <c r="O31" s="3" t="s">
        <v>860</v>
      </c>
      <c r="P31" s="3" t="s">
        <v>861</v>
      </c>
    </row>
    <row r="32" spans="1:16" x14ac:dyDescent="0.25">
      <c r="A32" s="2" t="s">
        <v>862</v>
      </c>
      <c r="B32" s="3" t="s">
        <v>863</v>
      </c>
      <c r="C32" s="3" t="s">
        <v>864</v>
      </c>
      <c r="D32" s="3" t="s">
        <v>865</v>
      </c>
      <c r="E32" s="3" t="s">
        <v>866</v>
      </c>
      <c r="F32" s="3">
        <v>0</v>
      </c>
      <c r="G32" s="3" t="s">
        <v>867</v>
      </c>
      <c r="H32" s="3" t="s">
        <v>868</v>
      </c>
      <c r="I32" s="3" t="s">
        <v>869</v>
      </c>
      <c r="J32" s="3">
        <v>0</v>
      </c>
      <c r="K32" s="3" t="s">
        <v>369</v>
      </c>
      <c r="L32" s="3" t="s">
        <v>870</v>
      </c>
      <c r="M32" s="3" t="s">
        <v>871</v>
      </c>
      <c r="N32" s="3" t="s">
        <v>872</v>
      </c>
      <c r="O32" s="3" t="s">
        <v>873</v>
      </c>
      <c r="P32" s="3" t="s">
        <v>874</v>
      </c>
    </row>
    <row r="33" spans="1:16" x14ac:dyDescent="0.25">
      <c r="A33" s="2" t="s">
        <v>875</v>
      </c>
      <c r="B33" s="3" t="s">
        <v>876</v>
      </c>
      <c r="C33" s="3" t="s">
        <v>819</v>
      </c>
      <c r="D33" s="3" t="s">
        <v>877</v>
      </c>
      <c r="E33" s="3" t="s">
        <v>878</v>
      </c>
      <c r="F33" s="3">
        <v>0</v>
      </c>
      <c r="G33" s="3" t="s">
        <v>879</v>
      </c>
      <c r="H33" s="3" t="s">
        <v>880</v>
      </c>
      <c r="I33" s="3" t="s">
        <v>881</v>
      </c>
      <c r="J33" s="3">
        <v>0</v>
      </c>
      <c r="K33" s="3" t="s">
        <v>370</v>
      </c>
      <c r="L33" s="3" t="s">
        <v>802</v>
      </c>
      <c r="M33" s="3" t="s">
        <v>882</v>
      </c>
      <c r="N33" s="3" t="s">
        <v>883</v>
      </c>
      <c r="O33" s="3" t="s">
        <v>884</v>
      </c>
      <c r="P33" s="3" t="s">
        <v>885</v>
      </c>
    </row>
    <row r="34" spans="1:16" x14ac:dyDescent="0.25">
      <c r="A34" s="2" t="s">
        <v>886</v>
      </c>
      <c r="B34" s="3" t="s">
        <v>887</v>
      </c>
      <c r="C34" s="3" t="s">
        <v>888</v>
      </c>
      <c r="D34" s="3" t="s">
        <v>889</v>
      </c>
      <c r="E34" s="3" t="s">
        <v>890</v>
      </c>
      <c r="F34" s="3">
        <v>0</v>
      </c>
      <c r="G34" s="3" t="s">
        <v>891</v>
      </c>
      <c r="H34" s="3" t="s">
        <v>892</v>
      </c>
      <c r="I34" s="3" t="s">
        <v>893</v>
      </c>
      <c r="J34" s="3">
        <v>0</v>
      </c>
      <c r="K34" s="3" t="s">
        <v>894</v>
      </c>
      <c r="L34" s="3" t="s">
        <v>895</v>
      </c>
      <c r="M34" s="3" t="s">
        <v>896</v>
      </c>
      <c r="N34" s="3" t="s">
        <v>897</v>
      </c>
      <c r="O34" s="3" t="s">
        <v>842</v>
      </c>
      <c r="P34" s="3" t="s">
        <v>898</v>
      </c>
    </row>
  </sheetData>
  <mergeCells count="2">
    <mergeCell ref="A28:I28"/>
    <mergeCell ref="J28:P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O54"/>
  <sheetViews>
    <sheetView workbookViewId="0">
      <selection sqref="A1:XFD1048576"/>
    </sheetView>
  </sheetViews>
  <sheetFormatPr defaultColWidth="67.85546875" defaultRowHeight="15" x14ac:dyDescent="0.25"/>
  <cols>
    <col min="1" max="1" width="46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1" width="13" bestFit="1" customWidth="1"/>
    <col min="12" max="12" width="14.28515625" bestFit="1" customWidth="1"/>
    <col min="13" max="13" width="13" bestFit="1" customWidth="1"/>
    <col min="14" max="15" width="14.28515625" bestFit="1" customWidth="1"/>
  </cols>
  <sheetData>
    <row r="1" spans="1:15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565</v>
      </c>
      <c r="L1" s="7" t="s">
        <v>45</v>
      </c>
      <c r="M1" s="7" t="s">
        <v>566</v>
      </c>
      <c r="N1" s="7" t="s">
        <v>46</v>
      </c>
      <c r="O1" s="7" t="s">
        <v>47</v>
      </c>
    </row>
    <row r="2" spans="1:15" x14ac:dyDescent="0.25">
      <c r="A2" s="28" t="s">
        <v>899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7"/>
    </row>
    <row r="3" spans="1:15" x14ac:dyDescent="0.25">
      <c r="A3" s="2" t="s">
        <v>900</v>
      </c>
      <c r="B3" s="3">
        <v>0</v>
      </c>
      <c r="C3" s="3">
        <v>0</v>
      </c>
      <c r="D3" s="3" t="s">
        <v>758</v>
      </c>
      <c r="E3" s="3" t="s">
        <v>759</v>
      </c>
      <c r="F3" s="3">
        <v>0</v>
      </c>
      <c r="G3" s="3">
        <v>0</v>
      </c>
      <c r="H3" s="3">
        <v>0</v>
      </c>
      <c r="I3" s="3" t="s">
        <v>762</v>
      </c>
      <c r="J3" s="3" t="s">
        <v>764</v>
      </c>
      <c r="K3" s="3">
        <v>0</v>
      </c>
      <c r="L3" s="3" t="s">
        <v>766</v>
      </c>
      <c r="M3" s="3" t="s">
        <v>767</v>
      </c>
      <c r="N3" s="3" t="s">
        <v>768</v>
      </c>
      <c r="O3" s="3" t="s">
        <v>769</v>
      </c>
    </row>
    <row r="4" spans="1:15" x14ac:dyDescent="0.25">
      <c r="A4" s="2" t="s">
        <v>901</v>
      </c>
      <c r="B4" s="3">
        <v>0</v>
      </c>
      <c r="C4" s="3">
        <v>0</v>
      </c>
      <c r="D4" s="5" t="s">
        <v>902</v>
      </c>
      <c r="E4" s="3" t="s">
        <v>903</v>
      </c>
      <c r="F4" s="3">
        <v>0</v>
      </c>
      <c r="G4" s="3">
        <v>0</v>
      </c>
      <c r="H4" s="3">
        <v>0</v>
      </c>
      <c r="I4" s="3" t="s">
        <v>904</v>
      </c>
      <c r="J4" s="5" t="s">
        <v>905</v>
      </c>
      <c r="K4" s="3">
        <v>0</v>
      </c>
      <c r="L4" s="3" t="s">
        <v>906</v>
      </c>
      <c r="M4" s="3" t="s">
        <v>907</v>
      </c>
      <c r="N4" s="3" t="s">
        <v>908</v>
      </c>
      <c r="O4" s="3" t="s">
        <v>909</v>
      </c>
    </row>
    <row r="5" spans="1:15" x14ac:dyDescent="0.25">
      <c r="A5" s="2" t="s">
        <v>910</v>
      </c>
      <c r="B5" s="3">
        <v>0</v>
      </c>
      <c r="C5" s="3">
        <v>0</v>
      </c>
      <c r="D5" s="3" t="s">
        <v>156</v>
      </c>
      <c r="E5" s="3" t="s">
        <v>911</v>
      </c>
      <c r="F5" s="3">
        <v>0</v>
      </c>
      <c r="G5" s="3">
        <v>0</v>
      </c>
      <c r="H5" s="3">
        <v>0</v>
      </c>
      <c r="I5" s="3" t="s">
        <v>912</v>
      </c>
      <c r="J5" s="3" t="s">
        <v>358</v>
      </c>
      <c r="K5" s="3">
        <v>0</v>
      </c>
      <c r="L5" s="3" t="s">
        <v>913</v>
      </c>
      <c r="M5" s="3" t="s">
        <v>618</v>
      </c>
      <c r="N5" s="3" t="s">
        <v>914</v>
      </c>
      <c r="O5" s="3" t="s">
        <v>915</v>
      </c>
    </row>
    <row r="6" spans="1:15" x14ac:dyDescent="0.25">
      <c r="A6" s="2" t="s">
        <v>916</v>
      </c>
      <c r="B6" s="3">
        <v>0</v>
      </c>
      <c r="C6" s="3">
        <v>0</v>
      </c>
      <c r="D6" s="5" t="s">
        <v>917</v>
      </c>
      <c r="E6" s="5" t="s">
        <v>918</v>
      </c>
      <c r="F6" s="3">
        <v>0</v>
      </c>
      <c r="G6" s="3">
        <v>0</v>
      </c>
      <c r="H6" s="3">
        <v>0</v>
      </c>
      <c r="I6" s="3" t="s">
        <v>919</v>
      </c>
      <c r="J6" s="3" t="s">
        <v>920</v>
      </c>
      <c r="K6" s="3">
        <v>0</v>
      </c>
      <c r="L6" s="5" t="s">
        <v>921</v>
      </c>
      <c r="M6" s="5" t="s">
        <v>922</v>
      </c>
      <c r="N6" s="3" t="s">
        <v>923</v>
      </c>
      <c r="O6" s="5" t="s">
        <v>924</v>
      </c>
    </row>
    <row r="7" spans="1:15" x14ac:dyDescent="0.25">
      <c r="A7" s="2" t="s">
        <v>925</v>
      </c>
      <c r="B7" s="3">
        <v>0</v>
      </c>
      <c r="C7" s="3">
        <v>0</v>
      </c>
      <c r="D7" s="3">
        <v>0</v>
      </c>
      <c r="E7" s="3" t="s">
        <v>926</v>
      </c>
      <c r="F7" s="3">
        <v>0</v>
      </c>
      <c r="G7" s="3">
        <v>0</v>
      </c>
      <c r="H7" s="3">
        <v>0</v>
      </c>
      <c r="I7" s="3" t="s">
        <v>927</v>
      </c>
      <c r="J7" s="5" t="s">
        <v>928</v>
      </c>
      <c r="K7" s="3">
        <v>0</v>
      </c>
      <c r="L7" s="5" t="s">
        <v>929</v>
      </c>
      <c r="M7" s="3">
        <v>0</v>
      </c>
      <c r="N7" s="5" t="s">
        <v>930</v>
      </c>
      <c r="O7" s="3">
        <v>0</v>
      </c>
    </row>
    <row r="8" spans="1:15" x14ac:dyDescent="0.25">
      <c r="A8" s="2" t="s">
        <v>931</v>
      </c>
      <c r="B8" s="3">
        <v>0</v>
      </c>
      <c r="C8" s="3">
        <v>0</v>
      </c>
      <c r="D8" s="3" t="s">
        <v>932</v>
      </c>
      <c r="E8" s="3" t="s">
        <v>933</v>
      </c>
      <c r="F8" s="3">
        <v>0</v>
      </c>
      <c r="G8" s="3">
        <v>0</v>
      </c>
      <c r="H8" s="3">
        <v>0</v>
      </c>
      <c r="I8" s="5" t="s">
        <v>934</v>
      </c>
      <c r="J8" s="5" t="s">
        <v>935</v>
      </c>
      <c r="K8" s="3">
        <v>0</v>
      </c>
      <c r="L8" s="3" t="s">
        <v>936</v>
      </c>
      <c r="M8" s="3" t="s">
        <v>937</v>
      </c>
      <c r="N8" s="3" t="s">
        <v>938</v>
      </c>
      <c r="O8" s="3" t="s">
        <v>939</v>
      </c>
    </row>
    <row r="9" spans="1:15" x14ac:dyDescent="0.25">
      <c r="A9" s="2" t="s">
        <v>691</v>
      </c>
      <c r="B9" s="3">
        <v>0</v>
      </c>
      <c r="C9" s="3">
        <v>0</v>
      </c>
      <c r="D9" s="3" t="s">
        <v>940</v>
      </c>
      <c r="E9" s="3" t="s">
        <v>941</v>
      </c>
      <c r="F9" s="3">
        <v>0</v>
      </c>
      <c r="G9" s="3">
        <v>0</v>
      </c>
      <c r="H9" s="3">
        <v>0</v>
      </c>
      <c r="I9" s="5" t="s">
        <v>942</v>
      </c>
      <c r="J9" s="5" t="s">
        <v>943</v>
      </c>
      <c r="K9" s="3">
        <v>0</v>
      </c>
      <c r="L9" s="5" t="s">
        <v>944</v>
      </c>
      <c r="M9" s="5" t="s">
        <v>945</v>
      </c>
      <c r="N9" s="5" t="s">
        <v>946</v>
      </c>
      <c r="O9" s="5" t="s">
        <v>947</v>
      </c>
    </row>
    <row r="10" spans="1:15" x14ac:dyDescent="0.25">
      <c r="A10" s="2" t="s">
        <v>948</v>
      </c>
      <c r="B10" s="3">
        <v>0</v>
      </c>
      <c r="C10" s="3">
        <v>0</v>
      </c>
      <c r="D10" s="3" t="s">
        <v>949</v>
      </c>
      <c r="E10" s="3" t="s">
        <v>950</v>
      </c>
      <c r="F10" s="3">
        <v>0</v>
      </c>
      <c r="G10" s="3">
        <v>0</v>
      </c>
      <c r="H10" s="3">
        <v>0</v>
      </c>
      <c r="I10" s="3" t="s">
        <v>951</v>
      </c>
      <c r="J10" s="3" t="s">
        <v>952</v>
      </c>
      <c r="K10" s="3">
        <v>0</v>
      </c>
      <c r="L10" s="3" t="s">
        <v>953</v>
      </c>
      <c r="M10" s="3" t="s">
        <v>954</v>
      </c>
      <c r="N10" s="3" t="s">
        <v>955</v>
      </c>
      <c r="O10" s="3" t="s">
        <v>956</v>
      </c>
    </row>
    <row r="11" spans="1:15" x14ac:dyDescent="0.25">
      <c r="A11" s="2" t="s">
        <v>957</v>
      </c>
      <c r="B11" s="3">
        <v>0</v>
      </c>
      <c r="C11" s="3">
        <v>0</v>
      </c>
      <c r="D11" s="5" t="s">
        <v>958</v>
      </c>
      <c r="E11" s="5" t="s">
        <v>959</v>
      </c>
      <c r="F11" s="3">
        <v>0</v>
      </c>
      <c r="G11" s="3">
        <v>0</v>
      </c>
      <c r="H11" s="3">
        <v>0</v>
      </c>
      <c r="I11" s="5" t="s">
        <v>960</v>
      </c>
      <c r="J11" s="5" t="s">
        <v>961</v>
      </c>
      <c r="K11" s="3">
        <v>0</v>
      </c>
      <c r="L11" s="5" t="s">
        <v>962</v>
      </c>
      <c r="M11" s="5" t="s">
        <v>963</v>
      </c>
      <c r="N11" s="5" t="s">
        <v>964</v>
      </c>
      <c r="O11" s="5" t="s">
        <v>965</v>
      </c>
    </row>
    <row r="12" spans="1:15" x14ac:dyDescent="0.25">
      <c r="A12" s="2" t="s">
        <v>966</v>
      </c>
      <c r="B12" s="3">
        <v>0</v>
      </c>
      <c r="C12" s="3">
        <v>0</v>
      </c>
      <c r="D12" s="5" t="s">
        <v>967</v>
      </c>
      <c r="E12" s="5" t="s">
        <v>968</v>
      </c>
      <c r="F12" s="3">
        <v>0</v>
      </c>
      <c r="G12" s="3">
        <v>0</v>
      </c>
      <c r="H12" s="3">
        <v>0</v>
      </c>
      <c r="I12" s="5" t="s">
        <v>969</v>
      </c>
      <c r="J12" s="5" t="s">
        <v>795</v>
      </c>
      <c r="K12" s="3">
        <v>0</v>
      </c>
      <c r="L12" s="5" t="s">
        <v>638</v>
      </c>
      <c r="M12" s="5" t="s">
        <v>970</v>
      </c>
      <c r="N12" s="5" t="s">
        <v>971</v>
      </c>
      <c r="O12" s="5" t="s">
        <v>972</v>
      </c>
    </row>
    <row r="13" spans="1:15" x14ac:dyDescent="0.25">
      <c r="A13" s="2" t="s">
        <v>973</v>
      </c>
      <c r="B13" s="3">
        <v>0</v>
      </c>
      <c r="C13" s="3">
        <v>0</v>
      </c>
      <c r="D13" s="3" t="s">
        <v>974</v>
      </c>
      <c r="E13" s="5" t="s">
        <v>975</v>
      </c>
      <c r="F13" s="3">
        <v>0</v>
      </c>
      <c r="G13" s="3">
        <v>0</v>
      </c>
      <c r="H13" s="3">
        <v>0</v>
      </c>
      <c r="I13" s="5" t="s">
        <v>976</v>
      </c>
      <c r="J13" s="5" t="s">
        <v>977</v>
      </c>
      <c r="K13" s="3">
        <v>0</v>
      </c>
      <c r="L13" s="5" t="s">
        <v>656</v>
      </c>
      <c r="M13" s="5" t="s">
        <v>692</v>
      </c>
      <c r="N13" s="5" t="s">
        <v>978</v>
      </c>
      <c r="O13" s="5" t="s">
        <v>979</v>
      </c>
    </row>
    <row r="14" spans="1:15" x14ac:dyDescent="0.25">
      <c r="A14" s="2" t="s">
        <v>980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2" t="s">
        <v>981</v>
      </c>
      <c r="B15" s="3">
        <v>0</v>
      </c>
      <c r="C15" s="3">
        <v>0</v>
      </c>
      <c r="D15" s="3" t="s">
        <v>982</v>
      </c>
      <c r="E15" s="3" t="s">
        <v>983</v>
      </c>
      <c r="F15" s="3">
        <v>0</v>
      </c>
      <c r="G15" s="3">
        <v>0</v>
      </c>
      <c r="H15" s="3">
        <v>0</v>
      </c>
      <c r="I15" s="3" t="s">
        <v>262</v>
      </c>
      <c r="J15" s="5" t="s">
        <v>984</v>
      </c>
      <c r="K15" s="3">
        <v>0</v>
      </c>
      <c r="L15" s="3" t="s">
        <v>985</v>
      </c>
      <c r="M15" s="5" t="s">
        <v>627</v>
      </c>
      <c r="N15" s="3" t="s">
        <v>986</v>
      </c>
      <c r="O15" s="3" t="s">
        <v>716</v>
      </c>
    </row>
    <row r="16" spans="1:15" x14ac:dyDescent="0.25">
      <c r="A16" s="2" t="s">
        <v>987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25">
      <c r="A17" s="2" t="s">
        <v>988</v>
      </c>
      <c r="B17" s="3">
        <v>0</v>
      </c>
      <c r="C17" s="3">
        <v>0</v>
      </c>
      <c r="D17" s="3" t="s">
        <v>989</v>
      </c>
      <c r="E17" s="3" t="s">
        <v>122</v>
      </c>
      <c r="F17" s="3">
        <v>0</v>
      </c>
      <c r="G17" s="3">
        <v>0</v>
      </c>
      <c r="H17" s="3">
        <v>0</v>
      </c>
      <c r="I17" s="5" t="s">
        <v>990</v>
      </c>
      <c r="J17" s="3" t="s">
        <v>991</v>
      </c>
      <c r="K17" s="3">
        <v>0</v>
      </c>
      <c r="L17" s="3" t="s">
        <v>257</v>
      </c>
      <c r="M17" s="5" t="s">
        <v>992</v>
      </c>
      <c r="N17" s="3" t="s">
        <v>993</v>
      </c>
      <c r="O17" s="3" t="s">
        <v>994</v>
      </c>
    </row>
    <row r="18" spans="1:15" x14ac:dyDescent="0.25">
      <c r="A18" s="2" t="s">
        <v>995</v>
      </c>
      <c r="B18" s="3">
        <v>0</v>
      </c>
      <c r="C18" s="3">
        <v>0</v>
      </c>
      <c r="D18" s="3" t="s">
        <v>996</v>
      </c>
      <c r="E18" s="3" t="s">
        <v>997</v>
      </c>
      <c r="F18" s="3">
        <v>0</v>
      </c>
      <c r="G18" s="3">
        <v>0</v>
      </c>
      <c r="H18" s="3">
        <v>0</v>
      </c>
      <c r="I18" s="3" t="s">
        <v>998</v>
      </c>
      <c r="J18" s="3" t="s">
        <v>999</v>
      </c>
      <c r="K18" s="3">
        <v>0</v>
      </c>
      <c r="L18" s="3" t="s">
        <v>1000</v>
      </c>
      <c r="M18" s="3" t="s">
        <v>1001</v>
      </c>
      <c r="N18" s="3" t="s">
        <v>807</v>
      </c>
      <c r="O18" s="3" t="s">
        <v>1002</v>
      </c>
    </row>
    <row r="19" spans="1:15" x14ac:dyDescent="0.25">
      <c r="A19" s="2" t="s">
        <v>1003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25">
      <c r="A20" s="2" t="s">
        <v>1004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25">
      <c r="A21" s="2" t="s">
        <v>1005</v>
      </c>
      <c r="B21" s="3">
        <v>0</v>
      </c>
      <c r="C21" s="3">
        <v>0</v>
      </c>
      <c r="D21" s="5" t="s">
        <v>1006</v>
      </c>
      <c r="E21" s="5" t="s">
        <v>625</v>
      </c>
      <c r="F21" s="3">
        <v>0</v>
      </c>
      <c r="G21" s="3">
        <v>0</v>
      </c>
      <c r="H21" s="5" t="s">
        <v>1007</v>
      </c>
      <c r="I21" s="5" t="s">
        <v>1008</v>
      </c>
      <c r="J21" s="5" t="s">
        <v>1009</v>
      </c>
      <c r="K21" s="5" t="s">
        <v>661</v>
      </c>
      <c r="L21" s="5" t="s">
        <v>1010</v>
      </c>
      <c r="M21" s="5" t="s">
        <v>775</v>
      </c>
      <c r="N21" s="5" t="s">
        <v>1011</v>
      </c>
      <c r="O21" s="5" t="s">
        <v>1012</v>
      </c>
    </row>
    <row r="22" spans="1:15" x14ac:dyDescent="0.25">
      <c r="A22" s="2" t="s">
        <v>1013</v>
      </c>
      <c r="B22" s="3" t="s">
        <v>1014</v>
      </c>
      <c r="C22" s="3" t="s">
        <v>1015</v>
      </c>
      <c r="D22" s="3">
        <v>0</v>
      </c>
      <c r="E22" s="3">
        <v>0</v>
      </c>
      <c r="F22" s="3" t="s">
        <v>1016</v>
      </c>
      <c r="G22" s="3" t="s">
        <v>1017</v>
      </c>
      <c r="H22" s="3" t="s">
        <v>188</v>
      </c>
      <c r="I22" s="3">
        <v>0</v>
      </c>
      <c r="J22" s="3">
        <v>0</v>
      </c>
      <c r="K22" s="3" t="s">
        <v>842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25">
      <c r="A23" s="4" t="s">
        <v>1018</v>
      </c>
      <c r="B23" s="3" t="s">
        <v>1014</v>
      </c>
      <c r="C23" s="3" t="s">
        <v>1015</v>
      </c>
      <c r="D23" s="3" t="s">
        <v>1019</v>
      </c>
      <c r="E23" s="3" t="s">
        <v>1020</v>
      </c>
      <c r="F23" s="3" t="s">
        <v>1016</v>
      </c>
      <c r="G23" s="3" t="s">
        <v>1017</v>
      </c>
      <c r="H23" s="3" t="s">
        <v>1021</v>
      </c>
      <c r="I23" s="3" t="s">
        <v>1022</v>
      </c>
      <c r="J23" s="3" t="s">
        <v>1023</v>
      </c>
      <c r="K23" s="5" t="s">
        <v>1024</v>
      </c>
      <c r="L23" s="3" t="s">
        <v>1025</v>
      </c>
      <c r="M23" s="3" t="s">
        <v>1026</v>
      </c>
      <c r="N23" s="3" t="s">
        <v>1027</v>
      </c>
      <c r="O23" s="3" t="s">
        <v>1028</v>
      </c>
    </row>
    <row r="24" spans="1:15" x14ac:dyDescent="0.25">
      <c r="A24" s="28" t="s">
        <v>1029</v>
      </c>
      <c r="B24" s="26"/>
      <c r="C24" s="26"/>
      <c r="D24" s="26"/>
      <c r="E24" s="26"/>
      <c r="F24" s="26"/>
      <c r="G24" s="26"/>
      <c r="H24" s="26"/>
      <c r="I24" s="27"/>
      <c r="J24" s="26"/>
      <c r="K24" s="26"/>
      <c r="L24" s="26"/>
      <c r="M24" s="26"/>
      <c r="N24" s="26"/>
      <c r="O24" s="27"/>
    </row>
    <row r="25" spans="1:15" x14ac:dyDescent="0.25">
      <c r="A25" s="2" t="s">
        <v>1030</v>
      </c>
      <c r="B25" s="5" t="s">
        <v>1031</v>
      </c>
      <c r="C25" s="5" t="s">
        <v>1032</v>
      </c>
      <c r="D25" s="5" t="s">
        <v>643</v>
      </c>
      <c r="E25" s="5" t="s">
        <v>1033</v>
      </c>
      <c r="F25" s="5" t="s">
        <v>1034</v>
      </c>
      <c r="G25" s="5" t="s">
        <v>1035</v>
      </c>
      <c r="H25" s="5" t="s">
        <v>1036</v>
      </c>
      <c r="I25" s="5" t="s">
        <v>1037</v>
      </c>
      <c r="J25" s="5" t="s">
        <v>1038</v>
      </c>
      <c r="K25" s="5" t="s">
        <v>1039</v>
      </c>
      <c r="L25" s="5" t="s">
        <v>1040</v>
      </c>
      <c r="M25" s="5" t="s">
        <v>1041</v>
      </c>
      <c r="N25" s="5" t="s">
        <v>1042</v>
      </c>
      <c r="O25" s="5" t="s">
        <v>1043</v>
      </c>
    </row>
    <row r="26" spans="1:15" x14ac:dyDescent="0.25">
      <c r="A26" s="2" t="s">
        <v>1044</v>
      </c>
      <c r="B26" s="3" t="s">
        <v>1045</v>
      </c>
      <c r="C26" s="3" t="s">
        <v>1046</v>
      </c>
      <c r="D26" s="3" t="s">
        <v>1047</v>
      </c>
      <c r="E26" s="3" t="s">
        <v>1048</v>
      </c>
      <c r="F26" s="3" t="s">
        <v>1049</v>
      </c>
      <c r="G26" s="3" t="s">
        <v>1050</v>
      </c>
      <c r="H26" s="3" t="s">
        <v>1051</v>
      </c>
      <c r="I26" s="3" t="s">
        <v>1052</v>
      </c>
      <c r="J26" s="3" t="s">
        <v>1053</v>
      </c>
      <c r="K26" s="3" t="s">
        <v>1054</v>
      </c>
      <c r="L26" s="3" t="s">
        <v>1055</v>
      </c>
      <c r="M26" s="3" t="s">
        <v>1056</v>
      </c>
      <c r="N26" s="3" t="s">
        <v>1057</v>
      </c>
      <c r="O26" s="3" t="s">
        <v>1058</v>
      </c>
    </row>
    <row r="27" spans="1:15" x14ac:dyDescent="0.25">
      <c r="A27" s="2" t="s">
        <v>1059</v>
      </c>
      <c r="B27" s="5" t="s">
        <v>1060</v>
      </c>
      <c r="C27" s="5" t="s">
        <v>1061</v>
      </c>
      <c r="D27" s="5" t="s">
        <v>1062</v>
      </c>
      <c r="E27" s="5" t="s">
        <v>1063</v>
      </c>
      <c r="F27" s="5" t="s">
        <v>1064</v>
      </c>
      <c r="G27" s="5" t="s">
        <v>1065</v>
      </c>
      <c r="H27" s="3">
        <v>0</v>
      </c>
      <c r="I27" s="5" t="s">
        <v>990</v>
      </c>
      <c r="J27" s="5" t="s">
        <v>1066</v>
      </c>
      <c r="K27" s="3">
        <v>0</v>
      </c>
      <c r="L27" s="5" t="s">
        <v>1067</v>
      </c>
      <c r="M27" s="5" t="s">
        <v>1068</v>
      </c>
      <c r="N27" s="5" t="s">
        <v>1069</v>
      </c>
      <c r="O27" s="5" t="s">
        <v>637</v>
      </c>
    </row>
    <row r="28" spans="1:15" x14ac:dyDescent="0.25">
      <c r="A28" s="2" t="s">
        <v>1070</v>
      </c>
      <c r="B28" s="3" t="s">
        <v>1071</v>
      </c>
      <c r="C28" s="3">
        <v>0</v>
      </c>
      <c r="D28" s="3">
        <v>0</v>
      </c>
      <c r="E28" s="3">
        <v>0</v>
      </c>
      <c r="F28" s="3" t="s">
        <v>1072</v>
      </c>
      <c r="G28" s="3">
        <v>0</v>
      </c>
      <c r="H28" s="3">
        <v>0</v>
      </c>
      <c r="I28" s="3">
        <v>0</v>
      </c>
      <c r="J28" s="3" t="s">
        <v>322</v>
      </c>
      <c r="K28" s="3">
        <v>0</v>
      </c>
      <c r="L28" s="3" t="s">
        <v>1073</v>
      </c>
      <c r="M28" s="3" t="s">
        <v>870</v>
      </c>
      <c r="N28" s="3" t="s">
        <v>1074</v>
      </c>
      <c r="O28" s="3" t="s">
        <v>1075</v>
      </c>
    </row>
    <row r="29" spans="1:15" x14ac:dyDescent="0.25">
      <c r="A29" s="2" t="s">
        <v>1076</v>
      </c>
      <c r="B29" s="5" t="s">
        <v>1077</v>
      </c>
      <c r="C29" s="5" t="s">
        <v>654</v>
      </c>
      <c r="D29" s="5" t="s">
        <v>1078</v>
      </c>
      <c r="E29" s="5" t="s">
        <v>1079</v>
      </c>
      <c r="F29" s="5" t="s">
        <v>1080</v>
      </c>
      <c r="G29" s="5" t="s">
        <v>1081</v>
      </c>
      <c r="H29" s="3">
        <v>0</v>
      </c>
      <c r="I29" s="5" t="s">
        <v>1082</v>
      </c>
      <c r="J29" s="5" t="s">
        <v>1083</v>
      </c>
      <c r="K29" s="3">
        <v>0</v>
      </c>
      <c r="L29" s="5" t="s">
        <v>1084</v>
      </c>
      <c r="M29" s="5" t="s">
        <v>1085</v>
      </c>
      <c r="N29" s="5" t="s">
        <v>1086</v>
      </c>
      <c r="O29" s="5" t="s">
        <v>1087</v>
      </c>
    </row>
    <row r="30" spans="1:15" x14ac:dyDescent="0.25">
      <c r="A30" s="2" t="s">
        <v>1088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25">
      <c r="A31" s="2" t="s">
        <v>1089</v>
      </c>
      <c r="B31" s="5" t="s">
        <v>1090</v>
      </c>
      <c r="C31" s="5" t="s">
        <v>1084</v>
      </c>
      <c r="D31" s="5" t="s">
        <v>1091</v>
      </c>
      <c r="E31" s="5" t="s">
        <v>1092</v>
      </c>
      <c r="F31" s="5" t="s">
        <v>1093</v>
      </c>
      <c r="G31" s="5" t="s">
        <v>1094</v>
      </c>
      <c r="H31" s="5" t="s">
        <v>976</v>
      </c>
      <c r="I31" s="5" t="s">
        <v>1095</v>
      </c>
      <c r="J31" s="5" t="s">
        <v>1096</v>
      </c>
      <c r="K31" s="5" t="s">
        <v>1097</v>
      </c>
      <c r="L31" s="3">
        <v>0</v>
      </c>
      <c r="M31" s="3">
        <v>0</v>
      </c>
      <c r="N31" s="5" t="s">
        <v>1098</v>
      </c>
      <c r="O31" s="3">
        <v>0</v>
      </c>
    </row>
    <row r="32" spans="1:15" x14ac:dyDescent="0.25">
      <c r="A32" s="2" t="s">
        <v>1099</v>
      </c>
      <c r="B32" s="3" t="s">
        <v>1100</v>
      </c>
      <c r="C32" s="3" t="s">
        <v>994</v>
      </c>
      <c r="D32" s="3" t="s">
        <v>1101</v>
      </c>
      <c r="E32" s="3" t="s">
        <v>1102</v>
      </c>
      <c r="F32" s="3" t="s">
        <v>1103</v>
      </c>
      <c r="G32" s="3" t="s">
        <v>1104</v>
      </c>
      <c r="H32" s="3" t="s">
        <v>1105</v>
      </c>
      <c r="I32" s="3" t="s">
        <v>1106</v>
      </c>
      <c r="J32" s="3">
        <v>0</v>
      </c>
      <c r="K32" s="3" t="s">
        <v>1107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25">
      <c r="A33" s="2" t="s">
        <v>1108</v>
      </c>
      <c r="B33" s="3" t="s">
        <v>1109</v>
      </c>
      <c r="C33" s="3" t="s">
        <v>1110</v>
      </c>
      <c r="D33" s="3" t="s">
        <v>1111</v>
      </c>
      <c r="E33" s="3" t="s">
        <v>157</v>
      </c>
      <c r="F33" s="3" t="s">
        <v>1112</v>
      </c>
      <c r="G33" s="3" t="s">
        <v>1113</v>
      </c>
      <c r="H33" s="3">
        <v>0</v>
      </c>
      <c r="I33" s="3" t="s">
        <v>1114</v>
      </c>
      <c r="J33" s="3" t="s">
        <v>1115</v>
      </c>
      <c r="K33" s="3">
        <v>0</v>
      </c>
      <c r="L33" s="3" t="s">
        <v>1116</v>
      </c>
      <c r="M33" s="3" t="s">
        <v>1117</v>
      </c>
      <c r="N33" s="3" t="s">
        <v>1118</v>
      </c>
      <c r="O33" s="3" t="s">
        <v>1119</v>
      </c>
    </row>
    <row r="34" spans="1:15" x14ac:dyDescent="0.25">
      <c r="A34" s="2" t="s">
        <v>1120</v>
      </c>
      <c r="B34" s="5" t="s">
        <v>1121</v>
      </c>
      <c r="C34" s="5" t="s">
        <v>1122</v>
      </c>
      <c r="D34" s="5" t="s">
        <v>1123</v>
      </c>
      <c r="E34" s="5" t="s">
        <v>1124</v>
      </c>
      <c r="F34" s="5" t="s">
        <v>665</v>
      </c>
      <c r="G34" s="5" t="s">
        <v>1125</v>
      </c>
      <c r="H34" s="3" t="s">
        <v>1126</v>
      </c>
      <c r="I34" s="5" t="s">
        <v>1127</v>
      </c>
      <c r="J34" s="5" t="s">
        <v>1128</v>
      </c>
      <c r="K34" s="3" t="s">
        <v>1129</v>
      </c>
      <c r="L34" s="3" t="s">
        <v>1130</v>
      </c>
      <c r="M34" s="3" t="s">
        <v>145</v>
      </c>
      <c r="N34" s="3" t="s">
        <v>195</v>
      </c>
      <c r="O34" s="5" t="s">
        <v>1131</v>
      </c>
    </row>
    <row r="35" spans="1:15" x14ac:dyDescent="0.25">
      <c r="A35" s="4" t="s">
        <v>1132</v>
      </c>
      <c r="B35" s="5" t="s">
        <v>1133</v>
      </c>
      <c r="C35" s="5" t="s">
        <v>1134</v>
      </c>
      <c r="D35" s="5" t="s">
        <v>1135</v>
      </c>
      <c r="E35" s="5" t="s">
        <v>1136</v>
      </c>
      <c r="F35" s="5" t="s">
        <v>1137</v>
      </c>
      <c r="G35" s="5" t="s">
        <v>1138</v>
      </c>
      <c r="H35" s="5" t="s">
        <v>1139</v>
      </c>
      <c r="I35" s="5" t="s">
        <v>1140</v>
      </c>
      <c r="J35" s="5" t="s">
        <v>1141</v>
      </c>
      <c r="K35" s="5" t="s">
        <v>1142</v>
      </c>
      <c r="L35" s="5" t="s">
        <v>1143</v>
      </c>
      <c r="M35" s="5" t="s">
        <v>1144</v>
      </c>
      <c r="N35" s="3" t="s">
        <v>1145</v>
      </c>
      <c r="O35" s="5" t="s">
        <v>1146</v>
      </c>
    </row>
    <row r="36" spans="1:15" x14ac:dyDescent="0.25">
      <c r="A36" s="28" t="s">
        <v>1147</v>
      </c>
      <c r="B36" s="26"/>
      <c r="C36" s="26"/>
      <c r="D36" s="26"/>
      <c r="E36" s="26"/>
      <c r="F36" s="26"/>
      <c r="G36" s="26"/>
      <c r="H36" s="26"/>
      <c r="I36" s="27"/>
      <c r="J36" s="26"/>
      <c r="K36" s="26"/>
      <c r="L36" s="26"/>
      <c r="M36" s="26"/>
      <c r="N36" s="26"/>
      <c r="O36" s="27"/>
    </row>
    <row r="37" spans="1:15" x14ac:dyDescent="0.25">
      <c r="A37" s="2" t="s">
        <v>1148</v>
      </c>
      <c r="B37" s="3" t="s">
        <v>1149</v>
      </c>
      <c r="C37" s="3" t="s">
        <v>1150</v>
      </c>
      <c r="D37" s="3" t="s">
        <v>1151</v>
      </c>
      <c r="E37" s="3" t="s">
        <v>1152</v>
      </c>
      <c r="F37" s="3" t="s">
        <v>1153</v>
      </c>
      <c r="G37" s="3" t="s">
        <v>314</v>
      </c>
      <c r="H37" s="3" t="s">
        <v>1154</v>
      </c>
      <c r="I37" s="3" t="s">
        <v>1155</v>
      </c>
      <c r="J37" s="3" t="s">
        <v>1156</v>
      </c>
      <c r="K37" s="3" t="s">
        <v>1157</v>
      </c>
      <c r="L37" s="3" t="s">
        <v>1158</v>
      </c>
      <c r="M37" s="3" t="s">
        <v>1159</v>
      </c>
      <c r="N37" s="3" t="s">
        <v>1160</v>
      </c>
      <c r="O37" s="3" t="s">
        <v>705</v>
      </c>
    </row>
    <row r="38" spans="1:15" x14ac:dyDescent="0.25">
      <c r="A38" s="2" t="s">
        <v>1161</v>
      </c>
      <c r="B38" s="5" t="s">
        <v>1162</v>
      </c>
      <c r="C38" s="5" t="s">
        <v>1163</v>
      </c>
      <c r="D38" s="5" t="s">
        <v>1164</v>
      </c>
      <c r="E38" s="5" t="s">
        <v>1165</v>
      </c>
      <c r="F38" s="5" t="s">
        <v>1166</v>
      </c>
      <c r="G38" s="5" t="s">
        <v>1166</v>
      </c>
      <c r="H38" s="5" t="s">
        <v>1167</v>
      </c>
      <c r="I38" s="5" t="s">
        <v>1168</v>
      </c>
      <c r="J38" s="5" t="s">
        <v>1169</v>
      </c>
      <c r="K38" s="5" t="s">
        <v>1170</v>
      </c>
      <c r="L38" s="5" t="s">
        <v>1171</v>
      </c>
      <c r="M38" s="5" t="s">
        <v>1172</v>
      </c>
      <c r="N38" s="5" t="s">
        <v>1173</v>
      </c>
      <c r="O38" s="5" t="s">
        <v>1174</v>
      </c>
    </row>
    <row r="39" spans="1:15" x14ac:dyDescent="0.25">
      <c r="A39" s="2" t="s">
        <v>1175</v>
      </c>
      <c r="B39" s="3" t="s">
        <v>1176</v>
      </c>
      <c r="C39" s="3" t="s">
        <v>1177</v>
      </c>
      <c r="D39" s="3">
        <v>0</v>
      </c>
      <c r="E39" s="3">
        <v>0</v>
      </c>
      <c r="F39" s="3" t="s">
        <v>1178</v>
      </c>
      <c r="G39" s="3">
        <v>0</v>
      </c>
      <c r="H39" s="3" t="s">
        <v>216</v>
      </c>
      <c r="I39" s="3">
        <v>0</v>
      </c>
      <c r="J39" s="3">
        <v>0</v>
      </c>
      <c r="K39" s="3">
        <v>0</v>
      </c>
      <c r="L39" s="3" t="s">
        <v>1179</v>
      </c>
      <c r="M39" s="3">
        <v>0</v>
      </c>
      <c r="N39" s="3" t="s">
        <v>1180</v>
      </c>
      <c r="O39" s="3" t="s">
        <v>1181</v>
      </c>
    </row>
    <row r="40" spans="1:15" x14ac:dyDescent="0.25">
      <c r="A40" s="2" t="s">
        <v>1182</v>
      </c>
      <c r="B40" s="3" t="s">
        <v>1183</v>
      </c>
      <c r="C40" s="3">
        <v>0</v>
      </c>
      <c r="D40" s="3">
        <v>0</v>
      </c>
      <c r="E40" s="3" t="s">
        <v>1184</v>
      </c>
      <c r="F40" s="3" t="s">
        <v>216</v>
      </c>
      <c r="G40" s="3" t="s">
        <v>1185</v>
      </c>
      <c r="H40" s="3">
        <v>0</v>
      </c>
      <c r="I40" s="3" t="s">
        <v>1186</v>
      </c>
      <c r="J40" s="3" t="s">
        <v>1187</v>
      </c>
      <c r="K40" s="3">
        <v>0</v>
      </c>
      <c r="L40" s="3">
        <v>0</v>
      </c>
      <c r="M40" s="3">
        <v>0</v>
      </c>
      <c r="N40" s="3" t="s">
        <v>1188</v>
      </c>
      <c r="O40" s="3">
        <v>0</v>
      </c>
    </row>
    <row r="41" spans="1:15" x14ac:dyDescent="0.25">
      <c r="A41" s="2" t="s">
        <v>1189</v>
      </c>
      <c r="B41" s="5" t="s">
        <v>1190</v>
      </c>
      <c r="C41" s="5" t="s">
        <v>1191</v>
      </c>
      <c r="D41" s="3">
        <v>0</v>
      </c>
      <c r="E41" s="5" t="s">
        <v>1192</v>
      </c>
      <c r="F41" s="5" t="s">
        <v>1192</v>
      </c>
      <c r="G41" s="5" t="s">
        <v>1193</v>
      </c>
      <c r="H41" s="3">
        <v>0</v>
      </c>
      <c r="I41" s="5" t="s">
        <v>1194</v>
      </c>
      <c r="J41" s="3">
        <v>0</v>
      </c>
      <c r="K41" s="3">
        <v>0</v>
      </c>
      <c r="L41" s="3">
        <v>0</v>
      </c>
      <c r="M41" s="3">
        <v>0</v>
      </c>
      <c r="N41" s="5" t="s">
        <v>1195</v>
      </c>
      <c r="O41" s="3">
        <v>0</v>
      </c>
    </row>
    <row r="42" spans="1:15" x14ac:dyDescent="0.25">
      <c r="A42" s="2" t="s">
        <v>1196</v>
      </c>
      <c r="B42" s="3">
        <v>0</v>
      </c>
      <c r="C42" s="3">
        <v>0</v>
      </c>
      <c r="D42" s="3">
        <v>0</v>
      </c>
      <c r="E42" s="3" t="s">
        <v>250</v>
      </c>
      <c r="F42" s="3" t="s">
        <v>1197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x14ac:dyDescent="0.25">
      <c r="A43" s="2" t="s">
        <v>1198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25">
      <c r="A44" s="2" t="s">
        <v>1199</v>
      </c>
      <c r="B44" s="5" t="s">
        <v>1200</v>
      </c>
      <c r="C44" s="3">
        <v>0</v>
      </c>
      <c r="D44" s="3">
        <v>0</v>
      </c>
      <c r="E44" s="5" t="s">
        <v>1201</v>
      </c>
      <c r="F44" s="5" t="s">
        <v>1201</v>
      </c>
      <c r="G44" s="5" t="s">
        <v>1202</v>
      </c>
      <c r="H44" s="3">
        <v>0</v>
      </c>
      <c r="I44" s="5" t="s">
        <v>1203</v>
      </c>
      <c r="J44" s="5" t="s">
        <v>1204</v>
      </c>
      <c r="K44" s="3">
        <v>0</v>
      </c>
      <c r="L44" s="5" t="s">
        <v>1205</v>
      </c>
      <c r="M44" s="3">
        <v>0</v>
      </c>
      <c r="N44" s="3">
        <v>0</v>
      </c>
      <c r="O44" s="3">
        <v>0</v>
      </c>
    </row>
    <row r="45" spans="1:15" x14ac:dyDescent="0.25">
      <c r="A45" s="2" t="s">
        <v>1206</v>
      </c>
      <c r="B45" s="5" t="s">
        <v>1207</v>
      </c>
      <c r="C45" s="5" t="s">
        <v>1208</v>
      </c>
      <c r="D45" s="3">
        <v>0</v>
      </c>
      <c r="E45" s="5" t="s">
        <v>1209</v>
      </c>
      <c r="F45" s="5" t="s">
        <v>1209</v>
      </c>
      <c r="G45" s="5" t="s">
        <v>1210</v>
      </c>
      <c r="H45" s="5" t="s">
        <v>1211</v>
      </c>
      <c r="I45" s="5" t="s">
        <v>1212</v>
      </c>
      <c r="J45" s="5" t="s">
        <v>1212</v>
      </c>
      <c r="K45" s="5" t="s">
        <v>1213</v>
      </c>
      <c r="L45" s="5" t="s">
        <v>1214</v>
      </c>
      <c r="M45" s="5" t="s">
        <v>1214</v>
      </c>
      <c r="N45" s="5" t="s">
        <v>1215</v>
      </c>
      <c r="O45" s="5" t="s">
        <v>1216</v>
      </c>
    </row>
    <row r="46" spans="1:15" x14ac:dyDescent="0.25">
      <c r="A46" s="2" t="s">
        <v>1217</v>
      </c>
      <c r="B46" s="5" t="s">
        <v>1218</v>
      </c>
      <c r="C46" s="5" t="s">
        <v>1219</v>
      </c>
      <c r="D46" s="5" t="s">
        <v>1220</v>
      </c>
      <c r="E46" s="5" t="s">
        <v>1221</v>
      </c>
      <c r="F46" s="5" t="s">
        <v>1222</v>
      </c>
      <c r="G46" s="5" t="s">
        <v>1223</v>
      </c>
      <c r="H46" s="3">
        <v>0</v>
      </c>
      <c r="I46" s="5" t="s">
        <v>1224</v>
      </c>
      <c r="J46" s="5" t="s">
        <v>1225</v>
      </c>
      <c r="K46" s="3">
        <v>0</v>
      </c>
      <c r="L46" s="5" t="s">
        <v>1226</v>
      </c>
      <c r="M46" s="5" t="s">
        <v>749</v>
      </c>
      <c r="N46" s="5" t="s">
        <v>750</v>
      </c>
      <c r="O46" s="5" t="s">
        <v>751</v>
      </c>
    </row>
    <row r="47" spans="1:15" x14ac:dyDescent="0.25">
      <c r="A47" s="2" t="s">
        <v>1227</v>
      </c>
      <c r="B47" s="5" t="s">
        <v>1228</v>
      </c>
      <c r="C47" s="5" t="s">
        <v>1229</v>
      </c>
      <c r="D47" s="5" t="s">
        <v>1230</v>
      </c>
      <c r="E47" s="5" t="s">
        <v>1231</v>
      </c>
      <c r="F47" s="5" t="s">
        <v>1232</v>
      </c>
      <c r="G47" s="5" t="s">
        <v>1233</v>
      </c>
      <c r="H47" s="5" t="s">
        <v>1234</v>
      </c>
      <c r="I47" s="3" t="s">
        <v>1235</v>
      </c>
      <c r="J47" s="3">
        <v>0</v>
      </c>
      <c r="K47" s="3">
        <v>0</v>
      </c>
      <c r="L47" s="5" t="s">
        <v>1236</v>
      </c>
      <c r="M47" s="5" t="s">
        <v>1237</v>
      </c>
      <c r="N47" s="5" t="s">
        <v>1238</v>
      </c>
      <c r="O47" s="3" t="s">
        <v>1239</v>
      </c>
    </row>
    <row r="48" spans="1:15" x14ac:dyDescent="0.25">
      <c r="A48" s="4" t="s">
        <v>1240</v>
      </c>
      <c r="B48" s="3" t="s">
        <v>1241</v>
      </c>
      <c r="C48" s="5" t="s">
        <v>1242</v>
      </c>
      <c r="D48" s="3" t="s">
        <v>240</v>
      </c>
      <c r="E48" s="3" t="s">
        <v>1243</v>
      </c>
      <c r="F48" s="3" t="s">
        <v>1244</v>
      </c>
      <c r="G48" s="5" t="s">
        <v>1245</v>
      </c>
      <c r="H48" s="3" t="s">
        <v>458</v>
      </c>
      <c r="I48" s="3" t="s">
        <v>1246</v>
      </c>
      <c r="J48" s="3" t="s">
        <v>1247</v>
      </c>
      <c r="K48" s="3" t="s">
        <v>1248</v>
      </c>
      <c r="L48" s="5" t="s">
        <v>1249</v>
      </c>
      <c r="M48" s="5" t="s">
        <v>1250</v>
      </c>
      <c r="N48" s="5" t="s">
        <v>1251</v>
      </c>
      <c r="O48" s="3" t="s">
        <v>1252</v>
      </c>
    </row>
    <row r="49" spans="1:15" x14ac:dyDescent="0.25">
      <c r="A49" s="4" t="s">
        <v>1253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5" t="s">
        <v>551</v>
      </c>
      <c r="I49" s="3">
        <v>0</v>
      </c>
      <c r="J49" s="3">
        <v>0</v>
      </c>
      <c r="K49" s="5" t="s">
        <v>551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25">
      <c r="A50" s="4" t="s">
        <v>1254</v>
      </c>
      <c r="B50" s="3" t="s">
        <v>1255</v>
      </c>
      <c r="C50" s="5" t="s">
        <v>1256</v>
      </c>
      <c r="D50" s="3" t="s">
        <v>1257</v>
      </c>
      <c r="E50" s="5" t="s">
        <v>1258</v>
      </c>
      <c r="F50" s="5" t="s">
        <v>1259</v>
      </c>
      <c r="G50" s="5" t="s">
        <v>1260</v>
      </c>
      <c r="H50" s="5" t="s">
        <v>1261</v>
      </c>
      <c r="I50" s="3" t="s">
        <v>1262</v>
      </c>
      <c r="J50" s="5" t="s">
        <v>1263</v>
      </c>
      <c r="K50" s="5" t="s">
        <v>1038</v>
      </c>
      <c r="L50" s="5" t="s">
        <v>1264</v>
      </c>
      <c r="M50" s="5" t="s">
        <v>1265</v>
      </c>
      <c r="N50" s="3" t="s">
        <v>1266</v>
      </c>
      <c r="O50" s="3" t="s">
        <v>483</v>
      </c>
    </row>
    <row r="51" spans="1:15" x14ac:dyDescent="0.25">
      <c r="A51" s="4" t="s">
        <v>1267</v>
      </c>
      <c r="B51" s="3" t="s">
        <v>52</v>
      </c>
      <c r="C51" s="3" t="s">
        <v>52</v>
      </c>
      <c r="D51" s="3" t="s">
        <v>52</v>
      </c>
      <c r="E51" s="3" t="s">
        <v>56</v>
      </c>
      <c r="F51" s="3" t="s">
        <v>56</v>
      </c>
      <c r="G51" s="3" t="s">
        <v>56</v>
      </c>
      <c r="H51" s="3" t="s">
        <v>56</v>
      </c>
      <c r="I51" s="3" t="s">
        <v>58</v>
      </c>
      <c r="J51" s="3" t="s">
        <v>58</v>
      </c>
      <c r="K51" s="3" t="s">
        <v>1268</v>
      </c>
      <c r="L51" s="3" t="s">
        <v>59</v>
      </c>
      <c r="M51" s="3" t="s">
        <v>59</v>
      </c>
      <c r="N51" s="3" t="s">
        <v>60</v>
      </c>
      <c r="O51" s="3" t="s">
        <v>1269</v>
      </c>
    </row>
    <row r="52" spans="1:15" x14ac:dyDescent="0.25">
      <c r="A52" s="4" t="s">
        <v>1270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5" t="s">
        <v>1271</v>
      </c>
      <c r="I52" s="3">
        <v>0</v>
      </c>
      <c r="J52" s="5" t="s">
        <v>1272</v>
      </c>
      <c r="K52" s="3" t="s">
        <v>1273</v>
      </c>
      <c r="L52" s="5" t="s">
        <v>1274</v>
      </c>
      <c r="M52" s="5" t="s">
        <v>1275</v>
      </c>
      <c r="N52" s="3" t="s">
        <v>1276</v>
      </c>
      <c r="O52" s="3" t="s">
        <v>1277</v>
      </c>
    </row>
    <row r="53" spans="1:15" ht="28.5" x14ac:dyDescent="0.25">
      <c r="A53" s="4" t="s">
        <v>1278</v>
      </c>
      <c r="B53" s="5" t="s">
        <v>1279</v>
      </c>
      <c r="C53" s="3" t="s">
        <v>1280</v>
      </c>
      <c r="D53" s="3" t="s">
        <v>1281</v>
      </c>
      <c r="E53" s="5" t="s">
        <v>1282</v>
      </c>
      <c r="F53" s="3" t="s">
        <v>1283</v>
      </c>
      <c r="G53" s="5" t="s">
        <v>1284</v>
      </c>
      <c r="H53" s="5" t="s">
        <v>551</v>
      </c>
      <c r="I53" s="5" t="s">
        <v>1285</v>
      </c>
      <c r="J53" s="3">
        <v>0</v>
      </c>
      <c r="K53" s="5" t="s">
        <v>551</v>
      </c>
      <c r="L53" s="3">
        <v>0</v>
      </c>
      <c r="M53" s="3">
        <v>0</v>
      </c>
      <c r="N53" s="3">
        <v>0</v>
      </c>
      <c r="O53" s="3">
        <v>0</v>
      </c>
    </row>
    <row r="54" spans="1:15" x14ac:dyDescent="0.25">
      <c r="A54" s="4" t="s">
        <v>1286</v>
      </c>
      <c r="B54" s="3" t="s">
        <v>49</v>
      </c>
      <c r="C54" s="3" t="s">
        <v>50</v>
      </c>
      <c r="D54" s="3" t="s">
        <v>51</v>
      </c>
      <c r="E54" s="3" t="s">
        <v>52</v>
      </c>
      <c r="F54" s="3" t="s">
        <v>53</v>
      </c>
      <c r="G54" s="3" t="s">
        <v>54</v>
      </c>
      <c r="H54" s="3" t="s">
        <v>1287</v>
      </c>
      <c r="I54" s="3" t="s">
        <v>56</v>
      </c>
      <c r="J54" s="3" t="s">
        <v>57</v>
      </c>
      <c r="K54" s="3" t="s">
        <v>1288</v>
      </c>
      <c r="L54" s="3" t="s">
        <v>58</v>
      </c>
      <c r="M54" s="3" t="s">
        <v>1289</v>
      </c>
      <c r="N54" s="3" t="s">
        <v>59</v>
      </c>
      <c r="O54" s="3" t="s">
        <v>60</v>
      </c>
    </row>
  </sheetData>
  <mergeCells count="6">
    <mergeCell ref="A2:I2"/>
    <mergeCell ref="A24:I24"/>
    <mergeCell ref="A36:I36"/>
    <mergeCell ref="J2:O2"/>
    <mergeCell ref="J24:O24"/>
    <mergeCell ref="J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>
      <selection activeCell="G12" sqref="G12"/>
    </sheetView>
  </sheetViews>
  <sheetFormatPr defaultColWidth="56.140625" defaultRowHeight="15" x14ac:dyDescent="0.25"/>
  <cols>
    <col min="2" max="6" width="14.28515625" bestFit="1" customWidth="1"/>
  </cols>
  <sheetData>
    <row r="1" spans="1:6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</row>
    <row r="2" spans="1:6" x14ac:dyDescent="0.25">
      <c r="A2" s="28" t="s">
        <v>48</v>
      </c>
      <c r="B2" s="26"/>
      <c r="C2" s="26"/>
      <c r="D2" s="26"/>
      <c r="E2" s="26"/>
      <c r="F2" s="27"/>
    </row>
    <row r="3" spans="1:6" x14ac:dyDescent="0.25">
      <c r="A3" s="2" t="s">
        <v>6</v>
      </c>
      <c r="B3" s="3" t="s">
        <v>52</v>
      </c>
      <c r="C3" s="3" t="s">
        <v>56</v>
      </c>
      <c r="D3" s="3" t="s">
        <v>58</v>
      </c>
      <c r="E3" s="3" t="s">
        <v>59</v>
      </c>
      <c r="F3" s="3" t="s">
        <v>60</v>
      </c>
    </row>
    <row r="4" spans="1:6" x14ac:dyDescent="0.25">
      <c r="A4" s="2" t="s">
        <v>61</v>
      </c>
      <c r="B4" s="3" t="s">
        <v>65</v>
      </c>
      <c r="C4" s="3" t="s">
        <v>68</v>
      </c>
      <c r="D4" s="3" t="s">
        <v>70</v>
      </c>
      <c r="E4" s="3" t="s">
        <v>71</v>
      </c>
      <c r="F4" s="3" t="s">
        <v>72</v>
      </c>
    </row>
    <row r="5" spans="1:6" ht="28.5" x14ac:dyDescent="0.25">
      <c r="A5" s="2" t="s">
        <v>7</v>
      </c>
      <c r="B5" s="3" t="s">
        <v>76</v>
      </c>
      <c r="C5" s="3" t="s">
        <v>80</v>
      </c>
      <c r="D5" s="3" t="s">
        <v>82</v>
      </c>
      <c r="E5" s="3" t="s">
        <v>83</v>
      </c>
      <c r="F5" s="3" t="s">
        <v>84</v>
      </c>
    </row>
    <row r="6" spans="1:6" x14ac:dyDescent="0.25">
      <c r="A6" s="2" t="s">
        <v>8</v>
      </c>
      <c r="B6" s="3" t="s">
        <v>88</v>
      </c>
      <c r="C6" s="3" t="s">
        <v>92</v>
      </c>
      <c r="D6" s="3" t="s">
        <v>93</v>
      </c>
      <c r="E6" s="3" t="s">
        <v>94</v>
      </c>
      <c r="F6" s="3" t="s">
        <v>95</v>
      </c>
    </row>
    <row r="7" spans="1:6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96</v>
      </c>
      <c r="B9" s="3" t="s">
        <v>100</v>
      </c>
      <c r="C9" s="3" t="s">
        <v>104</v>
      </c>
      <c r="D9" s="3" t="s">
        <v>106</v>
      </c>
      <c r="E9" s="3" t="s">
        <v>107</v>
      </c>
      <c r="F9" s="3" t="s">
        <v>108</v>
      </c>
    </row>
    <row r="10" spans="1:6" x14ac:dyDescent="0.25">
      <c r="A10" s="2" t="s">
        <v>109</v>
      </c>
      <c r="B10" s="3" t="s">
        <v>113</v>
      </c>
      <c r="C10" s="3" t="s">
        <v>116</v>
      </c>
      <c r="D10" s="3" t="s">
        <v>118</v>
      </c>
      <c r="E10" s="3" t="s">
        <v>119</v>
      </c>
      <c r="F10" s="3" t="s">
        <v>120</v>
      </c>
    </row>
    <row r="11" spans="1:6" x14ac:dyDescent="0.25">
      <c r="A11" s="2" t="s">
        <v>121</v>
      </c>
      <c r="B11" s="3">
        <v>0</v>
      </c>
      <c r="C11" s="3" t="s">
        <v>123</v>
      </c>
      <c r="D11" s="3" t="s">
        <v>125</v>
      </c>
      <c r="E11" s="3" t="s">
        <v>125</v>
      </c>
      <c r="F11" s="3" t="s">
        <v>126</v>
      </c>
    </row>
    <row r="12" spans="1:6" x14ac:dyDescent="0.25">
      <c r="A12" s="2" t="s">
        <v>127</v>
      </c>
      <c r="B12" s="3" t="s">
        <v>130</v>
      </c>
      <c r="C12" s="3" t="s">
        <v>133</v>
      </c>
      <c r="D12" s="3">
        <v>0</v>
      </c>
      <c r="E12" s="3">
        <v>0</v>
      </c>
      <c r="F12" s="3">
        <v>0</v>
      </c>
    </row>
    <row r="13" spans="1:6" x14ac:dyDescent="0.25">
      <c r="A13" s="2" t="s">
        <v>134</v>
      </c>
      <c r="B13" s="3" t="s">
        <v>138</v>
      </c>
      <c r="C13" s="3" t="s">
        <v>142</v>
      </c>
      <c r="D13" s="3" t="s">
        <v>144</v>
      </c>
      <c r="E13" s="3" t="s">
        <v>145</v>
      </c>
      <c r="F13" s="3" t="s">
        <v>146</v>
      </c>
    </row>
    <row r="14" spans="1:6" x14ac:dyDescent="0.25">
      <c r="A14" s="2" t="s">
        <v>11</v>
      </c>
      <c r="B14" s="3" t="s">
        <v>150</v>
      </c>
      <c r="C14" s="3" t="s">
        <v>154</v>
      </c>
      <c r="D14" s="3" t="s">
        <v>156</v>
      </c>
      <c r="E14" s="3" t="s">
        <v>157</v>
      </c>
      <c r="F14" s="3" t="s">
        <v>158</v>
      </c>
    </row>
    <row r="15" spans="1:6" x14ac:dyDescent="0.25">
      <c r="A15" s="4" t="s">
        <v>2</v>
      </c>
      <c r="B15" s="3" t="s">
        <v>162</v>
      </c>
      <c r="C15" s="3" t="s">
        <v>166</v>
      </c>
      <c r="D15" s="3" t="s">
        <v>168</v>
      </c>
      <c r="E15" s="3" t="s">
        <v>169</v>
      </c>
      <c r="F15" s="3" t="s">
        <v>170</v>
      </c>
    </row>
    <row r="16" spans="1:6" x14ac:dyDescent="0.25">
      <c r="A16" s="28" t="s">
        <v>171</v>
      </c>
      <c r="B16" s="26"/>
      <c r="C16" s="26"/>
      <c r="D16" s="26"/>
      <c r="E16" s="26"/>
      <c r="F16" s="27"/>
    </row>
    <row r="17" spans="1:6" x14ac:dyDescent="0.25">
      <c r="A17" s="2" t="s">
        <v>172</v>
      </c>
      <c r="B17" s="3" t="s">
        <v>176</v>
      </c>
      <c r="C17" s="3" t="s">
        <v>180</v>
      </c>
      <c r="D17" s="3" t="s">
        <v>182</v>
      </c>
      <c r="E17" s="3" t="s">
        <v>183</v>
      </c>
      <c r="F17" s="3" t="s">
        <v>184</v>
      </c>
    </row>
    <row r="18" spans="1:6" x14ac:dyDescent="0.25">
      <c r="A18" s="2" t="s">
        <v>185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2" t="s">
        <v>186</v>
      </c>
      <c r="B19" s="3" t="s">
        <v>187</v>
      </c>
      <c r="C19" s="3" t="s">
        <v>188</v>
      </c>
      <c r="D19" s="3" t="s">
        <v>190</v>
      </c>
      <c r="E19" s="3" t="s">
        <v>191</v>
      </c>
      <c r="F19" s="3" t="s">
        <v>192</v>
      </c>
    </row>
    <row r="20" spans="1:6" x14ac:dyDescent="0.25">
      <c r="A20" s="2" t="s">
        <v>193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2" t="s">
        <v>194</v>
      </c>
      <c r="B21" s="3" t="s">
        <v>198</v>
      </c>
      <c r="C21" s="3" t="s">
        <v>201</v>
      </c>
      <c r="D21" s="3" t="s">
        <v>203</v>
      </c>
      <c r="E21" s="3" t="s">
        <v>204</v>
      </c>
      <c r="F21" s="3" t="s">
        <v>205</v>
      </c>
    </row>
    <row r="22" spans="1:6" x14ac:dyDescent="0.25">
      <c r="A22" s="2" t="s">
        <v>206</v>
      </c>
      <c r="B22" s="3" t="s">
        <v>210</v>
      </c>
      <c r="C22" s="3" t="s">
        <v>213</v>
      </c>
      <c r="D22" s="3" t="s">
        <v>148</v>
      </c>
      <c r="E22" s="3" t="s">
        <v>215</v>
      </c>
      <c r="F22" s="3" t="s">
        <v>216</v>
      </c>
    </row>
    <row r="23" spans="1:6" x14ac:dyDescent="0.25">
      <c r="A23" s="2" t="s">
        <v>217</v>
      </c>
      <c r="B23" s="3" t="s">
        <v>221</v>
      </c>
      <c r="C23" s="3" t="s">
        <v>225</v>
      </c>
      <c r="D23" s="3" t="s">
        <v>227</v>
      </c>
      <c r="E23" s="3" t="s">
        <v>228</v>
      </c>
      <c r="F23" s="3" t="s">
        <v>229</v>
      </c>
    </row>
    <row r="24" spans="1:6" x14ac:dyDescent="0.25">
      <c r="A24" s="2" t="s">
        <v>230</v>
      </c>
      <c r="B24" s="3" t="s">
        <v>234</v>
      </c>
      <c r="C24" s="3" t="s">
        <v>237</v>
      </c>
      <c r="D24" s="3" t="s">
        <v>239</v>
      </c>
      <c r="E24" s="3" t="s">
        <v>240</v>
      </c>
      <c r="F24" s="3" t="s">
        <v>241</v>
      </c>
    </row>
    <row r="25" spans="1:6" x14ac:dyDescent="0.25">
      <c r="A25" s="2" t="s">
        <v>242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ht="28.5" x14ac:dyDescent="0.25">
      <c r="A26" s="2" t="s">
        <v>243</v>
      </c>
      <c r="B26" s="3" t="s">
        <v>247</v>
      </c>
      <c r="C26" s="3" t="s">
        <v>250</v>
      </c>
      <c r="D26" s="3">
        <v>0</v>
      </c>
      <c r="E26" s="3">
        <v>0</v>
      </c>
      <c r="F26" s="3">
        <v>0</v>
      </c>
    </row>
    <row r="27" spans="1:6" x14ac:dyDescent="0.25">
      <c r="A27" s="2" t="s">
        <v>252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2" t="s">
        <v>254</v>
      </c>
      <c r="B28" s="3">
        <v>0</v>
      </c>
      <c r="C28" s="3">
        <v>0</v>
      </c>
      <c r="D28" s="3" t="s">
        <v>255</v>
      </c>
      <c r="E28" s="3" t="s">
        <v>256</v>
      </c>
      <c r="F28" s="3" t="s">
        <v>257</v>
      </c>
    </row>
    <row r="29" spans="1:6" x14ac:dyDescent="0.25">
      <c r="A29" s="2" t="s">
        <v>258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2" t="s">
        <v>259</v>
      </c>
      <c r="B30" s="3" t="s">
        <v>261</v>
      </c>
      <c r="C30" s="3" t="s">
        <v>264</v>
      </c>
      <c r="D30" s="3" t="s">
        <v>265</v>
      </c>
      <c r="E30" s="3" t="s">
        <v>266</v>
      </c>
      <c r="F30" s="3" t="s">
        <v>267</v>
      </c>
    </row>
    <row r="31" spans="1:6" x14ac:dyDescent="0.25">
      <c r="A31" s="2" t="s">
        <v>268</v>
      </c>
      <c r="B31" s="3" t="s">
        <v>272</v>
      </c>
      <c r="C31" s="3" t="s">
        <v>276</v>
      </c>
      <c r="D31" s="3" t="s">
        <v>278</v>
      </c>
      <c r="E31" s="3" t="s">
        <v>279</v>
      </c>
      <c r="F31" s="3" t="s">
        <v>280</v>
      </c>
    </row>
    <row r="32" spans="1:6" x14ac:dyDescent="0.25">
      <c r="A32" s="4" t="s">
        <v>281</v>
      </c>
      <c r="B32" s="3" t="s">
        <v>285</v>
      </c>
      <c r="C32" s="3" t="s">
        <v>289</v>
      </c>
      <c r="D32" s="3" t="s">
        <v>291</v>
      </c>
      <c r="E32" s="3" t="s">
        <v>292</v>
      </c>
      <c r="F32" s="3" t="s">
        <v>293</v>
      </c>
    </row>
    <row r="33" spans="1:6" x14ac:dyDescent="0.25">
      <c r="A33" s="4" t="s">
        <v>294</v>
      </c>
      <c r="B33" s="3" t="s">
        <v>298</v>
      </c>
      <c r="C33" s="3" t="s">
        <v>302</v>
      </c>
      <c r="D33" s="3" t="s">
        <v>304</v>
      </c>
      <c r="E33" s="3" t="s">
        <v>305</v>
      </c>
      <c r="F33" s="3" t="s">
        <v>306</v>
      </c>
    </row>
    <row r="34" spans="1:6" x14ac:dyDescent="0.25">
      <c r="A34" s="28" t="s">
        <v>307</v>
      </c>
      <c r="B34" s="26"/>
      <c r="C34" s="26"/>
      <c r="D34" s="26"/>
      <c r="E34" s="26"/>
      <c r="F34" s="27"/>
    </row>
    <row r="35" spans="1:6" x14ac:dyDescent="0.25">
      <c r="A35" s="2" t="s">
        <v>308</v>
      </c>
      <c r="B35" s="3" t="s">
        <v>312</v>
      </c>
      <c r="C35" s="3" t="s">
        <v>315</v>
      </c>
      <c r="D35" s="3" t="s">
        <v>317</v>
      </c>
      <c r="E35" s="3" t="s">
        <v>318</v>
      </c>
      <c r="F35" s="3" t="s">
        <v>229</v>
      </c>
    </row>
    <row r="36" spans="1:6" x14ac:dyDescent="0.25">
      <c r="A36" s="2" t="s">
        <v>319</v>
      </c>
      <c r="B36" s="3" t="s">
        <v>321</v>
      </c>
      <c r="C36" s="3">
        <v>0</v>
      </c>
      <c r="D36" s="3">
        <v>0</v>
      </c>
      <c r="E36" s="3">
        <v>0</v>
      </c>
      <c r="F36" s="3">
        <v>0</v>
      </c>
    </row>
    <row r="37" spans="1:6" ht="28.5" x14ac:dyDescent="0.25">
      <c r="A37" s="2" t="s">
        <v>324</v>
      </c>
      <c r="B37" s="3" t="s">
        <v>328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 s="2" t="s">
        <v>331</v>
      </c>
      <c r="B38" s="3" t="s">
        <v>335</v>
      </c>
      <c r="C38" s="3" t="s">
        <v>339</v>
      </c>
      <c r="D38" s="3">
        <v>0</v>
      </c>
      <c r="E38" s="3">
        <v>0</v>
      </c>
      <c r="F38" s="3">
        <v>0</v>
      </c>
    </row>
    <row r="39" spans="1:6" x14ac:dyDescent="0.25">
      <c r="A39" s="2" t="s">
        <v>341</v>
      </c>
      <c r="B39" s="3" t="s">
        <v>345</v>
      </c>
      <c r="C39" s="3" t="s">
        <v>349</v>
      </c>
      <c r="D39" s="3" t="s">
        <v>351</v>
      </c>
      <c r="E39" s="3" t="s">
        <v>352</v>
      </c>
      <c r="F39" s="3" t="s">
        <v>148</v>
      </c>
    </row>
    <row r="40" spans="1:6" x14ac:dyDescent="0.25">
      <c r="A40" s="2" t="s">
        <v>353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 s="2" t="s">
        <v>355</v>
      </c>
      <c r="B41" s="3" t="s">
        <v>85</v>
      </c>
      <c r="C41" s="3" t="s">
        <v>362</v>
      </c>
      <c r="D41" s="3" t="s">
        <v>363</v>
      </c>
      <c r="E41" s="3" t="s">
        <v>364</v>
      </c>
      <c r="F41" s="3" t="s">
        <v>365</v>
      </c>
    </row>
    <row r="42" spans="1:6" x14ac:dyDescent="0.25">
      <c r="A42" s="2" t="s">
        <v>366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 s="2" t="s">
        <v>367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 s="2" t="s">
        <v>368</v>
      </c>
      <c r="B44" s="3" t="s">
        <v>372</v>
      </c>
      <c r="C44" s="3" t="s">
        <v>376</v>
      </c>
      <c r="D44" s="3" t="s">
        <v>378</v>
      </c>
      <c r="E44" s="3" t="s">
        <v>379</v>
      </c>
      <c r="F44" s="3" t="s">
        <v>380</v>
      </c>
    </row>
    <row r="45" spans="1:6" x14ac:dyDescent="0.25">
      <c r="A45" s="4" t="s">
        <v>4</v>
      </c>
      <c r="B45" s="3" t="s">
        <v>384</v>
      </c>
      <c r="C45" s="3" t="s">
        <v>388</v>
      </c>
      <c r="D45" s="3" t="s">
        <v>390</v>
      </c>
      <c r="E45" s="3" t="s">
        <v>391</v>
      </c>
      <c r="F45" s="3" t="s">
        <v>392</v>
      </c>
    </row>
    <row r="46" spans="1:6" x14ac:dyDescent="0.25">
      <c r="A46" s="4" t="s">
        <v>393</v>
      </c>
      <c r="B46" s="3" t="s">
        <v>397</v>
      </c>
      <c r="C46" s="3" t="s">
        <v>401</v>
      </c>
      <c r="D46" s="3" t="s">
        <v>403</v>
      </c>
      <c r="E46" s="3" t="s">
        <v>404</v>
      </c>
      <c r="F46" s="3" t="s">
        <v>405</v>
      </c>
    </row>
    <row r="47" spans="1:6" x14ac:dyDescent="0.25">
      <c r="A47" s="4" t="s">
        <v>406</v>
      </c>
      <c r="B47" s="3" t="s">
        <v>410</v>
      </c>
      <c r="C47" s="3" t="s">
        <v>414</v>
      </c>
      <c r="D47" s="3" t="s">
        <v>416</v>
      </c>
      <c r="E47" s="3" t="s">
        <v>417</v>
      </c>
      <c r="F47" s="3" t="s">
        <v>418</v>
      </c>
    </row>
    <row r="48" spans="1:6" x14ac:dyDescent="0.25">
      <c r="A48" s="28" t="s">
        <v>419</v>
      </c>
      <c r="B48" s="26"/>
      <c r="C48" s="26"/>
      <c r="D48" s="26"/>
      <c r="E48" s="26"/>
      <c r="F48" s="27"/>
    </row>
    <row r="49" spans="1:6" x14ac:dyDescent="0.25">
      <c r="A49" s="2" t="s">
        <v>420</v>
      </c>
      <c r="B49" s="3" t="s">
        <v>423</v>
      </c>
      <c r="C49" s="3" t="s">
        <v>425</v>
      </c>
      <c r="D49" s="3" t="s">
        <v>427</v>
      </c>
      <c r="E49" s="3">
        <v>0</v>
      </c>
      <c r="F49" s="3">
        <v>0</v>
      </c>
    </row>
    <row r="50" spans="1:6" x14ac:dyDescent="0.25">
      <c r="A50" s="2" t="s">
        <v>428</v>
      </c>
      <c r="B50" s="3" t="s">
        <v>432</v>
      </c>
      <c r="C50" s="3">
        <v>0</v>
      </c>
      <c r="D50" s="3">
        <v>0</v>
      </c>
      <c r="E50" s="3">
        <v>0</v>
      </c>
      <c r="F50" s="3">
        <v>0</v>
      </c>
    </row>
    <row r="51" spans="1:6" ht="28.5" x14ac:dyDescent="0.25">
      <c r="A51" s="2" t="s">
        <v>436</v>
      </c>
      <c r="B51" s="3" t="s">
        <v>438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 s="2" t="s">
        <v>441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 s="2" t="s">
        <v>443</v>
      </c>
      <c r="B53" s="3" t="s">
        <v>445</v>
      </c>
      <c r="C53" s="3" t="s">
        <v>334</v>
      </c>
      <c r="D53" s="3" t="s">
        <v>337</v>
      </c>
      <c r="E53" s="3" t="s">
        <v>449</v>
      </c>
      <c r="F53" s="3" t="s">
        <v>450</v>
      </c>
    </row>
    <row r="54" spans="1:6" x14ac:dyDescent="0.25">
      <c r="A54" s="2" t="s">
        <v>451</v>
      </c>
      <c r="B54" s="3" t="s">
        <v>422</v>
      </c>
      <c r="C54" s="3" t="s">
        <v>457</v>
      </c>
      <c r="D54" s="3" t="s">
        <v>459</v>
      </c>
      <c r="E54" s="3" t="s">
        <v>460</v>
      </c>
      <c r="F54" s="3" t="s">
        <v>461</v>
      </c>
    </row>
    <row r="55" spans="1:6" x14ac:dyDescent="0.25">
      <c r="A55" s="2" t="s">
        <v>462</v>
      </c>
      <c r="B55" s="3" t="s">
        <v>466</v>
      </c>
      <c r="C55" s="3" t="s">
        <v>470</v>
      </c>
      <c r="D55" s="3" t="s">
        <v>152</v>
      </c>
      <c r="E55" s="3" t="s">
        <v>471</v>
      </c>
      <c r="F55" s="3" t="s">
        <v>472</v>
      </c>
    </row>
    <row r="56" spans="1:6" x14ac:dyDescent="0.25">
      <c r="A56" s="4" t="s">
        <v>15</v>
      </c>
      <c r="B56" s="3" t="s">
        <v>476</v>
      </c>
      <c r="C56" s="3" t="s">
        <v>479</v>
      </c>
      <c r="D56" s="3" t="s">
        <v>481</v>
      </c>
      <c r="E56" s="3" t="s">
        <v>482</v>
      </c>
      <c r="F56" s="3" t="s">
        <v>483</v>
      </c>
    </row>
    <row r="57" spans="1:6" x14ac:dyDescent="0.25">
      <c r="A57" s="4" t="s">
        <v>23</v>
      </c>
      <c r="B57" s="3" t="s">
        <v>487</v>
      </c>
      <c r="C57" s="3" t="s">
        <v>491</v>
      </c>
      <c r="D57" s="3" t="s">
        <v>493</v>
      </c>
      <c r="E57" s="3" t="s">
        <v>494</v>
      </c>
      <c r="F57" s="3" t="s">
        <v>495</v>
      </c>
    </row>
    <row r="58" spans="1:6" x14ac:dyDescent="0.25">
      <c r="A58" s="28" t="s">
        <v>496</v>
      </c>
      <c r="B58" s="26"/>
      <c r="C58" s="26"/>
      <c r="D58" s="26"/>
      <c r="E58" s="26"/>
      <c r="F58" s="27"/>
    </row>
    <row r="59" spans="1:6" x14ac:dyDescent="0.25">
      <c r="A59" s="2" t="s">
        <v>497</v>
      </c>
      <c r="B59" s="3" t="s">
        <v>499</v>
      </c>
      <c r="C59" s="3" t="s">
        <v>502</v>
      </c>
      <c r="D59" s="3" t="s">
        <v>504</v>
      </c>
      <c r="E59" s="3" t="s">
        <v>504</v>
      </c>
      <c r="F59" s="3" t="s">
        <v>505</v>
      </c>
    </row>
    <row r="60" spans="1:6" x14ac:dyDescent="0.25">
      <c r="A60" s="2" t="s">
        <v>506</v>
      </c>
      <c r="B60" s="3" t="s">
        <v>510</v>
      </c>
      <c r="C60" s="3" t="s">
        <v>514</v>
      </c>
      <c r="D60" s="3" t="s">
        <v>516</v>
      </c>
      <c r="E60" s="3" t="s">
        <v>517</v>
      </c>
      <c r="F60" s="3" t="s">
        <v>518</v>
      </c>
    </row>
    <row r="61" spans="1:6" x14ac:dyDescent="0.25">
      <c r="A61" s="2" t="s">
        <v>519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 s="2" t="s">
        <v>520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2" t="s">
        <v>521</v>
      </c>
      <c r="B63" s="3" t="s">
        <v>510</v>
      </c>
      <c r="C63" s="3" t="s">
        <v>514</v>
      </c>
      <c r="D63" s="3" t="s">
        <v>516</v>
      </c>
      <c r="E63" s="3" t="s">
        <v>517</v>
      </c>
      <c r="F63" s="3" t="s">
        <v>518</v>
      </c>
    </row>
    <row r="64" spans="1:6" x14ac:dyDescent="0.25">
      <c r="A64" s="2" t="s">
        <v>522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2" t="s">
        <v>523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 s="2" t="s">
        <v>525</v>
      </c>
      <c r="B66" s="3" t="s">
        <v>529</v>
      </c>
      <c r="C66" s="3" t="s">
        <v>533</v>
      </c>
      <c r="D66" s="3" t="s">
        <v>535</v>
      </c>
      <c r="E66" s="3" t="s">
        <v>536</v>
      </c>
      <c r="F66" s="3" t="s">
        <v>537</v>
      </c>
    </row>
    <row r="67" spans="1:6" x14ac:dyDescent="0.25">
      <c r="A67" s="2" t="s">
        <v>538</v>
      </c>
      <c r="B67" s="3" t="s">
        <v>542</v>
      </c>
      <c r="C67" s="3" t="s">
        <v>546</v>
      </c>
      <c r="D67" s="3" t="s">
        <v>379</v>
      </c>
      <c r="E67" s="3" t="s">
        <v>548</v>
      </c>
      <c r="F67" s="3" t="s">
        <v>549</v>
      </c>
    </row>
    <row r="68" spans="1:6" x14ac:dyDescent="0.25">
      <c r="A68" s="2" t="s">
        <v>550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 s="4" t="s">
        <v>17</v>
      </c>
      <c r="B69" s="3" t="s">
        <v>555</v>
      </c>
      <c r="C69" s="3" t="s">
        <v>558</v>
      </c>
      <c r="D69" s="3" t="s">
        <v>560</v>
      </c>
      <c r="E69" s="3" t="s">
        <v>561</v>
      </c>
      <c r="F69" s="3" t="s">
        <v>562</v>
      </c>
    </row>
    <row r="70" spans="1:6" x14ac:dyDescent="0.25">
      <c r="A70" s="4" t="s">
        <v>563</v>
      </c>
      <c r="B70" s="3" t="s">
        <v>298</v>
      </c>
      <c r="C70" s="3" t="s">
        <v>302</v>
      </c>
      <c r="D70" s="3" t="s">
        <v>304</v>
      </c>
      <c r="E70" s="3" t="s">
        <v>305</v>
      </c>
      <c r="F70" s="3" t="s">
        <v>306</v>
      </c>
    </row>
  </sheetData>
  <mergeCells count="5">
    <mergeCell ref="A2:F2"/>
    <mergeCell ref="A16:F16"/>
    <mergeCell ref="A34:F34"/>
    <mergeCell ref="A48:F48"/>
    <mergeCell ref="A58:F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F34"/>
  <sheetViews>
    <sheetView workbookViewId="0">
      <selection sqref="A1:XFD1048576"/>
    </sheetView>
  </sheetViews>
  <sheetFormatPr defaultColWidth="87.28515625" defaultRowHeight="15" x14ac:dyDescent="0.25"/>
  <cols>
    <col min="1" max="1" width="31.7109375" bestFit="1" customWidth="1"/>
    <col min="2" max="6" width="14.28515625" bestFit="1" customWidth="1"/>
  </cols>
  <sheetData>
    <row r="1" spans="1:6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</row>
    <row r="2" spans="1:6" x14ac:dyDescent="0.25">
      <c r="A2" s="2" t="s">
        <v>20</v>
      </c>
      <c r="B2" s="3" t="s">
        <v>570</v>
      </c>
      <c r="C2" s="3" t="s">
        <v>574</v>
      </c>
      <c r="D2" s="3" t="s">
        <v>578</v>
      </c>
      <c r="E2" s="3" t="s">
        <v>580</v>
      </c>
      <c r="F2" s="3" t="s">
        <v>581</v>
      </c>
    </row>
    <row r="3" spans="1:6" x14ac:dyDescent="0.25">
      <c r="A3" s="2" t="s">
        <v>582</v>
      </c>
      <c r="B3" s="5" t="s">
        <v>586</v>
      </c>
      <c r="C3" s="5" t="s">
        <v>590</v>
      </c>
      <c r="D3" s="5" t="s">
        <v>594</v>
      </c>
      <c r="E3" s="5" t="s">
        <v>596</v>
      </c>
      <c r="F3" s="5" t="s">
        <v>597</v>
      </c>
    </row>
    <row r="4" spans="1:6" x14ac:dyDescent="0.25">
      <c r="A4" s="2" t="s">
        <v>21</v>
      </c>
      <c r="B4" s="3" t="s">
        <v>601</v>
      </c>
      <c r="C4" s="3" t="s">
        <v>605</v>
      </c>
      <c r="D4" s="3" t="s">
        <v>609</v>
      </c>
      <c r="E4" s="3" t="s">
        <v>611</v>
      </c>
      <c r="F4" s="3" t="s">
        <v>199</v>
      </c>
    </row>
    <row r="5" spans="1:6" x14ac:dyDescent="0.25">
      <c r="A5" s="2" t="s">
        <v>612</v>
      </c>
      <c r="B5" s="3" t="s">
        <v>616</v>
      </c>
      <c r="C5" s="3" t="s">
        <v>373</v>
      </c>
      <c r="D5" s="3" t="s">
        <v>621</v>
      </c>
      <c r="E5" s="3" t="s">
        <v>622</v>
      </c>
      <c r="F5" s="3" t="s">
        <v>623</v>
      </c>
    </row>
    <row r="6" spans="1:6" x14ac:dyDescent="0.25">
      <c r="A6" s="2" t="s">
        <v>624</v>
      </c>
      <c r="B6" s="5" t="s">
        <v>628</v>
      </c>
      <c r="C6" s="5" t="s">
        <v>632</v>
      </c>
      <c r="D6" s="5" t="s">
        <v>636</v>
      </c>
      <c r="E6" s="5" t="s">
        <v>638</v>
      </c>
      <c r="F6" s="5" t="s">
        <v>639</v>
      </c>
    </row>
    <row r="7" spans="1:6" x14ac:dyDescent="0.25">
      <c r="A7" s="2" t="s">
        <v>640</v>
      </c>
      <c r="B7" s="5" t="s">
        <v>644</v>
      </c>
      <c r="C7" s="5" t="s">
        <v>648</v>
      </c>
      <c r="D7" s="3">
        <v>0</v>
      </c>
      <c r="E7" s="3">
        <v>0</v>
      </c>
      <c r="F7" s="3">
        <v>0</v>
      </c>
    </row>
    <row r="8" spans="1:6" x14ac:dyDescent="0.25">
      <c r="A8" s="2" t="s">
        <v>650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651</v>
      </c>
      <c r="B9" s="5" t="s">
        <v>655</v>
      </c>
      <c r="C9" s="5" t="s">
        <v>659</v>
      </c>
      <c r="D9" s="5" t="s">
        <v>663</v>
      </c>
      <c r="E9" s="5" t="s">
        <v>665</v>
      </c>
      <c r="F9" s="5" t="s">
        <v>666</v>
      </c>
    </row>
    <row r="10" spans="1:6" x14ac:dyDescent="0.25">
      <c r="A10" s="2" t="s">
        <v>667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668</v>
      </c>
      <c r="B11" s="3">
        <v>0</v>
      </c>
      <c r="C11" s="3">
        <v>0</v>
      </c>
      <c r="D11" s="5" t="s">
        <v>672</v>
      </c>
      <c r="E11" s="5" t="s">
        <v>673</v>
      </c>
      <c r="F11" s="5" t="s">
        <v>674</v>
      </c>
    </row>
    <row r="12" spans="1:6" x14ac:dyDescent="0.25">
      <c r="A12" s="2" t="s">
        <v>675</v>
      </c>
      <c r="B12" s="5" t="s">
        <v>679</v>
      </c>
      <c r="C12" s="5" t="s">
        <v>683</v>
      </c>
      <c r="D12" s="5" t="s">
        <v>687</v>
      </c>
      <c r="E12" s="5" t="s">
        <v>689</v>
      </c>
      <c r="F12" s="5" t="s">
        <v>690</v>
      </c>
    </row>
    <row r="13" spans="1:6" x14ac:dyDescent="0.25">
      <c r="A13" s="2" t="s">
        <v>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694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696</v>
      </c>
      <c r="B15" s="3" t="s">
        <v>699</v>
      </c>
      <c r="C15" s="3" t="s">
        <v>703</v>
      </c>
      <c r="D15" s="3" t="s">
        <v>136</v>
      </c>
      <c r="E15" s="3" t="s">
        <v>705</v>
      </c>
      <c r="F15" s="3" t="s">
        <v>708</v>
      </c>
    </row>
    <row r="16" spans="1:6" x14ac:dyDescent="0.25">
      <c r="A16" s="2" t="s">
        <v>709</v>
      </c>
      <c r="B16" s="3" t="s">
        <v>713</v>
      </c>
      <c r="C16" s="3" t="s">
        <v>716</v>
      </c>
      <c r="D16" s="5" t="s">
        <v>719</v>
      </c>
      <c r="E16" s="5" t="s">
        <v>721</v>
      </c>
      <c r="F16" s="5" t="s">
        <v>722</v>
      </c>
    </row>
    <row r="17" spans="1:6" x14ac:dyDescent="0.25">
      <c r="A17" s="2" t="s">
        <v>723</v>
      </c>
      <c r="B17" s="5" t="s">
        <v>727</v>
      </c>
      <c r="C17" s="5" t="s">
        <v>730</v>
      </c>
      <c r="D17" s="5" t="s">
        <v>733</v>
      </c>
      <c r="E17" s="5" t="s">
        <v>735</v>
      </c>
      <c r="F17" s="5" t="s">
        <v>736</v>
      </c>
    </row>
    <row r="18" spans="1:6" x14ac:dyDescent="0.25">
      <c r="A18" s="2" t="s">
        <v>737</v>
      </c>
      <c r="B18" s="5" t="s">
        <v>741</v>
      </c>
      <c r="C18" s="5" t="s">
        <v>744</v>
      </c>
      <c r="D18" s="5" t="s">
        <v>748</v>
      </c>
      <c r="E18" s="5" t="s">
        <v>750</v>
      </c>
      <c r="F18" s="5" t="s">
        <v>751</v>
      </c>
    </row>
    <row r="19" spans="1:6" x14ac:dyDescent="0.25">
      <c r="A19" s="2" t="s">
        <v>752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2" t="s">
        <v>755</v>
      </c>
      <c r="B20" s="3" t="s">
        <v>759</v>
      </c>
      <c r="C20" s="3" t="s">
        <v>762</v>
      </c>
      <c r="D20" s="3" t="s">
        <v>766</v>
      </c>
      <c r="E20" s="3" t="s">
        <v>768</v>
      </c>
      <c r="F20" s="3" t="s">
        <v>769</v>
      </c>
    </row>
    <row r="21" spans="1:6" x14ac:dyDescent="0.25">
      <c r="A21" s="2" t="s">
        <v>770</v>
      </c>
      <c r="B21" s="5" t="s">
        <v>773</v>
      </c>
      <c r="C21" s="5" t="s">
        <v>777</v>
      </c>
      <c r="D21" s="5" t="s">
        <v>780</v>
      </c>
      <c r="E21" s="5" t="s">
        <v>782</v>
      </c>
      <c r="F21" s="5" t="s">
        <v>783</v>
      </c>
    </row>
    <row r="22" spans="1:6" x14ac:dyDescent="0.25">
      <c r="A22" s="2" t="s">
        <v>784</v>
      </c>
      <c r="B22" s="5" t="s">
        <v>788</v>
      </c>
      <c r="C22" s="5" t="s">
        <v>792</v>
      </c>
      <c r="D22" s="5" t="s">
        <v>796</v>
      </c>
      <c r="E22" s="5" t="s">
        <v>798</v>
      </c>
      <c r="F22" s="5" t="s">
        <v>799</v>
      </c>
    </row>
    <row r="23" spans="1:6" x14ac:dyDescent="0.25">
      <c r="A23" s="2" t="s">
        <v>14</v>
      </c>
      <c r="B23" s="3" t="s">
        <v>803</v>
      </c>
      <c r="C23" s="3" t="s">
        <v>806</v>
      </c>
      <c r="D23" s="3" t="s">
        <v>810</v>
      </c>
      <c r="E23" s="3" t="s">
        <v>812</v>
      </c>
      <c r="F23" s="3" t="s">
        <v>813</v>
      </c>
    </row>
    <row r="24" spans="1:6" x14ac:dyDescent="0.25">
      <c r="A24" s="2" t="s">
        <v>814</v>
      </c>
      <c r="B24" s="3" t="s">
        <v>818</v>
      </c>
      <c r="C24" s="3" t="s">
        <v>822</v>
      </c>
      <c r="D24" s="3" t="s">
        <v>825</v>
      </c>
      <c r="E24" s="3" t="s">
        <v>826</v>
      </c>
      <c r="F24" s="3" t="s">
        <v>827</v>
      </c>
    </row>
    <row r="25" spans="1:6" x14ac:dyDescent="0.25">
      <c r="A25" s="2" t="s">
        <v>828</v>
      </c>
      <c r="B25" s="3" t="s">
        <v>832</v>
      </c>
      <c r="C25" s="3" t="s">
        <v>836</v>
      </c>
      <c r="D25" s="3" t="s">
        <v>840</v>
      </c>
      <c r="E25" s="3" t="s">
        <v>842</v>
      </c>
      <c r="F25" s="3" t="s">
        <v>843</v>
      </c>
    </row>
    <row r="26" spans="1:6" x14ac:dyDescent="0.25">
      <c r="A26" s="2" t="s">
        <v>844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2" t="s">
        <v>845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28" t="s">
        <v>846</v>
      </c>
      <c r="B28" s="26"/>
      <c r="C28" s="26"/>
      <c r="D28" s="26"/>
      <c r="E28" s="26"/>
      <c r="F28" s="27"/>
    </row>
    <row r="29" spans="1:6" x14ac:dyDescent="0.25">
      <c r="A29" s="2" t="s">
        <v>847</v>
      </c>
      <c r="B29" s="3">
        <v>1.1399999999999999</v>
      </c>
      <c r="C29" s="3">
        <v>2.23</v>
      </c>
      <c r="D29" s="3">
        <v>1.31</v>
      </c>
      <c r="E29" s="3">
        <v>1.08</v>
      </c>
      <c r="F29" s="3">
        <v>0.39</v>
      </c>
    </row>
    <row r="30" spans="1:6" x14ac:dyDescent="0.25">
      <c r="A30" s="2" t="s">
        <v>848</v>
      </c>
      <c r="B30" s="3">
        <v>1.1200000000000001</v>
      </c>
      <c r="C30" s="3">
        <v>2.21</v>
      </c>
      <c r="D30" s="3">
        <v>1.3</v>
      </c>
      <c r="E30" s="3">
        <v>1.07</v>
      </c>
      <c r="F30" s="3">
        <v>0.39</v>
      </c>
    </row>
    <row r="31" spans="1:6" x14ac:dyDescent="0.25">
      <c r="A31" s="2" t="s">
        <v>849</v>
      </c>
      <c r="B31" s="3" t="s">
        <v>322</v>
      </c>
      <c r="C31" s="3" t="s">
        <v>855</v>
      </c>
      <c r="D31" s="3" t="s">
        <v>858</v>
      </c>
      <c r="E31" s="3" t="s">
        <v>860</v>
      </c>
      <c r="F31" s="3" t="s">
        <v>861</v>
      </c>
    </row>
    <row r="32" spans="1:6" x14ac:dyDescent="0.25">
      <c r="A32" s="2" t="s">
        <v>862</v>
      </c>
      <c r="B32" s="3" t="s">
        <v>866</v>
      </c>
      <c r="C32" s="3" t="s">
        <v>869</v>
      </c>
      <c r="D32" s="3" t="s">
        <v>871</v>
      </c>
      <c r="E32" s="3" t="s">
        <v>873</v>
      </c>
      <c r="F32" s="3" t="s">
        <v>874</v>
      </c>
    </row>
    <row r="33" spans="1:6" x14ac:dyDescent="0.25">
      <c r="A33" s="2" t="s">
        <v>875</v>
      </c>
      <c r="B33" s="3" t="s">
        <v>878</v>
      </c>
      <c r="C33" s="3" t="s">
        <v>881</v>
      </c>
      <c r="D33" s="3" t="s">
        <v>882</v>
      </c>
      <c r="E33" s="3" t="s">
        <v>884</v>
      </c>
      <c r="F33" s="3" t="s">
        <v>885</v>
      </c>
    </row>
    <row r="34" spans="1:6" x14ac:dyDescent="0.25">
      <c r="A34" s="2" t="s">
        <v>886</v>
      </c>
      <c r="B34" s="3" t="s">
        <v>890</v>
      </c>
      <c r="C34" s="3" t="s">
        <v>893</v>
      </c>
      <c r="D34" s="3" t="s">
        <v>896</v>
      </c>
      <c r="E34" s="3" t="s">
        <v>842</v>
      </c>
      <c r="F34" s="3" t="s">
        <v>898</v>
      </c>
    </row>
  </sheetData>
  <mergeCells count="1">
    <mergeCell ref="A28:F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54"/>
  <sheetViews>
    <sheetView workbookViewId="0">
      <selection activeCell="G1" sqref="G1:G1048576"/>
    </sheetView>
  </sheetViews>
  <sheetFormatPr defaultColWidth="60.7109375" defaultRowHeight="15" x14ac:dyDescent="0.25"/>
  <cols>
    <col min="1" max="1" width="46" bestFit="1" customWidth="1"/>
    <col min="2" max="6" width="14.28515625" bestFit="1" customWidth="1"/>
  </cols>
  <sheetData>
    <row r="1" spans="1:6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</row>
    <row r="2" spans="1:6" x14ac:dyDescent="0.25">
      <c r="A2" s="28" t="s">
        <v>899</v>
      </c>
      <c r="B2" s="26"/>
      <c r="C2" s="26"/>
      <c r="D2" s="26"/>
      <c r="E2" s="26"/>
      <c r="F2" s="27"/>
    </row>
    <row r="3" spans="1:6" x14ac:dyDescent="0.25">
      <c r="A3" s="2" t="s">
        <v>900</v>
      </c>
      <c r="B3" s="3" t="s">
        <v>759</v>
      </c>
      <c r="C3" s="3" t="s">
        <v>762</v>
      </c>
      <c r="D3" s="3" t="s">
        <v>766</v>
      </c>
      <c r="E3" s="3" t="s">
        <v>768</v>
      </c>
      <c r="F3" s="3" t="s">
        <v>769</v>
      </c>
    </row>
    <row r="4" spans="1:6" x14ac:dyDescent="0.25">
      <c r="A4" s="2" t="s">
        <v>901</v>
      </c>
      <c r="B4" s="3" t="s">
        <v>903</v>
      </c>
      <c r="C4" s="3" t="s">
        <v>904</v>
      </c>
      <c r="D4" s="3" t="s">
        <v>906</v>
      </c>
      <c r="E4" s="3" t="s">
        <v>908</v>
      </c>
      <c r="F4" s="3" t="s">
        <v>909</v>
      </c>
    </row>
    <row r="5" spans="1:6" x14ac:dyDescent="0.25">
      <c r="A5" s="2" t="s">
        <v>910</v>
      </c>
      <c r="B5" s="3" t="s">
        <v>911</v>
      </c>
      <c r="C5" s="3" t="s">
        <v>912</v>
      </c>
      <c r="D5" s="3" t="s">
        <v>913</v>
      </c>
      <c r="E5" s="3" t="s">
        <v>914</v>
      </c>
      <c r="F5" s="3" t="s">
        <v>915</v>
      </c>
    </row>
    <row r="6" spans="1:6" x14ac:dyDescent="0.25">
      <c r="A6" s="2" t="s">
        <v>916</v>
      </c>
      <c r="B6" s="5" t="s">
        <v>918</v>
      </c>
      <c r="C6" s="3" t="s">
        <v>919</v>
      </c>
      <c r="D6" s="5" t="s">
        <v>921</v>
      </c>
      <c r="E6" s="3" t="s">
        <v>923</v>
      </c>
      <c r="F6" s="5" t="s">
        <v>924</v>
      </c>
    </row>
    <row r="7" spans="1:6" x14ac:dyDescent="0.25">
      <c r="A7" s="2" t="s">
        <v>925</v>
      </c>
      <c r="B7" s="3" t="s">
        <v>926</v>
      </c>
      <c r="C7" s="3" t="s">
        <v>927</v>
      </c>
      <c r="D7" s="5" t="s">
        <v>929</v>
      </c>
      <c r="E7" s="5" t="s">
        <v>930</v>
      </c>
      <c r="F7" s="3">
        <v>0</v>
      </c>
    </row>
    <row r="8" spans="1:6" x14ac:dyDescent="0.25">
      <c r="A8" s="2" t="s">
        <v>931</v>
      </c>
      <c r="B8" s="3" t="s">
        <v>933</v>
      </c>
      <c r="C8" s="5" t="s">
        <v>934</v>
      </c>
      <c r="D8" s="3" t="s">
        <v>936</v>
      </c>
      <c r="E8" s="3" t="s">
        <v>938</v>
      </c>
      <c r="F8" s="3" t="s">
        <v>939</v>
      </c>
    </row>
    <row r="9" spans="1:6" x14ac:dyDescent="0.25">
      <c r="A9" s="2" t="s">
        <v>691</v>
      </c>
      <c r="B9" s="3" t="s">
        <v>941</v>
      </c>
      <c r="C9" s="5" t="s">
        <v>942</v>
      </c>
      <c r="D9" s="5" t="s">
        <v>944</v>
      </c>
      <c r="E9" s="5" t="s">
        <v>946</v>
      </c>
      <c r="F9" s="5" t="s">
        <v>947</v>
      </c>
    </row>
    <row r="10" spans="1:6" x14ac:dyDescent="0.25">
      <c r="A10" s="2" t="s">
        <v>948</v>
      </c>
      <c r="B10" s="3" t="s">
        <v>950</v>
      </c>
      <c r="C10" s="3" t="s">
        <v>951</v>
      </c>
      <c r="D10" s="3" t="s">
        <v>953</v>
      </c>
      <c r="E10" s="3" t="s">
        <v>955</v>
      </c>
      <c r="F10" s="3" t="s">
        <v>956</v>
      </c>
    </row>
    <row r="11" spans="1:6" x14ac:dyDescent="0.25">
      <c r="A11" s="2" t="s">
        <v>957</v>
      </c>
      <c r="B11" s="5" t="s">
        <v>959</v>
      </c>
      <c r="C11" s="5" t="s">
        <v>960</v>
      </c>
      <c r="D11" s="5" t="s">
        <v>962</v>
      </c>
      <c r="E11" s="5" t="s">
        <v>964</v>
      </c>
      <c r="F11" s="5" t="s">
        <v>965</v>
      </c>
    </row>
    <row r="12" spans="1:6" x14ac:dyDescent="0.25">
      <c r="A12" s="2" t="s">
        <v>966</v>
      </c>
      <c r="B12" s="5" t="s">
        <v>968</v>
      </c>
      <c r="C12" s="5" t="s">
        <v>969</v>
      </c>
      <c r="D12" s="5" t="s">
        <v>638</v>
      </c>
      <c r="E12" s="5" t="s">
        <v>971</v>
      </c>
      <c r="F12" s="5" t="s">
        <v>972</v>
      </c>
    </row>
    <row r="13" spans="1:6" x14ac:dyDescent="0.25">
      <c r="A13" s="2" t="s">
        <v>973</v>
      </c>
      <c r="B13" s="5" t="s">
        <v>975</v>
      </c>
      <c r="C13" s="5" t="s">
        <v>976</v>
      </c>
      <c r="D13" s="5" t="s">
        <v>656</v>
      </c>
      <c r="E13" s="5" t="s">
        <v>978</v>
      </c>
      <c r="F13" s="5" t="s">
        <v>979</v>
      </c>
    </row>
    <row r="14" spans="1:6" x14ac:dyDescent="0.25">
      <c r="A14" s="2" t="s">
        <v>980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981</v>
      </c>
      <c r="B15" s="3" t="s">
        <v>983</v>
      </c>
      <c r="C15" s="3" t="s">
        <v>262</v>
      </c>
      <c r="D15" s="3" t="s">
        <v>985</v>
      </c>
      <c r="E15" s="3" t="s">
        <v>986</v>
      </c>
      <c r="F15" s="3" t="s">
        <v>716</v>
      </c>
    </row>
    <row r="16" spans="1:6" x14ac:dyDescent="0.25">
      <c r="A16" s="2" t="s">
        <v>987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988</v>
      </c>
      <c r="B17" s="3" t="s">
        <v>122</v>
      </c>
      <c r="C17" s="5" t="s">
        <v>990</v>
      </c>
      <c r="D17" s="3" t="s">
        <v>257</v>
      </c>
      <c r="E17" s="3" t="s">
        <v>993</v>
      </c>
      <c r="F17" s="3" t="s">
        <v>994</v>
      </c>
    </row>
    <row r="18" spans="1:6" x14ac:dyDescent="0.25">
      <c r="A18" s="2" t="s">
        <v>995</v>
      </c>
      <c r="B18" s="3" t="s">
        <v>997</v>
      </c>
      <c r="C18" s="3" t="s">
        <v>998</v>
      </c>
      <c r="D18" s="3" t="s">
        <v>1000</v>
      </c>
      <c r="E18" s="3" t="s">
        <v>807</v>
      </c>
      <c r="F18" s="3" t="s">
        <v>1002</v>
      </c>
    </row>
    <row r="19" spans="1:6" x14ac:dyDescent="0.25">
      <c r="A19" s="2" t="s">
        <v>1003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2" t="s">
        <v>1004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2" t="s">
        <v>1005</v>
      </c>
      <c r="B21" s="5" t="s">
        <v>625</v>
      </c>
      <c r="C21" s="5" t="s">
        <v>1008</v>
      </c>
      <c r="D21" s="5" t="s">
        <v>1010</v>
      </c>
      <c r="E21" s="5" t="s">
        <v>1011</v>
      </c>
      <c r="F21" s="5" t="s">
        <v>1012</v>
      </c>
    </row>
    <row r="22" spans="1:6" x14ac:dyDescent="0.25">
      <c r="A22" s="2" t="s">
        <v>1013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4" t="s">
        <v>1018</v>
      </c>
      <c r="B23" s="3" t="s">
        <v>1020</v>
      </c>
      <c r="C23" s="3" t="s">
        <v>1022</v>
      </c>
      <c r="D23" s="3" t="s">
        <v>1025</v>
      </c>
      <c r="E23" s="3" t="s">
        <v>1027</v>
      </c>
      <c r="F23" s="3" t="s">
        <v>1028</v>
      </c>
    </row>
    <row r="24" spans="1:6" x14ac:dyDescent="0.25">
      <c r="A24" s="28" t="s">
        <v>1029</v>
      </c>
      <c r="B24" s="26"/>
      <c r="C24" s="26"/>
      <c r="D24" s="26"/>
      <c r="E24" s="26"/>
      <c r="F24" s="27"/>
    </row>
    <row r="25" spans="1:6" x14ac:dyDescent="0.25">
      <c r="A25" s="2" t="s">
        <v>1030</v>
      </c>
      <c r="B25" s="5" t="s">
        <v>1033</v>
      </c>
      <c r="C25" s="5" t="s">
        <v>1037</v>
      </c>
      <c r="D25" s="5" t="s">
        <v>1040</v>
      </c>
      <c r="E25" s="5" t="s">
        <v>1042</v>
      </c>
      <c r="F25" s="5" t="s">
        <v>1043</v>
      </c>
    </row>
    <row r="26" spans="1:6" x14ac:dyDescent="0.25">
      <c r="A26" s="2" t="s">
        <v>1044</v>
      </c>
      <c r="B26" s="3" t="s">
        <v>1048</v>
      </c>
      <c r="C26" s="3" t="s">
        <v>1052</v>
      </c>
      <c r="D26" s="3" t="s">
        <v>1055</v>
      </c>
      <c r="E26" s="3" t="s">
        <v>1057</v>
      </c>
      <c r="F26" s="3" t="s">
        <v>1058</v>
      </c>
    </row>
    <row r="27" spans="1:6" x14ac:dyDescent="0.25">
      <c r="A27" s="2" t="s">
        <v>1059</v>
      </c>
      <c r="B27" s="5" t="s">
        <v>1063</v>
      </c>
      <c r="C27" s="5" t="s">
        <v>990</v>
      </c>
      <c r="D27" s="5" t="s">
        <v>1067</v>
      </c>
      <c r="E27" s="5" t="s">
        <v>1069</v>
      </c>
      <c r="F27" s="5" t="s">
        <v>637</v>
      </c>
    </row>
    <row r="28" spans="1:6" x14ac:dyDescent="0.25">
      <c r="A28" s="2" t="s">
        <v>1070</v>
      </c>
      <c r="B28" s="3">
        <v>0</v>
      </c>
      <c r="C28" s="3">
        <v>0</v>
      </c>
      <c r="D28" s="3" t="s">
        <v>1073</v>
      </c>
      <c r="E28" s="3" t="s">
        <v>1074</v>
      </c>
      <c r="F28" s="3" t="s">
        <v>1075</v>
      </c>
    </row>
    <row r="29" spans="1:6" x14ac:dyDescent="0.25">
      <c r="A29" s="2" t="s">
        <v>1076</v>
      </c>
      <c r="B29" s="5" t="s">
        <v>1079</v>
      </c>
      <c r="C29" s="5" t="s">
        <v>1082</v>
      </c>
      <c r="D29" s="5" t="s">
        <v>1084</v>
      </c>
      <c r="E29" s="5" t="s">
        <v>1086</v>
      </c>
      <c r="F29" s="5" t="s">
        <v>1087</v>
      </c>
    </row>
    <row r="30" spans="1:6" x14ac:dyDescent="0.25">
      <c r="A30" s="2" t="s">
        <v>1088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2" t="s">
        <v>1089</v>
      </c>
      <c r="B31" s="5" t="s">
        <v>1092</v>
      </c>
      <c r="C31" s="5" t="s">
        <v>1095</v>
      </c>
      <c r="D31" s="3">
        <v>0</v>
      </c>
      <c r="E31" s="5" t="s">
        <v>1098</v>
      </c>
      <c r="F31" s="3">
        <v>0</v>
      </c>
    </row>
    <row r="32" spans="1:6" x14ac:dyDescent="0.25">
      <c r="A32" s="2" t="s">
        <v>1099</v>
      </c>
      <c r="B32" s="3" t="s">
        <v>1102</v>
      </c>
      <c r="C32" s="3" t="s">
        <v>1106</v>
      </c>
      <c r="D32" s="3">
        <v>0</v>
      </c>
      <c r="E32" s="3">
        <v>0</v>
      </c>
      <c r="F32" s="3">
        <v>0</v>
      </c>
    </row>
    <row r="33" spans="1:6" x14ac:dyDescent="0.25">
      <c r="A33" s="2" t="s">
        <v>1108</v>
      </c>
      <c r="B33" s="3" t="s">
        <v>157</v>
      </c>
      <c r="C33" s="3" t="s">
        <v>1114</v>
      </c>
      <c r="D33" s="3" t="s">
        <v>1116</v>
      </c>
      <c r="E33" s="3" t="s">
        <v>1118</v>
      </c>
      <c r="F33" s="3" t="s">
        <v>1119</v>
      </c>
    </row>
    <row r="34" spans="1:6" x14ac:dyDescent="0.25">
      <c r="A34" s="2" t="s">
        <v>1120</v>
      </c>
      <c r="B34" s="5" t="s">
        <v>1124</v>
      </c>
      <c r="C34" s="5" t="s">
        <v>1127</v>
      </c>
      <c r="D34" s="3" t="s">
        <v>1130</v>
      </c>
      <c r="E34" s="3" t="s">
        <v>195</v>
      </c>
      <c r="F34" s="5" t="s">
        <v>1131</v>
      </c>
    </row>
    <row r="35" spans="1:6" x14ac:dyDescent="0.25">
      <c r="A35" s="4" t="s">
        <v>1132</v>
      </c>
      <c r="B35" s="5" t="s">
        <v>1136</v>
      </c>
      <c r="C35" s="5" t="s">
        <v>1140</v>
      </c>
      <c r="D35" s="5" t="s">
        <v>1143</v>
      </c>
      <c r="E35" s="3" t="s">
        <v>1145</v>
      </c>
      <c r="F35" s="5" t="s">
        <v>1146</v>
      </c>
    </row>
    <row r="36" spans="1:6" x14ac:dyDescent="0.25">
      <c r="A36" s="28" t="s">
        <v>1147</v>
      </c>
      <c r="B36" s="26"/>
      <c r="C36" s="26"/>
      <c r="D36" s="26"/>
      <c r="E36" s="26"/>
      <c r="F36" s="27"/>
    </row>
    <row r="37" spans="1:6" x14ac:dyDescent="0.25">
      <c r="A37" s="2" t="s">
        <v>1148</v>
      </c>
      <c r="B37" s="3" t="s">
        <v>1152</v>
      </c>
      <c r="C37" s="3" t="s">
        <v>1155</v>
      </c>
      <c r="D37" s="3" t="s">
        <v>1158</v>
      </c>
      <c r="E37" s="3" t="s">
        <v>1160</v>
      </c>
      <c r="F37" s="3" t="s">
        <v>705</v>
      </c>
    </row>
    <row r="38" spans="1:6" x14ac:dyDescent="0.25">
      <c r="A38" s="2" t="s">
        <v>1161</v>
      </c>
      <c r="B38" s="5" t="s">
        <v>1165</v>
      </c>
      <c r="C38" s="5" t="s">
        <v>1168</v>
      </c>
      <c r="D38" s="5" t="s">
        <v>1171</v>
      </c>
      <c r="E38" s="5" t="s">
        <v>1173</v>
      </c>
      <c r="F38" s="5" t="s">
        <v>1174</v>
      </c>
    </row>
    <row r="39" spans="1:6" x14ac:dyDescent="0.25">
      <c r="A39" s="2" t="s">
        <v>1175</v>
      </c>
      <c r="B39" s="3">
        <v>0</v>
      </c>
      <c r="C39" s="3">
        <v>0</v>
      </c>
      <c r="D39" s="3" t="s">
        <v>1179</v>
      </c>
      <c r="E39" s="3" t="s">
        <v>1180</v>
      </c>
      <c r="F39" s="3" t="s">
        <v>1181</v>
      </c>
    </row>
    <row r="40" spans="1:6" x14ac:dyDescent="0.25">
      <c r="A40" s="2" t="s">
        <v>1182</v>
      </c>
      <c r="B40" s="3" t="s">
        <v>1184</v>
      </c>
      <c r="C40" s="3" t="s">
        <v>1186</v>
      </c>
      <c r="D40" s="3">
        <v>0</v>
      </c>
      <c r="E40" s="3" t="s">
        <v>1188</v>
      </c>
      <c r="F40" s="3">
        <v>0</v>
      </c>
    </row>
    <row r="41" spans="1:6" x14ac:dyDescent="0.25">
      <c r="A41" s="2" t="s">
        <v>1189</v>
      </c>
      <c r="B41" s="5" t="s">
        <v>1192</v>
      </c>
      <c r="C41" s="5" t="s">
        <v>1194</v>
      </c>
      <c r="D41" s="3">
        <v>0</v>
      </c>
      <c r="E41" s="5" t="s">
        <v>1195</v>
      </c>
      <c r="F41" s="3">
        <v>0</v>
      </c>
    </row>
    <row r="42" spans="1:6" x14ac:dyDescent="0.25">
      <c r="A42" s="2" t="s">
        <v>1196</v>
      </c>
      <c r="B42" s="3" t="s">
        <v>250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 s="2" t="s">
        <v>1198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 s="2" t="s">
        <v>1199</v>
      </c>
      <c r="B44" s="5" t="s">
        <v>1201</v>
      </c>
      <c r="C44" s="5" t="s">
        <v>1203</v>
      </c>
      <c r="D44" s="5" t="s">
        <v>1205</v>
      </c>
      <c r="E44" s="3">
        <v>0</v>
      </c>
      <c r="F44" s="3">
        <v>0</v>
      </c>
    </row>
    <row r="45" spans="1:6" x14ac:dyDescent="0.25">
      <c r="A45" s="2" t="s">
        <v>1206</v>
      </c>
      <c r="B45" s="5" t="s">
        <v>1209</v>
      </c>
      <c r="C45" s="5" t="s">
        <v>1212</v>
      </c>
      <c r="D45" s="5" t="s">
        <v>1214</v>
      </c>
      <c r="E45" s="5" t="s">
        <v>1215</v>
      </c>
      <c r="F45" s="5" t="s">
        <v>1216</v>
      </c>
    </row>
    <row r="46" spans="1:6" x14ac:dyDescent="0.25">
      <c r="A46" s="2" t="s">
        <v>1217</v>
      </c>
      <c r="B46" s="5" t="s">
        <v>1221</v>
      </c>
      <c r="C46" s="5" t="s">
        <v>1224</v>
      </c>
      <c r="D46" s="5" t="s">
        <v>1226</v>
      </c>
      <c r="E46" s="5" t="s">
        <v>750</v>
      </c>
      <c r="F46" s="5" t="s">
        <v>751</v>
      </c>
    </row>
    <row r="47" spans="1:6" x14ac:dyDescent="0.25">
      <c r="A47" s="2" t="s">
        <v>1227</v>
      </c>
      <c r="B47" s="5" t="s">
        <v>1231</v>
      </c>
      <c r="C47" s="3" t="s">
        <v>1235</v>
      </c>
      <c r="D47" s="5" t="s">
        <v>1236</v>
      </c>
      <c r="E47" s="5" t="s">
        <v>1238</v>
      </c>
      <c r="F47" s="3" t="s">
        <v>1239</v>
      </c>
    </row>
    <row r="48" spans="1:6" x14ac:dyDescent="0.25">
      <c r="A48" s="4" t="s">
        <v>1240</v>
      </c>
      <c r="B48" s="3" t="s">
        <v>1243</v>
      </c>
      <c r="C48" s="3" t="s">
        <v>1246</v>
      </c>
      <c r="D48" s="5" t="s">
        <v>1249</v>
      </c>
      <c r="E48" s="5" t="s">
        <v>1251</v>
      </c>
      <c r="F48" s="3" t="s">
        <v>1252</v>
      </c>
    </row>
    <row r="49" spans="1:6" x14ac:dyDescent="0.25">
      <c r="A49" s="4" t="s">
        <v>1253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4" t="s">
        <v>1254</v>
      </c>
      <c r="B50" s="5" t="s">
        <v>1258</v>
      </c>
      <c r="C50" s="3" t="s">
        <v>1262</v>
      </c>
      <c r="D50" s="5" t="s">
        <v>1264</v>
      </c>
      <c r="E50" s="3" t="s">
        <v>1266</v>
      </c>
      <c r="F50" s="3" t="s">
        <v>483</v>
      </c>
    </row>
    <row r="51" spans="1:6" x14ac:dyDescent="0.25">
      <c r="A51" s="4" t="s">
        <v>1267</v>
      </c>
      <c r="B51" s="3" t="s">
        <v>56</v>
      </c>
      <c r="C51" s="3" t="s">
        <v>58</v>
      </c>
      <c r="D51" s="3" t="s">
        <v>59</v>
      </c>
      <c r="E51" s="3" t="s">
        <v>60</v>
      </c>
      <c r="F51" s="3" t="s">
        <v>1269</v>
      </c>
    </row>
    <row r="52" spans="1:6" x14ac:dyDescent="0.25">
      <c r="A52" s="4" t="s">
        <v>1270</v>
      </c>
      <c r="B52" s="3">
        <v>0</v>
      </c>
      <c r="C52" s="3">
        <v>0</v>
      </c>
      <c r="D52" s="5" t="s">
        <v>1274</v>
      </c>
      <c r="E52" s="3" t="s">
        <v>1276</v>
      </c>
      <c r="F52" s="3" t="s">
        <v>1277</v>
      </c>
    </row>
    <row r="53" spans="1:6" ht="28.5" x14ac:dyDescent="0.25">
      <c r="A53" s="4" t="s">
        <v>1278</v>
      </c>
      <c r="B53" s="5" t="s">
        <v>1282</v>
      </c>
      <c r="C53" s="5" t="s">
        <v>1285</v>
      </c>
      <c r="D53" s="3">
        <v>0</v>
      </c>
      <c r="E53" s="3">
        <v>0</v>
      </c>
      <c r="F53" s="3">
        <v>0</v>
      </c>
    </row>
    <row r="54" spans="1:6" x14ac:dyDescent="0.25">
      <c r="A54" s="4" t="s">
        <v>1286</v>
      </c>
      <c r="B54" s="3" t="s">
        <v>52</v>
      </c>
      <c r="C54" s="3" t="s">
        <v>56</v>
      </c>
      <c r="D54" s="3" t="s">
        <v>58</v>
      </c>
      <c r="E54" s="3" t="s">
        <v>59</v>
      </c>
      <c r="F54" s="3" t="s">
        <v>60</v>
      </c>
    </row>
  </sheetData>
  <mergeCells count="3">
    <mergeCell ref="A2:F2"/>
    <mergeCell ref="A24:F24"/>
    <mergeCell ref="A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2021-03-03T10:00:25Z</dcterms:modified>
  <cp:category/>
  <cp:contentStatus/>
</cp:coreProperties>
</file>