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HKEX\"/>
    </mc:Choice>
  </mc:AlternateContent>
  <xr:revisionPtr revIDLastSave="0" documentId="13_ncr:1_{CBD13FED-39ED-43AC-A644-CBA788E37BAD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10" r:id="rId1"/>
    <sheet name="Ratios" sheetId="7" r:id="rId2"/>
    <sheet name="Stock Price" sheetId="9" r:id="rId3"/>
    <sheet name="бухгалтерский баланс Q" sheetId="2" r:id="rId4"/>
    <sheet name="отчет о прибылях Q (2)" sheetId="8" r:id="rId5"/>
    <sheet name="отчет о прибылях Q" sheetId="4" r:id="rId6"/>
    <sheet name="движение денежных средств Q" sheetId="6" r:id="rId7"/>
    <sheet name="бухгалтерский баланс Y" sheetId="1" r:id="rId8"/>
    <sheet name="отчет о прибылях Y" sheetId="3" r:id="rId9"/>
    <sheet name="движение денежных средств Y" sheetId="5" r:id="rId10"/>
  </sheets>
  <calcPr calcId="191028"/>
  <pivotCaches>
    <pivotCache cacheId="0" r:id="rId11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9" l="1"/>
  <c r="D3" i="9"/>
  <c r="E3" i="9"/>
  <c r="C4" i="9"/>
  <c r="D4" i="9"/>
  <c r="E4" i="9"/>
  <c r="C5" i="9"/>
  <c r="D5" i="9"/>
  <c r="E5" i="9"/>
  <c r="C6" i="9"/>
  <c r="D6" i="9"/>
  <c r="E6" i="9"/>
  <c r="C7" i="9"/>
  <c r="D7" i="9"/>
  <c r="E7" i="9"/>
  <c r="C8" i="9"/>
  <c r="D8" i="9"/>
  <c r="E8" i="9"/>
  <c r="C9" i="9"/>
  <c r="D9" i="9"/>
  <c r="E9" i="9"/>
  <c r="C10" i="9"/>
  <c r="D10" i="9"/>
  <c r="E10" i="9"/>
  <c r="C11" i="9"/>
  <c r="D11" i="9"/>
  <c r="E11" i="9"/>
  <c r="C12" i="9"/>
  <c r="D12" i="9"/>
  <c r="E12" i="9"/>
  <c r="C13" i="9"/>
  <c r="D13" i="9"/>
  <c r="E13" i="9"/>
  <c r="C14" i="9"/>
  <c r="D14" i="9"/>
  <c r="E14" i="9"/>
  <c r="C15" i="9"/>
  <c r="D15" i="9"/>
  <c r="E15" i="9"/>
  <c r="C16" i="9"/>
  <c r="D16" i="9"/>
  <c r="E16" i="9"/>
  <c r="C17" i="9"/>
  <c r="D17" i="9"/>
  <c r="E17" i="9"/>
  <c r="C18" i="9"/>
  <c r="D18" i="9"/>
  <c r="E18" i="9"/>
  <c r="C19" i="9"/>
  <c r="D19" i="9"/>
  <c r="E19" i="9"/>
  <c r="C20" i="9"/>
  <c r="D20" i="9"/>
  <c r="E20" i="9"/>
  <c r="C21" i="9"/>
  <c r="D21" i="9"/>
  <c r="E21" i="9"/>
  <c r="C22" i="9"/>
  <c r="D22" i="9"/>
  <c r="E22" i="9"/>
  <c r="C23" i="9"/>
  <c r="D23" i="9"/>
  <c r="E23" i="9"/>
  <c r="C24" i="9"/>
  <c r="D24" i="9"/>
  <c r="E24" i="9"/>
  <c r="C25" i="9"/>
  <c r="D25" i="9"/>
  <c r="E25" i="9"/>
  <c r="C26" i="9"/>
  <c r="D26" i="9"/>
  <c r="E26" i="9"/>
  <c r="C27" i="9"/>
  <c r="D27" i="9"/>
  <c r="E27" i="9"/>
  <c r="C28" i="9"/>
  <c r="D28" i="9"/>
  <c r="E28" i="9"/>
  <c r="C29" i="9"/>
  <c r="D29" i="9"/>
  <c r="E29" i="9"/>
  <c r="C30" i="9"/>
  <c r="D30" i="9"/>
  <c r="E30" i="9"/>
  <c r="C31" i="9"/>
  <c r="D31" i="9"/>
  <c r="E31" i="9"/>
  <c r="C32" i="9"/>
  <c r="D32" i="9"/>
  <c r="E32" i="9"/>
  <c r="C33" i="9"/>
  <c r="D33" i="9"/>
  <c r="E33" i="9"/>
  <c r="C34" i="9"/>
  <c r="D34" i="9"/>
  <c r="E34" i="9"/>
  <c r="C35" i="9"/>
  <c r="D35" i="9"/>
  <c r="E35" i="9"/>
  <c r="C36" i="9"/>
  <c r="D36" i="9"/>
  <c r="E36" i="9"/>
  <c r="C37" i="9"/>
  <c r="D37" i="9"/>
  <c r="E37" i="9"/>
  <c r="C38" i="9"/>
  <c r="D38" i="9"/>
  <c r="E38" i="9"/>
  <c r="C39" i="9"/>
  <c r="D39" i="9"/>
  <c r="E39" i="9"/>
  <c r="C40" i="9"/>
  <c r="D40" i="9"/>
  <c r="E40" i="9"/>
  <c r="C41" i="9"/>
  <c r="D41" i="9"/>
  <c r="E41" i="9"/>
  <c r="C42" i="9"/>
  <c r="D42" i="9"/>
  <c r="E42" i="9"/>
  <c r="C43" i="9"/>
  <c r="D43" i="9"/>
  <c r="E43" i="9"/>
  <c r="C44" i="9"/>
  <c r="D44" i="9"/>
  <c r="E44" i="9"/>
  <c r="C45" i="9"/>
  <c r="D45" i="9"/>
  <c r="E45" i="9"/>
  <c r="C46" i="9"/>
  <c r="D46" i="9"/>
  <c r="E46" i="9"/>
  <c r="C47" i="9"/>
  <c r="D47" i="9"/>
  <c r="E47" i="9"/>
  <c r="C48" i="9"/>
  <c r="D48" i="9"/>
  <c r="E48" i="9"/>
  <c r="C49" i="9"/>
  <c r="D49" i="9"/>
  <c r="E49" i="9"/>
  <c r="C50" i="9"/>
  <c r="D50" i="9"/>
  <c r="E50" i="9"/>
  <c r="C51" i="9"/>
  <c r="D51" i="9"/>
  <c r="E51" i="9"/>
  <c r="C52" i="9"/>
  <c r="D52" i="9"/>
  <c r="E52" i="9"/>
  <c r="C53" i="9"/>
  <c r="D53" i="9"/>
  <c r="E53" i="9"/>
  <c r="C54" i="9"/>
  <c r="D54" i="9"/>
  <c r="E54" i="9"/>
  <c r="C55" i="9"/>
  <c r="D55" i="9"/>
  <c r="E55" i="9"/>
  <c r="C56" i="9"/>
  <c r="D56" i="9"/>
  <c r="E56" i="9"/>
  <c r="C57" i="9"/>
  <c r="D57" i="9"/>
  <c r="E57" i="9"/>
  <c r="C58" i="9"/>
  <c r="D58" i="9"/>
  <c r="E58" i="9"/>
  <c r="C59" i="9"/>
  <c r="D59" i="9"/>
  <c r="E59" i="9"/>
  <c r="C60" i="9"/>
  <c r="D60" i="9"/>
  <c r="E60" i="9"/>
  <c r="C61" i="9"/>
  <c r="D61" i="9"/>
  <c r="E61" i="9"/>
  <c r="C62" i="9"/>
  <c r="D62" i="9"/>
  <c r="E62" i="9"/>
  <c r="C63" i="9"/>
  <c r="D63" i="9"/>
  <c r="E63" i="9"/>
  <c r="C64" i="9"/>
  <c r="D64" i="9"/>
  <c r="E64" i="9"/>
  <c r="C65" i="9"/>
  <c r="D65" i="9"/>
  <c r="E65" i="9"/>
  <c r="C66" i="9"/>
  <c r="D66" i="9"/>
  <c r="E66" i="9"/>
  <c r="C67" i="9"/>
  <c r="D67" i="9"/>
  <c r="E67" i="9"/>
  <c r="C68" i="9"/>
  <c r="D68" i="9"/>
  <c r="E68" i="9"/>
  <c r="C69" i="9"/>
  <c r="D69" i="9"/>
  <c r="E69" i="9"/>
  <c r="C70" i="9"/>
  <c r="D70" i="9"/>
  <c r="E70" i="9"/>
  <c r="C71" i="9"/>
  <c r="D71" i="9"/>
  <c r="E71" i="9"/>
  <c r="C72" i="9"/>
  <c r="D72" i="9"/>
  <c r="E72" i="9"/>
  <c r="C73" i="9"/>
  <c r="D73" i="9"/>
  <c r="E73" i="9"/>
  <c r="C74" i="9"/>
  <c r="D74" i="9"/>
  <c r="E74" i="9"/>
  <c r="C75" i="9"/>
  <c r="D75" i="9"/>
  <c r="E75" i="9"/>
  <c r="C76" i="9"/>
  <c r="D76" i="9"/>
  <c r="E76" i="9"/>
  <c r="C77" i="9"/>
  <c r="D77" i="9"/>
  <c r="E77" i="9"/>
  <c r="C78" i="9"/>
  <c r="D78" i="9"/>
  <c r="E78" i="9"/>
  <c r="C79" i="9"/>
  <c r="D79" i="9"/>
  <c r="E79" i="9"/>
  <c r="C80" i="9"/>
  <c r="D80" i="9"/>
  <c r="E80" i="9"/>
  <c r="C81" i="9"/>
  <c r="D81" i="9"/>
  <c r="E81" i="9"/>
  <c r="C82" i="9"/>
  <c r="D82" i="9"/>
  <c r="E82" i="9"/>
  <c r="C83" i="9"/>
  <c r="D83" i="9"/>
  <c r="E83" i="9"/>
  <c r="C84" i="9"/>
  <c r="D84" i="9"/>
  <c r="E84" i="9"/>
  <c r="C85" i="9"/>
  <c r="D85" i="9"/>
  <c r="E85" i="9"/>
  <c r="C86" i="9"/>
  <c r="D86" i="9"/>
  <c r="E86" i="9"/>
  <c r="C87" i="9"/>
  <c r="D87" i="9"/>
  <c r="E87" i="9"/>
  <c r="C88" i="9"/>
  <c r="D88" i="9"/>
  <c r="E88" i="9"/>
  <c r="C89" i="9"/>
  <c r="D89" i="9"/>
  <c r="E89" i="9"/>
  <c r="C90" i="9"/>
  <c r="D90" i="9"/>
  <c r="E90" i="9"/>
  <c r="C91" i="9"/>
  <c r="D91" i="9"/>
  <c r="E91" i="9"/>
  <c r="C92" i="9"/>
  <c r="D92" i="9"/>
  <c r="E92" i="9"/>
  <c r="C93" i="9"/>
  <c r="D93" i="9"/>
  <c r="E93" i="9"/>
  <c r="C94" i="9"/>
  <c r="D94" i="9"/>
  <c r="E94" i="9"/>
  <c r="C95" i="9"/>
  <c r="D95" i="9"/>
  <c r="E95" i="9"/>
  <c r="C96" i="9"/>
  <c r="D96" i="9"/>
  <c r="E96" i="9"/>
  <c r="C97" i="9"/>
  <c r="D97" i="9"/>
  <c r="E97" i="9"/>
  <c r="C98" i="9"/>
  <c r="D98" i="9"/>
  <c r="E98" i="9"/>
  <c r="C99" i="9"/>
  <c r="D99" i="9"/>
  <c r="E99" i="9"/>
  <c r="C100" i="9"/>
  <c r="D100" i="9"/>
  <c r="E100" i="9"/>
  <c r="C101" i="9"/>
  <c r="D101" i="9"/>
  <c r="E101" i="9"/>
  <c r="C102" i="9"/>
  <c r="D102" i="9"/>
  <c r="E102" i="9"/>
  <c r="C103" i="9"/>
  <c r="D103" i="9"/>
  <c r="E103" i="9"/>
  <c r="C104" i="9"/>
  <c r="D104" i="9"/>
  <c r="E104" i="9"/>
  <c r="C105" i="9"/>
  <c r="D105" i="9"/>
  <c r="E105" i="9"/>
  <c r="C106" i="9"/>
  <c r="D106" i="9"/>
  <c r="E106" i="9"/>
  <c r="C107" i="9"/>
  <c r="D107" i="9"/>
  <c r="E107" i="9"/>
  <c r="C108" i="9"/>
  <c r="D108" i="9"/>
  <c r="E108" i="9"/>
  <c r="C109" i="9"/>
  <c r="D109" i="9"/>
  <c r="E109" i="9"/>
  <c r="C110" i="9"/>
  <c r="D110" i="9"/>
  <c r="E110" i="9"/>
  <c r="C111" i="9"/>
  <c r="D111" i="9"/>
  <c r="E111" i="9"/>
  <c r="C112" i="9"/>
  <c r="D112" i="9"/>
  <c r="E112" i="9"/>
  <c r="C113" i="9"/>
  <c r="D113" i="9"/>
  <c r="E113" i="9"/>
  <c r="C114" i="9"/>
  <c r="D114" i="9"/>
  <c r="E114" i="9"/>
  <c r="C115" i="9"/>
  <c r="D115" i="9"/>
  <c r="E115" i="9"/>
  <c r="C116" i="9"/>
  <c r="D116" i="9"/>
  <c r="E116" i="9"/>
  <c r="C117" i="9"/>
  <c r="D117" i="9"/>
  <c r="E117" i="9"/>
  <c r="C118" i="9"/>
  <c r="D118" i="9"/>
  <c r="E118" i="9"/>
  <c r="C119" i="9"/>
  <c r="D119" i="9"/>
  <c r="E119" i="9"/>
  <c r="C120" i="9"/>
  <c r="D120" i="9"/>
  <c r="E120" i="9"/>
  <c r="C121" i="9"/>
  <c r="D121" i="9"/>
  <c r="E121" i="9"/>
  <c r="C122" i="9"/>
  <c r="D122" i="9"/>
  <c r="E122" i="9"/>
  <c r="C123" i="9"/>
  <c r="D123" i="9"/>
  <c r="E123" i="9"/>
  <c r="C124" i="9"/>
  <c r="D124" i="9"/>
  <c r="E124" i="9"/>
  <c r="C125" i="9"/>
  <c r="D125" i="9"/>
  <c r="E125" i="9"/>
  <c r="C126" i="9"/>
  <c r="D126" i="9"/>
  <c r="E126" i="9"/>
  <c r="C127" i="9"/>
  <c r="D127" i="9"/>
  <c r="E127" i="9"/>
  <c r="C128" i="9"/>
  <c r="D128" i="9"/>
  <c r="E128" i="9"/>
  <c r="C129" i="9"/>
  <c r="D129" i="9"/>
  <c r="E129" i="9"/>
  <c r="C130" i="9"/>
  <c r="D130" i="9"/>
  <c r="E130" i="9"/>
  <c r="C131" i="9"/>
  <c r="D131" i="9"/>
  <c r="E131" i="9"/>
  <c r="C132" i="9"/>
  <c r="D132" i="9"/>
  <c r="E132" i="9"/>
  <c r="C133" i="9"/>
  <c r="D133" i="9"/>
  <c r="E133" i="9"/>
  <c r="C134" i="9"/>
  <c r="D134" i="9"/>
  <c r="E134" i="9"/>
  <c r="C135" i="9"/>
  <c r="D135" i="9"/>
  <c r="E135" i="9"/>
  <c r="C136" i="9"/>
  <c r="D136" i="9"/>
  <c r="E136" i="9"/>
  <c r="C137" i="9"/>
  <c r="D137" i="9"/>
  <c r="E137" i="9"/>
  <c r="C138" i="9"/>
  <c r="D138" i="9"/>
  <c r="E138" i="9"/>
  <c r="C139" i="9"/>
  <c r="D139" i="9"/>
  <c r="E139" i="9"/>
  <c r="C140" i="9"/>
  <c r="D140" i="9"/>
  <c r="E140" i="9"/>
  <c r="C141" i="9"/>
  <c r="D141" i="9"/>
  <c r="E141" i="9"/>
  <c r="C142" i="9"/>
  <c r="D142" i="9"/>
  <c r="E142" i="9"/>
  <c r="C143" i="9"/>
  <c r="D143" i="9"/>
  <c r="E143" i="9"/>
  <c r="C144" i="9"/>
  <c r="D144" i="9"/>
  <c r="E144" i="9"/>
  <c r="C145" i="9"/>
  <c r="D145" i="9"/>
  <c r="E145" i="9"/>
  <c r="C146" i="9"/>
  <c r="D146" i="9"/>
  <c r="E146" i="9"/>
  <c r="C147" i="9"/>
  <c r="D147" i="9"/>
  <c r="E147" i="9"/>
  <c r="C148" i="9"/>
  <c r="D148" i="9"/>
  <c r="E148" i="9"/>
  <c r="C149" i="9"/>
  <c r="D149" i="9"/>
  <c r="E149" i="9"/>
  <c r="C150" i="9"/>
  <c r="D150" i="9"/>
  <c r="E150" i="9"/>
  <c r="C151" i="9"/>
  <c r="D151" i="9"/>
  <c r="E151" i="9"/>
  <c r="C152" i="9"/>
  <c r="D152" i="9"/>
  <c r="E152" i="9"/>
  <c r="C153" i="9"/>
  <c r="D153" i="9"/>
  <c r="E153" i="9"/>
  <c r="C154" i="9"/>
  <c r="D154" i="9"/>
  <c r="E154" i="9"/>
  <c r="C155" i="9"/>
  <c r="D155" i="9"/>
  <c r="E155" i="9"/>
  <c r="C156" i="9"/>
  <c r="D156" i="9"/>
  <c r="E156" i="9"/>
  <c r="C157" i="9"/>
  <c r="D157" i="9"/>
  <c r="E157" i="9"/>
  <c r="C158" i="9"/>
  <c r="D158" i="9"/>
  <c r="E158" i="9"/>
  <c r="C159" i="9"/>
  <c r="D159" i="9"/>
  <c r="E159" i="9"/>
  <c r="C160" i="9"/>
  <c r="D160" i="9"/>
  <c r="E160" i="9"/>
  <c r="C161" i="9"/>
  <c r="D161" i="9"/>
  <c r="E161" i="9"/>
  <c r="C162" i="9"/>
  <c r="D162" i="9"/>
  <c r="E162" i="9"/>
  <c r="C163" i="9"/>
  <c r="D163" i="9"/>
  <c r="E163" i="9"/>
  <c r="C164" i="9"/>
  <c r="D164" i="9"/>
  <c r="E164" i="9"/>
  <c r="C165" i="9"/>
  <c r="D165" i="9"/>
  <c r="E165" i="9"/>
  <c r="C166" i="9"/>
  <c r="D166" i="9"/>
  <c r="E166" i="9"/>
  <c r="C167" i="9"/>
  <c r="D167" i="9"/>
  <c r="E167" i="9"/>
  <c r="C168" i="9"/>
  <c r="D168" i="9"/>
  <c r="E168" i="9"/>
  <c r="C169" i="9"/>
  <c r="D169" i="9"/>
  <c r="E169" i="9"/>
  <c r="C170" i="9"/>
  <c r="D170" i="9"/>
  <c r="E170" i="9"/>
  <c r="C171" i="9"/>
  <c r="D171" i="9"/>
  <c r="E171" i="9"/>
  <c r="C172" i="9"/>
  <c r="D172" i="9"/>
  <c r="E172" i="9"/>
  <c r="C173" i="9"/>
  <c r="D173" i="9"/>
  <c r="E173" i="9"/>
  <c r="C174" i="9"/>
  <c r="D174" i="9"/>
  <c r="E174" i="9"/>
  <c r="C175" i="9"/>
  <c r="D175" i="9"/>
  <c r="E175" i="9"/>
  <c r="C176" i="9"/>
  <c r="D176" i="9"/>
  <c r="E176" i="9"/>
  <c r="C177" i="9"/>
  <c r="D177" i="9"/>
  <c r="E177" i="9"/>
  <c r="C178" i="9"/>
  <c r="D178" i="9"/>
  <c r="E178" i="9"/>
  <c r="C179" i="9"/>
  <c r="D179" i="9"/>
  <c r="E179" i="9"/>
  <c r="C180" i="9"/>
  <c r="D180" i="9"/>
  <c r="E180" i="9"/>
  <c r="C181" i="9"/>
  <c r="D181" i="9"/>
  <c r="E181" i="9"/>
  <c r="C182" i="9"/>
  <c r="D182" i="9"/>
  <c r="E182" i="9"/>
  <c r="C183" i="9"/>
  <c r="D183" i="9"/>
  <c r="E183" i="9"/>
  <c r="C184" i="9"/>
  <c r="D184" i="9"/>
  <c r="E184" i="9"/>
  <c r="C185" i="9"/>
  <c r="D185" i="9"/>
  <c r="E185" i="9"/>
  <c r="C186" i="9"/>
  <c r="D186" i="9"/>
  <c r="E186" i="9"/>
  <c r="C187" i="9"/>
  <c r="D187" i="9"/>
  <c r="E187" i="9"/>
  <c r="C188" i="9"/>
  <c r="D188" i="9"/>
  <c r="E188" i="9"/>
  <c r="C189" i="9"/>
  <c r="D189" i="9"/>
  <c r="E189" i="9"/>
  <c r="C190" i="9"/>
  <c r="D190" i="9"/>
  <c r="E190" i="9"/>
  <c r="C191" i="9"/>
  <c r="D191" i="9"/>
  <c r="E191" i="9"/>
  <c r="C192" i="9"/>
  <c r="D192" i="9"/>
  <c r="E192" i="9"/>
  <c r="C193" i="9"/>
  <c r="D193" i="9"/>
  <c r="E193" i="9"/>
  <c r="C194" i="9"/>
  <c r="D194" i="9"/>
  <c r="E194" i="9"/>
  <c r="C195" i="9"/>
  <c r="D195" i="9"/>
  <c r="E195" i="9"/>
  <c r="C196" i="9"/>
  <c r="D196" i="9"/>
  <c r="E196" i="9"/>
  <c r="C197" i="9"/>
  <c r="D197" i="9"/>
  <c r="E197" i="9"/>
  <c r="C198" i="9"/>
  <c r="D198" i="9"/>
  <c r="E198" i="9"/>
  <c r="C199" i="9"/>
  <c r="D199" i="9"/>
  <c r="E199" i="9"/>
  <c r="C200" i="9"/>
  <c r="D200" i="9"/>
  <c r="E200" i="9"/>
  <c r="C201" i="9"/>
  <c r="D201" i="9"/>
  <c r="E201" i="9"/>
  <c r="C202" i="9"/>
  <c r="D202" i="9"/>
  <c r="E202" i="9"/>
  <c r="C203" i="9"/>
  <c r="D203" i="9"/>
  <c r="E203" i="9"/>
  <c r="C204" i="9"/>
  <c r="D204" i="9"/>
  <c r="E204" i="9"/>
  <c r="C205" i="9"/>
  <c r="D205" i="9"/>
  <c r="E205" i="9"/>
  <c r="C206" i="9"/>
  <c r="D206" i="9"/>
  <c r="E206" i="9"/>
  <c r="C207" i="9"/>
  <c r="D207" i="9"/>
  <c r="E207" i="9"/>
  <c r="C208" i="9"/>
  <c r="D208" i="9"/>
  <c r="E208" i="9"/>
  <c r="C209" i="9"/>
  <c r="D209" i="9"/>
  <c r="E209" i="9"/>
  <c r="C210" i="9"/>
  <c r="D210" i="9"/>
  <c r="E210" i="9"/>
  <c r="C211" i="9"/>
  <c r="D211" i="9"/>
  <c r="E211" i="9"/>
  <c r="C212" i="9"/>
  <c r="D212" i="9"/>
  <c r="E212" i="9"/>
  <c r="C213" i="9"/>
  <c r="D213" i="9"/>
  <c r="E213" i="9"/>
  <c r="C214" i="9"/>
  <c r="D214" i="9"/>
  <c r="E214" i="9"/>
  <c r="C215" i="9"/>
  <c r="D215" i="9"/>
  <c r="E215" i="9"/>
  <c r="C216" i="9"/>
  <c r="D216" i="9"/>
  <c r="E216" i="9"/>
  <c r="C217" i="9"/>
  <c r="D217" i="9"/>
  <c r="E217" i="9"/>
  <c r="C218" i="9"/>
  <c r="D218" i="9"/>
  <c r="E218" i="9"/>
  <c r="C219" i="9"/>
  <c r="D219" i="9"/>
  <c r="E219" i="9"/>
  <c r="C220" i="9"/>
  <c r="D220" i="9"/>
  <c r="E220" i="9"/>
  <c r="C221" i="9"/>
  <c r="D221" i="9"/>
  <c r="E221" i="9"/>
  <c r="C222" i="9"/>
  <c r="D222" i="9"/>
  <c r="E222" i="9"/>
  <c r="C223" i="9"/>
  <c r="D223" i="9"/>
  <c r="E223" i="9"/>
  <c r="C224" i="9"/>
  <c r="D224" i="9"/>
  <c r="E224" i="9"/>
  <c r="C225" i="9"/>
  <c r="D225" i="9"/>
  <c r="E225" i="9"/>
  <c r="C226" i="9"/>
  <c r="D226" i="9"/>
  <c r="E226" i="9"/>
  <c r="C227" i="9"/>
  <c r="D227" i="9"/>
  <c r="E227" i="9"/>
  <c r="C228" i="9"/>
  <c r="D228" i="9"/>
  <c r="E228" i="9"/>
  <c r="C229" i="9"/>
  <c r="D229" i="9"/>
  <c r="E229" i="9"/>
  <c r="C230" i="9"/>
  <c r="D230" i="9"/>
  <c r="E230" i="9"/>
  <c r="C231" i="9"/>
  <c r="D231" i="9"/>
  <c r="E231" i="9"/>
  <c r="C232" i="9"/>
  <c r="D232" i="9"/>
  <c r="E232" i="9"/>
  <c r="C233" i="9"/>
  <c r="D233" i="9"/>
  <c r="E233" i="9"/>
  <c r="C234" i="9"/>
  <c r="D234" i="9"/>
  <c r="E234" i="9"/>
  <c r="C235" i="9"/>
  <c r="D235" i="9"/>
  <c r="E235" i="9"/>
  <c r="C236" i="9"/>
  <c r="D236" i="9"/>
  <c r="E236" i="9"/>
  <c r="C237" i="9"/>
  <c r="D237" i="9"/>
  <c r="E237" i="9"/>
  <c r="C238" i="9"/>
  <c r="D238" i="9"/>
  <c r="E238" i="9"/>
  <c r="C239" i="9"/>
  <c r="D239" i="9"/>
  <c r="E239" i="9"/>
  <c r="C240" i="9"/>
  <c r="D240" i="9"/>
  <c r="E240" i="9"/>
  <c r="C241" i="9"/>
  <c r="D241" i="9"/>
  <c r="E241" i="9"/>
  <c r="C242" i="9"/>
  <c r="D242" i="9"/>
  <c r="E242" i="9"/>
  <c r="C243" i="9"/>
  <c r="D243" i="9"/>
  <c r="E243" i="9"/>
  <c r="D2" i="9"/>
  <c r="E2" i="9" s="1"/>
  <c r="C2" i="9"/>
  <c r="C19" i="7"/>
  <c r="D19" i="7"/>
  <c r="E19" i="7"/>
  <c r="F19" i="7"/>
  <c r="G19" i="7"/>
  <c r="B19" i="7"/>
  <c r="E38" i="7"/>
  <c r="B38" i="7"/>
  <c r="G36" i="7"/>
  <c r="F36" i="7"/>
  <c r="E36" i="7"/>
  <c r="D36" i="7"/>
  <c r="C36" i="7"/>
  <c r="B36" i="7"/>
  <c r="G33" i="7"/>
  <c r="F33" i="7"/>
  <c r="E33" i="7"/>
  <c r="D33" i="7"/>
  <c r="C33" i="7"/>
  <c r="G31" i="7"/>
  <c r="F31" i="7"/>
  <c r="E31" i="7"/>
  <c r="D31" i="7"/>
  <c r="C31" i="7"/>
  <c r="B31" i="7"/>
  <c r="E27" i="7"/>
  <c r="B27" i="7"/>
  <c r="C8" i="7"/>
  <c r="B8" i="7"/>
  <c r="G5" i="7"/>
  <c r="F5" i="7"/>
  <c r="E5" i="7"/>
  <c r="D5" i="7"/>
  <c r="C5" i="7"/>
  <c r="B5" i="7"/>
  <c r="C3" i="7"/>
  <c r="D3" i="7"/>
  <c r="E3" i="7"/>
  <c r="F3" i="7"/>
  <c r="G3" i="7"/>
  <c r="B3" i="7"/>
  <c r="G39" i="7"/>
  <c r="F39" i="7"/>
  <c r="E39" i="7"/>
  <c r="D39" i="7"/>
  <c r="C39" i="7"/>
  <c r="B39" i="7"/>
  <c r="G34" i="7"/>
  <c r="F34" i="7"/>
  <c r="E34" i="7"/>
  <c r="D34" i="7"/>
  <c r="C34" i="7"/>
  <c r="B34" i="7"/>
  <c r="G28" i="7"/>
  <c r="F28" i="7"/>
  <c r="E28" i="7"/>
  <c r="D28" i="7"/>
  <c r="C28" i="7"/>
  <c r="B28" i="7"/>
  <c r="G25" i="7"/>
  <c r="G29" i="7" s="1"/>
  <c r="F25" i="7"/>
  <c r="F29" i="7" s="1"/>
  <c r="E25" i="7"/>
  <c r="E29" i="7" s="1"/>
  <c r="D25" i="7"/>
  <c r="D29" i="7" s="1"/>
  <c r="C25" i="7"/>
  <c r="C29" i="7" s="1"/>
  <c r="B25" i="7"/>
  <c r="B29" i="7" s="1"/>
  <c r="G20" i="7"/>
  <c r="F20" i="7"/>
  <c r="E20" i="7"/>
  <c r="D20" i="7"/>
  <c r="C20" i="7"/>
  <c r="B20" i="7"/>
  <c r="G6" i="7"/>
  <c r="F6" i="7"/>
  <c r="E6" i="7"/>
  <c r="D6" i="7"/>
  <c r="C6" i="7"/>
  <c r="B6" i="7"/>
</calcChain>
</file>

<file path=xl/sharedStrings.xml><?xml version="1.0" encoding="utf-8"?>
<sst xmlns="http://schemas.openxmlformats.org/spreadsheetml/2006/main" count="1339" uniqueCount="598">
  <si>
    <t>比例</t>
  </si>
  <si>
    <t>流动资产合计</t>
  </si>
  <si>
    <t>in same units</t>
  </si>
  <si>
    <t>流动负债合计</t>
  </si>
  <si>
    <t>Current ratio</t>
  </si>
  <si>
    <t>现金及现金等价物</t>
  </si>
  <si>
    <t>以公允价值计量且其变动计入当期损益的金融资产(流动)</t>
  </si>
  <si>
    <t>衍生金融资产(流动)</t>
  </si>
  <si>
    <t>可供出售金融资产(流动)</t>
  </si>
  <si>
    <t>持有至到期投资(流动)</t>
  </si>
  <si>
    <t>流动资产其他项目</t>
  </si>
  <si>
    <t>Total</t>
  </si>
  <si>
    <t>Cash ratio</t>
  </si>
  <si>
    <t>净利润</t>
  </si>
  <si>
    <t>非流动负债合计</t>
  </si>
  <si>
    <t>average long-term liabilities</t>
  </si>
  <si>
    <t>股东权益合计</t>
  </si>
  <si>
    <t>average equity</t>
  </si>
  <si>
    <t>Return on investment</t>
  </si>
  <si>
    <t>营业收入(计算)</t>
  </si>
  <si>
    <t>毛利(计算)</t>
  </si>
  <si>
    <t>Gross profit margin</t>
  </si>
  <si>
    <t>负债总额(元)</t>
  </si>
  <si>
    <t>Debt to equity ratio</t>
  </si>
  <si>
    <t>Average stock price</t>
  </si>
  <si>
    <t>n\a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</si>
  <si>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</si>
  <si>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</si>
  <si>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</si>
  <si>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</si>
  <si>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</si>
  <si>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</si>
  <si>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</si>
  <si>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</si>
  <si>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截止日期</t>
  </si>
  <si>
    <t>20-06-30</t>
  </si>
  <si>
    <t>19-12-31</t>
  </si>
  <si>
    <t>19-06-30</t>
  </si>
  <si>
    <t>18-12-31</t>
  </si>
  <si>
    <t>17-12-31</t>
  </si>
  <si>
    <t>16-12-31</t>
  </si>
  <si>
    <t>流动资产(元)</t>
  </si>
  <si>
    <t>1.92亿</t>
  </si>
  <si>
    <t>1.24亿</t>
  </si>
  <si>
    <t>5593.67万</t>
  </si>
  <si>
    <t>4045.50万</t>
  </si>
  <si>
    <t>7893.08万</t>
  </si>
  <si>
    <t>3023.09万</t>
  </si>
  <si>
    <t>受限制存款及现金</t>
  </si>
  <si>
    <t>913.44万</t>
  </si>
  <si>
    <t>895.78万</t>
  </si>
  <si>
    <t>879.66万</t>
  </si>
  <si>
    <t>876.20万</t>
  </si>
  <si>
    <t>835.91万</t>
  </si>
  <si>
    <t>894.51万</t>
  </si>
  <si>
    <t>应收账款及票据</t>
  </si>
  <si>
    <t>1.56亿</t>
  </si>
  <si>
    <t>1.82亿</t>
  </si>
  <si>
    <t>2.03亿</t>
  </si>
  <si>
    <t>2.24亿</t>
  </si>
  <si>
    <t>2.28亿</t>
  </si>
  <si>
    <t>1.17亿</t>
  </si>
  <si>
    <t>应收关联公司款项</t>
  </si>
  <si>
    <t>127.79万</t>
  </si>
  <si>
    <t>262.64万</t>
  </si>
  <si>
    <t>1.87亿</t>
  </si>
  <si>
    <t>2.16亿</t>
  </si>
  <si>
    <t>1.51亿</t>
  </si>
  <si>
    <t>5961.10万</t>
  </si>
  <si>
    <t>预付款项、按金及其他应收款项(流动)</t>
  </si>
  <si>
    <t>900.38万</t>
  </si>
  <si>
    <t>1145.70万</t>
  </si>
  <si>
    <t>1401.03万</t>
  </si>
  <si>
    <t>2175.17万</t>
  </si>
  <si>
    <t>2443.36万</t>
  </si>
  <si>
    <t>1508.86万</t>
  </si>
  <si>
    <t>可收回本期税项</t>
  </si>
  <si>
    <t>存货</t>
  </si>
  <si>
    <t>1.34亿</t>
  </si>
  <si>
    <t>1.14亿</t>
  </si>
  <si>
    <t>1.64亿</t>
  </si>
  <si>
    <t>1.95亿</t>
  </si>
  <si>
    <t>1.79亿</t>
  </si>
  <si>
    <t>1.62亿</t>
  </si>
  <si>
    <t>5.01亿</t>
  </si>
  <si>
    <t>4.43亿</t>
  </si>
  <si>
    <t>6.32亿</t>
  </si>
  <si>
    <t>7.06亿</t>
  </si>
  <si>
    <t>6.70亿</t>
  </si>
  <si>
    <t>3.92亿</t>
  </si>
  <si>
    <t>非流动资产(元)</t>
  </si>
  <si>
    <t>物业、厂房及设备</t>
  </si>
  <si>
    <t>8292.76万</t>
  </si>
  <si>
    <t>9307.96万</t>
  </si>
  <si>
    <t>1.02亿</t>
  </si>
  <si>
    <t>6028.43万</t>
  </si>
  <si>
    <t>5625.09万</t>
  </si>
  <si>
    <t>4681.87万</t>
  </si>
  <si>
    <t>投资物业</t>
  </si>
  <si>
    <t>预付款项、按金及其他应收款项(非流动)</t>
  </si>
  <si>
    <t>357.25万</t>
  </si>
  <si>
    <t>418.24万</t>
  </si>
  <si>
    <t>386.43万</t>
  </si>
  <si>
    <t>208.10万</t>
  </si>
  <si>
    <t>418.04万</t>
  </si>
  <si>
    <t>415.14万</t>
  </si>
  <si>
    <t>土地使用权</t>
  </si>
  <si>
    <t>商誉及无形资产</t>
  </si>
  <si>
    <t>255.95万</t>
  </si>
  <si>
    <t>307.97万</t>
  </si>
  <si>
    <t>385.91万</t>
  </si>
  <si>
    <t>168.93万</t>
  </si>
  <si>
    <t>167.77万</t>
  </si>
  <si>
    <t>其中:商誉</t>
  </si>
  <si>
    <t>无形资产</t>
  </si>
  <si>
    <t>于联营和合营公司投资</t>
  </si>
  <si>
    <t>于附属公司投资</t>
  </si>
  <si>
    <t>以公允价值计量且其变动计入当期损益的金融资产(非流动)</t>
  </si>
  <si>
    <t>衍生金融资产(非流动)</t>
  </si>
  <si>
    <t>可供出售金融资产(非流动)</t>
  </si>
  <si>
    <t>持有至到期投资(非流动)</t>
  </si>
  <si>
    <t>递延税项资产</t>
  </si>
  <si>
    <t>817.80万</t>
  </si>
  <si>
    <t>454.88万</t>
  </si>
  <si>
    <t>538.18万</t>
  </si>
  <si>
    <t>473.76万</t>
  </si>
  <si>
    <t>214.66万</t>
  </si>
  <si>
    <t>179.08万</t>
  </si>
  <si>
    <t>非流动资产其他项目</t>
  </si>
  <si>
    <t>非流动资产合计</t>
  </si>
  <si>
    <t>9723.75万</t>
  </si>
  <si>
    <t>1.05亿</t>
  </si>
  <si>
    <t>1.15亿</t>
  </si>
  <si>
    <t>6879.22万</t>
  </si>
  <si>
    <t>6425.56万</t>
  </si>
  <si>
    <t>5276.09万</t>
  </si>
  <si>
    <t>资产总额(元)</t>
  </si>
  <si>
    <t>5.98亿</t>
  </si>
  <si>
    <t>5.48亿</t>
  </si>
  <si>
    <t>7.47亿</t>
  </si>
  <si>
    <t>7.75亿</t>
  </si>
  <si>
    <t>7.35亿</t>
  </si>
  <si>
    <t>4.45亿</t>
  </si>
  <si>
    <t>流动负债(元)</t>
  </si>
  <si>
    <t>短期借款</t>
  </si>
  <si>
    <t>2.46亿</t>
  </si>
  <si>
    <t>1.98亿</t>
  </si>
  <si>
    <t>3.24亿</t>
  </si>
  <si>
    <t>3.47亿</t>
  </si>
  <si>
    <t>2.66亿</t>
  </si>
  <si>
    <t>1.96亿</t>
  </si>
  <si>
    <t>融资租赁负债(流动)</t>
  </si>
  <si>
    <t>1180.90万</t>
  </si>
  <si>
    <t>1183.68万</t>
  </si>
  <si>
    <t>1106.35万</t>
  </si>
  <si>
    <t>以公允价值计量且其变动计入当期损益的金融负债(流动)</t>
  </si>
  <si>
    <t>衍生金融负债(流动)</t>
  </si>
  <si>
    <t>应付账款及票据</t>
  </si>
  <si>
    <t>1.39亿</t>
  </si>
  <si>
    <t>1.29亿</t>
  </si>
  <si>
    <t>2.18亿</t>
  </si>
  <si>
    <t>3.08亿</t>
  </si>
  <si>
    <t>其他应付款项及应计费用</t>
  </si>
  <si>
    <t>7141.27万</t>
  </si>
  <si>
    <t>7856.71万</t>
  </si>
  <si>
    <t>应付税项</t>
  </si>
  <si>
    <t>226.53万</t>
  </si>
  <si>
    <t>1067.32万</t>
  </si>
  <si>
    <t>660.80万</t>
  </si>
  <si>
    <t>564.80万</t>
  </si>
  <si>
    <t>995.57万</t>
  </si>
  <si>
    <t>143.93万</t>
  </si>
  <si>
    <t>应付股息及利息</t>
  </si>
  <si>
    <t>2507.73万</t>
  </si>
  <si>
    <t>递延收入(流动)</t>
  </si>
  <si>
    <t>104.95万</t>
  </si>
  <si>
    <t>102.93万</t>
  </si>
  <si>
    <t>122.80万</t>
  </si>
  <si>
    <t>流动负债其他项目</t>
  </si>
  <si>
    <t>9303.64万</t>
  </si>
  <si>
    <t>9193.62万</t>
  </si>
  <si>
    <t>7557.38万</t>
  </si>
  <si>
    <t>4718.45万</t>
  </si>
  <si>
    <t>4.71亿</t>
  </si>
  <si>
    <t>4.29亿</t>
  </si>
  <si>
    <t>6.31亿</t>
  </si>
  <si>
    <t>6.64亿</t>
  </si>
  <si>
    <t>6.90亿</t>
  </si>
  <si>
    <t>4.41亿</t>
  </si>
  <si>
    <t>流动资产净值(元)</t>
  </si>
  <si>
    <t>2946.03万</t>
  </si>
  <si>
    <t>1366.60万</t>
  </si>
  <si>
    <t>96.32万</t>
  </si>
  <si>
    <t>4215.14万</t>
  </si>
  <si>
    <t>-1928.53万</t>
  </si>
  <si>
    <t>-4802.36万</t>
  </si>
  <si>
    <t>总资产减流动负债(元)</t>
  </si>
  <si>
    <t>1.27亿</t>
  </si>
  <si>
    <t>1.19亿</t>
  </si>
  <si>
    <t>1.16亿</t>
  </si>
  <si>
    <t>1.11亿</t>
  </si>
  <si>
    <t>4497.03万</t>
  </si>
  <si>
    <t>473.73万</t>
  </si>
  <si>
    <t>非流动负债(元)</t>
  </si>
  <si>
    <t>长期借款</t>
  </si>
  <si>
    <t>4031.01万</t>
  </si>
  <si>
    <t>融资租赁负债(非流动)</t>
  </si>
  <si>
    <t>2610.98万</t>
  </si>
  <si>
    <t>3111.67万</t>
  </si>
  <si>
    <t>3705.92万</t>
  </si>
  <si>
    <t>以公允价值计量且其变动计入当期损益的金融负债(非流动)</t>
  </si>
  <si>
    <t>衍生金融负债(非流动)</t>
  </si>
  <si>
    <t>递延税项负债</t>
  </si>
  <si>
    <t>递延收入(非流动)</t>
  </si>
  <si>
    <t>27.31万</t>
  </si>
  <si>
    <t>38.34万</t>
  </si>
  <si>
    <t>30.96万</t>
  </si>
  <si>
    <t>非流动负债其他项目</t>
  </si>
  <si>
    <t>2.28万</t>
  </si>
  <si>
    <t>2.69万</t>
  </si>
  <si>
    <t>4.40万</t>
  </si>
  <si>
    <t>5.26万</t>
  </si>
  <si>
    <t>12.12万</t>
  </si>
  <si>
    <t>20.04万</t>
  </si>
  <si>
    <t>2640.57万</t>
  </si>
  <si>
    <t>7183.71万</t>
  </si>
  <si>
    <t>3741.28万</t>
  </si>
  <si>
    <t>4.98亿</t>
  </si>
  <si>
    <t>6.69亿</t>
  </si>
  <si>
    <t>股东权益(元)</t>
  </si>
  <si>
    <t>股本</t>
  </si>
  <si>
    <t>1826.88万</t>
  </si>
  <si>
    <t>8.88万</t>
  </si>
  <si>
    <t>8.85万</t>
  </si>
  <si>
    <t>8.44万</t>
  </si>
  <si>
    <t>9.03万</t>
  </si>
  <si>
    <t>储备</t>
  </si>
  <si>
    <t>8202.33万</t>
  </si>
  <si>
    <t>4671.04万</t>
  </si>
  <si>
    <t>7814.20万</t>
  </si>
  <si>
    <t>4476.47万</t>
  </si>
  <si>
    <t>444.66万</t>
  </si>
  <si>
    <t>其中:股本溢价</t>
  </si>
  <si>
    <t>留存收益</t>
  </si>
  <si>
    <t>其他储备</t>
  </si>
  <si>
    <t>拟派股息</t>
  </si>
  <si>
    <t>归属于母公司股东权益其他项目</t>
  </si>
  <si>
    <t>归属于母公司股东权益</t>
  </si>
  <si>
    <t>1.00亿</t>
  </si>
  <si>
    <t>4671.94万</t>
  </si>
  <si>
    <t>7823.08万</t>
  </si>
  <si>
    <t>4484.91万</t>
  </si>
  <si>
    <t>453.70万</t>
  </si>
  <si>
    <t>非控股权益</t>
  </si>
  <si>
    <t>股东权益其他项目</t>
  </si>
  <si>
    <t>负债及股东权益合计(元)</t>
  </si>
  <si>
    <t>2.59亿</t>
  </si>
  <si>
    <t>8.79亿</t>
  </si>
  <si>
    <t>4.64亿</t>
  </si>
  <si>
    <t>11.02亿</t>
  </si>
  <si>
    <t>10.30亿</t>
  </si>
  <si>
    <t>6.15亿</t>
  </si>
  <si>
    <t>销售成本</t>
  </si>
  <si>
    <t>-2.18亿</t>
  </si>
  <si>
    <t>-6.76亿</t>
  </si>
  <si>
    <t>-3.56亿</t>
  </si>
  <si>
    <t>-8.43亿</t>
  </si>
  <si>
    <t>-8.20亿</t>
  </si>
  <si>
    <t>-4.94亿</t>
  </si>
  <si>
    <t>4041.33万</t>
  </si>
  <si>
    <t>1.08亿</t>
  </si>
  <si>
    <t>2.11亿</t>
  </si>
  <si>
    <t>1.21亿</t>
  </si>
  <si>
    <t>其他收入</t>
  </si>
  <si>
    <t>72.62万</t>
  </si>
  <si>
    <t>613.61万</t>
  </si>
  <si>
    <t>-129.40万</t>
  </si>
  <si>
    <t>-275.56万</t>
  </si>
  <si>
    <t>696.15万</t>
  </si>
  <si>
    <t>-522.84万</t>
  </si>
  <si>
    <t>销售及分销成本</t>
  </si>
  <si>
    <t>-1869.45万</t>
  </si>
  <si>
    <t>-5370.29万</t>
  </si>
  <si>
    <t>-2901.65万</t>
  </si>
  <si>
    <t>-6491.15万</t>
  </si>
  <si>
    <t>-6766.36万</t>
  </si>
  <si>
    <t>-5401.59万</t>
  </si>
  <si>
    <t>行政开支</t>
  </si>
  <si>
    <t>-3989.36万</t>
  </si>
  <si>
    <t>-9680.52万</t>
  </si>
  <si>
    <t>-4841.12万</t>
  </si>
  <si>
    <t>-9764.72万</t>
  </si>
  <si>
    <t>-7072.97万</t>
  </si>
  <si>
    <t>-5957.79万</t>
  </si>
  <si>
    <t>员工薪酬</t>
  </si>
  <si>
    <t>研发费用</t>
  </si>
  <si>
    <t>折旧和摊销</t>
  </si>
  <si>
    <t>其他支出</t>
  </si>
  <si>
    <t>-158.46万</t>
  </si>
  <si>
    <t>资产减值损失</t>
  </si>
  <si>
    <t>重估盈余</t>
  </si>
  <si>
    <t>出售资产之溢利</t>
  </si>
  <si>
    <t>经营溢利(计算)</t>
  </si>
  <si>
    <t>-1744.85万</t>
  </si>
  <si>
    <t>5666.08万</t>
  </si>
  <si>
    <t>2920.21万</t>
  </si>
  <si>
    <t>9327.41万</t>
  </si>
  <si>
    <t>7936.13万</t>
  </si>
  <si>
    <t>189.64万</t>
  </si>
  <si>
    <t>应占联营公司溢利</t>
  </si>
  <si>
    <t>应占合营公司溢利</t>
  </si>
  <si>
    <t>财务成本</t>
  </si>
  <si>
    <t>-569.62万</t>
  </si>
  <si>
    <t>-1728.23万</t>
  </si>
  <si>
    <t>-838.76万</t>
  </si>
  <si>
    <t>-694.48万</t>
  </si>
  <si>
    <t>-261.05万</t>
  </si>
  <si>
    <t>-136.14万</t>
  </si>
  <si>
    <t>影响税前利润的其他项目</t>
  </si>
  <si>
    <t>税前利润</t>
  </si>
  <si>
    <t>-2314.47万</t>
  </si>
  <si>
    <t>3937.85万</t>
  </si>
  <si>
    <t>2081.45万</t>
  </si>
  <si>
    <t>8632.94万</t>
  </si>
  <si>
    <t>7675.07万</t>
  </si>
  <si>
    <t>53.49万</t>
  </si>
  <si>
    <t>所得税</t>
  </si>
  <si>
    <t>266.09万</t>
  </si>
  <si>
    <t>-946.84万</t>
  </si>
  <si>
    <t>-458.57万</t>
  </si>
  <si>
    <t>-1728.39万</t>
  </si>
  <si>
    <t>-1472.62万</t>
  </si>
  <si>
    <t>33.54万</t>
  </si>
  <si>
    <t>影响净利润的其他项目</t>
  </si>
  <si>
    <t>532.17万</t>
  </si>
  <si>
    <t>-1893.68万</t>
  </si>
  <si>
    <t>-917.13万</t>
  </si>
  <si>
    <t>-3456.78万</t>
  </si>
  <si>
    <t>-2945.25万</t>
  </si>
  <si>
    <t>67.09万</t>
  </si>
  <si>
    <t>-2048.39万</t>
  </si>
  <si>
    <t>2991.01万</t>
  </si>
  <si>
    <t>1622.88万</t>
  </si>
  <si>
    <t>6904.54万</t>
  </si>
  <si>
    <t>6202.45万</t>
  </si>
  <si>
    <t>87.04万</t>
  </si>
  <si>
    <t>本公司拥有人应占净利润</t>
  </si>
  <si>
    <t>非控股权益应占净利润</t>
  </si>
  <si>
    <t>股息</t>
  </si>
  <si>
    <t>每股股息</t>
  </si>
  <si>
    <t>每股收益</t>
  </si>
  <si>
    <t>基本每股收益</t>
  </si>
  <si>
    <t>稀释每股收益</t>
  </si>
  <si>
    <t>其他全面收益</t>
  </si>
  <si>
    <t>-25.48万</t>
  </si>
  <si>
    <t>-174.86万</t>
  </si>
  <si>
    <t>-20.50万</t>
  </si>
  <si>
    <t>-516.52万</t>
  </si>
  <si>
    <t>366.21万</t>
  </si>
  <si>
    <t>-328.11万</t>
  </si>
  <si>
    <t>全面收益总额</t>
  </si>
  <si>
    <t>1602.39万</t>
  </si>
  <si>
    <t>6388.02万</t>
  </si>
  <si>
    <t>6568.66万</t>
  </si>
  <si>
    <t>-241.07万</t>
  </si>
  <si>
    <t>本公司拥有人应占全面收益总额</t>
  </si>
  <si>
    <t>-2073.87万</t>
  </si>
  <si>
    <t>2816.15万</t>
  </si>
  <si>
    <t>非控股权益应占全面收益总额</t>
  </si>
  <si>
    <t>18-06-30</t>
  </si>
  <si>
    <t>-4.55亿</t>
  </si>
  <si>
    <t>1.44亿</t>
  </si>
  <si>
    <t>-1100.84万</t>
  </si>
  <si>
    <t>-3406.80万</t>
  </si>
  <si>
    <t>-4346.26万</t>
  </si>
  <si>
    <t>5504.85万</t>
  </si>
  <si>
    <t>-354.19万</t>
  </si>
  <si>
    <t>5150.67万</t>
  </si>
  <si>
    <t>-984.07万</t>
  </si>
  <si>
    <t>-1968.13万</t>
  </si>
  <si>
    <t>4166.60万</t>
  </si>
  <si>
    <t>-199.14万</t>
  </si>
  <si>
    <t>3967.46万</t>
  </si>
  <si>
    <t>经营活动产生的现金流量(元)</t>
  </si>
  <si>
    <t>除税前利润</t>
  </si>
  <si>
    <t>资产减值准备</t>
  </si>
  <si>
    <t>-36.64万</t>
  </si>
  <si>
    <t>1077.03万</t>
  </si>
  <si>
    <t>831.47万</t>
  </si>
  <si>
    <t>959.62万</t>
  </si>
  <si>
    <t>折旧与摊销</t>
  </si>
  <si>
    <t>2958.40万</t>
  </si>
  <si>
    <t>1330.66万</t>
  </si>
  <si>
    <t>1567.17万</t>
  </si>
  <si>
    <t>1309.25万</t>
  </si>
  <si>
    <t>1776.48万</t>
  </si>
  <si>
    <t>1172.61万</t>
  </si>
  <si>
    <t>出售物业、厂房及设备的亏损(收益)</t>
  </si>
  <si>
    <t>205.22万</t>
  </si>
  <si>
    <t>125.18万</t>
  </si>
  <si>
    <t>174.10万</t>
  </si>
  <si>
    <t>133.80万</t>
  </si>
  <si>
    <t>26.75万</t>
  </si>
  <si>
    <t>投资亏损(收益)</t>
  </si>
  <si>
    <t>应占联营及合营公司亏损(收益)</t>
  </si>
  <si>
    <t>利息支出</t>
  </si>
  <si>
    <t>1734.41万</t>
  </si>
  <si>
    <t>841.83万</t>
  </si>
  <si>
    <t>1043.20万</t>
  </si>
  <si>
    <t>517.33万</t>
  </si>
  <si>
    <t>654.85万</t>
  </si>
  <si>
    <t>368.81万</t>
  </si>
  <si>
    <t>利息收入</t>
  </si>
  <si>
    <t>-6.18万</t>
  </si>
  <si>
    <t>-3.08万</t>
  </si>
  <si>
    <t>-348.73万</t>
  </si>
  <si>
    <t>-163.14万</t>
  </si>
  <si>
    <t>-393.80万</t>
  </si>
  <si>
    <t>-232.66万</t>
  </si>
  <si>
    <t>存货的减少(增加)</t>
  </si>
  <si>
    <t>8583.01万</t>
  </si>
  <si>
    <t>3387.39万</t>
  </si>
  <si>
    <t>-2550.62万</t>
  </si>
  <si>
    <t>-673.30万</t>
  </si>
  <si>
    <t>-2511.41万</t>
  </si>
  <si>
    <t>-2340.84万</t>
  </si>
  <si>
    <t>应收帐款减少(增加)</t>
  </si>
  <si>
    <t>6221.55万</t>
  </si>
  <si>
    <t>2929.27万</t>
  </si>
  <si>
    <t>1862.71万</t>
  </si>
  <si>
    <t>2571.88万</t>
  </si>
  <si>
    <t>-1.29亿</t>
  </si>
  <si>
    <t>-3082.03万</t>
  </si>
  <si>
    <t>预付款项、按金及其他应收款项减少(增加)</t>
  </si>
  <si>
    <t>应付帐款增加(减少)</t>
  </si>
  <si>
    <t>-9040.84万</t>
  </si>
  <si>
    <t>-5962.54万</t>
  </si>
  <si>
    <t>预收账款、按金及其他应付款增加(减少)</t>
  </si>
  <si>
    <t>经营资金变动其他项目</t>
  </si>
  <si>
    <t>-1872.00万</t>
  </si>
  <si>
    <t>-108.20万</t>
  </si>
  <si>
    <t>-2682.49万</t>
  </si>
  <si>
    <t>-644.21万</t>
  </si>
  <si>
    <t>3063.94万</t>
  </si>
  <si>
    <t>3910.26万</t>
  </si>
  <si>
    <t>经营活动产生的现金</t>
  </si>
  <si>
    <t>7486.96万</t>
  </si>
  <si>
    <t>1230.62万</t>
  </si>
  <si>
    <t>2655.34万</t>
  </si>
  <si>
    <t>5768.20万</t>
  </si>
  <si>
    <t>1103.29万</t>
  </si>
  <si>
    <t>已收利息(经营)</t>
  </si>
  <si>
    <t>已付利息(经营)</t>
  </si>
  <si>
    <t>已付税项</t>
  </si>
  <si>
    <t>-382.86万</t>
  </si>
  <si>
    <t>-375.97万</t>
  </si>
  <si>
    <t>-2510.84万</t>
  </si>
  <si>
    <t>-648.09万</t>
  </si>
  <si>
    <t>-633.20万</t>
  </si>
  <si>
    <t>-239.28万</t>
  </si>
  <si>
    <t>经营活动产生的现金流量净额其他项目</t>
  </si>
  <si>
    <t>-283.81万</t>
  </si>
  <si>
    <t>经营活动产生的现金流量净额</t>
  </si>
  <si>
    <t>1.23亿</t>
  </si>
  <si>
    <t>7111.00万</t>
  </si>
  <si>
    <t>-1280.22万</t>
  </si>
  <si>
    <t>2007.25万</t>
  </si>
  <si>
    <t>5135.00万</t>
  </si>
  <si>
    <t>864.01万</t>
  </si>
  <si>
    <t>投资活动产生的现金流量(元)</t>
  </si>
  <si>
    <t>购买物业、厂房及设备支付的现金</t>
  </si>
  <si>
    <t>-252.38万</t>
  </si>
  <si>
    <t>-1458.15万</t>
  </si>
  <si>
    <t>-460.77万</t>
  </si>
  <si>
    <t>-1976.71万</t>
  </si>
  <si>
    <t>-1116.69万</t>
  </si>
  <si>
    <t>-2947.84万</t>
  </si>
  <si>
    <t>-2129.92万</t>
  </si>
  <si>
    <t>出售物业、厂房及设备收到的现金</t>
  </si>
  <si>
    <t>2.47万</t>
  </si>
  <si>
    <t>22.66万</t>
  </si>
  <si>
    <t>14.16万</t>
  </si>
  <si>
    <t>25.23万</t>
  </si>
  <si>
    <t>8.26万</t>
  </si>
  <si>
    <t>122.96万</t>
  </si>
  <si>
    <t>购买无形资产及其他资产支付的现金</t>
  </si>
  <si>
    <t>-32.52万</t>
  </si>
  <si>
    <t>-279.84万</t>
  </si>
  <si>
    <t>-274.81万</t>
  </si>
  <si>
    <t>-49.42万</t>
  </si>
  <si>
    <t>-47.47万</t>
  </si>
  <si>
    <t>-167.77万</t>
  </si>
  <si>
    <t>出售无形资产及其他资产收到的现金</t>
  </si>
  <si>
    <t>购买子公司、联营企业及合营企业支付的现金</t>
  </si>
  <si>
    <t>出售子公司、联营企业及合营企业收到的现金</t>
  </si>
  <si>
    <t>购买证券投资所支付的现金</t>
  </si>
  <si>
    <t>出售证券投资所收到的现金</t>
  </si>
  <si>
    <t>已收利息及股息(投资)</t>
  </si>
  <si>
    <t>61.84万</t>
  </si>
  <si>
    <t>38.43万</t>
  </si>
  <si>
    <t>3.08万</t>
  </si>
  <si>
    <t>317.18万</t>
  </si>
  <si>
    <t>163.14万</t>
  </si>
  <si>
    <t>364.04万</t>
  </si>
  <si>
    <t>215.67万</t>
  </si>
  <si>
    <t>投资活动产生的现金流量净额其他项目</t>
  </si>
  <si>
    <t>-65.04万</t>
  </si>
  <si>
    <t>1.20亿</t>
  </si>
  <si>
    <t>-1382.83万</t>
  </si>
  <si>
    <t>-4602.07万</t>
  </si>
  <si>
    <t>-2594.89万</t>
  </si>
  <si>
    <t>-5056.92万</t>
  </si>
  <si>
    <t>-1.60亿</t>
  </si>
  <si>
    <t>投资活动产生的现金流量净额</t>
  </si>
  <si>
    <t>-220.60万</t>
  </si>
  <si>
    <t>1.09亿</t>
  </si>
  <si>
    <t>-1551.54万</t>
  </si>
  <si>
    <t>-6186.94万</t>
  </si>
  <si>
    <t>-3492.71万</t>
  </si>
  <si>
    <t>-7349.99万</t>
  </si>
  <si>
    <t>-1.79亿</t>
  </si>
  <si>
    <t>融资活动产生的现金流量(元)</t>
  </si>
  <si>
    <t>新增借款</t>
  </si>
  <si>
    <t>2.32亿</t>
  </si>
  <si>
    <t>8.03亿</t>
  </si>
  <si>
    <t>4.22亿</t>
  </si>
  <si>
    <t>7.63亿</t>
  </si>
  <si>
    <t>3.13亿</t>
  </si>
  <si>
    <t>8.75亿</t>
  </si>
  <si>
    <t>3.65亿</t>
  </si>
  <si>
    <t>偿还借款</t>
  </si>
  <si>
    <t>-2.30亿</t>
  </si>
  <si>
    <t>-9.20亿</t>
  </si>
  <si>
    <t>-4.47亿</t>
  </si>
  <si>
    <t>-6.95亿</t>
  </si>
  <si>
    <t>-3.01亿</t>
  </si>
  <si>
    <t>-7.92亿</t>
  </si>
  <si>
    <t>-1.69亿</t>
  </si>
  <si>
    <t>吸收投资所得</t>
  </si>
  <si>
    <t>8.95万</t>
  </si>
  <si>
    <t>发行股份</t>
  </si>
  <si>
    <t>回购股份</t>
  </si>
  <si>
    <t>发行债券</t>
  </si>
  <si>
    <t>赎回/偿还债券</t>
  </si>
  <si>
    <t>发行费用</t>
  </si>
  <si>
    <t>-1610.39万</t>
  </si>
  <si>
    <t>-445.02万</t>
  </si>
  <si>
    <t>已付股息(融资)</t>
  </si>
  <si>
    <t>-1826.88万</t>
  </si>
  <si>
    <t>-2628.60万</t>
  </si>
  <si>
    <t>-2529.30万</t>
  </si>
  <si>
    <t>已付利息(融资)</t>
  </si>
  <si>
    <t>-652.01万</t>
  </si>
  <si>
    <t>-1785.83万</t>
  </si>
  <si>
    <t>-1025.68万</t>
  </si>
  <si>
    <t>-935.08万</t>
  </si>
  <si>
    <t>-599.78万</t>
  </si>
  <si>
    <t>-634.54万</t>
  </si>
  <si>
    <t>-309.59万</t>
  </si>
  <si>
    <t>融资活动产生的现金流量净额其他项目</t>
  </si>
  <si>
    <t>-583.87万</t>
  </si>
  <si>
    <t>-1067.59万</t>
  </si>
  <si>
    <t>-521.99万</t>
  </si>
  <si>
    <t>-180.32万</t>
  </si>
  <si>
    <t>-333.19万</t>
  </si>
  <si>
    <t>融资活动产生的现金流量净额</t>
  </si>
  <si>
    <t>7002.07万</t>
  </si>
  <si>
    <t>-1.49亿</t>
  </si>
  <si>
    <t>-4030.34万</t>
  </si>
  <si>
    <t>3070.99万</t>
  </si>
  <si>
    <t>-2236.15万</t>
  </si>
  <si>
    <t>7694.22万</t>
  </si>
  <si>
    <t>1.93亿</t>
  </si>
  <si>
    <t>现金及现金等价物净增加额其他项目(元)</t>
  </si>
  <si>
    <t>现金及现金等价物净增加额(元)</t>
  </si>
  <si>
    <t>6497.66万</t>
  </si>
  <si>
    <t>8275.66万</t>
  </si>
  <si>
    <t>1529.11万</t>
  </si>
  <si>
    <t>-4396.16万</t>
  </si>
  <si>
    <t>-3721.61万</t>
  </si>
  <si>
    <t>5479.22万</t>
  </si>
  <si>
    <t>2226.52万</t>
  </si>
  <si>
    <t>现金及现金等价物的期初余额(元)</t>
  </si>
  <si>
    <t>4135.91万</t>
  </si>
  <si>
    <t>4061.48万</t>
  </si>
  <si>
    <t>8273.52万</t>
  </si>
  <si>
    <t>7960.97万</t>
  </si>
  <si>
    <t>2825.04万</t>
  </si>
  <si>
    <t>617.48万</t>
  </si>
  <si>
    <t>汇率变动对现金及现金等价物的影响(元)</t>
  </si>
  <si>
    <t>现金及现金等价物的期末余额其他项目(元)</t>
  </si>
  <si>
    <t>3.75万</t>
  </si>
  <si>
    <t>6.00万</t>
  </si>
  <si>
    <t>168.14万</t>
  </si>
  <si>
    <t>13.49万</t>
  </si>
  <si>
    <t>-411.18万</t>
  </si>
  <si>
    <t>现金及现金等价物的期末余额(元)</t>
  </si>
  <si>
    <t>4252.85万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</si>
</sst>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6" x14ac:knownFonts="1">
    <font>
      <sz val="11"/>
      <color theme="1"/>
      <name val="Calibri"/>
      <family val="2"/>
      <scheme val="minor"/>
    </font>
    <font>
      <b/>
      <sz val="11"/>
      <color rgb="FF505050"/>
      <name val="SimSun"/>
    </font>
    <font>
      <sz val="11"/>
      <color rgb="FF505050"/>
      <name val="SimSun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D7D7D7"/>
      </left>
      <right style="thin">
        <color rgb="FFD7D7D7"/>
      </right>
      <top style="thin">
        <color rgb="FFD7D7D7"/>
      </top>
      <bottom style="thin">
        <color rgb="FFD7D7D7"/>
      </bottom>
      <diagonal/>
    </border>
    <border>
      <left/>
      <right style="thin">
        <color rgb="FFD7D7D7"/>
      </right>
      <top style="thin">
        <color rgb="FFD7D7D7"/>
      </top>
      <bottom style="thin">
        <color rgb="FFD7D7D7"/>
      </bottom>
      <diagonal/>
    </border>
    <border>
      <left style="thin">
        <color rgb="FFD7D7D7"/>
      </left>
      <right style="thin">
        <color rgb="FFD7D7D7"/>
      </right>
      <top/>
      <bottom style="thin">
        <color rgb="FFD7D7D7"/>
      </bottom>
      <diagonal/>
    </border>
    <border>
      <left style="thin">
        <color rgb="FFD7D7D7"/>
      </left>
      <right/>
      <top/>
      <bottom style="thin">
        <color rgb="FFD7D7D7"/>
      </bottom>
      <diagonal/>
    </border>
    <border>
      <left/>
      <right/>
      <top/>
      <bottom style="thin">
        <color rgb="FFD7D7D7"/>
      </bottom>
      <diagonal/>
    </border>
    <border>
      <left/>
      <right style="thin">
        <color rgb="FFD7D7D7"/>
      </right>
      <top/>
      <bottom style="thin">
        <color rgb="FFD7D7D7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2" fillId="3" borderId="3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2" fillId="3" borderId="6" xfId="0" quotePrefix="1" applyFont="1" applyFill="1" applyBorder="1" applyAlignment="1">
      <alignment wrapText="1"/>
    </xf>
    <xf numFmtId="14" fontId="3" fillId="0" borderId="7" xfId="0" applyNumberFormat="1" applyFont="1" applyBorder="1"/>
    <xf numFmtId="0" fontId="0" fillId="0" borderId="8" xfId="0" applyBorder="1"/>
    <xf numFmtId="0" fontId="3" fillId="0" borderId="9" xfId="0" applyFont="1" applyBorder="1"/>
    <xf numFmtId="0" fontId="3" fillId="0" borderId="7" xfId="0" applyFont="1" applyBorder="1"/>
    <xf numFmtId="0" fontId="3" fillId="0" borderId="0" xfId="0" applyFont="1"/>
    <xf numFmtId="164" fontId="3" fillId="0" borderId="7" xfId="0" applyNumberFormat="1" applyFont="1" applyBorder="1"/>
    <xf numFmtId="0" fontId="3" fillId="0" borderId="10" xfId="0" applyFont="1" applyBorder="1"/>
    <xf numFmtId="0" fontId="3" fillId="0" borderId="11" xfId="0" applyFont="1" applyBorder="1"/>
    <xf numFmtId="0" fontId="4" fillId="0" borderId="0" xfId="0" applyFont="1" applyFill="1" applyBorder="1" applyAlignment="1">
      <alignment wrapText="1"/>
    </xf>
    <xf numFmtId="14" fontId="4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1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0" fillId="0" borderId="0" xfId="0" applyFill="1" applyBorder="1" applyAlignment="1"/>
    <xf numFmtId="0" fontId="0" fillId="0" borderId="12" xfId="0" applyFill="1" applyBorder="1" applyAlignment="1"/>
    <xf numFmtId="0" fontId="5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09918.HK Stock Price (2020)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Price'!$A$2:$A$243</c:f>
              <c:numCache>
                <c:formatCode>m/d/yyyy</c:formatCode>
                <c:ptCount val="242"/>
                <c:pt idx="0">
                  <c:v>43840</c:v>
                </c:pt>
                <c:pt idx="1">
                  <c:v>43843</c:v>
                </c:pt>
                <c:pt idx="2">
                  <c:v>43844</c:v>
                </c:pt>
                <c:pt idx="3">
                  <c:v>43845</c:v>
                </c:pt>
                <c:pt idx="4">
                  <c:v>43846</c:v>
                </c:pt>
                <c:pt idx="5">
                  <c:v>43847</c:v>
                </c:pt>
                <c:pt idx="6">
                  <c:v>43850</c:v>
                </c:pt>
                <c:pt idx="7">
                  <c:v>43851</c:v>
                </c:pt>
                <c:pt idx="8">
                  <c:v>43852</c:v>
                </c:pt>
                <c:pt idx="9">
                  <c:v>43853</c:v>
                </c:pt>
                <c:pt idx="10">
                  <c:v>43854</c:v>
                </c:pt>
                <c:pt idx="11">
                  <c:v>43859</c:v>
                </c:pt>
                <c:pt idx="12">
                  <c:v>43860</c:v>
                </c:pt>
                <c:pt idx="13">
                  <c:v>43861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43885</c:v>
                </c:pt>
                <c:pt idx="30">
                  <c:v>43886</c:v>
                </c:pt>
                <c:pt idx="31">
                  <c:v>43887</c:v>
                </c:pt>
                <c:pt idx="32">
                  <c:v>43888</c:v>
                </c:pt>
                <c:pt idx="33">
                  <c:v>43889</c:v>
                </c:pt>
                <c:pt idx="34">
                  <c:v>43892</c:v>
                </c:pt>
                <c:pt idx="35">
                  <c:v>43893</c:v>
                </c:pt>
                <c:pt idx="36">
                  <c:v>43894</c:v>
                </c:pt>
                <c:pt idx="37">
                  <c:v>43895</c:v>
                </c:pt>
                <c:pt idx="38">
                  <c:v>43896</c:v>
                </c:pt>
                <c:pt idx="39">
                  <c:v>43899</c:v>
                </c:pt>
                <c:pt idx="40">
                  <c:v>43900</c:v>
                </c:pt>
                <c:pt idx="41">
                  <c:v>43901</c:v>
                </c:pt>
                <c:pt idx="42">
                  <c:v>43902</c:v>
                </c:pt>
                <c:pt idx="43">
                  <c:v>43903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43913</c:v>
                </c:pt>
                <c:pt idx="50">
                  <c:v>43914</c:v>
                </c:pt>
                <c:pt idx="51">
                  <c:v>43915</c:v>
                </c:pt>
                <c:pt idx="52">
                  <c:v>43916</c:v>
                </c:pt>
                <c:pt idx="53">
                  <c:v>43917</c:v>
                </c:pt>
                <c:pt idx="54">
                  <c:v>43920</c:v>
                </c:pt>
                <c:pt idx="55">
                  <c:v>43921</c:v>
                </c:pt>
                <c:pt idx="56">
                  <c:v>43922</c:v>
                </c:pt>
                <c:pt idx="57">
                  <c:v>43923</c:v>
                </c:pt>
                <c:pt idx="58">
                  <c:v>43924</c:v>
                </c:pt>
                <c:pt idx="59">
                  <c:v>43927</c:v>
                </c:pt>
                <c:pt idx="60">
                  <c:v>43928</c:v>
                </c:pt>
                <c:pt idx="61">
                  <c:v>43929</c:v>
                </c:pt>
                <c:pt idx="62">
                  <c:v>43930</c:v>
                </c:pt>
                <c:pt idx="63">
                  <c:v>43935</c:v>
                </c:pt>
                <c:pt idx="64">
                  <c:v>43936</c:v>
                </c:pt>
                <c:pt idx="65">
                  <c:v>43937</c:v>
                </c:pt>
                <c:pt idx="66">
                  <c:v>43938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43955</c:v>
                </c:pt>
                <c:pt idx="76">
                  <c:v>43956</c:v>
                </c:pt>
                <c:pt idx="77">
                  <c:v>43957</c:v>
                </c:pt>
                <c:pt idx="78">
                  <c:v>43958</c:v>
                </c:pt>
                <c:pt idx="79">
                  <c:v>43959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43969</c:v>
                </c:pt>
                <c:pt idx="86">
                  <c:v>43970</c:v>
                </c:pt>
                <c:pt idx="87">
                  <c:v>43971</c:v>
                </c:pt>
                <c:pt idx="88">
                  <c:v>43972</c:v>
                </c:pt>
                <c:pt idx="89">
                  <c:v>43973</c:v>
                </c:pt>
                <c:pt idx="90">
                  <c:v>43976</c:v>
                </c:pt>
                <c:pt idx="91">
                  <c:v>43977</c:v>
                </c:pt>
                <c:pt idx="92">
                  <c:v>43978</c:v>
                </c:pt>
                <c:pt idx="93">
                  <c:v>43979</c:v>
                </c:pt>
                <c:pt idx="94">
                  <c:v>43980</c:v>
                </c:pt>
                <c:pt idx="95">
                  <c:v>43983</c:v>
                </c:pt>
                <c:pt idx="96">
                  <c:v>43984</c:v>
                </c:pt>
                <c:pt idx="97">
                  <c:v>43985</c:v>
                </c:pt>
                <c:pt idx="98">
                  <c:v>43986</c:v>
                </c:pt>
                <c:pt idx="99">
                  <c:v>43987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44008</c:v>
                </c:pt>
                <c:pt idx="114">
                  <c:v>44011</c:v>
                </c:pt>
                <c:pt idx="115">
                  <c:v>44012</c:v>
                </c:pt>
                <c:pt idx="116">
                  <c:v>44014</c:v>
                </c:pt>
                <c:pt idx="117">
                  <c:v>44015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44025</c:v>
                </c:pt>
                <c:pt idx="124">
                  <c:v>44026</c:v>
                </c:pt>
                <c:pt idx="125">
                  <c:v>44027</c:v>
                </c:pt>
                <c:pt idx="126">
                  <c:v>44028</c:v>
                </c:pt>
                <c:pt idx="127">
                  <c:v>44029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44046</c:v>
                </c:pt>
                <c:pt idx="139">
                  <c:v>44047</c:v>
                </c:pt>
                <c:pt idx="140">
                  <c:v>44048</c:v>
                </c:pt>
                <c:pt idx="141">
                  <c:v>44049</c:v>
                </c:pt>
                <c:pt idx="142">
                  <c:v>44050</c:v>
                </c:pt>
                <c:pt idx="143">
                  <c:v>44053</c:v>
                </c:pt>
                <c:pt idx="144">
                  <c:v>44054</c:v>
                </c:pt>
                <c:pt idx="145">
                  <c:v>44055</c:v>
                </c:pt>
                <c:pt idx="146">
                  <c:v>44056</c:v>
                </c:pt>
                <c:pt idx="147">
                  <c:v>44057</c:v>
                </c:pt>
                <c:pt idx="148">
                  <c:v>44060</c:v>
                </c:pt>
                <c:pt idx="149">
                  <c:v>44061</c:v>
                </c:pt>
                <c:pt idx="150">
                  <c:v>44062</c:v>
                </c:pt>
                <c:pt idx="151">
                  <c:v>44063</c:v>
                </c:pt>
                <c:pt idx="152">
                  <c:v>44064</c:v>
                </c:pt>
                <c:pt idx="153">
                  <c:v>44067</c:v>
                </c:pt>
                <c:pt idx="154">
                  <c:v>44068</c:v>
                </c:pt>
                <c:pt idx="155">
                  <c:v>44069</c:v>
                </c:pt>
                <c:pt idx="156">
                  <c:v>44070</c:v>
                </c:pt>
                <c:pt idx="157">
                  <c:v>44071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44081</c:v>
                </c:pt>
                <c:pt idx="164">
                  <c:v>44082</c:v>
                </c:pt>
                <c:pt idx="165">
                  <c:v>44083</c:v>
                </c:pt>
                <c:pt idx="166">
                  <c:v>44084</c:v>
                </c:pt>
                <c:pt idx="167">
                  <c:v>44085</c:v>
                </c:pt>
                <c:pt idx="168">
                  <c:v>44088</c:v>
                </c:pt>
                <c:pt idx="169">
                  <c:v>44089</c:v>
                </c:pt>
                <c:pt idx="170">
                  <c:v>44090</c:v>
                </c:pt>
                <c:pt idx="171">
                  <c:v>44091</c:v>
                </c:pt>
                <c:pt idx="172">
                  <c:v>44092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44102</c:v>
                </c:pt>
                <c:pt idx="179">
                  <c:v>44103</c:v>
                </c:pt>
                <c:pt idx="180">
                  <c:v>44104</c:v>
                </c:pt>
                <c:pt idx="181">
                  <c:v>44109</c:v>
                </c:pt>
                <c:pt idx="182">
                  <c:v>44110</c:v>
                </c:pt>
                <c:pt idx="183">
                  <c:v>44111</c:v>
                </c:pt>
                <c:pt idx="184">
                  <c:v>44112</c:v>
                </c:pt>
                <c:pt idx="185">
                  <c:v>44113</c:v>
                </c:pt>
                <c:pt idx="186">
                  <c:v>44116</c:v>
                </c:pt>
                <c:pt idx="187">
                  <c:v>44118</c:v>
                </c:pt>
                <c:pt idx="188">
                  <c:v>44119</c:v>
                </c:pt>
                <c:pt idx="189">
                  <c:v>44120</c:v>
                </c:pt>
                <c:pt idx="190">
                  <c:v>44123</c:v>
                </c:pt>
                <c:pt idx="191">
                  <c:v>44124</c:v>
                </c:pt>
                <c:pt idx="192">
                  <c:v>44125</c:v>
                </c:pt>
                <c:pt idx="193">
                  <c:v>44126</c:v>
                </c:pt>
                <c:pt idx="194">
                  <c:v>44127</c:v>
                </c:pt>
                <c:pt idx="195">
                  <c:v>44131</c:v>
                </c:pt>
                <c:pt idx="196">
                  <c:v>44132</c:v>
                </c:pt>
                <c:pt idx="197">
                  <c:v>44133</c:v>
                </c:pt>
                <c:pt idx="198">
                  <c:v>44134</c:v>
                </c:pt>
                <c:pt idx="199">
                  <c:v>44137</c:v>
                </c:pt>
                <c:pt idx="200">
                  <c:v>44138</c:v>
                </c:pt>
                <c:pt idx="201">
                  <c:v>44139</c:v>
                </c:pt>
                <c:pt idx="202">
                  <c:v>44140</c:v>
                </c:pt>
                <c:pt idx="203">
                  <c:v>44141</c:v>
                </c:pt>
                <c:pt idx="204">
                  <c:v>44144</c:v>
                </c:pt>
                <c:pt idx="205">
                  <c:v>44145</c:v>
                </c:pt>
                <c:pt idx="206">
                  <c:v>44146</c:v>
                </c:pt>
                <c:pt idx="207">
                  <c:v>44147</c:v>
                </c:pt>
                <c:pt idx="208">
                  <c:v>44148</c:v>
                </c:pt>
                <c:pt idx="209">
                  <c:v>44151</c:v>
                </c:pt>
                <c:pt idx="210">
                  <c:v>44152</c:v>
                </c:pt>
                <c:pt idx="211">
                  <c:v>44153</c:v>
                </c:pt>
                <c:pt idx="212">
                  <c:v>44154</c:v>
                </c:pt>
                <c:pt idx="213">
                  <c:v>44155</c:v>
                </c:pt>
                <c:pt idx="214">
                  <c:v>44158</c:v>
                </c:pt>
                <c:pt idx="215">
                  <c:v>44159</c:v>
                </c:pt>
                <c:pt idx="216">
                  <c:v>44160</c:v>
                </c:pt>
                <c:pt idx="217">
                  <c:v>44161</c:v>
                </c:pt>
                <c:pt idx="218">
                  <c:v>44162</c:v>
                </c:pt>
                <c:pt idx="219">
                  <c:v>44165</c:v>
                </c:pt>
                <c:pt idx="220">
                  <c:v>44166</c:v>
                </c:pt>
                <c:pt idx="221">
                  <c:v>44167</c:v>
                </c:pt>
                <c:pt idx="222">
                  <c:v>44168</c:v>
                </c:pt>
                <c:pt idx="223">
                  <c:v>44169</c:v>
                </c:pt>
                <c:pt idx="224">
                  <c:v>44172</c:v>
                </c:pt>
                <c:pt idx="225">
                  <c:v>44173</c:v>
                </c:pt>
                <c:pt idx="226">
                  <c:v>44174</c:v>
                </c:pt>
                <c:pt idx="227">
                  <c:v>44175</c:v>
                </c:pt>
                <c:pt idx="228">
                  <c:v>44176</c:v>
                </c:pt>
                <c:pt idx="229">
                  <c:v>44179</c:v>
                </c:pt>
                <c:pt idx="230">
                  <c:v>44180</c:v>
                </c:pt>
                <c:pt idx="231">
                  <c:v>44181</c:v>
                </c:pt>
                <c:pt idx="232">
                  <c:v>44182</c:v>
                </c:pt>
                <c:pt idx="233">
                  <c:v>44183</c:v>
                </c:pt>
                <c:pt idx="234">
                  <c:v>44186</c:v>
                </c:pt>
                <c:pt idx="235">
                  <c:v>44187</c:v>
                </c:pt>
                <c:pt idx="236">
                  <c:v>44188</c:v>
                </c:pt>
                <c:pt idx="237">
                  <c:v>44189</c:v>
                </c:pt>
                <c:pt idx="238">
                  <c:v>44193</c:v>
                </c:pt>
                <c:pt idx="239">
                  <c:v>44194</c:v>
                </c:pt>
                <c:pt idx="240">
                  <c:v>44195</c:v>
                </c:pt>
                <c:pt idx="241">
                  <c:v>44196</c:v>
                </c:pt>
              </c:numCache>
            </c:numRef>
          </c:cat>
          <c:val>
            <c:numRef>
              <c:f>'Stock Price'!$B$2:$B$243</c:f>
              <c:numCache>
                <c:formatCode>General</c:formatCode>
                <c:ptCount val="242"/>
                <c:pt idx="0">
                  <c:v>0.249</c:v>
                </c:pt>
                <c:pt idx="1">
                  <c:v>0.21199999999999999</c:v>
                </c:pt>
                <c:pt idx="2">
                  <c:v>0.19500000000000001</c:v>
                </c:pt>
                <c:pt idx="3">
                  <c:v>0.19400000000000001</c:v>
                </c:pt>
                <c:pt idx="4">
                  <c:v>0.185</c:v>
                </c:pt>
                <c:pt idx="5">
                  <c:v>0.17199999999999999</c:v>
                </c:pt>
                <c:pt idx="6">
                  <c:v>0.188</c:v>
                </c:pt>
                <c:pt idx="7">
                  <c:v>0.17599999999999999</c:v>
                </c:pt>
                <c:pt idx="8">
                  <c:v>0.17499999999999999</c:v>
                </c:pt>
                <c:pt idx="9">
                  <c:v>0.17199999999999999</c:v>
                </c:pt>
                <c:pt idx="10">
                  <c:v>0.17399999999999999</c:v>
                </c:pt>
                <c:pt idx="11">
                  <c:v>0.159</c:v>
                </c:pt>
                <c:pt idx="12">
                  <c:v>0.14000000000000001</c:v>
                </c:pt>
                <c:pt idx="13">
                  <c:v>0.13800000000000001</c:v>
                </c:pt>
                <c:pt idx="14">
                  <c:v>0.13400000000000001</c:v>
                </c:pt>
                <c:pt idx="15">
                  <c:v>0.14699999999999999</c:v>
                </c:pt>
                <c:pt idx="16">
                  <c:v>0.16400000000000001</c:v>
                </c:pt>
                <c:pt idx="17">
                  <c:v>0.16300000000000001</c:v>
                </c:pt>
                <c:pt idx="18">
                  <c:v>0.155</c:v>
                </c:pt>
                <c:pt idx="19">
                  <c:v>0.17100000000000001</c:v>
                </c:pt>
                <c:pt idx="20">
                  <c:v>0.20499999999999999</c:v>
                </c:pt>
                <c:pt idx="21">
                  <c:v>0.22700000000000001</c:v>
                </c:pt>
                <c:pt idx="22">
                  <c:v>0.17499999999999999</c:v>
                </c:pt>
                <c:pt idx="23">
                  <c:v>0.17199999999999999</c:v>
                </c:pt>
                <c:pt idx="24">
                  <c:v>0.17</c:v>
                </c:pt>
                <c:pt idx="25">
                  <c:v>0.16700000000000001</c:v>
                </c:pt>
                <c:pt idx="26">
                  <c:v>0.16300000000000001</c:v>
                </c:pt>
                <c:pt idx="27">
                  <c:v>0.157</c:v>
                </c:pt>
                <c:pt idx="28">
                  <c:v>0.16200000000000001</c:v>
                </c:pt>
                <c:pt idx="29">
                  <c:v>0.16</c:v>
                </c:pt>
                <c:pt idx="30">
                  <c:v>0.159</c:v>
                </c:pt>
                <c:pt idx="31">
                  <c:v>0.158</c:v>
                </c:pt>
                <c:pt idx="32">
                  <c:v>0.16</c:v>
                </c:pt>
                <c:pt idx="33">
                  <c:v>0.154</c:v>
                </c:pt>
                <c:pt idx="34">
                  <c:v>0.157</c:v>
                </c:pt>
                <c:pt idx="35">
                  <c:v>0.188</c:v>
                </c:pt>
                <c:pt idx="36">
                  <c:v>0.153</c:v>
                </c:pt>
                <c:pt idx="37">
                  <c:v>0.154</c:v>
                </c:pt>
                <c:pt idx="38">
                  <c:v>0.154</c:v>
                </c:pt>
                <c:pt idx="39">
                  <c:v>0.14699999999999999</c:v>
                </c:pt>
                <c:pt idx="40">
                  <c:v>0.14799999999999999</c:v>
                </c:pt>
                <c:pt idx="41">
                  <c:v>0.14499999999999999</c:v>
                </c:pt>
                <c:pt idx="42">
                  <c:v>0.13800000000000001</c:v>
                </c:pt>
                <c:pt idx="43">
                  <c:v>0.13400000000000001</c:v>
                </c:pt>
                <c:pt idx="44">
                  <c:v>0.129</c:v>
                </c:pt>
                <c:pt idx="45">
                  <c:v>0.129</c:v>
                </c:pt>
                <c:pt idx="46">
                  <c:v>0.113</c:v>
                </c:pt>
                <c:pt idx="47">
                  <c:v>0.10299999999999999</c:v>
                </c:pt>
                <c:pt idx="48">
                  <c:v>0.109</c:v>
                </c:pt>
                <c:pt idx="49">
                  <c:v>0.11</c:v>
                </c:pt>
                <c:pt idx="50">
                  <c:v>0.114</c:v>
                </c:pt>
                <c:pt idx="51">
                  <c:v>0.112</c:v>
                </c:pt>
                <c:pt idx="52">
                  <c:v>0.115</c:v>
                </c:pt>
                <c:pt idx="53">
                  <c:v>0.11600000000000001</c:v>
                </c:pt>
                <c:pt idx="54">
                  <c:v>0.112</c:v>
                </c:pt>
                <c:pt idx="55">
                  <c:v>0.111</c:v>
                </c:pt>
                <c:pt idx="56">
                  <c:v>0.106</c:v>
                </c:pt>
                <c:pt idx="57">
                  <c:v>0.115</c:v>
                </c:pt>
                <c:pt idx="58">
                  <c:v>0.12</c:v>
                </c:pt>
                <c:pt idx="59">
                  <c:v>0.11700000000000001</c:v>
                </c:pt>
                <c:pt idx="60">
                  <c:v>0.124</c:v>
                </c:pt>
                <c:pt idx="61">
                  <c:v>0.12</c:v>
                </c:pt>
                <c:pt idx="62">
                  <c:v>0.123</c:v>
                </c:pt>
                <c:pt idx="63">
                  <c:v>0.11600000000000001</c:v>
                </c:pt>
                <c:pt idx="64">
                  <c:v>0.113</c:v>
                </c:pt>
                <c:pt idx="65">
                  <c:v>0.11600000000000001</c:v>
                </c:pt>
                <c:pt idx="66">
                  <c:v>0.11600000000000001</c:v>
                </c:pt>
                <c:pt idx="67">
                  <c:v>0.113</c:v>
                </c:pt>
                <c:pt idx="68">
                  <c:v>0.108</c:v>
                </c:pt>
                <c:pt idx="69">
                  <c:v>0.112</c:v>
                </c:pt>
                <c:pt idx="70">
                  <c:v>0.112</c:v>
                </c:pt>
                <c:pt idx="71">
                  <c:v>0.108</c:v>
                </c:pt>
                <c:pt idx="72">
                  <c:v>0.11</c:v>
                </c:pt>
                <c:pt idx="73">
                  <c:v>0.113</c:v>
                </c:pt>
                <c:pt idx="74">
                  <c:v>0.12</c:v>
                </c:pt>
                <c:pt idx="75">
                  <c:v>0.115</c:v>
                </c:pt>
                <c:pt idx="76">
                  <c:v>0.11600000000000001</c:v>
                </c:pt>
                <c:pt idx="77">
                  <c:v>0.114</c:v>
                </c:pt>
                <c:pt idx="78">
                  <c:v>0.11700000000000001</c:v>
                </c:pt>
                <c:pt idx="79">
                  <c:v>0.115</c:v>
                </c:pt>
                <c:pt idx="80">
                  <c:v>0.114</c:v>
                </c:pt>
                <c:pt idx="81">
                  <c:v>0.111</c:v>
                </c:pt>
                <c:pt idx="82">
                  <c:v>0.112</c:v>
                </c:pt>
                <c:pt idx="83">
                  <c:v>0.11</c:v>
                </c:pt>
                <c:pt idx="84">
                  <c:v>0.111</c:v>
                </c:pt>
                <c:pt idx="85">
                  <c:v>0.11</c:v>
                </c:pt>
                <c:pt idx="86">
                  <c:v>0.11</c:v>
                </c:pt>
                <c:pt idx="87">
                  <c:v>0.112</c:v>
                </c:pt>
                <c:pt idx="88">
                  <c:v>0.113</c:v>
                </c:pt>
                <c:pt idx="89">
                  <c:v>0.108</c:v>
                </c:pt>
                <c:pt idx="90">
                  <c:v>0.109</c:v>
                </c:pt>
                <c:pt idx="91">
                  <c:v>0.115</c:v>
                </c:pt>
                <c:pt idx="92">
                  <c:v>0.111</c:v>
                </c:pt>
                <c:pt idx="93">
                  <c:v>0.109</c:v>
                </c:pt>
                <c:pt idx="94">
                  <c:v>0.11</c:v>
                </c:pt>
                <c:pt idx="95">
                  <c:v>0.11</c:v>
                </c:pt>
                <c:pt idx="96">
                  <c:v>0.111</c:v>
                </c:pt>
                <c:pt idx="97">
                  <c:v>0.112</c:v>
                </c:pt>
                <c:pt idx="98">
                  <c:v>0.107</c:v>
                </c:pt>
                <c:pt idx="99">
                  <c:v>0.107</c:v>
                </c:pt>
                <c:pt idx="100">
                  <c:v>0.106</c:v>
                </c:pt>
                <c:pt idx="101">
                  <c:v>0.107</c:v>
                </c:pt>
                <c:pt idx="102">
                  <c:v>0.105</c:v>
                </c:pt>
                <c:pt idx="103">
                  <c:v>0.10299999999999999</c:v>
                </c:pt>
                <c:pt idx="104">
                  <c:v>0.10299999999999999</c:v>
                </c:pt>
                <c:pt idx="105">
                  <c:v>0.10100000000000001</c:v>
                </c:pt>
                <c:pt idx="106">
                  <c:v>0.10199999999999999</c:v>
                </c:pt>
                <c:pt idx="107">
                  <c:v>0.104</c:v>
                </c:pt>
                <c:pt idx="108">
                  <c:v>0.104</c:v>
                </c:pt>
                <c:pt idx="109">
                  <c:v>0.104</c:v>
                </c:pt>
                <c:pt idx="110">
                  <c:v>0.15</c:v>
                </c:pt>
                <c:pt idx="111">
                  <c:v>0.13</c:v>
                </c:pt>
                <c:pt idx="112">
                  <c:v>0.13500000000000001</c:v>
                </c:pt>
                <c:pt idx="113">
                  <c:v>0.13100000000000001</c:v>
                </c:pt>
                <c:pt idx="114">
                  <c:v>0.123</c:v>
                </c:pt>
                <c:pt idx="115">
                  <c:v>0.13100000000000001</c:v>
                </c:pt>
                <c:pt idx="116">
                  <c:v>0.125</c:v>
                </c:pt>
                <c:pt idx="117">
                  <c:v>0.124</c:v>
                </c:pt>
                <c:pt idx="118">
                  <c:v>0.13400000000000001</c:v>
                </c:pt>
                <c:pt idx="119">
                  <c:v>0.13200000000000001</c:v>
                </c:pt>
                <c:pt idx="120">
                  <c:v>0.128</c:v>
                </c:pt>
                <c:pt idx="121">
                  <c:v>0.122</c:v>
                </c:pt>
                <c:pt idx="122">
                  <c:v>0.121</c:v>
                </c:pt>
                <c:pt idx="123">
                  <c:v>0.124</c:v>
                </c:pt>
                <c:pt idx="124">
                  <c:v>0.123</c:v>
                </c:pt>
                <c:pt idx="125">
                  <c:v>0.124</c:v>
                </c:pt>
                <c:pt idx="126">
                  <c:v>0.114</c:v>
                </c:pt>
                <c:pt idx="127">
                  <c:v>0.114</c:v>
                </c:pt>
                <c:pt idx="128">
                  <c:v>0.112</c:v>
                </c:pt>
                <c:pt idx="129">
                  <c:v>0.111</c:v>
                </c:pt>
                <c:pt idx="130">
                  <c:v>0.113</c:v>
                </c:pt>
                <c:pt idx="131">
                  <c:v>0.108</c:v>
                </c:pt>
                <c:pt idx="132">
                  <c:v>0.107</c:v>
                </c:pt>
                <c:pt idx="133">
                  <c:v>0.107</c:v>
                </c:pt>
                <c:pt idx="134">
                  <c:v>0.108</c:v>
                </c:pt>
                <c:pt idx="135">
                  <c:v>0.107</c:v>
                </c:pt>
                <c:pt idx="136">
                  <c:v>0.109</c:v>
                </c:pt>
                <c:pt idx="137">
                  <c:v>0.109</c:v>
                </c:pt>
                <c:pt idx="138">
                  <c:v>0.10299999999999999</c:v>
                </c:pt>
                <c:pt idx="139">
                  <c:v>0.10100000000000001</c:v>
                </c:pt>
                <c:pt idx="140">
                  <c:v>0.105</c:v>
                </c:pt>
                <c:pt idx="141">
                  <c:v>0.107</c:v>
                </c:pt>
                <c:pt idx="142">
                  <c:v>0.10299999999999999</c:v>
                </c:pt>
                <c:pt idx="143">
                  <c:v>0.107</c:v>
                </c:pt>
                <c:pt idx="144">
                  <c:v>0.114</c:v>
                </c:pt>
                <c:pt idx="145">
                  <c:v>0.106</c:v>
                </c:pt>
                <c:pt idx="146">
                  <c:v>0.106</c:v>
                </c:pt>
                <c:pt idx="147">
                  <c:v>0.108</c:v>
                </c:pt>
                <c:pt idx="148">
                  <c:v>0.112</c:v>
                </c:pt>
                <c:pt idx="149">
                  <c:v>0.112</c:v>
                </c:pt>
                <c:pt idx="150">
                  <c:v>0.108</c:v>
                </c:pt>
                <c:pt idx="151">
                  <c:v>0.107</c:v>
                </c:pt>
                <c:pt idx="152">
                  <c:v>0.11</c:v>
                </c:pt>
                <c:pt idx="153">
                  <c:v>0.112</c:v>
                </c:pt>
                <c:pt idx="154">
                  <c:v>0.11</c:v>
                </c:pt>
                <c:pt idx="155">
                  <c:v>0.109</c:v>
                </c:pt>
                <c:pt idx="156">
                  <c:v>0.109</c:v>
                </c:pt>
                <c:pt idx="157">
                  <c:v>0.109</c:v>
                </c:pt>
                <c:pt idx="158">
                  <c:v>0.105</c:v>
                </c:pt>
                <c:pt idx="159">
                  <c:v>0.104</c:v>
                </c:pt>
                <c:pt idx="160">
                  <c:v>0.124</c:v>
                </c:pt>
                <c:pt idx="161">
                  <c:v>0.109</c:v>
                </c:pt>
                <c:pt idx="162">
                  <c:v>0.109</c:v>
                </c:pt>
                <c:pt idx="163">
                  <c:v>0.107</c:v>
                </c:pt>
                <c:pt idx="164">
                  <c:v>0.104</c:v>
                </c:pt>
                <c:pt idx="165">
                  <c:v>0.104</c:v>
                </c:pt>
                <c:pt idx="166">
                  <c:v>0.10299999999999999</c:v>
                </c:pt>
                <c:pt idx="167">
                  <c:v>0.10299999999999999</c:v>
                </c:pt>
                <c:pt idx="168">
                  <c:v>0.105</c:v>
                </c:pt>
                <c:pt idx="169">
                  <c:v>0.105</c:v>
                </c:pt>
                <c:pt idx="170">
                  <c:v>0.105</c:v>
                </c:pt>
                <c:pt idx="171">
                  <c:v>0.104</c:v>
                </c:pt>
                <c:pt idx="172">
                  <c:v>0.104</c:v>
                </c:pt>
                <c:pt idx="173">
                  <c:v>0.10199999999999999</c:v>
                </c:pt>
                <c:pt idx="174">
                  <c:v>0.106</c:v>
                </c:pt>
                <c:pt idx="175">
                  <c:v>0.106</c:v>
                </c:pt>
                <c:pt idx="176">
                  <c:v>0.10199999999999999</c:v>
                </c:pt>
                <c:pt idx="177">
                  <c:v>0.10299999999999999</c:v>
                </c:pt>
                <c:pt idx="178">
                  <c:v>0.10199999999999999</c:v>
                </c:pt>
                <c:pt idx="179">
                  <c:v>0.1</c:v>
                </c:pt>
                <c:pt idx="180">
                  <c:v>0.1</c:v>
                </c:pt>
                <c:pt idx="181">
                  <c:v>9.6000000000000002E-2</c:v>
                </c:pt>
                <c:pt idx="182">
                  <c:v>0.1</c:v>
                </c:pt>
                <c:pt idx="183">
                  <c:v>9.7000000000000003E-2</c:v>
                </c:pt>
                <c:pt idx="184">
                  <c:v>9.9000000000000005E-2</c:v>
                </c:pt>
                <c:pt idx="185">
                  <c:v>0.10199999999999999</c:v>
                </c:pt>
                <c:pt idx="186">
                  <c:v>0.10199999999999999</c:v>
                </c:pt>
                <c:pt idx="187">
                  <c:v>9.7000000000000003E-2</c:v>
                </c:pt>
                <c:pt idx="188">
                  <c:v>9.7000000000000003E-2</c:v>
                </c:pt>
                <c:pt idx="189">
                  <c:v>9.8000000000000004E-2</c:v>
                </c:pt>
                <c:pt idx="190">
                  <c:v>9.8000000000000004E-2</c:v>
                </c:pt>
                <c:pt idx="191">
                  <c:v>0.105</c:v>
                </c:pt>
                <c:pt idx="192">
                  <c:v>0.106</c:v>
                </c:pt>
                <c:pt idx="193">
                  <c:v>0.106</c:v>
                </c:pt>
                <c:pt idx="194">
                  <c:v>0.106</c:v>
                </c:pt>
                <c:pt idx="195">
                  <c:v>0.105</c:v>
                </c:pt>
                <c:pt idx="196">
                  <c:v>9.5000000000000001E-2</c:v>
                </c:pt>
                <c:pt idx="197">
                  <c:v>9.5000000000000001E-2</c:v>
                </c:pt>
                <c:pt idx="198">
                  <c:v>9.6000000000000002E-2</c:v>
                </c:pt>
                <c:pt idx="199">
                  <c:v>9.6000000000000002E-2</c:v>
                </c:pt>
                <c:pt idx="200">
                  <c:v>9.6000000000000002E-2</c:v>
                </c:pt>
                <c:pt idx="201">
                  <c:v>9.5000000000000001E-2</c:v>
                </c:pt>
                <c:pt idx="202">
                  <c:v>9.5000000000000001E-2</c:v>
                </c:pt>
                <c:pt idx="203">
                  <c:v>9.6000000000000002E-2</c:v>
                </c:pt>
                <c:pt idx="204">
                  <c:v>9.5000000000000001E-2</c:v>
                </c:pt>
                <c:pt idx="205">
                  <c:v>9.5000000000000001E-2</c:v>
                </c:pt>
                <c:pt idx="206">
                  <c:v>9.5000000000000001E-2</c:v>
                </c:pt>
                <c:pt idx="207">
                  <c:v>9.2999999999999999E-2</c:v>
                </c:pt>
                <c:pt idx="208">
                  <c:v>9.1999999999999998E-2</c:v>
                </c:pt>
                <c:pt idx="209">
                  <c:v>9.4E-2</c:v>
                </c:pt>
                <c:pt idx="210">
                  <c:v>9.1999999999999998E-2</c:v>
                </c:pt>
                <c:pt idx="211">
                  <c:v>9.4E-2</c:v>
                </c:pt>
                <c:pt idx="212">
                  <c:v>9.5000000000000001E-2</c:v>
                </c:pt>
                <c:pt idx="213">
                  <c:v>9.2999999999999999E-2</c:v>
                </c:pt>
                <c:pt idx="214">
                  <c:v>9.2999999999999999E-2</c:v>
                </c:pt>
                <c:pt idx="215">
                  <c:v>9.6000000000000002E-2</c:v>
                </c:pt>
                <c:pt idx="216">
                  <c:v>9.5000000000000001E-2</c:v>
                </c:pt>
                <c:pt idx="217">
                  <c:v>9.8000000000000004E-2</c:v>
                </c:pt>
                <c:pt idx="218">
                  <c:v>9.5000000000000001E-2</c:v>
                </c:pt>
                <c:pt idx="219">
                  <c:v>9.0999999999999998E-2</c:v>
                </c:pt>
                <c:pt idx="220">
                  <c:v>0.09</c:v>
                </c:pt>
                <c:pt idx="221">
                  <c:v>0.09</c:v>
                </c:pt>
                <c:pt idx="222">
                  <c:v>0.09</c:v>
                </c:pt>
                <c:pt idx="223">
                  <c:v>0.09</c:v>
                </c:pt>
                <c:pt idx="224">
                  <c:v>9.0999999999999998E-2</c:v>
                </c:pt>
                <c:pt idx="225">
                  <c:v>9.2999999999999999E-2</c:v>
                </c:pt>
                <c:pt idx="226">
                  <c:v>9.0999999999999998E-2</c:v>
                </c:pt>
                <c:pt idx="227">
                  <c:v>9.4E-2</c:v>
                </c:pt>
                <c:pt idx="228">
                  <c:v>9.4E-2</c:v>
                </c:pt>
                <c:pt idx="229">
                  <c:v>9.4E-2</c:v>
                </c:pt>
                <c:pt idx="230">
                  <c:v>9.2999999999999999E-2</c:v>
                </c:pt>
                <c:pt idx="231">
                  <c:v>9.0999999999999998E-2</c:v>
                </c:pt>
                <c:pt idx="232">
                  <c:v>0.09</c:v>
                </c:pt>
                <c:pt idx="233">
                  <c:v>0.09</c:v>
                </c:pt>
                <c:pt idx="234">
                  <c:v>9.8000000000000004E-2</c:v>
                </c:pt>
                <c:pt idx="235">
                  <c:v>9.6000000000000002E-2</c:v>
                </c:pt>
                <c:pt idx="236">
                  <c:v>9.1999999999999998E-2</c:v>
                </c:pt>
                <c:pt idx="237">
                  <c:v>9.1999999999999998E-2</c:v>
                </c:pt>
                <c:pt idx="238">
                  <c:v>9.1999999999999998E-2</c:v>
                </c:pt>
                <c:pt idx="239">
                  <c:v>9.1999999999999998E-2</c:v>
                </c:pt>
                <c:pt idx="240">
                  <c:v>9.0999999999999998E-2</c:v>
                </c:pt>
                <c:pt idx="241">
                  <c:v>9.0999999999999998E-2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F-40C0-822C-BA22C4C4D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291128"/>
        <c:axId val="251373432"/>
      </c:lineChart>
      <c:dateAx>
        <c:axId val="384291128"/>
        <c:scaling>
          <c:orientation val="minMax"/>
          <c:min val="4383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73432"/>
        <c:crosses val="autoZero"/>
        <c:auto val="1"/>
        <c:lblOffset val="100"/>
        <c:baseTimeUnit val="days"/>
        <c:majorUnit val="6"/>
        <c:majorTimeUnit val="months"/>
      </c:dateAx>
      <c:valAx>
        <c:axId val="25137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Hong Kong Dollar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29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14</xdr:col>
      <xdr:colOff>314325</xdr:colOff>
      <xdr:row>22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728345-43B7-499F-AF41-558E6A8D3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7.837229861114" createdVersion="6" refreshedVersion="6" minRefreshableVersion="3" recordCount="243" xr:uid="{FE8AF9E7-FC72-4AA4-961F-6A3CCF38B7C0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20-01-10T00:00:00" maxDate="2021-01-01T00:00:00"/>
    </cacheField>
    <cacheField name="Close" numFmtId="0">
      <sharedItems containsString="0" containsBlank="1" containsNumber="1" minValue="0.09" maxValue="0.249"/>
    </cacheField>
    <cacheField name="Year" numFmtId="0">
      <sharedItems containsString="0" containsBlank="1" containsNumber="1" containsInteger="1" minValue="2020" maxValue="2020" count="2">
        <n v="2020"/>
        <m/>
      </sharedItems>
    </cacheField>
    <cacheField name="Quarter" numFmtId="0">
      <sharedItems containsString="0" containsBlank="1" containsNumber="1" containsInteger="1" minValue="1" maxValue="4"/>
    </cacheField>
    <cacheField name="Half-year" numFmtId="0">
      <sharedItems containsString="0" containsBlank="1" containsNumber="1" containsInteger="1" minValue="1" maxValue="2" count="3">
        <n v="1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3">
  <r>
    <d v="2020-01-10T00:00:00"/>
    <n v="0.249"/>
    <x v="0"/>
    <n v="1"/>
    <x v="0"/>
  </r>
  <r>
    <d v="2020-01-13T00:00:00"/>
    <n v="0.21199999999999999"/>
    <x v="0"/>
    <n v="1"/>
    <x v="0"/>
  </r>
  <r>
    <d v="2020-01-14T00:00:00"/>
    <n v="0.19500000000000001"/>
    <x v="0"/>
    <n v="1"/>
    <x v="0"/>
  </r>
  <r>
    <d v="2020-01-15T00:00:00"/>
    <n v="0.19400000000000001"/>
    <x v="0"/>
    <n v="1"/>
    <x v="0"/>
  </r>
  <r>
    <d v="2020-01-16T00:00:00"/>
    <n v="0.185"/>
    <x v="0"/>
    <n v="1"/>
    <x v="0"/>
  </r>
  <r>
    <d v="2020-01-17T00:00:00"/>
    <n v="0.17199999999999999"/>
    <x v="0"/>
    <n v="1"/>
    <x v="0"/>
  </r>
  <r>
    <d v="2020-01-20T00:00:00"/>
    <n v="0.188"/>
    <x v="0"/>
    <n v="1"/>
    <x v="0"/>
  </r>
  <r>
    <d v="2020-01-21T00:00:00"/>
    <n v="0.17599999999999999"/>
    <x v="0"/>
    <n v="1"/>
    <x v="0"/>
  </r>
  <r>
    <d v="2020-01-22T00:00:00"/>
    <n v="0.17499999999999999"/>
    <x v="0"/>
    <n v="1"/>
    <x v="0"/>
  </r>
  <r>
    <d v="2020-01-23T00:00:00"/>
    <n v="0.17199999999999999"/>
    <x v="0"/>
    <n v="1"/>
    <x v="0"/>
  </r>
  <r>
    <d v="2020-01-24T00:00:00"/>
    <n v="0.17399999999999999"/>
    <x v="0"/>
    <n v="1"/>
    <x v="0"/>
  </r>
  <r>
    <d v="2020-01-29T00:00:00"/>
    <n v="0.159"/>
    <x v="0"/>
    <n v="1"/>
    <x v="0"/>
  </r>
  <r>
    <d v="2020-01-30T00:00:00"/>
    <n v="0.14000000000000001"/>
    <x v="0"/>
    <n v="1"/>
    <x v="0"/>
  </r>
  <r>
    <d v="2020-01-31T00:00:00"/>
    <n v="0.13800000000000001"/>
    <x v="0"/>
    <n v="1"/>
    <x v="0"/>
  </r>
  <r>
    <d v="2020-02-03T00:00:00"/>
    <n v="0.13400000000000001"/>
    <x v="0"/>
    <n v="1"/>
    <x v="0"/>
  </r>
  <r>
    <d v="2020-02-04T00:00:00"/>
    <n v="0.14699999999999999"/>
    <x v="0"/>
    <n v="1"/>
    <x v="0"/>
  </r>
  <r>
    <d v="2020-02-05T00:00:00"/>
    <n v="0.16400000000000001"/>
    <x v="0"/>
    <n v="1"/>
    <x v="0"/>
  </r>
  <r>
    <d v="2020-02-06T00:00:00"/>
    <n v="0.16300000000000001"/>
    <x v="0"/>
    <n v="1"/>
    <x v="0"/>
  </r>
  <r>
    <d v="2020-02-07T00:00:00"/>
    <n v="0.155"/>
    <x v="0"/>
    <n v="1"/>
    <x v="0"/>
  </r>
  <r>
    <d v="2020-02-10T00:00:00"/>
    <n v="0.17100000000000001"/>
    <x v="0"/>
    <n v="1"/>
    <x v="0"/>
  </r>
  <r>
    <d v="2020-02-11T00:00:00"/>
    <n v="0.20499999999999999"/>
    <x v="0"/>
    <n v="1"/>
    <x v="0"/>
  </r>
  <r>
    <d v="2020-02-12T00:00:00"/>
    <n v="0.22700000000000001"/>
    <x v="0"/>
    <n v="1"/>
    <x v="0"/>
  </r>
  <r>
    <d v="2020-02-13T00:00:00"/>
    <n v="0.17499999999999999"/>
    <x v="0"/>
    <n v="1"/>
    <x v="0"/>
  </r>
  <r>
    <d v="2020-02-14T00:00:00"/>
    <n v="0.17199999999999999"/>
    <x v="0"/>
    <n v="1"/>
    <x v="0"/>
  </r>
  <r>
    <d v="2020-02-17T00:00:00"/>
    <n v="0.17"/>
    <x v="0"/>
    <n v="1"/>
    <x v="0"/>
  </r>
  <r>
    <d v="2020-02-18T00:00:00"/>
    <n v="0.16700000000000001"/>
    <x v="0"/>
    <n v="1"/>
    <x v="0"/>
  </r>
  <r>
    <d v="2020-02-19T00:00:00"/>
    <n v="0.16300000000000001"/>
    <x v="0"/>
    <n v="1"/>
    <x v="0"/>
  </r>
  <r>
    <d v="2020-02-20T00:00:00"/>
    <n v="0.157"/>
    <x v="0"/>
    <n v="1"/>
    <x v="0"/>
  </r>
  <r>
    <d v="2020-02-21T00:00:00"/>
    <n v="0.16200000000000001"/>
    <x v="0"/>
    <n v="1"/>
    <x v="0"/>
  </r>
  <r>
    <d v="2020-02-24T00:00:00"/>
    <n v="0.16"/>
    <x v="0"/>
    <n v="1"/>
    <x v="0"/>
  </r>
  <r>
    <d v="2020-02-25T00:00:00"/>
    <n v="0.159"/>
    <x v="0"/>
    <n v="1"/>
    <x v="0"/>
  </r>
  <r>
    <d v="2020-02-26T00:00:00"/>
    <n v="0.158"/>
    <x v="0"/>
    <n v="1"/>
    <x v="0"/>
  </r>
  <r>
    <d v="2020-02-27T00:00:00"/>
    <n v="0.16"/>
    <x v="0"/>
    <n v="1"/>
    <x v="0"/>
  </r>
  <r>
    <d v="2020-02-28T00:00:00"/>
    <n v="0.154"/>
    <x v="0"/>
    <n v="1"/>
    <x v="0"/>
  </r>
  <r>
    <d v="2020-03-02T00:00:00"/>
    <n v="0.157"/>
    <x v="0"/>
    <n v="1"/>
    <x v="0"/>
  </r>
  <r>
    <d v="2020-03-03T00:00:00"/>
    <n v="0.188"/>
    <x v="0"/>
    <n v="1"/>
    <x v="0"/>
  </r>
  <r>
    <d v="2020-03-04T00:00:00"/>
    <n v="0.153"/>
    <x v="0"/>
    <n v="1"/>
    <x v="0"/>
  </r>
  <r>
    <d v="2020-03-05T00:00:00"/>
    <n v="0.154"/>
    <x v="0"/>
    <n v="1"/>
    <x v="0"/>
  </r>
  <r>
    <d v="2020-03-06T00:00:00"/>
    <n v="0.154"/>
    <x v="0"/>
    <n v="1"/>
    <x v="0"/>
  </r>
  <r>
    <d v="2020-03-09T00:00:00"/>
    <n v="0.14699999999999999"/>
    <x v="0"/>
    <n v="1"/>
    <x v="0"/>
  </r>
  <r>
    <d v="2020-03-10T00:00:00"/>
    <n v="0.14799999999999999"/>
    <x v="0"/>
    <n v="1"/>
    <x v="0"/>
  </r>
  <r>
    <d v="2020-03-11T00:00:00"/>
    <n v="0.14499999999999999"/>
    <x v="0"/>
    <n v="1"/>
    <x v="0"/>
  </r>
  <r>
    <d v="2020-03-12T00:00:00"/>
    <n v="0.13800000000000001"/>
    <x v="0"/>
    <n v="1"/>
    <x v="0"/>
  </r>
  <r>
    <d v="2020-03-13T00:00:00"/>
    <n v="0.13400000000000001"/>
    <x v="0"/>
    <n v="1"/>
    <x v="0"/>
  </r>
  <r>
    <d v="2020-03-16T00:00:00"/>
    <n v="0.129"/>
    <x v="0"/>
    <n v="1"/>
    <x v="0"/>
  </r>
  <r>
    <d v="2020-03-17T00:00:00"/>
    <n v="0.129"/>
    <x v="0"/>
    <n v="1"/>
    <x v="0"/>
  </r>
  <r>
    <d v="2020-03-18T00:00:00"/>
    <n v="0.113"/>
    <x v="0"/>
    <n v="1"/>
    <x v="0"/>
  </r>
  <r>
    <d v="2020-03-19T00:00:00"/>
    <n v="0.10299999999999999"/>
    <x v="0"/>
    <n v="1"/>
    <x v="0"/>
  </r>
  <r>
    <d v="2020-03-20T00:00:00"/>
    <n v="0.109"/>
    <x v="0"/>
    <n v="1"/>
    <x v="0"/>
  </r>
  <r>
    <d v="2020-03-23T00:00:00"/>
    <n v="0.11"/>
    <x v="0"/>
    <n v="1"/>
    <x v="0"/>
  </r>
  <r>
    <d v="2020-03-24T00:00:00"/>
    <n v="0.114"/>
    <x v="0"/>
    <n v="1"/>
    <x v="0"/>
  </r>
  <r>
    <d v="2020-03-25T00:00:00"/>
    <n v="0.112"/>
    <x v="0"/>
    <n v="1"/>
    <x v="0"/>
  </r>
  <r>
    <d v="2020-03-26T00:00:00"/>
    <n v="0.115"/>
    <x v="0"/>
    <n v="1"/>
    <x v="0"/>
  </r>
  <r>
    <d v="2020-03-27T00:00:00"/>
    <n v="0.11600000000000001"/>
    <x v="0"/>
    <n v="1"/>
    <x v="0"/>
  </r>
  <r>
    <d v="2020-03-30T00:00:00"/>
    <n v="0.112"/>
    <x v="0"/>
    <n v="1"/>
    <x v="0"/>
  </r>
  <r>
    <d v="2020-03-31T00:00:00"/>
    <n v="0.111"/>
    <x v="0"/>
    <n v="1"/>
    <x v="0"/>
  </r>
  <r>
    <d v="2020-04-01T00:00:00"/>
    <n v="0.106"/>
    <x v="0"/>
    <n v="2"/>
    <x v="0"/>
  </r>
  <r>
    <d v="2020-04-02T00:00:00"/>
    <n v="0.115"/>
    <x v="0"/>
    <n v="2"/>
    <x v="0"/>
  </r>
  <r>
    <d v="2020-04-03T00:00:00"/>
    <n v="0.12"/>
    <x v="0"/>
    <n v="2"/>
    <x v="0"/>
  </r>
  <r>
    <d v="2020-04-06T00:00:00"/>
    <n v="0.11700000000000001"/>
    <x v="0"/>
    <n v="2"/>
    <x v="0"/>
  </r>
  <r>
    <d v="2020-04-07T00:00:00"/>
    <n v="0.124"/>
    <x v="0"/>
    <n v="2"/>
    <x v="0"/>
  </r>
  <r>
    <d v="2020-04-08T00:00:00"/>
    <n v="0.12"/>
    <x v="0"/>
    <n v="2"/>
    <x v="0"/>
  </r>
  <r>
    <d v="2020-04-09T00:00:00"/>
    <n v="0.123"/>
    <x v="0"/>
    <n v="2"/>
    <x v="0"/>
  </r>
  <r>
    <d v="2020-04-14T00:00:00"/>
    <n v="0.11600000000000001"/>
    <x v="0"/>
    <n v="2"/>
    <x v="0"/>
  </r>
  <r>
    <d v="2020-04-15T00:00:00"/>
    <n v="0.113"/>
    <x v="0"/>
    <n v="2"/>
    <x v="0"/>
  </r>
  <r>
    <d v="2020-04-16T00:00:00"/>
    <n v="0.11600000000000001"/>
    <x v="0"/>
    <n v="2"/>
    <x v="0"/>
  </r>
  <r>
    <d v="2020-04-17T00:00:00"/>
    <n v="0.11600000000000001"/>
    <x v="0"/>
    <n v="2"/>
    <x v="0"/>
  </r>
  <r>
    <d v="2020-04-20T00:00:00"/>
    <n v="0.113"/>
    <x v="0"/>
    <n v="2"/>
    <x v="0"/>
  </r>
  <r>
    <d v="2020-04-21T00:00:00"/>
    <n v="0.108"/>
    <x v="0"/>
    <n v="2"/>
    <x v="0"/>
  </r>
  <r>
    <d v="2020-04-22T00:00:00"/>
    <n v="0.112"/>
    <x v="0"/>
    <n v="2"/>
    <x v="0"/>
  </r>
  <r>
    <d v="2020-04-23T00:00:00"/>
    <n v="0.112"/>
    <x v="0"/>
    <n v="2"/>
    <x v="0"/>
  </r>
  <r>
    <d v="2020-04-24T00:00:00"/>
    <n v="0.108"/>
    <x v="0"/>
    <n v="2"/>
    <x v="0"/>
  </r>
  <r>
    <d v="2020-04-27T00:00:00"/>
    <n v="0.11"/>
    <x v="0"/>
    <n v="2"/>
    <x v="0"/>
  </r>
  <r>
    <d v="2020-04-28T00:00:00"/>
    <n v="0.113"/>
    <x v="0"/>
    <n v="2"/>
    <x v="0"/>
  </r>
  <r>
    <d v="2020-04-29T00:00:00"/>
    <n v="0.12"/>
    <x v="0"/>
    <n v="2"/>
    <x v="0"/>
  </r>
  <r>
    <d v="2020-05-04T00:00:00"/>
    <n v="0.115"/>
    <x v="0"/>
    <n v="2"/>
    <x v="0"/>
  </r>
  <r>
    <d v="2020-05-05T00:00:00"/>
    <n v="0.11600000000000001"/>
    <x v="0"/>
    <n v="2"/>
    <x v="0"/>
  </r>
  <r>
    <d v="2020-05-06T00:00:00"/>
    <n v="0.114"/>
    <x v="0"/>
    <n v="2"/>
    <x v="0"/>
  </r>
  <r>
    <d v="2020-05-07T00:00:00"/>
    <n v="0.11700000000000001"/>
    <x v="0"/>
    <n v="2"/>
    <x v="0"/>
  </r>
  <r>
    <d v="2020-05-08T00:00:00"/>
    <n v="0.115"/>
    <x v="0"/>
    <n v="2"/>
    <x v="0"/>
  </r>
  <r>
    <d v="2020-05-11T00:00:00"/>
    <n v="0.114"/>
    <x v="0"/>
    <n v="2"/>
    <x v="0"/>
  </r>
  <r>
    <d v="2020-05-12T00:00:00"/>
    <n v="0.111"/>
    <x v="0"/>
    <n v="2"/>
    <x v="0"/>
  </r>
  <r>
    <d v="2020-05-13T00:00:00"/>
    <n v="0.112"/>
    <x v="0"/>
    <n v="2"/>
    <x v="0"/>
  </r>
  <r>
    <d v="2020-05-14T00:00:00"/>
    <n v="0.11"/>
    <x v="0"/>
    <n v="2"/>
    <x v="0"/>
  </r>
  <r>
    <d v="2020-05-15T00:00:00"/>
    <n v="0.111"/>
    <x v="0"/>
    <n v="2"/>
    <x v="0"/>
  </r>
  <r>
    <d v="2020-05-18T00:00:00"/>
    <n v="0.11"/>
    <x v="0"/>
    <n v="2"/>
    <x v="0"/>
  </r>
  <r>
    <d v="2020-05-19T00:00:00"/>
    <n v="0.11"/>
    <x v="0"/>
    <n v="2"/>
    <x v="0"/>
  </r>
  <r>
    <d v="2020-05-20T00:00:00"/>
    <n v="0.112"/>
    <x v="0"/>
    <n v="2"/>
    <x v="0"/>
  </r>
  <r>
    <d v="2020-05-21T00:00:00"/>
    <n v="0.113"/>
    <x v="0"/>
    <n v="2"/>
    <x v="0"/>
  </r>
  <r>
    <d v="2020-05-22T00:00:00"/>
    <n v="0.108"/>
    <x v="0"/>
    <n v="2"/>
    <x v="0"/>
  </r>
  <r>
    <d v="2020-05-25T00:00:00"/>
    <n v="0.109"/>
    <x v="0"/>
    <n v="2"/>
    <x v="0"/>
  </r>
  <r>
    <d v="2020-05-26T00:00:00"/>
    <n v="0.115"/>
    <x v="0"/>
    <n v="2"/>
    <x v="0"/>
  </r>
  <r>
    <d v="2020-05-27T00:00:00"/>
    <n v="0.111"/>
    <x v="0"/>
    <n v="2"/>
    <x v="0"/>
  </r>
  <r>
    <d v="2020-05-28T00:00:00"/>
    <n v="0.109"/>
    <x v="0"/>
    <n v="2"/>
    <x v="0"/>
  </r>
  <r>
    <d v="2020-05-29T00:00:00"/>
    <n v="0.11"/>
    <x v="0"/>
    <n v="2"/>
    <x v="0"/>
  </r>
  <r>
    <d v="2020-06-01T00:00:00"/>
    <n v="0.11"/>
    <x v="0"/>
    <n v="2"/>
    <x v="0"/>
  </r>
  <r>
    <d v="2020-06-02T00:00:00"/>
    <n v="0.111"/>
    <x v="0"/>
    <n v="2"/>
    <x v="0"/>
  </r>
  <r>
    <d v="2020-06-03T00:00:00"/>
    <n v="0.112"/>
    <x v="0"/>
    <n v="2"/>
    <x v="0"/>
  </r>
  <r>
    <d v="2020-06-04T00:00:00"/>
    <n v="0.107"/>
    <x v="0"/>
    <n v="2"/>
    <x v="0"/>
  </r>
  <r>
    <d v="2020-06-05T00:00:00"/>
    <n v="0.107"/>
    <x v="0"/>
    <n v="2"/>
    <x v="0"/>
  </r>
  <r>
    <d v="2020-06-08T00:00:00"/>
    <n v="0.106"/>
    <x v="0"/>
    <n v="2"/>
    <x v="0"/>
  </r>
  <r>
    <d v="2020-06-09T00:00:00"/>
    <n v="0.107"/>
    <x v="0"/>
    <n v="2"/>
    <x v="0"/>
  </r>
  <r>
    <d v="2020-06-10T00:00:00"/>
    <n v="0.105"/>
    <x v="0"/>
    <n v="2"/>
    <x v="0"/>
  </r>
  <r>
    <d v="2020-06-11T00:00:00"/>
    <n v="0.10299999999999999"/>
    <x v="0"/>
    <n v="2"/>
    <x v="0"/>
  </r>
  <r>
    <d v="2020-06-12T00:00:00"/>
    <n v="0.10299999999999999"/>
    <x v="0"/>
    <n v="2"/>
    <x v="0"/>
  </r>
  <r>
    <d v="2020-06-15T00:00:00"/>
    <n v="0.10100000000000001"/>
    <x v="0"/>
    <n v="2"/>
    <x v="0"/>
  </r>
  <r>
    <d v="2020-06-16T00:00:00"/>
    <n v="0.10199999999999999"/>
    <x v="0"/>
    <n v="2"/>
    <x v="0"/>
  </r>
  <r>
    <d v="2020-06-17T00:00:00"/>
    <n v="0.104"/>
    <x v="0"/>
    <n v="2"/>
    <x v="0"/>
  </r>
  <r>
    <d v="2020-06-18T00:00:00"/>
    <n v="0.104"/>
    <x v="0"/>
    <n v="2"/>
    <x v="0"/>
  </r>
  <r>
    <d v="2020-06-19T00:00:00"/>
    <n v="0.104"/>
    <x v="0"/>
    <n v="2"/>
    <x v="0"/>
  </r>
  <r>
    <d v="2020-06-22T00:00:00"/>
    <n v="0.15"/>
    <x v="0"/>
    <n v="2"/>
    <x v="0"/>
  </r>
  <r>
    <d v="2020-06-23T00:00:00"/>
    <n v="0.13"/>
    <x v="0"/>
    <n v="2"/>
    <x v="0"/>
  </r>
  <r>
    <d v="2020-06-24T00:00:00"/>
    <n v="0.13500000000000001"/>
    <x v="0"/>
    <n v="2"/>
    <x v="0"/>
  </r>
  <r>
    <d v="2020-06-26T00:00:00"/>
    <n v="0.13100000000000001"/>
    <x v="0"/>
    <n v="2"/>
    <x v="0"/>
  </r>
  <r>
    <d v="2020-06-29T00:00:00"/>
    <n v="0.123"/>
    <x v="0"/>
    <n v="2"/>
    <x v="0"/>
  </r>
  <r>
    <d v="2020-06-30T00:00:00"/>
    <n v="0.13100000000000001"/>
    <x v="0"/>
    <n v="2"/>
    <x v="0"/>
  </r>
  <r>
    <d v="2020-07-02T00:00:00"/>
    <n v="0.125"/>
    <x v="0"/>
    <n v="3"/>
    <x v="1"/>
  </r>
  <r>
    <d v="2020-07-03T00:00:00"/>
    <n v="0.124"/>
    <x v="0"/>
    <n v="3"/>
    <x v="1"/>
  </r>
  <r>
    <d v="2020-07-06T00:00:00"/>
    <n v="0.13400000000000001"/>
    <x v="0"/>
    <n v="3"/>
    <x v="1"/>
  </r>
  <r>
    <d v="2020-07-07T00:00:00"/>
    <n v="0.13200000000000001"/>
    <x v="0"/>
    <n v="3"/>
    <x v="1"/>
  </r>
  <r>
    <d v="2020-07-08T00:00:00"/>
    <n v="0.128"/>
    <x v="0"/>
    <n v="3"/>
    <x v="1"/>
  </r>
  <r>
    <d v="2020-07-09T00:00:00"/>
    <n v="0.122"/>
    <x v="0"/>
    <n v="3"/>
    <x v="1"/>
  </r>
  <r>
    <d v="2020-07-10T00:00:00"/>
    <n v="0.121"/>
    <x v="0"/>
    <n v="3"/>
    <x v="1"/>
  </r>
  <r>
    <d v="2020-07-13T00:00:00"/>
    <n v="0.124"/>
    <x v="0"/>
    <n v="3"/>
    <x v="1"/>
  </r>
  <r>
    <d v="2020-07-14T00:00:00"/>
    <n v="0.123"/>
    <x v="0"/>
    <n v="3"/>
    <x v="1"/>
  </r>
  <r>
    <d v="2020-07-15T00:00:00"/>
    <n v="0.124"/>
    <x v="0"/>
    <n v="3"/>
    <x v="1"/>
  </r>
  <r>
    <d v="2020-07-16T00:00:00"/>
    <n v="0.114"/>
    <x v="0"/>
    <n v="3"/>
    <x v="1"/>
  </r>
  <r>
    <d v="2020-07-17T00:00:00"/>
    <n v="0.114"/>
    <x v="0"/>
    <n v="3"/>
    <x v="1"/>
  </r>
  <r>
    <d v="2020-07-20T00:00:00"/>
    <n v="0.112"/>
    <x v="0"/>
    <n v="3"/>
    <x v="1"/>
  </r>
  <r>
    <d v="2020-07-21T00:00:00"/>
    <n v="0.111"/>
    <x v="0"/>
    <n v="3"/>
    <x v="1"/>
  </r>
  <r>
    <d v="2020-07-22T00:00:00"/>
    <n v="0.113"/>
    <x v="0"/>
    <n v="3"/>
    <x v="1"/>
  </r>
  <r>
    <d v="2020-07-23T00:00:00"/>
    <n v="0.108"/>
    <x v="0"/>
    <n v="3"/>
    <x v="1"/>
  </r>
  <r>
    <d v="2020-07-24T00:00:00"/>
    <n v="0.107"/>
    <x v="0"/>
    <n v="3"/>
    <x v="1"/>
  </r>
  <r>
    <d v="2020-07-27T00:00:00"/>
    <n v="0.107"/>
    <x v="0"/>
    <n v="3"/>
    <x v="1"/>
  </r>
  <r>
    <d v="2020-07-28T00:00:00"/>
    <n v="0.108"/>
    <x v="0"/>
    <n v="3"/>
    <x v="1"/>
  </r>
  <r>
    <d v="2020-07-29T00:00:00"/>
    <n v="0.107"/>
    <x v="0"/>
    <n v="3"/>
    <x v="1"/>
  </r>
  <r>
    <d v="2020-07-30T00:00:00"/>
    <n v="0.109"/>
    <x v="0"/>
    <n v="3"/>
    <x v="1"/>
  </r>
  <r>
    <d v="2020-07-31T00:00:00"/>
    <n v="0.109"/>
    <x v="0"/>
    <n v="3"/>
    <x v="1"/>
  </r>
  <r>
    <d v="2020-08-03T00:00:00"/>
    <n v="0.10299999999999999"/>
    <x v="0"/>
    <n v="3"/>
    <x v="1"/>
  </r>
  <r>
    <d v="2020-08-04T00:00:00"/>
    <n v="0.10100000000000001"/>
    <x v="0"/>
    <n v="3"/>
    <x v="1"/>
  </r>
  <r>
    <d v="2020-08-05T00:00:00"/>
    <n v="0.105"/>
    <x v="0"/>
    <n v="3"/>
    <x v="1"/>
  </r>
  <r>
    <d v="2020-08-06T00:00:00"/>
    <n v="0.107"/>
    <x v="0"/>
    <n v="3"/>
    <x v="1"/>
  </r>
  <r>
    <d v="2020-08-07T00:00:00"/>
    <n v="0.10299999999999999"/>
    <x v="0"/>
    <n v="3"/>
    <x v="1"/>
  </r>
  <r>
    <d v="2020-08-10T00:00:00"/>
    <n v="0.107"/>
    <x v="0"/>
    <n v="3"/>
    <x v="1"/>
  </r>
  <r>
    <d v="2020-08-11T00:00:00"/>
    <n v="0.114"/>
    <x v="0"/>
    <n v="3"/>
    <x v="1"/>
  </r>
  <r>
    <d v="2020-08-12T00:00:00"/>
    <n v="0.106"/>
    <x v="0"/>
    <n v="3"/>
    <x v="1"/>
  </r>
  <r>
    <d v="2020-08-13T00:00:00"/>
    <n v="0.106"/>
    <x v="0"/>
    <n v="3"/>
    <x v="1"/>
  </r>
  <r>
    <d v="2020-08-14T00:00:00"/>
    <n v="0.108"/>
    <x v="0"/>
    <n v="3"/>
    <x v="1"/>
  </r>
  <r>
    <d v="2020-08-17T00:00:00"/>
    <n v="0.112"/>
    <x v="0"/>
    <n v="3"/>
    <x v="1"/>
  </r>
  <r>
    <d v="2020-08-18T00:00:00"/>
    <n v="0.112"/>
    <x v="0"/>
    <n v="3"/>
    <x v="1"/>
  </r>
  <r>
    <d v="2020-08-19T00:00:00"/>
    <n v="0.108"/>
    <x v="0"/>
    <n v="3"/>
    <x v="1"/>
  </r>
  <r>
    <d v="2020-08-20T00:00:00"/>
    <n v="0.107"/>
    <x v="0"/>
    <n v="3"/>
    <x v="1"/>
  </r>
  <r>
    <d v="2020-08-21T00:00:00"/>
    <n v="0.11"/>
    <x v="0"/>
    <n v="3"/>
    <x v="1"/>
  </r>
  <r>
    <d v="2020-08-24T00:00:00"/>
    <n v="0.112"/>
    <x v="0"/>
    <n v="3"/>
    <x v="1"/>
  </r>
  <r>
    <d v="2020-08-25T00:00:00"/>
    <n v="0.11"/>
    <x v="0"/>
    <n v="3"/>
    <x v="1"/>
  </r>
  <r>
    <d v="2020-08-26T00:00:00"/>
    <n v="0.109"/>
    <x v="0"/>
    <n v="3"/>
    <x v="1"/>
  </r>
  <r>
    <d v="2020-08-27T00:00:00"/>
    <n v="0.109"/>
    <x v="0"/>
    <n v="3"/>
    <x v="1"/>
  </r>
  <r>
    <d v="2020-08-28T00:00:00"/>
    <n v="0.109"/>
    <x v="0"/>
    <n v="3"/>
    <x v="1"/>
  </r>
  <r>
    <d v="2020-08-31T00:00:00"/>
    <n v="0.105"/>
    <x v="0"/>
    <n v="3"/>
    <x v="1"/>
  </r>
  <r>
    <d v="2020-09-01T00:00:00"/>
    <n v="0.104"/>
    <x v="0"/>
    <n v="3"/>
    <x v="1"/>
  </r>
  <r>
    <d v="2020-09-02T00:00:00"/>
    <n v="0.124"/>
    <x v="0"/>
    <n v="3"/>
    <x v="1"/>
  </r>
  <r>
    <d v="2020-09-03T00:00:00"/>
    <n v="0.109"/>
    <x v="0"/>
    <n v="3"/>
    <x v="1"/>
  </r>
  <r>
    <d v="2020-09-04T00:00:00"/>
    <n v="0.109"/>
    <x v="0"/>
    <n v="3"/>
    <x v="1"/>
  </r>
  <r>
    <d v="2020-09-07T00:00:00"/>
    <n v="0.107"/>
    <x v="0"/>
    <n v="3"/>
    <x v="1"/>
  </r>
  <r>
    <d v="2020-09-08T00:00:00"/>
    <n v="0.104"/>
    <x v="0"/>
    <n v="3"/>
    <x v="1"/>
  </r>
  <r>
    <d v="2020-09-09T00:00:00"/>
    <n v="0.104"/>
    <x v="0"/>
    <n v="3"/>
    <x v="1"/>
  </r>
  <r>
    <d v="2020-09-10T00:00:00"/>
    <n v="0.10299999999999999"/>
    <x v="0"/>
    <n v="3"/>
    <x v="1"/>
  </r>
  <r>
    <d v="2020-09-11T00:00:00"/>
    <n v="0.10299999999999999"/>
    <x v="0"/>
    <n v="3"/>
    <x v="1"/>
  </r>
  <r>
    <d v="2020-09-14T00:00:00"/>
    <n v="0.105"/>
    <x v="0"/>
    <n v="3"/>
    <x v="1"/>
  </r>
  <r>
    <d v="2020-09-15T00:00:00"/>
    <n v="0.105"/>
    <x v="0"/>
    <n v="3"/>
    <x v="1"/>
  </r>
  <r>
    <d v="2020-09-16T00:00:00"/>
    <n v="0.105"/>
    <x v="0"/>
    <n v="3"/>
    <x v="1"/>
  </r>
  <r>
    <d v="2020-09-17T00:00:00"/>
    <n v="0.104"/>
    <x v="0"/>
    <n v="3"/>
    <x v="1"/>
  </r>
  <r>
    <d v="2020-09-18T00:00:00"/>
    <n v="0.104"/>
    <x v="0"/>
    <n v="3"/>
    <x v="1"/>
  </r>
  <r>
    <d v="2020-09-21T00:00:00"/>
    <n v="0.10199999999999999"/>
    <x v="0"/>
    <n v="3"/>
    <x v="1"/>
  </r>
  <r>
    <d v="2020-09-22T00:00:00"/>
    <n v="0.106"/>
    <x v="0"/>
    <n v="3"/>
    <x v="1"/>
  </r>
  <r>
    <d v="2020-09-23T00:00:00"/>
    <n v="0.106"/>
    <x v="0"/>
    <n v="3"/>
    <x v="1"/>
  </r>
  <r>
    <d v="2020-09-24T00:00:00"/>
    <n v="0.10199999999999999"/>
    <x v="0"/>
    <n v="3"/>
    <x v="1"/>
  </r>
  <r>
    <d v="2020-09-25T00:00:00"/>
    <n v="0.10299999999999999"/>
    <x v="0"/>
    <n v="3"/>
    <x v="1"/>
  </r>
  <r>
    <d v="2020-09-28T00:00:00"/>
    <n v="0.10199999999999999"/>
    <x v="0"/>
    <n v="3"/>
    <x v="1"/>
  </r>
  <r>
    <d v="2020-09-29T00:00:00"/>
    <n v="0.1"/>
    <x v="0"/>
    <n v="3"/>
    <x v="1"/>
  </r>
  <r>
    <d v="2020-09-30T00:00:00"/>
    <n v="0.1"/>
    <x v="0"/>
    <n v="3"/>
    <x v="1"/>
  </r>
  <r>
    <d v="2020-10-05T00:00:00"/>
    <n v="9.6000000000000002E-2"/>
    <x v="0"/>
    <n v="4"/>
    <x v="1"/>
  </r>
  <r>
    <d v="2020-10-06T00:00:00"/>
    <n v="0.1"/>
    <x v="0"/>
    <n v="4"/>
    <x v="1"/>
  </r>
  <r>
    <d v="2020-10-07T00:00:00"/>
    <n v="9.7000000000000003E-2"/>
    <x v="0"/>
    <n v="4"/>
    <x v="1"/>
  </r>
  <r>
    <d v="2020-10-08T00:00:00"/>
    <n v="9.9000000000000005E-2"/>
    <x v="0"/>
    <n v="4"/>
    <x v="1"/>
  </r>
  <r>
    <d v="2020-10-09T00:00:00"/>
    <n v="0.10199999999999999"/>
    <x v="0"/>
    <n v="4"/>
    <x v="1"/>
  </r>
  <r>
    <d v="2020-10-12T00:00:00"/>
    <n v="0.10199999999999999"/>
    <x v="0"/>
    <n v="4"/>
    <x v="1"/>
  </r>
  <r>
    <d v="2020-10-14T00:00:00"/>
    <n v="9.7000000000000003E-2"/>
    <x v="0"/>
    <n v="4"/>
    <x v="1"/>
  </r>
  <r>
    <d v="2020-10-15T00:00:00"/>
    <n v="9.7000000000000003E-2"/>
    <x v="0"/>
    <n v="4"/>
    <x v="1"/>
  </r>
  <r>
    <d v="2020-10-16T00:00:00"/>
    <n v="9.8000000000000004E-2"/>
    <x v="0"/>
    <n v="4"/>
    <x v="1"/>
  </r>
  <r>
    <d v="2020-10-19T00:00:00"/>
    <n v="9.8000000000000004E-2"/>
    <x v="0"/>
    <n v="4"/>
    <x v="1"/>
  </r>
  <r>
    <d v="2020-10-20T00:00:00"/>
    <n v="0.105"/>
    <x v="0"/>
    <n v="4"/>
    <x v="1"/>
  </r>
  <r>
    <d v="2020-10-21T00:00:00"/>
    <n v="0.106"/>
    <x v="0"/>
    <n v="4"/>
    <x v="1"/>
  </r>
  <r>
    <d v="2020-10-22T00:00:00"/>
    <n v="0.106"/>
    <x v="0"/>
    <n v="4"/>
    <x v="1"/>
  </r>
  <r>
    <d v="2020-10-23T00:00:00"/>
    <n v="0.106"/>
    <x v="0"/>
    <n v="4"/>
    <x v="1"/>
  </r>
  <r>
    <d v="2020-10-27T00:00:00"/>
    <n v="0.105"/>
    <x v="0"/>
    <n v="4"/>
    <x v="1"/>
  </r>
  <r>
    <d v="2020-10-28T00:00:00"/>
    <n v="9.5000000000000001E-2"/>
    <x v="0"/>
    <n v="4"/>
    <x v="1"/>
  </r>
  <r>
    <d v="2020-10-29T00:00:00"/>
    <n v="9.5000000000000001E-2"/>
    <x v="0"/>
    <n v="4"/>
    <x v="1"/>
  </r>
  <r>
    <d v="2020-10-30T00:00:00"/>
    <n v="9.6000000000000002E-2"/>
    <x v="0"/>
    <n v="4"/>
    <x v="1"/>
  </r>
  <r>
    <d v="2020-11-02T00:00:00"/>
    <n v="9.6000000000000002E-2"/>
    <x v="0"/>
    <n v="4"/>
    <x v="1"/>
  </r>
  <r>
    <d v="2020-11-03T00:00:00"/>
    <n v="9.6000000000000002E-2"/>
    <x v="0"/>
    <n v="4"/>
    <x v="1"/>
  </r>
  <r>
    <d v="2020-11-04T00:00:00"/>
    <n v="9.5000000000000001E-2"/>
    <x v="0"/>
    <n v="4"/>
    <x v="1"/>
  </r>
  <r>
    <d v="2020-11-05T00:00:00"/>
    <n v="9.5000000000000001E-2"/>
    <x v="0"/>
    <n v="4"/>
    <x v="1"/>
  </r>
  <r>
    <d v="2020-11-06T00:00:00"/>
    <n v="9.6000000000000002E-2"/>
    <x v="0"/>
    <n v="4"/>
    <x v="1"/>
  </r>
  <r>
    <d v="2020-11-09T00:00:00"/>
    <n v="9.5000000000000001E-2"/>
    <x v="0"/>
    <n v="4"/>
    <x v="1"/>
  </r>
  <r>
    <d v="2020-11-10T00:00:00"/>
    <n v="9.5000000000000001E-2"/>
    <x v="0"/>
    <n v="4"/>
    <x v="1"/>
  </r>
  <r>
    <d v="2020-11-11T00:00:00"/>
    <n v="9.5000000000000001E-2"/>
    <x v="0"/>
    <n v="4"/>
    <x v="1"/>
  </r>
  <r>
    <d v="2020-11-12T00:00:00"/>
    <n v="9.2999999999999999E-2"/>
    <x v="0"/>
    <n v="4"/>
    <x v="1"/>
  </r>
  <r>
    <d v="2020-11-13T00:00:00"/>
    <n v="9.1999999999999998E-2"/>
    <x v="0"/>
    <n v="4"/>
    <x v="1"/>
  </r>
  <r>
    <d v="2020-11-16T00:00:00"/>
    <n v="9.4E-2"/>
    <x v="0"/>
    <n v="4"/>
    <x v="1"/>
  </r>
  <r>
    <d v="2020-11-17T00:00:00"/>
    <n v="9.1999999999999998E-2"/>
    <x v="0"/>
    <n v="4"/>
    <x v="1"/>
  </r>
  <r>
    <d v="2020-11-18T00:00:00"/>
    <n v="9.4E-2"/>
    <x v="0"/>
    <n v="4"/>
    <x v="1"/>
  </r>
  <r>
    <d v="2020-11-19T00:00:00"/>
    <n v="9.5000000000000001E-2"/>
    <x v="0"/>
    <n v="4"/>
    <x v="1"/>
  </r>
  <r>
    <d v="2020-11-20T00:00:00"/>
    <n v="9.2999999999999999E-2"/>
    <x v="0"/>
    <n v="4"/>
    <x v="1"/>
  </r>
  <r>
    <d v="2020-11-23T00:00:00"/>
    <n v="9.2999999999999999E-2"/>
    <x v="0"/>
    <n v="4"/>
    <x v="1"/>
  </r>
  <r>
    <d v="2020-11-24T00:00:00"/>
    <n v="9.6000000000000002E-2"/>
    <x v="0"/>
    <n v="4"/>
    <x v="1"/>
  </r>
  <r>
    <d v="2020-11-25T00:00:00"/>
    <n v="9.5000000000000001E-2"/>
    <x v="0"/>
    <n v="4"/>
    <x v="1"/>
  </r>
  <r>
    <d v="2020-11-26T00:00:00"/>
    <n v="9.8000000000000004E-2"/>
    <x v="0"/>
    <n v="4"/>
    <x v="1"/>
  </r>
  <r>
    <d v="2020-11-27T00:00:00"/>
    <n v="9.5000000000000001E-2"/>
    <x v="0"/>
    <n v="4"/>
    <x v="1"/>
  </r>
  <r>
    <d v="2020-11-30T00:00:00"/>
    <n v="9.0999999999999998E-2"/>
    <x v="0"/>
    <n v="4"/>
    <x v="1"/>
  </r>
  <r>
    <d v="2020-12-01T00:00:00"/>
    <n v="0.09"/>
    <x v="0"/>
    <n v="4"/>
    <x v="1"/>
  </r>
  <r>
    <d v="2020-12-02T00:00:00"/>
    <n v="0.09"/>
    <x v="0"/>
    <n v="4"/>
    <x v="1"/>
  </r>
  <r>
    <d v="2020-12-03T00:00:00"/>
    <n v="0.09"/>
    <x v="0"/>
    <n v="4"/>
    <x v="1"/>
  </r>
  <r>
    <d v="2020-12-04T00:00:00"/>
    <n v="0.09"/>
    <x v="0"/>
    <n v="4"/>
    <x v="1"/>
  </r>
  <r>
    <d v="2020-12-07T00:00:00"/>
    <n v="9.0999999999999998E-2"/>
    <x v="0"/>
    <n v="4"/>
    <x v="1"/>
  </r>
  <r>
    <d v="2020-12-08T00:00:00"/>
    <n v="9.2999999999999999E-2"/>
    <x v="0"/>
    <n v="4"/>
    <x v="1"/>
  </r>
  <r>
    <d v="2020-12-09T00:00:00"/>
    <n v="9.0999999999999998E-2"/>
    <x v="0"/>
    <n v="4"/>
    <x v="1"/>
  </r>
  <r>
    <d v="2020-12-10T00:00:00"/>
    <n v="9.4E-2"/>
    <x v="0"/>
    <n v="4"/>
    <x v="1"/>
  </r>
  <r>
    <d v="2020-12-11T00:00:00"/>
    <n v="9.4E-2"/>
    <x v="0"/>
    <n v="4"/>
    <x v="1"/>
  </r>
  <r>
    <d v="2020-12-14T00:00:00"/>
    <n v="9.4E-2"/>
    <x v="0"/>
    <n v="4"/>
    <x v="1"/>
  </r>
  <r>
    <d v="2020-12-15T00:00:00"/>
    <n v="9.2999999999999999E-2"/>
    <x v="0"/>
    <n v="4"/>
    <x v="1"/>
  </r>
  <r>
    <d v="2020-12-16T00:00:00"/>
    <n v="9.0999999999999998E-2"/>
    <x v="0"/>
    <n v="4"/>
    <x v="1"/>
  </r>
  <r>
    <d v="2020-12-17T00:00:00"/>
    <n v="0.09"/>
    <x v="0"/>
    <n v="4"/>
    <x v="1"/>
  </r>
  <r>
    <d v="2020-12-18T00:00:00"/>
    <n v="0.09"/>
    <x v="0"/>
    <n v="4"/>
    <x v="1"/>
  </r>
  <r>
    <d v="2020-12-21T00:00:00"/>
    <n v="9.8000000000000004E-2"/>
    <x v="0"/>
    <n v="4"/>
    <x v="1"/>
  </r>
  <r>
    <d v="2020-12-22T00:00:00"/>
    <n v="9.6000000000000002E-2"/>
    <x v="0"/>
    <n v="4"/>
    <x v="1"/>
  </r>
  <r>
    <d v="2020-12-23T00:00:00"/>
    <n v="9.1999999999999998E-2"/>
    <x v="0"/>
    <n v="4"/>
    <x v="1"/>
  </r>
  <r>
    <d v="2020-12-24T00:00:00"/>
    <n v="9.1999999999999998E-2"/>
    <x v="0"/>
    <n v="4"/>
    <x v="1"/>
  </r>
  <r>
    <d v="2020-12-28T00:00:00"/>
    <n v="9.1999999999999998E-2"/>
    <x v="0"/>
    <n v="4"/>
    <x v="1"/>
  </r>
  <r>
    <d v="2020-12-29T00:00:00"/>
    <n v="9.1999999999999998E-2"/>
    <x v="0"/>
    <n v="4"/>
    <x v="1"/>
  </r>
  <r>
    <d v="2020-12-30T00:00:00"/>
    <n v="9.0999999999999998E-2"/>
    <x v="0"/>
    <n v="4"/>
    <x v="1"/>
  </r>
  <r>
    <d v="2020-12-31T00:00:00"/>
    <n v="9.0999999999999998E-2"/>
    <x v="0"/>
    <n v="4"/>
    <x v="1"/>
  </r>
  <r>
    <m/>
    <m/>
    <x v="1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738F33-A43C-4780-8A1E-E54A140D557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27:J32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3">
        <item x="0"/>
        <item x="1"/>
        <item t="default"/>
      </items>
    </pivotField>
    <pivotField compact="0" outline="0" showAll="0"/>
    <pivotField axis="axisRow" compact="0" outline="0" showAll="0">
      <items count="4">
        <item x="0"/>
        <item x="1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54456-52E1-4E4D-A080-9AC83C69C95B}">
  <dimension ref="A1:G17"/>
  <sheetViews>
    <sheetView tabSelected="1" workbookViewId="0">
      <selection activeCell="B17" sqref="B17:G17"/>
    </sheetView>
  </sheetViews>
  <sheetFormatPr defaultRowHeight="15" x14ac:dyDescent="0.25"/>
  <cols>
    <col min="1" max="1" width="55.5703125" bestFit="1" customWidth="1"/>
    <col min="2" max="2" width="14.85546875" bestFit="1" customWidth="1"/>
    <col min="3" max="4" width="12.85546875" bestFit="1" customWidth="1"/>
    <col min="5" max="7" width="12.140625" bestFit="1" customWidth="1"/>
  </cols>
  <sheetData>
    <row r="1" spans="1:7" s="7" customFormat="1" ht="15.75" thickBot="1" x14ac:dyDescent="0.3">
      <c r="A1" s="7" t="s">
        <v>0</v>
      </c>
      <c r="B1" s="7">
        <v>44012</v>
      </c>
      <c r="C1" s="7">
        <v>43830</v>
      </c>
      <c r="D1" s="7">
        <v>43646</v>
      </c>
      <c r="E1" s="7">
        <v>43465</v>
      </c>
      <c r="F1" s="7">
        <v>43100</v>
      </c>
      <c r="G1" s="7">
        <v>42735</v>
      </c>
    </row>
    <row r="2" spans="1:7" x14ac:dyDescent="0.25">
      <c r="A2" s="11" t="s">
        <v>4</v>
      </c>
      <c r="B2">
        <v>1.0636942675159236</v>
      </c>
      <c r="C2">
        <v>1.0326340326340326</v>
      </c>
      <c r="D2">
        <v>1.0015847860538829</v>
      </c>
      <c r="E2">
        <v>1.0632530120481927</v>
      </c>
      <c r="F2">
        <v>0.97101449275362317</v>
      </c>
      <c r="G2">
        <v>0.88888888888888884</v>
      </c>
    </row>
    <row r="3" spans="1:7" x14ac:dyDescent="0.25">
      <c r="A3" s="11" t="s">
        <v>12</v>
      </c>
      <c r="B3">
        <v>0.40764331210191085</v>
      </c>
      <c r="C3">
        <v>0.28904428904428903</v>
      </c>
      <c r="D3">
        <v>8.8647702060221878E-2</v>
      </c>
      <c r="E3">
        <v>6.0926204819277109E-2</v>
      </c>
      <c r="F3">
        <v>0.11439246376811595</v>
      </c>
      <c r="G3">
        <v>6.8550793650793654E-2</v>
      </c>
    </row>
    <row r="4" spans="1:7" x14ac:dyDescent="0.25">
      <c r="A4" s="11" t="s">
        <v>18</v>
      </c>
      <c r="B4">
        <v>-0.16724131314953897</v>
      </c>
      <c r="C4">
        <v>0.25542346053652409</v>
      </c>
      <c r="D4">
        <v>0.14317663904379516</v>
      </c>
      <c r="E4">
        <v>0.88506751252540483</v>
      </c>
      <c r="F4">
        <v>2.4955690969407156</v>
      </c>
      <c r="G4">
        <v>0.1837294718622029</v>
      </c>
    </row>
    <row r="5" spans="1:7" x14ac:dyDescent="0.25">
      <c r="A5" s="11" t="s">
        <v>21</v>
      </c>
      <c r="B5">
        <v>0.15603590733590733</v>
      </c>
      <c r="C5">
        <v>0.2309442548350398</v>
      </c>
      <c r="D5">
        <v>0.23275862068965517</v>
      </c>
      <c r="E5">
        <v>0.23502722323049002</v>
      </c>
      <c r="F5">
        <v>0.20485436893203884</v>
      </c>
      <c r="G5">
        <v>0.1967479674796748</v>
      </c>
    </row>
    <row r="6" spans="1:7" x14ac:dyDescent="0.25">
      <c r="A6" s="11" t="s">
        <v>23</v>
      </c>
      <c r="B6">
        <v>4.9800000000000004</v>
      </c>
      <c r="C6">
        <v>10.723596621531955</v>
      </c>
      <c r="D6">
        <v>8.5516190554104003</v>
      </c>
      <c r="E6">
        <v>5.9819819819819813</v>
      </c>
      <c r="F6">
        <v>15.384924112189543</v>
      </c>
      <c r="G6">
        <v>97.200793475865112</v>
      </c>
    </row>
    <row r="7" spans="1:7" x14ac:dyDescent="0.25">
      <c r="A7" s="11" t="s">
        <v>24</v>
      </c>
      <c r="B7">
        <v>0.10284920634920643</v>
      </c>
      <c r="C7">
        <v>0.13407758620689653</v>
      </c>
    </row>
    <row r="8" spans="1:7" x14ac:dyDescent="0.25">
      <c r="A8" s="11"/>
    </row>
    <row r="9" spans="1:7" x14ac:dyDescent="0.25">
      <c r="A9" s="11"/>
    </row>
    <row r="10" spans="1:7" ht="15.75" thickBot="1" x14ac:dyDescent="0.3">
      <c r="A10" s="11"/>
    </row>
    <row r="11" spans="1:7" x14ac:dyDescent="0.25">
      <c r="A11" s="25"/>
      <c r="B11" s="25" t="s">
        <v>4</v>
      </c>
      <c r="C11" s="25" t="s">
        <v>12</v>
      </c>
      <c r="D11" s="25" t="s">
        <v>18</v>
      </c>
      <c r="E11" s="25" t="s">
        <v>21</v>
      </c>
      <c r="F11" s="25" t="s">
        <v>23</v>
      </c>
      <c r="G11" s="25" t="s">
        <v>24</v>
      </c>
    </row>
    <row r="12" spans="1:7" x14ac:dyDescent="0.25">
      <c r="A12" s="23" t="s">
        <v>4</v>
      </c>
      <c r="B12" s="23">
        <v>1</v>
      </c>
      <c r="C12" s="23"/>
      <c r="D12" s="23"/>
      <c r="E12" s="23"/>
      <c r="F12" s="23"/>
      <c r="G12" s="23"/>
    </row>
    <row r="13" spans="1:7" x14ac:dyDescent="0.25">
      <c r="A13" s="23" t="s">
        <v>12</v>
      </c>
      <c r="B13" s="23">
        <v>0.52031710063462144</v>
      </c>
      <c r="C13" s="23">
        <v>1</v>
      </c>
      <c r="D13" s="23"/>
      <c r="E13" s="23"/>
      <c r="F13" s="23"/>
      <c r="G13" s="23"/>
    </row>
    <row r="14" spans="1:7" x14ac:dyDescent="0.25">
      <c r="A14" s="23" t="s">
        <v>18</v>
      </c>
      <c r="B14" s="23">
        <v>-0.1604438211622124</v>
      </c>
      <c r="C14" s="23">
        <v>-0.4019917908100476</v>
      </c>
      <c r="D14" s="23">
        <v>1</v>
      </c>
      <c r="E14" s="23"/>
      <c r="F14" s="23"/>
      <c r="G14" s="23"/>
    </row>
    <row r="15" spans="1:7" x14ac:dyDescent="0.25">
      <c r="A15" s="23" t="s">
        <v>21</v>
      </c>
      <c r="B15" s="23">
        <v>4.8910300478226053E-2</v>
      </c>
      <c r="C15" s="23">
        <v>-0.60509568756395582</v>
      </c>
      <c r="D15" s="23">
        <v>0.17935691482096663</v>
      </c>
      <c r="E15" s="23">
        <v>1</v>
      </c>
      <c r="F15" s="23"/>
      <c r="G15" s="23"/>
    </row>
    <row r="16" spans="1:7" x14ac:dyDescent="0.25">
      <c r="A16" s="23" t="s">
        <v>23</v>
      </c>
      <c r="B16" s="23">
        <v>-0.8867411157819004</v>
      </c>
      <c r="C16" s="23">
        <v>-0.37954935099738812</v>
      </c>
      <c r="D16" s="23">
        <v>-0.1456278778726891</v>
      </c>
      <c r="E16" s="23">
        <v>-0.17705599290000948</v>
      </c>
      <c r="F16" s="23">
        <v>1</v>
      </c>
      <c r="G16" s="23"/>
    </row>
    <row r="17" spans="1:7" ht="15.75" thickBot="1" x14ac:dyDescent="0.3">
      <c r="A17" s="24" t="s">
        <v>24</v>
      </c>
      <c r="B17" s="24">
        <v>-1</v>
      </c>
      <c r="C17" s="24">
        <v>-0.99999999999999989</v>
      </c>
      <c r="D17" s="24">
        <v>1</v>
      </c>
      <c r="E17" s="24">
        <v>0.99999999999999978</v>
      </c>
      <c r="F17" s="24">
        <v>1</v>
      </c>
      <c r="G17" s="2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E54"/>
  <sheetViews>
    <sheetView workbookViewId="0">
      <selection sqref="A1:XFD1048576"/>
    </sheetView>
  </sheetViews>
  <sheetFormatPr defaultColWidth="64.42578125" defaultRowHeight="15" x14ac:dyDescent="0.25"/>
  <cols>
    <col min="1" max="1" width="46" bestFit="1" customWidth="1"/>
    <col min="2" max="5" width="12.42578125" bestFit="1" customWidth="1"/>
  </cols>
  <sheetData>
    <row r="1" spans="1:5" x14ac:dyDescent="0.25">
      <c r="A1" s="1" t="s">
        <v>34</v>
      </c>
      <c r="B1" s="2" t="s">
        <v>36</v>
      </c>
      <c r="C1" s="2" t="s">
        <v>38</v>
      </c>
      <c r="D1" s="2" t="s">
        <v>39</v>
      </c>
      <c r="E1" s="2" t="s">
        <v>40</v>
      </c>
    </row>
    <row r="2" spans="1:5" x14ac:dyDescent="0.25">
      <c r="A2" s="20" t="s">
        <v>383</v>
      </c>
      <c r="B2" s="21"/>
      <c r="C2" s="21"/>
      <c r="D2" s="21"/>
      <c r="E2" s="22"/>
    </row>
    <row r="3" spans="1:5" x14ac:dyDescent="0.25">
      <c r="A3" s="3" t="s">
        <v>384</v>
      </c>
      <c r="B3" s="4" t="s">
        <v>321</v>
      </c>
      <c r="C3" s="4" t="s">
        <v>323</v>
      </c>
      <c r="D3" s="4" t="s">
        <v>324</v>
      </c>
      <c r="E3" s="4" t="s">
        <v>325</v>
      </c>
    </row>
    <row r="4" spans="1:5" x14ac:dyDescent="0.25">
      <c r="A4" s="3" t="s">
        <v>385</v>
      </c>
      <c r="B4" s="6" t="s">
        <v>386</v>
      </c>
      <c r="C4" s="4" t="s">
        <v>387</v>
      </c>
      <c r="D4" s="4" t="s">
        <v>389</v>
      </c>
      <c r="E4" s="4">
        <v>0</v>
      </c>
    </row>
    <row r="5" spans="1:5" x14ac:dyDescent="0.25">
      <c r="A5" s="3" t="s">
        <v>390</v>
      </c>
      <c r="B5" s="4" t="s">
        <v>391</v>
      </c>
      <c r="C5" s="4" t="s">
        <v>393</v>
      </c>
      <c r="D5" s="4" t="s">
        <v>395</v>
      </c>
      <c r="E5" s="4" t="s">
        <v>396</v>
      </c>
    </row>
    <row r="6" spans="1:5" x14ac:dyDescent="0.25">
      <c r="A6" s="3" t="s">
        <v>397</v>
      </c>
      <c r="B6" s="4" t="s">
        <v>398</v>
      </c>
      <c r="C6" s="4" t="s">
        <v>400</v>
      </c>
      <c r="D6" s="4">
        <v>835.91</v>
      </c>
      <c r="E6" s="4" t="s">
        <v>402</v>
      </c>
    </row>
    <row r="7" spans="1:5" x14ac:dyDescent="0.25">
      <c r="A7" s="3" t="s">
        <v>403</v>
      </c>
      <c r="B7" s="4">
        <v>0</v>
      </c>
      <c r="C7" s="4">
        <v>0</v>
      </c>
      <c r="D7" s="4">
        <v>0</v>
      </c>
      <c r="E7" s="4">
        <v>0</v>
      </c>
    </row>
    <row r="8" spans="1:5" x14ac:dyDescent="0.25">
      <c r="A8" s="3" t="s">
        <v>404</v>
      </c>
      <c r="B8" s="4">
        <v>0</v>
      </c>
      <c r="C8" s="4">
        <v>0</v>
      </c>
      <c r="D8" s="4">
        <v>0</v>
      </c>
      <c r="E8" s="4">
        <v>0</v>
      </c>
    </row>
    <row r="9" spans="1:5" x14ac:dyDescent="0.25">
      <c r="A9" s="3" t="s">
        <v>300</v>
      </c>
      <c r="B9" s="4">
        <v>0</v>
      </c>
      <c r="C9" s="4">
        <v>0</v>
      </c>
      <c r="D9" s="4">
        <v>0</v>
      </c>
      <c r="E9" s="4">
        <v>0</v>
      </c>
    </row>
    <row r="10" spans="1:5" x14ac:dyDescent="0.25">
      <c r="A10" s="3" t="s">
        <v>405</v>
      </c>
      <c r="B10" s="4" t="s">
        <v>406</v>
      </c>
      <c r="C10" s="4" t="s">
        <v>408</v>
      </c>
      <c r="D10" s="4" t="s">
        <v>410</v>
      </c>
      <c r="E10" s="4" t="s">
        <v>411</v>
      </c>
    </row>
    <row r="11" spans="1:5" x14ac:dyDescent="0.25">
      <c r="A11" s="3" t="s">
        <v>412</v>
      </c>
      <c r="B11" s="6" t="s">
        <v>413</v>
      </c>
      <c r="C11" s="6" t="s">
        <v>415</v>
      </c>
      <c r="D11" s="6" t="s">
        <v>417</v>
      </c>
      <c r="E11" s="6" t="s">
        <v>418</v>
      </c>
    </row>
    <row r="12" spans="1:5" x14ac:dyDescent="0.25">
      <c r="A12" s="3" t="s">
        <v>419</v>
      </c>
      <c r="B12" s="4" t="s">
        <v>420</v>
      </c>
      <c r="C12" s="6" t="s">
        <v>422</v>
      </c>
      <c r="D12" s="6" t="s">
        <v>424</v>
      </c>
      <c r="E12" s="6" t="s">
        <v>425</v>
      </c>
    </row>
    <row r="13" spans="1:5" x14ac:dyDescent="0.25">
      <c r="A13" s="3" t="s">
        <v>426</v>
      </c>
      <c r="B13" s="4" t="s">
        <v>427</v>
      </c>
      <c r="C13" s="4" t="s">
        <v>429</v>
      </c>
      <c r="D13" s="6" t="s">
        <v>431</v>
      </c>
      <c r="E13" s="6" t="s">
        <v>432</v>
      </c>
    </row>
    <row r="14" spans="1:5" x14ac:dyDescent="0.25">
      <c r="A14" s="3" t="s">
        <v>433</v>
      </c>
      <c r="B14" s="4">
        <v>0</v>
      </c>
      <c r="C14" s="4">
        <v>0</v>
      </c>
      <c r="D14" s="4">
        <v>0</v>
      </c>
      <c r="E14" s="4">
        <v>0</v>
      </c>
    </row>
    <row r="15" spans="1:5" x14ac:dyDescent="0.25">
      <c r="A15" s="3" t="s">
        <v>434</v>
      </c>
      <c r="B15" s="6" t="s">
        <v>435</v>
      </c>
      <c r="C15" s="6" t="s">
        <v>436</v>
      </c>
      <c r="D15" s="4" t="s">
        <v>272</v>
      </c>
      <c r="E15" s="4" t="s">
        <v>197</v>
      </c>
    </row>
    <row r="16" spans="1:5" x14ac:dyDescent="0.25">
      <c r="A16" s="3" t="s">
        <v>437</v>
      </c>
      <c r="B16" s="4">
        <v>0</v>
      </c>
      <c r="C16" s="4">
        <v>0</v>
      </c>
      <c r="D16" s="4">
        <v>0</v>
      </c>
      <c r="E16" s="4">
        <v>0</v>
      </c>
    </row>
    <row r="17" spans="1:5" x14ac:dyDescent="0.25">
      <c r="A17" s="3" t="s">
        <v>438</v>
      </c>
      <c r="B17" s="6" t="s">
        <v>439</v>
      </c>
      <c r="C17" s="6" t="s">
        <v>441</v>
      </c>
      <c r="D17" s="4" t="s">
        <v>443</v>
      </c>
      <c r="E17" s="4" t="s">
        <v>444</v>
      </c>
    </row>
    <row r="18" spans="1:5" x14ac:dyDescent="0.25">
      <c r="A18" s="3" t="s">
        <v>445</v>
      </c>
      <c r="B18" s="4" t="s">
        <v>197</v>
      </c>
      <c r="C18" s="4" t="s">
        <v>447</v>
      </c>
      <c r="D18" s="4" t="s">
        <v>449</v>
      </c>
      <c r="E18" s="4" t="s">
        <v>450</v>
      </c>
    </row>
    <row r="19" spans="1:5" x14ac:dyDescent="0.25">
      <c r="A19" s="3" t="s">
        <v>451</v>
      </c>
      <c r="B19" s="4">
        <v>0</v>
      </c>
      <c r="C19" s="4">
        <v>0</v>
      </c>
      <c r="D19" s="4">
        <v>0</v>
      </c>
      <c r="E19" s="4">
        <v>0</v>
      </c>
    </row>
    <row r="20" spans="1:5" x14ac:dyDescent="0.25">
      <c r="A20" s="3" t="s">
        <v>452</v>
      </c>
      <c r="B20" s="4">
        <v>0</v>
      </c>
      <c r="C20" s="4">
        <v>0</v>
      </c>
      <c r="D20" s="4">
        <v>0</v>
      </c>
      <c r="E20" s="4">
        <v>0</v>
      </c>
    </row>
    <row r="21" spans="1:5" x14ac:dyDescent="0.25">
      <c r="A21" s="3" t="s">
        <v>453</v>
      </c>
      <c r="B21" s="6" t="s">
        <v>454</v>
      </c>
      <c r="C21" s="6" t="s">
        <v>456</v>
      </c>
      <c r="D21" s="6" t="s">
        <v>458</v>
      </c>
      <c r="E21" s="6" t="s">
        <v>459</v>
      </c>
    </row>
    <row r="22" spans="1:5" x14ac:dyDescent="0.25">
      <c r="A22" s="3" t="s">
        <v>460</v>
      </c>
      <c r="B22" s="4">
        <v>0</v>
      </c>
      <c r="C22" s="4">
        <v>0</v>
      </c>
      <c r="D22" s="4">
        <v>0</v>
      </c>
      <c r="E22" s="4">
        <v>0</v>
      </c>
    </row>
    <row r="23" spans="1:5" x14ac:dyDescent="0.25">
      <c r="A23" s="5" t="s">
        <v>462</v>
      </c>
      <c r="B23" s="4" t="s">
        <v>463</v>
      </c>
      <c r="C23" s="6" t="s">
        <v>465</v>
      </c>
      <c r="D23" s="4" t="s">
        <v>467</v>
      </c>
      <c r="E23" s="4" t="s">
        <v>468</v>
      </c>
    </row>
    <row r="24" spans="1:5" x14ac:dyDescent="0.25">
      <c r="A24" s="20" t="s">
        <v>469</v>
      </c>
      <c r="B24" s="21"/>
      <c r="C24" s="21"/>
      <c r="D24" s="21"/>
      <c r="E24" s="22"/>
    </row>
    <row r="25" spans="1:5" x14ac:dyDescent="0.25">
      <c r="A25" s="3" t="s">
        <v>470</v>
      </c>
      <c r="B25" s="6" t="s">
        <v>472</v>
      </c>
      <c r="C25" s="6" t="s">
        <v>474</v>
      </c>
      <c r="D25" s="6" t="s">
        <v>476</v>
      </c>
      <c r="E25" s="6" t="s">
        <v>477</v>
      </c>
    </row>
    <row r="26" spans="1:5" x14ac:dyDescent="0.25">
      <c r="A26" s="3" t="s">
        <v>478</v>
      </c>
      <c r="B26" s="4" t="s">
        <v>480</v>
      </c>
      <c r="C26" s="4" t="s">
        <v>482</v>
      </c>
      <c r="D26" s="4" t="s">
        <v>484</v>
      </c>
      <c r="E26" s="4">
        <v>3578.04</v>
      </c>
    </row>
    <row r="27" spans="1:5" x14ac:dyDescent="0.25">
      <c r="A27" s="3" t="s">
        <v>485</v>
      </c>
      <c r="B27" s="6" t="s">
        <v>487</v>
      </c>
      <c r="C27" s="6" t="s">
        <v>489</v>
      </c>
      <c r="D27" s="6" t="s">
        <v>491</v>
      </c>
      <c r="E27" s="4">
        <v>0</v>
      </c>
    </row>
    <row r="28" spans="1:5" x14ac:dyDescent="0.25">
      <c r="A28" s="3" t="s">
        <v>492</v>
      </c>
      <c r="B28" s="4">
        <v>0</v>
      </c>
      <c r="C28" s="4">
        <v>0</v>
      </c>
      <c r="D28" s="4">
        <v>0</v>
      </c>
      <c r="E28" s="4">
        <v>0</v>
      </c>
    </row>
    <row r="29" spans="1:5" x14ac:dyDescent="0.25">
      <c r="A29" s="3" t="s">
        <v>493</v>
      </c>
      <c r="B29" s="4">
        <v>0</v>
      </c>
      <c r="C29" s="4">
        <v>0</v>
      </c>
      <c r="D29" s="4">
        <v>0</v>
      </c>
      <c r="E29" s="4">
        <v>0</v>
      </c>
    </row>
    <row r="30" spans="1:5" x14ac:dyDescent="0.25">
      <c r="A30" s="3" t="s">
        <v>494</v>
      </c>
      <c r="B30" s="4">
        <v>0</v>
      </c>
      <c r="C30" s="4">
        <v>0</v>
      </c>
      <c r="D30" s="4">
        <v>0</v>
      </c>
      <c r="E30" s="4">
        <v>0</v>
      </c>
    </row>
    <row r="31" spans="1:5" x14ac:dyDescent="0.25">
      <c r="A31" s="3" t="s">
        <v>495</v>
      </c>
      <c r="B31" s="4">
        <v>0</v>
      </c>
      <c r="C31" s="4">
        <v>0</v>
      </c>
      <c r="D31" s="4">
        <v>0</v>
      </c>
      <c r="E31" s="4">
        <v>0</v>
      </c>
    </row>
    <row r="32" spans="1:5" x14ac:dyDescent="0.25">
      <c r="A32" s="3" t="s">
        <v>496</v>
      </c>
      <c r="B32" s="4">
        <v>0</v>
      </c>
      <c r="C32" s="4">
        <v>0</v>
      </c>
      <c r="D32" s="4">
        <v>0</v>
      </c>
      <c r="E32" s="4">
        <v>0</v>
      </c>
    </row>
    <row r="33" spans="1:5" x14ac:dyDescent="0.25">
      <c r="A33" s="3" t="s">
        <v>497</v>
      </c>
      <c r="B33" s="4" t="s">
        <v>499</v>
      </c>
      <c r="C33" s="4" t="s">
        <v>501</v>
      </c>
      <c r="D33" s="4" t="s">
        <v>503</v>
      </c>
      <c r="E33" s="4" t="s">
        <v>504</v>
      </c>
    </row>
    <row r="34" spans="1:5" x14ac:dyDescent="0.25">
      <c r="A34" s="3" t="s">
        <v>505</v>
      </c>
      <c r="B34" s="4" t="s">
        <v>507</v>
      </c>
      <c r="C34" s="6" t="s">
        <v>509</v>
      </c>
      <c r="D34" s="6" t="s">
        <v>511</v>
      </c>
      <c r="E34" s="6" t="s">
        <v>512</v>
      </c>
    </row>
    <row r="35" spans="1:5" x14ac:dyDescent="0.25">
      <c r="A35" s="5" t="s">
        <v>513</v>
      </c>
      <c r="B35" s="4" t="s">
        <v>515</v>
      </c>
      <c r="C35" s="6" t="s">
        <v>517</v>
      </c>
      <c r="D35" s="6" t="s">
        <v>519</v>
      </c>
      <c r="E35" s="6" t="s">
        <v>520</v>
      </c>
    </row>
    <row r="36" spans="1:5" x14ac:dyDescent="0.25">
      <c r="A36" s="20" t="s">
        <v>521</v>
      </c>
      <c r="B36" s="21"/>
      <c r="C36" s="21"/>
      <c r="D36" s="21"/>
      <c r="E36" s="22"/>
    </row>
    <row r="37" spans="1:5" x14ac:dyDescent="0.25">
      <c r="A37" s="3" t="s">
        <v>522</v>
      </c>
      <c r="B37" s="4" t="s">
        <v>524</v>
      </c>
      <c r="C37" s="4" t="s">
        <v>526</v>
      </c>
      <c r="D37" s="4" t="s">
        <v>528</v>
      </c>
      <c r="E37" s="4" t="s">
        <v>529</v>
      </c>
    </row>
    <row r="38" spans="1:5" x14ac:dyDescent="0.25">
      <c r="A38" s="3" t="s">
        <v>530</v>
      </c>
      <c r="B38" s="6" t="s">
        <v>532</v>
      </c>
      <c r="C38" s="6" t="s">
        <v>534</v>
      </c>
      <c r="D38" s="6" t="s">
        <v>536</v>
      </c>
      <c r="E38" s="6" t="s">
        <v>537</v>
      </c>
    </row>
    <row r="39" spans="1:5" x14ac:dyDescent="0.25">
      <c r="A39" s="3" t="s">
        <v>538</v>
      </c>
      <c r="B39" s="4">
        <v>0</v>
      </c>
      <c r="C39" s="4">
        <v>0</v>
      </c>
      <c r="D39" s="4">
        <v>0</v>
      </c>
      <c r="E39" s="4" t="s">
        <v>539</v>
      </c>
    </row>
    <row r="40" spans="1:5" x14ac:dyDescent="0.25">
      <c r="A40" s="3" t="s">
        <v>540</v>
      </c>
      <c r="B40" s="4">
        <v>0</v>
      </c>
      <c r="C40" s="4">
        <v>0</v>
      </c>
      <c r="D40" s="4">
        <v>0</v>
      </c>
      <c r="E40" s="4">
        <v>0</v>
      </c>
    </row>
    <row r="41" spans="1:5" x14ac:dyDescent="0.25">
      <c r="A41" s="3" t="s">
        <v>541</v>
      </c>
      <c r="B41" s="4">
        <v>0</v>
      </c>
      <c r="C41" s="4">
        <v>0</v>
      </c>
      <c r="D41" s="4">
        <v>0</v>
      </c>
      <c r="E41" s="4">
        <v>0</v>
      </c>
    </row>
    <row r="42" spans="1:5" x14ac:dyDescent="0.25">
      <c r="A42" s="3" t="s">
        <v>542</v>
      </c>
      <c r="B42" s="4">
        <v>0</v>
      </c>
      <c r="C42" s="4">
        <v>0</v>
      </c>
      <c r="D42" s="4">
        <v>0</v>
      </c>
      <c r="E42" s="4">
        <v>0</v>
      </c>
    </row>
    <row r="43" spans="1:5" x14ac:dyDescent="0.25">
      <c r="A43" s="3" t="s">
        <v>543</v>
      </c>
      <c r="B43" s="4">
        <v>0</v>
      </c>
      <c r="C43" s="4">
        <v>0</v>
      </c>
      <c r="D43" s="4">
        <v>0</v>
      </c>
      <c r="E43" s="4">
        <v>0</v>
      </c>
    </row>
    <row r="44" spans="1:5" x14ac:dyDescent="0.25">
      <c r="A44" s="3" t="s">
        <v>544</v>
      </c>
      <c r="B44" s="6" t="s">
        <v>546</v>
      </c>
      <c r="C44" s="4">
        <v>0</v>
      </c>
      <c r="D44" s="4">
        <v>0</v>
      </c>
      <c r="E44" s="4">
        <v>0</v>
      </c>
    </row>
    <row r="45" spans="1:5" x14ac:dyDescent="0.25">
      <c r="A45" s="3" t="s">
        <v>547</v>
      </c>
      <c r="B45" s="4">
        <v>0</v>
      </c>
      <c r="C45" s="6" t="s">
        <v>549</v>
      </c>
      <c r="D45" s="4">
        <v>0</v>
      </c>
      <c r="E45" s="4">
        <v>0</v>
      </c>
    </row>
    <row r="46" spans="1:5" x14ac:dyDescent="0.25">
      <c r="A46" s="3" t="s">
        <v>551</v>
      </c>
      <c r="B46" s="6" t="s">
        <v>553</v>
      </c>
      <c r="C46" s="6" t="s">
        <v>555</v>
      </c>
      <c r="D46" s="6" t="s">
        <v>557</v>
      </c>
      <c r="E46" s="6" t="s">
        <v>558</v>
      </c>
    </row>
    <row r="47" spans="1:5" x14ac:dyDescent="0.25">
      <c r="A47" s="3" t="s">
        <v>559</v>
      </c>
      <c r="B47" s="6" t="s">
        <v>561</v>
      </c>
      <c r="C47" s="6" t="s">
        <v>563</v>
      </c>
      <c r="D47" s="4">
        <v>0</v>
      </c>
      <c r="E47" s="4">
        <v>0</v>
      </c>
    </row>
    <row r="48" spans="1:5" x14ac:dyDescent="0.25">
      <c r="A48" s="5" t="s">
        <v>565</v>
      </c>
      <c r="B48" s="6" t="s">
        <v>567</v>
      </c>
      <c r="C48" s="4" t="s">
        <v>569</v>
      </c>
      <c r="D48" s="4" t="s">
        <v>571</v>
      </c>
      <c r="E48" s="4" t="s">
        <v>572</v>
      </c>
    </row>
    <row r="49" spans="1:5" x14ac:dyDescent="0.25">
      <c r="A49" s="5" t="s">
        <v>573</v>
      </c>
      <c r="B49" s="4">
        <v>0</v>
      </c>
      <c r="C49" s="4">
        <v>0</v>
      </c>
      <c r="D49" s="4">
        <v>0</v>
      </c>
      <c r="E49" s="4">
        <v>0</v>
      </c>
    </row>
    <row r="50" spans="1:5" x14ac:dyDescent="0.25">
      <c r="A50" s="5" t="s">
        <v>574</v>
      </c>
      <c r="B50" s="4" t="s">
        <v>576</v>
      </c>
      <c r="C50" s="6" t="s">
        <v>578</v>
      </c>
      <c r="D50" s="4" t="s">
        <v>580</v>
      </c>
      <c r="E50" s="4" t="s">
        <v>581</v>
      </c>
    </row>
    <row r="51" spans="1:5" x14ac:dyDescent="0.25">
      <c r="A51" s="5" t="s">
        <v>582</v>
      </c>
      <c r="B51" s="4" t="s">
        <v>583</v>
      </c>
      <c r="C51" s="4" t="s">
        <v>585</v>
      </c>
      <c r="D51" s="4" t="s">
        <v>587</v>
      </c>
      <c r="E51" s="4" t="s">
        <v>588</v>
      </c>
    </row>
    <row r="52" spans="1:5" x14ac:dyDescent="0.25">
      <c r="A52" s="5" t="s">
        <v>589</v>
      </c>
      <c r="B52" s="4">
        <v>0</v>
      </c>
      <c r="C52" s="4">
        <v>0</v>
      </c>
      <c r="D52" s="4">
        <v>0</v>
      </c>
      <c r="E52" s="4">
        <v>0</v>
      </c>
    </row>
    <row r="53" spans="1:5" ht="28.5" x14ac:dyDescent="0.25">
      <c r="A53" s="5" t="s">
        <v>590</v>
      </c>
      <c r="B53" s="4" t="s">
        <v>592</v>
      </c>
      <c r="C53" s="4" t="s">
        <v>593</v>
      </c>
      <c r="D53" s="6" t="s">
        <v>595</v>
      </c>
      <c r="E53" s="4" t="s">
        <v>127</v>
      </c>
    </row>
    <row r="54" spans="1:5" x14ac:dyDescent="0.25">
      <c r="A54" s="5" t="s">
        <v>596</v>
      </c>
      <c r="B54" s="4" t="s">
        <v>43</v>
      </c>
      <c r="C54" s="4" t="s">
        <v>45</v>
      </c>
      <c r="D54" s="4" t="s">
        <v>46</v>
      </c>
      <c r="E54" s="4" t="s">
        <v>47</v>
      </c>
    </row>
  </sheetData>
  <mergeCells count="3">
    <mergeCell ref="A2:E2"/>
    <mergeCell ref="A24:E24"/>
    <mergeCell ref="A36:E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84BF5-DBDE-429E-8CA6-E8973607511F}">
  <dimension ref="A1:V40"/>
  <sheetViews>
    <sheetView workbookViewId="0">
      <selection activeCell="G40" sqref="G40"/>
    </sheetView>
  </sheetViews>
  <sheetFormatPr defaultRowHeight="15" x14ac:dyDescent="0.25"/>
  <cols>
    <col min="1" max="1" width="55.5703125" bestFit="1" customWidth="1"/>
    <col min="2" max="2" width="14.85546875" bestFit="1" customWidth="1"/>
    <col min="3" max="4" width="12.85546875" bestFit="1" customWidth="1"/>
    <col min="5" max="7" width="12.140625" bestFit="1" customWidth="1"/>
  </cols>
  <sheetData>
    <row r="1" spans="1:22" s="7" customFormat="1" x14ac:dyDescent="0.25">
      <c r="A1" s="7" t="s">
        <v>0</v>
      </c>
      <c r="B1" s="7">
        <v>44012</v>
      </c>
      <c r="C1" s="7">
        <v>43830</v>
      </c>
      <c r="D1" s="7">
        <v>43646</v>
      </c>
      <c r="E1" s="7">
        <v>43465</v>
      </c>
      <c r="F1" s="7">
        <v>43100</v>
      </c>
      <c r="G1" s="7">
        <v>42735</v>
      </c>
    </row>
    <row r="2" spans="1:22" x14ac:dyDescent="0.25">
      <c r="A2" s="8" t="s">
        <v>1</v>
      </c>
      <c r="B2">
        <v>5.01</v>
      </c>
      <c r="C2">
        <v>4.43</v>
      </c>
      <c r="D2">
        <v>6.32</v>
      </c>
      <c r="E2">
        <v>7.06</v>
      </c>
      <c r="F2">
        <v>6.7</v>
      </c>
      <c r="G2">
        <v>3.92</v>
      </c>
    </row>
    <row r="3" spans="1:22" x14ac:dyDescent="0.25">
      <c r="A3" s="8" t="s">
        <v>2</v>
      </c>
      <c r="B3">
        <f>B2*10000</f>
        <v>50100</v>
      </c>
      <c r="C3">
        <f t="shared" ref="C3:G3" si="0">C2*10000</f>
        <v>44300</v>
      </c>
      <c r="D3">
        <f t="shared" si="0"/>
        <v>63200</v>
      </c>
      <c r="E3">
        <f t="shared" si="0"/>
        <v>70600</v>
      </c>
      <c r="F3">
        <f t="shared" si="0"/>
        <v>67000</v>
      </c>
      <c r="G3">
        <f t="shared" si="0"/>
        <v>39200</v>
      </c>
    </row>
    <row r="4" spans="1:22" x14ac:dyDescent="0.25">
      <c r="A4" s="8" t="s">
        <v>3</v>
      </c>
      <c r="B4">
        <v>4.71</v>
      </c>
      <c r="C4">
        <v>4.29</v>
      </c>
      <c r="D4">
        <v>6.31</v>
      </c>
      <c r="E4">
        <v>6.64</v>
      </c>
      <c r="F4">
        <v>6.9</v>
      </c>
      <c r="G4">
        <v>4.41</v>
      </c>
    </row>
    <row r="5" spans="1:22" x14ac:dyDescent="0.25">
      <c r="A5" s="8" t="s">
        <v>2</v>
      </c>
      <c r="B5">
        <f>B4*10000</f>
        <v>47100</v>
      </c>
      <c r="C5">
        <f t="shared" ref="C5" si="1">C4*10000</f>
        <v>42900</v>
      </c>
      <c r="D5">
        <f t="shared" ref="D5" si="2">D4*10000</f>
        <v>63099.999999999993</v>
      </c>
      <c r="E5">
        <f t="shared" ref="E5" si="3">E4*10000</f>
        <v>66400</v>
      </c>
      <c r="F5">
        <f t="shared" ref="F5" si="4">F4*10000</f>
        <v>69000</v>
      </c>
      <c r="G5">
        <f t="shared" ref="G5" si="5">G4*10000</f>
        <v>44100</v>
      </c>
    </row>
    <row r="6" spans="1:22" s="11" customFormat="1" x14ac:dyDescent="0.25">
      <c r="A6" s="9" t="s">
        <v>4</v>
      </c>
      <c r="B6" s="10">
        <f>B3/B5</f>
        <v>1.0636942675159236</v>
      </c>
      <c r="C6" s="10">
        <f t="shared" ref="C6:G6" si="6">C3/C5</f>
        <v>1.0326340326340326</v>
      </c>
      <c r="D6" s="10">
        <f t="shared" si="6"/>
        <v>1.0015847860538829</v>
      </c>
      <c r="E6" s="10">
        <f t="shared" si="6"/>
        <v>1.0632530120481927</v>
      </c>
      <c r="F6" s="10">
        <f t="shared" si="6"/>
        <v>0.97101449275362317</v>
      </c>
      <c r="G6" s="10">
        <f t="shared" si="6"/>
        <v>0.88888888888888884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</row>
    <row r="7" spans="1:22" x14ac:dyDescent="0.25">
      <c r="A7" s="8" t="s">
        <v>5</v>
      </c>
      <c r="B7">
        <v>1.92</v>
      </c>
      <c r="C7">
        <v>1.24</v>
      </c>
      <c r="D7">
        <v>5593.67</v>
      </c>
      <c r="E7">
        <v>4045.5</v>
      </c>
      <c r="F7">
        <v>7893.08</v>
      </c>
      <c r="G7">
        <v>3023.09</v>
      </c>
    </row>
    <row r="8" spans="1:22" x14ac:dyDescent="0.25">
      <c r="A8" s="8" t="s">
        <v>2</v>
      </c>
      <c r="B8">
        <f>B7*10000</f>
        <v>19200</v>
      </c>
      <c r="C8">
        <f t="shared" ref="C8" si="7">C7*10000</f>
        <v>12400</v>
      </c>
      <c r="D8">
        <v>5593.67</v>
      </c>
      <c r="E8">
        <v>4045.5</v>
      </c>
      <c r="F8">
        <v>7893.08</v>
      </c>
      <c r="G8">
        <v>3023.09</v>
      </c>
    </row>
    <row r="9" spans="1:22" x14ac:dyDescent="0.25">
      <c r="A9" s="8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22" x14ac:dyDescent="0.25">
      <c r="A10" s="8" t="s">
        <v>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22" x14ac:dyDescent="0.25">
      <c r="A11" s="8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22" x14ac:dyDescent="0.25">
      <c r="A12" s="8" t="s">
        <v>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22" x14ac:dyDescent="0.25">
      <c r="A13" s="8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22" x14ac:dyDescent="0.25">
      <c r="A14" s="8" t="s">
        <v>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22" x14ac:dyDescent="0.25">
      <c r="A15" s="8" t="s">
        <v>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22" x14ac:dyDescent="0.25">
      <c r="A16" s="8" t="s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22" x14ac:dyDescent="0.25">
      <c r="A17" s="8" t="s">
        <v>10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22" x14ac:dyDescent="0.25">
      <c r="A18" s="8" t="s">
        <v>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22" x14ac:dyDescent="0.25">
      <c r="A19" s="8" t="s">
        <v>11</v>
      </c>
      <c r="B19">
        <f>B9+B11+B13+B15+B17</f>
        <v>0</v>
      </c>
      <c r="C19">
        <f t="shared" ref="C19:G19" si="8">C9+C11+C13+C15+C17</f>
        <v>0</v>
      </c>
      <c r="D19">
        <f t="shared" si="8"/>
        <v>0</v>
      </c>
      <c r="E19">
        <f t="shared" si="8"/>
        <v>0</v>
      </c>
      <c r="F19">
        <f t="shared" si="8"/>
        <v>0</v>
      </c>
      <c r="G19">
        <f t="shared" si="8"/>
        <v>0</v>
      </c>
    </row>
    <row r="20" spans="1:22" s="11" customFormat="1" x14ac:dyDescent="0.25">
      <c r="A20" s="9" t="s">
        <v>12</v>
      </c>
      <c r="B20" s="10">
        <f>(B8+B19)/B5</f>
        <v>0.40764331210191085</v>
      </c>
      <c r="C20" s="10">
        <f t="shared" ref="C20:G20" si="9">(C8+C19)/C5</f>
        <v>0.28904428904428903</v>
      </c>
      <c r="D20" s="10">
        <f t="shared" si="9"/>
        <v>8.8647702060221878E-2</v>
      </c>
      <c r="E20" s="10">
        <f t="shared" si="9"/>
        <v>6.0926204819277109E-2</v>
      </c>
      <c r="F20" s="10">
        <f t="shared" si="9"/>
        <v>0.11439246376811595</v>
      </c>
      <c r="G20" s="10">
        <f t="shared" si="9"/>
        <v>6.8550793650793654E-2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x14ac:dyDescent="0.25">
      <c r="A21" s="8" t="s">
        <v>13</v>
      </c>
      <c r="B21">
        <v>-2048.39</v>
      </c>
      <c r="C21">
        <v>2991.01</v>
      </c>
      <c r="D21">
        <v>1622.88</v>
      </c>
      <c r="E21">
        <v>6904.54</v>
      </c>
      <c r="F21">
        <v>6202.45</v>
      </c>
      <c r="G21">
        <v>87.04</v>
      </c>
    </row>
    <row r="22" spans="1:22" x14ac:dyDescent="0.25">
      <c r="A22" s="8" t="s">
        <v>2</v>
      </c>
      <c r="B22">
        <v>-2048.39</v>
      </c>
      <c r="C22">
        <v>2991.01</v>
      </c>
      <c r="D22">
        <v>1622.88</v>
      </c>
      <c r="E22">
        <v>6904.54</v>
      </c>
      <c r="F22">
        <v>6202.45</v>
      </c>
      <c r="G22">
        <v>87.04</v>
      </c>
    </row>
    <row r="23" spans="1:22" x14ac:dyDescent="0.25">
      <c r="A23" s="8" t="s">
        <v>14</v>
      </c>
      <c r="B23">
        <v>2640.57</v>
      </c>
      <c r="C23">
        <v>7183.71</v>
      </c>
      <c r="D23">
        <v>3741.28</v>
      </c>
      <c r="E23">
        <v>5.26</v>
      </c>
      <c r="F23">
        <v>12.12</v>
      </c>
      <c r="G23">
        <v>20.04</v>
      </c>
    </row>
    <row r="24" spans="1:22" x14ac:dyDescent="0.25">
      <c r="A24" s="8" t="s">
        <v>2</v>
      </c>
      <c r="B24">
        <v>2640.57</v>
      </c>
      <c r="C24">
        <v>7183.71</v>
      </c>
      <c r="D24">
        <v>3741.28</v>
      </c>
      <c r="E24">
        <v>5.26</v>
      </c>
      <c r="F24">
        <v>12.12</v>
      </c>
      <c r="G24">
        <v>20.04</v>
      </c>
    </row>
    <row r="25" spans="1:22" x14ac:dyDescent="0.25">
      <c r="A25" s="8" t="s">
        <v>15</v>
      </c>
      <c r="B25">
        <f>AVERAGE(B24:C24)</f>
        <v>4912.1400000000003</v>
      </c>
      <c r="C25">
        <f t="shared" ref="C25:F25" si="10">AVERAGE(C24:D24)</f>
        <v>5462.4949999999999</v>
      </c>
      <c r="D25">
        <f t="shared" si="10"/>
        <v>1873.2700000000002</v>
      </c>
      <c r="E25">
        <f t="shared" si="10"/>
        <v>8.69</v>
      </c>
      <c r="F25">
        <f t="shared" si="10"/>
        <v>16.079999999999998</v>
      </c>
      <c r="G25">
        <f>AVERAGE(G24:G24)</f>
        <v>20.04</v>
      </c>
    </row>
    <row r="26" spans="1:22" x14ac:dyDescent="0.25">
      <c r="A26" s="8" t="s">
        <v>16</v>
      </c>
      <c r="B26">
        <v>1</v>
      </c>
      <c r="C26">
        <v>4671.9399999999996</v>
      </c>
      <c r="D26">
        <v>7823.08</v>
      </c>
      <c r="E26">
        <v>1.1100000000000001</v>
      </c>
      <c r="F26">
        <v>4484.91</v>
      </c>
      <c r="G26">
        <v>453.7</v>
      </c>
    </row>
    <row r="27" spans="1:22" x14ac:dyDescent="0.25">
      <c r="A27" s="8" t="s">
        <v>2</v>
      </c>
      <c r="B27">
        <f>B26*10000</f>
        <v>10000</v>
      </c>
      <c r="C27">
        <v>4671.9399999999996</v>
      </c>
      <c r="D27">
        <v>7823.08</v>
      </c>
      <c r="E27">
        <f t="shared" ref="E27" si="11">E26*10000</f>
        <v>11100.000000000002</v>
      </c>
      <c r="F27">
        <v>4484.91</v>
      </c>
      <c r="G27">
        <v>453.7</v>
      </c>
    </row>
    <row r="28" spans="1:22" x14ac:dyDescent="0.25">
      <c r="A28" s="8" t="s">
        <v>17</v>
      </c>
      <c r="B28">
        <f>AVERAGE(B27:C27)</f>
        <v>7335.9699999999993</v>
      </c>
      <c r="C28">
        <f t="shared" ref="C28:F28" si="12">AVERAGE(C27:D27)</f>
        <v>6247.51</v>
      </c>
      <c r="D28">
        <f t="shared" si="12"/>
        <v>9461.5400000000009</v>
      </c>
      <c r="E28">
        <f t="shared" si="12"/>
        <v>7792.4550000000008</v>
      </c>
      <c r="F28">
        <f t="shared" si="12"/>
        <v>2469.3049999999998</v>
      </c>
      <c r="G28">
        <f>AVERAGE(G27:G27)</f>
        <v>453.7</v>
      </c>
    </row>
    <row r="29" spans="1:22" x14ac:dyDescent="0.25">
      <c r="A29" s="9" t="s">
        <v>18</v>
      </c>
      <c r="B29" s="12">
        <f>B22/(B25+B28)</f>
        <v>-0.16724131314953897</v>
      </c>
      <c r="C29" s="12">
        <f t="shared" ref="C29:G29" si="13">C22/(C25+C28)</f>
        <v>0.25542346053652409</v>
      </c>
      <c r="D29" s="12">
        <f t="shared" si="13"/>
        <v>0.14317663904379516</v>
      </c>
      <c r="E29" s="12">
        <f t="shared" si="13"/>
        <v>0.88506751252540483</v>
      </c>
      <c r="F29" s="12">
        <f t="shared" si="13"/>
        <v>2.4955690969407156</v>
      </c>
      <c r="G29" s="12">
        <f t="shared" si="13"/>
        <v>0.1837294718622029</v>
      </c>
    </row>
    <row r="30" spans="1:22" x14ac:dyDescent="0.25">
      <c r="A30" s="8" t="s">
        <v>19</v>
      </c>
      <c r="B30">
        <v>2.59</v>
      </c>
      <c r="C30">
        <v>8.7899999999999991</v>
      </c>
      <c r="D30">
        <v>4.6399999999999997</v>
      </c>
      <c r="E30">
        <v>11.02</v>
      </c>
      <c r="F30">
        <v>10.3</v>
      </c>
      <c r="G30">
        <v>6.15</v>
      </c>
    </row>
    <row r="31" spans="1:22" x14ac:dyDescent="0.25">
      <c r="A31" s="8" t="s">
        <v>2</v>
      </c>
      <c r="B31">
        <f>B30*10000</f>
        <v>25900</v>
      </c>
      <c r="C31">
        <f t="shared" ref="C31" si="14">C30*10000</f>
        <v>87899.999999999985</v>
      </c>
      <c r="D31">
        <f t="shared" ref="D31" si="15">D30*10000</f>
        <v>46400</v>
      </c>
      <c r="E31">
        <f t="shared" ref="E31" si="16">E30*10000</f>
        <v>110200</v>
      </c>
      <c r="F31">
        <f t="shared" ref="F31" si="17">F30*10000</f>
        <v>103000</v>
      </c>
      <c r="G31">
        <f t="shared" ref="G31" si="18">G30*10000</f>
        <v>61500</v>
      </c>
    </row>
    <row r="32" spans="1:22" x14ac:dyDescent="0.25">
      <c r="A32" s="8" t="s">
        <v>20</v>
      </c>
      <c r="B32">
        <v>4041.33</v>
      </c>
      <c r="C32">
        <v>2.0299999999999998</v>
      </c>
      <c r="D32">
        <v>1.08</v>
      </c>
      <c r="E32">
        <v>2.59</v>
      </c>
      <c r="F32">
        <v>2.11</v>
      </c>
      <c r="G32">
        <v>1.21</v>
      </c>
    </row>
    <row r="33" spans="1:7" x14ac:dyDescent="0.25">
      <c r="A33" s="8" t="s">
        <v>2</v>
      </c>
      <c r="B33">
        <v>4041.33</v>
      </c>
      <c r="C33">
        <f t="shared" ref="C33" si="19">C32*10000</f>
        <v>20299.999999999996</v>
      </c>
      <c r="D33">
        <f t="shared" ref="D33" si="20">D32*10000</f>
        <v>10800</v>
      </c>
      <c r="E33">
        <f t="shared" ref="E33" si="21">E32*10000</f>
        <v>25900</v>
      </c>
      <c r="F33">
        <f t="shared" ref="F33" si="22">F32*10000</f>
        <v>21100</v>
      </c>
      <c r="G33">
        <f t="shared" ref="G33" si="23">G32*10000</f>
        <v>12100</v>
      </c>
    </row>
    <row r="34" spans="1:7" x14ac:dyDescent="0.25">
      <c r="A34" s="9" t="s">
        <v>21</v>
      </c>
      <c r="B34" s="10">
        <f>B33/B31</f>
        <v>0.15603590733590733</v>
      </c>
      <c r="C34" s="10">
        <f t="shared" ref="C34:G34" si="24">C33/C31</f>
        <v>0.2309442548350398</v>
      </c>
      <c r="D34" s="10">
        <f t="shared" si="24"/>
        <v>0.23275862068965517</v>
      </c>
      <c r="E34" s="10">
        <f t="shared" si="24"/>
        <v>0.23502722323049002</v>
      </c>
      <c r="F34" s="10">
        <f t="shared" si="24"/>
        <v>0.20485436893203884</v>
      </c>
      <c r="G34" s="10">
        <f t="shared" si="24"/>
        <v>0.1967479674796748</v>
      </c>
    </row>
    <row r="35" spans="1:7" x14ac:dyDescent="0.25">
      <c r="A35" s="8" t="s">
        <v>22</v>
      </c>
      <c r="B35">
        <v>4.9800000000000004</v>
      </c>
      <c r="C35">
        <v>5.01</v>
      </c>
      <c r="D35">
        <v>6.69</v>
      </c>
      <c r="E35">
        <v>6.64</v>
      </c>
      <c r="F35">
        <v>6.9</v>
      </c>
      <c r="G35">
        <v>4.41</v>
      </c>
    </row>
    <row r="36" spans="1:7" x14ac:dyDescent="0.25">
      <c r="A36" s="8" t="s">
        <v>2</v>
      </c>
      <c r="B36">
        <f>B35*10000</f>
        <v>49800.000000000007</v>
      </c>
      <c r="C36">
        <f t="shared" ref="C36" si="25">C35*10000</f>
        <v>50100</v>
      </c>
      <c r="D36">
        <f t="shared" ref="D36" si="26">D35*10000</f>
        <v>66900</v>
      </c>
      <c r="E36">
        <f t="shared" ref="E36" si="27">E35*10000</f>
        <v>66400</v>
      </c>
      <c r="F36">
        <f t="shared" ref="F36" si="28">F35*10000</f>
        <v>69000</v>
      </c>
      <c r="G36">
        <f t="shared" ref="G36" si="29">G35*10000</f>
        <v>44100</v>
      </c>
    </row>
    <row r="37" spans="1:7" x14ac:dyDescent="0.25">
      <c r="A37" s="8" t="s">
        <v>16</v>
      </c>
      <c r="B37">
        <v>1</v>
      </c>
      <c r="C37">
        <v>4671.9399999999996</v>
      </c>
      <c r="D37">
        <v>7823.08</v>
      </c>
      <c r="E37">
        <v>1.1100000000000001</v>
      </c>
      <c r="F37">
        <v>4484.91</v>
      </c>
      <c r="G37">
        <v>453.7</v>
      </c>
    </row>
    <row r="38" spans="1:7" x14ac:dyDescent="0.25">
      <c r="A38" s="8" t="s">
        <v>2</v>
      </c>
      <c r="B38">
        <f>B37*10000</f>
        <v>10000</v>
      </c>
      <c r="C38">
        <v>4671.9399999999996</v>
      </c>
      <c r="D38">
        <v>7823.08</v>
      </c>
      <c r="E38">
        <f t="shared" ref="E38" si="30">E37*10000</f>
        <v>11100.000000000002</v>
      </c>
      <c r="F38">
        <v>4484.91</v>
      </c>
      <c r="G38">
        <v>453.7</v>
      </c>
    </row>
    <row r="39" spans="1:7" x14ac:dyDescent="0.25">
      <c r="A39" s="13" t="s">
        <v>23</v>
      </c>
      <c r="B39" s="14">
        <f>B36/B38</f>
        <v>4.9800000000000004</v>
      </c>
      <c r="C39" s="14">
        <f t="shared" ref="C39:G39" si="31">C36/C38</f>
        <v>10.723596621531955</v>
      </c>
      <c r="D39" s="14">
        <f t="shared" si="31"/>
        <v>8.5516190554104003</v>
      </c>
      <c r="E39" s="14">
        <f t="shared" si="31"/>
        <v>5.9819819819819813</v>
      </c>
      <c r="F39" s="14">
        <f t="shared" si="31"/>
        <v>15.384924112189543</v>
      </c>
      <c r="G39" s="14">
        <f t="shared" si="31"/>
        <v>97.200793475865112</v>
      </c>
    </row>
    <row r="40" spans="1:7" x14ac:dyDescent="0.25">
      <c r="A40" s="9" t="s">
        <v>24</v>
      </c>
      <c r="B40" s="10">
        <v>0.10284920634920643</v>
      </c>
      <c r="C40" s="10">
        <v>0.13407758620689653</v>
      </c>
      <c r="D40" s="10" t="s">
        <v>25</v>
      </c>
      <c r="E40" s="10" t="s">
        <v>25</v>
      </c>
      <c r="F40" s="10" t="s">
        <v>25</v>
      </c>
      <c r="G40" s="10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C37DE-C343-46D4-A8A3-23970D03BCA7}">
  <dimension ref="A1:J243"/>
  <sheetViews>
    <sheetView topLeftCell="F1" workbookViewId="0">
      <selection activeCell="T27" sqref="T27"/>
    </sheetView>
  </sheetViews>
  <sheetFormatPr defaultRowHeight="15" x14ac:dyDescent="0.25"/>
  <cols>
    <col min="7" max="7" width="16.140625" bestFit="1" customWidth="1"/>
    <col min="8" max="8" width="12.140625" bestFit="1" customWidth="1"/>
    <col min="9" max="9" width="7.42578125" bestFit="1" customWidth="1"/>
    <col min="10" max="10" width="12.140625" bestFit="1" customWidth="1"/>
  </cols>
  <sheetData>
    <row r="1" spans="1:5" x14ac:dyDescent="0.25">
      <c r="A1" s="15" t="s">
        <v>26</v>
      </c>
      <c r="B1" s="15" t="s">
        <v>27</v>
      </c>
      <c r="C1" t="s">
        <v>28</v>
      </c>
      <c r="D1" t="s">
        <v>29</v>
      </c>
      <c r="E1" t="s">
        <v>30</v>
      </c>
    </row>
    <row r="2" spans="1:5" x14ac:dyDescent="0.25">
      <c r="A2" s="16">
        <v>43840</v>
      </c>
      <c r="B2" s="15">
        <v>0.249</v>
      </c>
      <c r="C2">
        <f>YEAR(A2)</f>
        <v>2020</v>
      </c>
      <c r="D2">
        <f>ROUNDUP(MONTH(A2)/3,0)</f>
        <v>1</v>
      </c>
      <c r="E2">
        <f>ROUND((D2/2),0)</f>
        <v>1</v>
      </c>
    </row>
    <row r="3" spans="1:5" x14ac:dyDescent="0.25">
      <c r="A3" s="16">
        <v>43843</v>
      </c>
      <c r="B3" s="15">
        <v>0.21199999999999999</v>
      </c>
      <c r="C3">
        <f t="shared" ref="C3:C66" si="0">YEAR(A3)</f>
        <v>2020</v>
      </c>
      <c r="D3">
        <f t="shared" ref="D3:D66" si="1">ROUNDUP(MONTH(A3)/3,0)</f>
        <v>1</v>
      </c>
      <c r="E3">
        <f t="shared" ref="E3:E66" si="2">ROUND((D3/2),0)</f>
        <v>1</v>
      </c>
    </row>
    <row r="4" spans="1:5" x14ac:dyDescent="0.25">
      <c r="A4" s="16">
        <v>43844</v>
      </c>
      <c r="B4" s="15">
        <v>0.19500000000000001</v>
      </c>
      <c r="C4">
        <f t="shared" si="0"/>
        <v>2020</v>
      </c>
      <c r="D4">
        <f t="shared" si="1"/>
        <v>1</v>
      </c>
      <c r="E4">
        <f t="shared" si="2"/>
        <v>1</v>
      </c>
    </row>
    <row r="5" spans="1:5" x14ac:dyDescent="0.25">
      <c r="A5" s="16">
        <v>43845</v>
      </c>
      <c r="B5" s="15">
        <v>0.19400000000000001</v>
      </c>
      <c r="C5">
        <f t="shared" si="0"/>
        <v>2020</v>
      </c>
      <c r="D5">
        <f t="shared" si="1"/>
        <v>1</v>
      </c>
      <c r="E5">
        <f t="shared" si="2"/>
        <v>1</v>
      </c>
    </row>
    <row r="6" spans="1:5" x14ac:dyDescent="0.25">
      <c r="A6" s="16">
        <v>43846</v>
      </c>
      <c r="B6" s="15">
        <v>0.185</v>
      </c>
      <c r="C6">
        <f t="shared" si="0"/>
        <v>2020</v>
      </c>
      <c r="D6">
        <f t="shared" si="1"/>
        <v>1</v>
      </c>
      <c r="E6">
        <f t="shared" si="2"/>
        <v>1</v>
      </c>
    </row>
    <row r="7" spans="1:5" x14ac:dyDescent="0.25">
      <c r="A7" s="16">
        <v>43847</v>
      </c>
      <c r="B7" s="15">
        <v>0.17199999999999999</v>
      </c>
      <c r="C7">
        <f t="shared" si="0"/>
        <v>2020</v>
      </c>
      <c r="D7">
        <f t="shared" si="1"/>
        <v>1</v>
      </c>
      <c r="E7">
        <f t="shared" si="2"/>
        <v>1</v>
      </c>
    </row>
    <row r="8" spans="1:5" x14ac:dyDescent="0.25">
      <c r="A8" s="16">
        <v>43850</v>
      </c>
      <c r="B8" s="15">
        <v>0.188</v>
      </c>
      <c r="C8">
        <f t="shared" si="0"/>
        <v>2020</v>
      </c>
      <c r="D8">
        <f t="shared" si="1"/>
        <v>1</v>
      </c>
      <c r="E8">
        <f t="shared" si="2"/>
        <v>1</v>
      </c>
    </row>
    <row r="9" spans="1:5" x14ac:dyDescent="0.25">
      <c r="A9" s="16">
        <v>43851</v>
      </c>
      <c r="B9" s="15">
        <v>0.17599999999999999</v>
      </c>
      <c r="C9">
        <f t="shared" si="0"/>
        <v>2020</v>
      </c>
      <c r="D9">
        <f t="shared" si="1"/>
        <v>1</v>
      </c>
      <c r="E9">
        <f t="shared" si="2"/>
        <v>1</v>
      </c>
    </row>
    <row r="10" spans="1:5" x14ac:dyDescent="0.25">
      <c r="A10" s="16">
        <v>43852</v>
      </c>
      <c r="B10" s="15">
        <v>0.17499999999999999</v>
      </c>
      <c r="C10">
        <f t="shared" si="0"/>
        <v>2020</v>
      </c>
      <c r="D10">
        <f t="shared" si="1"/>
        <v>1</v>
      </c>
      <c r="E10">
        <f t="shared" si="2"/>
        <v>1</v>
      </c>
    </row>
    <row r="11" spans="1:5" x14ac:dyDescent="0.25">
      <c r="A11" s="16">
        <v>43853</v>
      </c>
      <c r="B11" s="15">
        <v>0.17199999999999999</v>
      </c>
      <c r="C11">
        <f t="shared" si="0"/>
        <v>2020</v>
      </c>
      <c r="D11">
        <f t="shared" si="1"/>
        <v>1</v>
      </c>
      <c r="E11">
        <f t="shared" si="2"/>
        <v>1</v>
      </c>
    </row>
    <row r="12" spans="1:5" x14ac:dyDescent="0.25">
      <c r="A12" s="16">
        <v>43854</v>
      </c>
      <c r="B12" s="15">
        <v>0.17399999999999999</v>
      </c>
      <c r="C12">
        <f t="shared" si="0"/>
        <v>2020</v>
      </c>
      <c r="D12">
        <f t="shared" si="1"/>
        <v>1</v>
      </c>
      <c r="E12">
        <f t="shared" si="2"/>
        <v>1</v>
      </c>
    </row>
    <row r="13" spans="1:5" x14ac:dyDescent="0.25">
      <c r="A13" s="16">
        <v>43859</v>
      </c>
      <c r="B13" s="15">
        <v>0.159</v>
      </c>
      <c r="C13">
        <f t="shared" si="0"/>
        <v>2020</v>
      </c>
      <c r="D13">
        <f t="shared" si="1"/>
        <v>1</v>
      </c>
      <c r="E13">
        <f t="shared" si="2"/>
        <v>1</v>
      </c>
    </row>
    <row r="14" spans="1:5" x14ac:dyDescent="0.25">
      <c r="A14" s="16">
        <v>43860</v>
      </c>
      <c r="B14" s="15">
        <v>0.14000000000000001</v>
      </c>
      <c r="C14">
        <f t="shared" si="0"/>
        <v>2020</v>
      </c>
      <c r="D14">
        <f t="shared" si="1"/>
        <v>1</v>
      </c>
      <c r="E14">
        <f t="shared" si="2"/>
        <v>1</v>
      </c>
    </row>
    <row r="15" spans="1:5" x14ac:dyDescent="0.25">
      <c r="A15" s="16">
        <v>43861</v>
      </c>
      <c r="B15" s="15">
        <v>0.13800000000000001</v>
      </c>
      <c r="C15">
        <f t="shared" si="0"/>
        <v>2020</v>
      </c>
      <c r="D15">
        <f t="shared" si="1"/>
        <v>1</v>
      </c>
      <c r="E15">
        <f t="shared" si="2"/>
        <v>1</v>
      </c>
    </row>
    <row r="16" spans="1:5" x14ac:dyDescent="0.25">
      <c r="A16" s="16">
        <v>43864</v>
      </c>
      <c r="B16" s="15">
        <v>0.13400000000000001</v>
      </c>
      <c r="C16">
        <f t="shared" si="0"/>
        <v>2020</v>
      </c>
      <c r="D16">
        <f t="shared" si="1"/>
        <v>1</v>
      </c>
      <c r="E16">
        <f t="shared" si="2"/>
        <v>1</v>
      </c>
    </row>
    <row r="17" spans="1:10" x14ac:dyDescent="0.25">
      <c r="A17" s="16">
        <v>43865</v>
      </c>
      <c r="B17" s="15">
        <v>0.14699999999999999</v>
      </c>
      <c r="C17">
        <f t="shared" si="0"/>
        <v>2020</v>
      </c>
      <c r="D17">
        <f t="shared" si="1"/>
        <v>1</v>
      </c>
      <c r="E17">
        <f t="shared" si="2"/>
        <v>1</v>
      </c>
    </row>
    <row r="18" spans="1:10" x14ac:dyDescent="0.25">
      <c r="A18" s="16">
        <v>43866</v>
      </c>
      <c r="B18" s="15">
        <v>0.16400000000000001</v>
      </c>
      <c r="C18">
        <f t="shared" si="0"/>
        <v>2020</v>
      </c>
      <c r="D18">
        <f t="shared" si="1"/>
        <v>1</v>
      </c>
      <c r="E18">
        <f t="shared" si="2"/>
        <v>1</v>
      </c>
    </row>
    <row r="19" spans="1:10" x14ac:dyDescent="0.25">
      <c r="A19" s="16">
        <v>43867</v>
      </c>
      <c r="B19" s="15">
        <v>0.16300000000000001</v>
      </c>
      <c r="C19">
        <f t="shared" si="0"/>
        <v>2020</v>
      </c>
      <c r="D19">
        <f t="shared" si="1"/>
        <v>1</v>
      </c>
      <c r="E19">
        <f t="shared" si="2"/>
        <v>1</v>
      </c>
    </row>
    <row r="20" spans="1:10" x14ac:dyDescent="0.25">
      <c r="A20" s="16">
        <v>43868</v>
      </c>
      <c r="B20" s="15">
        <v>0.155</v>
      </c>
      <c r="C20">
        <f t="shared" si="0"/>
        <v>2020</v>
      </c>
      <c r="D20">
        <f t="shared" si="1"/>
        <v>1</v>
      </c>
      <c r="E20">
        <f t="shared" si="2"/>
        <v>1</v>
      </c>
    </row>
    <row r="21" spans="1:10" x14ac:dyDescent="0.25">
      <c r="A21" s="16">
        <v>43871</v>
      </c>
      <c r="B21" s="15">
        <v>0.17100000000000001</v>
      </c>
      <c r="C21">
        <f t="shared" si="0"/>
        <v>2020</v>
      </c>
      <c r="D21">
        <f t="shared" si="1"/>
        <v>1</v>
      </c>
      <c r="E21">
        <f t="shared" si="2"/>
        <v>1</v>
      </c>
    </row>
    <row r="22" spans="1:10" x14ac:dyDescent="0.25">
      <c r="A22" s="16">
        <v>43872</v>
      </c>
      <c r="B22" s="15">
        <v>0.20499999999999999</v>
      </c>
      <c r="C22">
        <f t="shared" si="0"/>
        <v>2020</v>
      </c>
      <c r="D22">
        <f t="shared" si="1"/>
        <v>1</v>
      </c>
      <c r="E22">
        <f t="shared" si="2"/>
        <v>1</v>
      </c>
    </row>
    <row r="23" spans="1:10" x14ac:dyDescent="0.25">
      <c r="A23" s="16">
        <v>43873</v>
      </c>
      <c r="B23" s="15">
        <v>0.22700000000000001</v>
      </c>
      <c r="C23">
        <f t="shared" si="0"/>
        <v>2020</v>
      </c>
      <c r="D23">
        <f t="shared" si="1"/>
        <v>1</v>
      </c>
      <c r="E23">
        <f t="shared" si="2"/>
        <v>1</v>
      </c>
    </row>
    <row r="24" spans="1:10" x14ac:dyDescent="0.25">
      <c r="A24" s="16">
        <v>43874</v>
      </c>
      <c r="B24" s="15">
        <v>0.17499999999999999</v>
      </c>
      <c r="C24">
        <f t="shared" si="0"/>
        <v>2020</v>
      </c>
      <c r="D24">
        <f t="shared" si="1"/>
        <v>1</v>
      </c>
      <c r="E24">
        <f t="shared" si="2"/>
        <v>1</v>
      </c>
    </row>
    <row r="25" spans="1:10" x14ac:dyDescent="0.25">
      <c r="A25" s="16">
        <v>43875</v>
      </c>
      <c r="B25" s="15">
        <v>0.17199999999999999</v>
      </c>
      <c r="C25">
        <f t="shared" si="0"/>
        <v>2020</v>
      </c>
      <c r="D25">
        <f t="shared" si="1"/>
        <v>1</v>
      </c>
      <c r="E25">
        <f t="shared" si="2"/>
        <v>1</v>
      </c>
    </row>
    <row r="26" spans="1:10" x14ac:dyDescent="0.25">
      <c r="A26" s="16">
        <v>43878</v>
      </c>
      <c r="B26" s="15">
        <v>0.17</v>
      </c>
      <c r="C26">
        <f t="shared" si="0"/>
        <v>2020</v>
      </c>
      <c r="D26">
        <f t="shared" si="1"/>
        <v>1</v>
      </c>
      <c r="E26">
        <f t="shared" si="2"/>
        <v>1</v>
      </c>
    </row>
    <row r="27" spans="1:10" x14ac:dyDescent="0.25">
      <c r="A27" s="16">
        <v>43879</v>
      </c>
      <c r="B27" s="15">
        <v>0.16700000000000001</v>
      </c>
      <c r="C27">
        <f t="shared" si="0"/>
        <v>2020</v>
      </c>
      <c r="D27">
        <f t="shared" si="1"/>
        <v>1</v>
      </c>
      <c r="E27">
        <f t="shared" si="2"/>
        <v>1</v>
      </c>
      <c r="G27" s="17" t="s">
        <v>31</v>
      </c>
      <c r="H27" s="17" t="s">
        <v>28</v>
      </c>
    </row>
    <row r="28" spans="1:10" x14ac:dyDescent="0.25">
      <c r="A28" s="16">
        <v>43880</v>
      </c>
      <c r="B28" s="15">
        <v>0.16300000000000001</v>
      </c>
      <c r="C28">
        <f t="shared" si="0"/>
        <v>2020</v>
      </c>
      <c r="D28">
        <f t="shared" si="1"/>
        <v>1</v>
      </c>
      <c r="E28">
        <f t="shared" si="2"/>
        <v>1</v>
      </c>
      <c r="G28" s="17" t="s">
        <v>30</v>
      </c>
      <c r="H28">
        <v>2020</v>
      </c>
      <c r="I28" t="s">
        <v>32</v>
      </c>
      <c r="J28" t="s">
        <v>33</v>
      </c>
    </row>
    <row r="29" spans="1:10" x14ac:dyDescent="0.25">
      <c r="A29" s="16">
        <v>43881</v>
      </c>
      <c r="B29" s="15">
        <v>0.157</v>
      </c>
      <c r="C29">
        <f t="shared" si="0"/>
        <v>2020</v>
      </c>
      <c r="D29">
        <f t="shared" si="1"/>
        <v>1</v>
      </c>
      <c r="E29">
        <f t="shared" si="2"/>
        <v>1</v>
      </c>
      <c r="G29">
        <v>1</v>
      </c>
      <c r="H29" s="18">
        <v>0.13407758620689653</v>
      </c>
      <c r="I29" s="18"/>
      <c r="J29" s="18">
        <v>0.13407758620689653</v>
      </c>
    </row>
    <row r="30" spans="1:10" x14ac:dyDescent="0.25">
      <c r="A30" s="16">
        <v>43882</v>
      </c>
      <c r="B30" s="15">
        <v>0.16200000000000001</v>
      </c>
      <c r="C30">
        <f t="shared" si="0"/>
        <v>2020</v>
      </c>
      <c r="D30">
        <f t="shared" si="1"/>
        <v>1</v>
      </c>
      <c r="E30">
        <f t="shared" si="2"/>
        <v>1</v>
      </c>
      <c r="G30">
        <v>2</v>
      </c>
      <c r="H30" s="18">
        <v>0.10284920634920643</v>
      </c>
      <c r="I30" s="18"/>
      <c r="J30" s="18">
        <v>0.10284920634920643</v>
      </c>
    </row>
    <row r="31" spans="1:10" x14ac:dyDescent="0.25">
      <c r="A31" s="16">
        <v>43885</v>
      </c>
      <c r="B31" s="15">
        <v>0.16</v>
      </c>
      <c r="C31">
        <f t="shared" si="0"/>
        <v>2020</v>
      </c>
      <c r="D31">
        <f t="shared" si="1"/>
        <v>1</v>
      </c>
      <c r="E31">
        <f t="shared" si="2"/>
        <v>1</v>
      </c>
      <c r="G31" t="s">
        <v>32</v>
      </c>
      <c r="H31" s="18"/>
      <c r="I31" s="18"/>
      <c r="J31" s="18"/>
    </row>
    <row r="32" spans="1:10" x14ac:dyDescent="0.25">
      <c r="A32" s="16">
        <v>43886</v>
      </c>
      <c r="B32" s="15">
        <v>0.159</v>
      </c>
      <c r="C32">
        <f t="shared" si="0"/>
        <v>2020</v>
      </c>
      <c r="D32">
        <f t="shared" si="1"/>
        <v>1</v>
      </c>
      <c r="E32">
        <f t="shared" si="2"/>
        <v>1</v>
      </c>
      <c r="G32" t="s">
        <v>33</v>
      </c>
      <c r="H32" s="18">
        <v>0.11781818181818188</v>
      </c>
      <c r="I32" s="18"/>
      <c r="J32" s="18">
        <v>0.11781818181818185</v>
      </c>
    </row>
    <row r="33" spans="1:8" x14ac:dyDescent="0.25">
      <c r="A33" s="16">
        <v>43887</v>
      </c>
      <c r="B33" s="15">
        <v>0.158</v>
      </c>
      <c r="C33">
        <f t="shared" si="0"/>
        <v>2020</v>
      </c>
      <c r="D33">
        <f t="shared" si="1"/>
        <v>1</v>
      </c>
      <c r="E33">
        <f t="shared" si="2"/>
        <v>1</v>
      </c>
    </row>
    <row r="34" spans="1:8" x14ac:dyDescent="0.25">
      <c r="A34" s="16">
        <v>43888</v>
      </c>
      <c r="B34" s="15">
        <v>0.16</v>
      </c>
      <c r="C34">
        <f t="shared" si="0"/>
        <v>2020</v>
      </c>
      <c r="D34">
        <f t="shared" si="1"/>
        <v>1</v>
      </c>
      <c r="E34">
        <f t="shared" si="2"/>
        <v>1</v>
      </c>
    </row>
    <row r="35" spans="1:8" x14ac:dyDescent="0.25">
      <c r="A35" s="16">
        <v>43889</v>
      </c>
      <c r="B35" s="15">
        <v>0.154</v>
      </c>
      <c r="C35">
        <f t="shared" si="0"/>
        <v>2020</v>
      </c>
      <c r="D35">
        <f t="shared" si="1"/>
        <v>1</v>
      </c>
      <c r="E35">
        <f t="shared" si="2"/>
        <v>1</v>
      </c>
      <c r="G35" s="19">
        <v>0.10284920634920643</v>
      </c>
      <c r="H35" s="19">
        <v>0.13407758620689653</v>
      </c>
    </row>
    <row r="36" spans="1:8" x14ac:dyDescent="0.25">
      <c r="A36" s="16">
        <v>43892</v>
      </c>
      <c r="B36" s="15">
        <v>0.157</v>
      </c>
      <c r="C36">
        <f t="shared" si="0"/>
        <v>2020</v>
      </c>
      <c r="D36">
        <f t="shared" si="1"/>
        <v>1</v>
      </c>
      <c r="E36">
        <f t="shared" si="2"/>
        <v>1</v>
      </c>
    </row>
    <row r="37" spans="1:8" x14ac:dyDescent="0.25">
      <c r="A37" s="16">
        <v>43893</v>
      </c>
      <c r="B37" s="15">
        <v>0.188</v>
      </c>
      <c r="C37">
        <f t="shared" si="0"/>
        <v>2020</v>
      </c>
      <c r="D37">
        <f t="shared" si="1"/>
        <v>1</v>
      </c>
      <c r="E37">
        <f t="shared" si="2"/>
        <v>1</v>
      </c>
    </row>
    <row r="38" spans="1:8" x14ac:dyDescent="0.25">
      <c r="A38" s="16">
        <v>43894</v>
      </c>
      <c r="B38" s="15">
        <v>0.153</v>
      </c>
      <c r="C38">
        <f t="shared" si="0"/>
        <v>2020</v>
      </c>
      <c r="D38">
        <f t="shared" si="1"/>
        <v>1</v>
      </c>
      <c r="E38">
        <f t="shared" si="2"/>
        <v>1</v>
      </c>
    </row>
    <row r="39" spans="1:8" x14ac:dyDescent="0.25">
      <c r="A39" s="16">
        <v>43895</v>
      </c>
      <c r="B39" s="15">
        <v>0.154</v>
      </c>
      <c r="C39">
        <f t="shared" si="0"/>
        <v>2020</v>
      </c>
      <c r="D39">
        <f t="shared" si="1"/>
        <v>1</v>
      </c>
      <c r="E39">
        <f t="shared" si="2"/>
        <v>1</v>
      </c>
    </row>
    <row r="40" spans="1:8" x14ac:dyDescent="0.25">
      <c r="A40" s="16">
        <v>43896</v>
      </c>
      <c r="B40" s="15">
        <v>0.154</v>
      </c>
      <c r="C40">
        <f t="shared" si="0"/>
        <v>2020</v>
      </c>
      <c r="D40">
        <f t="shared" si="1"/>
        <v>1</v>
      </c>
      <c r="E40">
        <f t="shared" si="2"/>
        <v>1</v>
      </c>
    </row>
    <row r="41" spans="1:8" x14ac:dyDescent="0.25">
      <c r="A41" s="16">
        <v>43899</v>
      </c>
      <c r="B41" s="15">
        <v>0.14699999999999999</v>
      </c>
      <c r="C41">
        <f t="shared" si="0"/>
        <v>2020</v>
      </c>
      <c r="D41">
        <f t="shared" si="1"/>
        <v>1</v>
      </c>
      <c r="E41">
        <f t="shared" si="2"/>
        <v>1</v>
      </c>
    </row>
    <row r="42" spans="1:8" x14ac:dyDescent="0.25">
      <c r="A42" s="16">
        <v>43900</v>
      </c>
      <c r="B42" s="15">
        <v>0.14799999999999999</v>
      </c>
      <c r="C42">
        <f t="shared" si="0"/>
        <v>2020</v>
      </c>
      <c r="D42">
        <f t="shared" si="1"/>
        <v>1</v>
      </c>
      <c r="E42">
        <f t="shared" si="2"/>
        <v>1</v>
      </c>
    </row>
    <row r="43" spans="1:8" x14ac:dyDescent="0.25">
      <c r="A43" s="16">
        <v>43901</v>
      </c>
      <c r="B43" s="15">
        <v>0.14499999999999999</v>
      </c>
      <c r="C43">
        <f t="shared" si="0"/>
        <v>2020</v>
      </c>
      <c r="D43">
        <f t="shared" si="1"/>
        <v>1</v>
      </c>
      <c r="E43">
        <f t="shared" si="2"/>
        <v>1</v>
      </c>
    </row>
    <row r="44" spans="1:8" x14ac:dyDescent="0.25">
      <c r="A44" s="16">
        <v>43902</v>
      </c>
      <c r="B44" s="15">
        <v>0.13800000000000001</v>
      </c>
      <c r="C44">
        <f t="shared" si="0"/>
        <v>2020</v>
      </c>
      <c r="D44">
        <f t="shared" si="1"/>
        <v>1</v>
      </c>
      <c r="E44">
        <f t="shared" si="2"/>
        <v>1</v>
      </c>
    </row>
    <row r="45" spans="1:8" x14ac:dyDescent="0.25">
      <c r="A45" s="16">
        <v>43903</v>
      </c>
      <c r="B45" s="15">
        <v>0.13400000000000001</v>
      </c>
      <c r="C45">
        <f t="shared" si="0"/>
        <v>2020</v>
      </c>
      <c r="D45">
        <f t="shared" si="1"/>
        <v>1</v>
      </c>
      <c r="E45">
        <f t="shared" si="2"/>
        <v>1</v>
      </c>
    </row>
    <row r="46" spans="1:8" x14ac:dyDescent="0.25">
      <c r="A46" s="16">
        <v>43906</v>
      </c>
      <c r="B46" s="15">
        <v>0.129</v>
      </c>
      <c r="C46">
        <f t="shared" si="0"/>
        <v>2020</v>
      </c>
      <c r="D46">
        <f t="shared" si="1"/>
        <v>1</v>
      </c>
      <c r="E46">
        <f t="shared" si="2"/>
        <v>1</v>
      </c>
    </row>
    <row r="47" spans="1:8" x14ac:dyDescent="0.25">
      <c r="A47" s="16">
        <v>43907</v>
      </c>
      <c r="B47" s="15">
        <v>0.129</v>
      </c>
      <c r="C47">
        <f t="shared" si="0"/>
        <v>2020</v>
      </c>
      <c r="D47">
        <f t="shared" si="1"/>
        <v>1</v>
      </c>
      <c r="E47">
        <f t="shared" si="2"/>
        <v>1</v>
      </c>
    </row>
    <row r="48" spans="1:8" x14ac:dyDescent="0.25">
      <c r="A48" s="16">
        <v>43908</v>
      </c>
      <c r="B48" s="15">
        <v>0.113</v>
      </c>
      <c r="C48">
        <f t="shared" si="0"/>
        <v>2020</v>
      </c>
      <c r="D48">
        <f t="shared" si="1"/>
        <v>1</v>
      </c>
      <c r="E48">
        <f t="shared" si="2"/>
        <v>1</v>
      </c>
    </row>
    <row r="49" spans="1:5" x14ac:dyDescent="0.25">
      <c r="A49" s="16">
        <v>43909</v>
      </c>
      <c r="B49" s="15">
        <v>0.10299999999999999</v>
      </c>
      <c r="C49">
        <f t="shared" si="0"/>
        <v>2020</v>
      </c>
      <c r="D49">
        <f t="shared" si="1"/>
        <v>1</v>
      </c>
      <c r="E49">
        <f t="shared" si="2"/>
        <v>1</v>
      </c>
    </row>
    <row r="50" spans="1:5" x14ac:dyDescent="0.25">
      <c r="A50" s="16">
        <v>43910</v>
      </c>
      <c r="B50" s="15">
        <v>0.109</v>
      </c>
      <c r="C50">
        <f t="shared" si="0"/>
        <v>2020</v>
      </c>
      <c r="D50">
        <f t="shared" si="1"/>
        <v>1</v>
      </c>
      <c r="E50">
        <f t="shared" si="2"/>
        <v>1</v>
      </c>
    </row>
    <row r="51" spans="1:5" x14ac:dyDescent="0.25">
      <c r="A51" s="16">
        <v>43913</v>
      </c>
      <c r="B51" s="15">
        <v>0.11</v>
      </c>
      <c r="C51">
        <f t="shared" si="0"/>
        <v>2020</v>
      </c>
      <c r="D51">
        <f t="shared" si="1"/>
        <v>1</v>
      </c>
      <c r="E51">
        <f t="shared" si="2"/>
        <v>1</v>
      </c>
    </row>
    <row r="52" spans="1:5" x14ac:dyDescent="0.25">
      <c r="A52" s="16">
        <v>43914</v>
      </c>
      <c r="B52" s="15">
        <v>0.114</v>
      </c>
      <c r="C52">
        <f t="shared" si="0"/>
        <v>2020</v>
      </c>
      <c r="D52">
        <f t="shared" si="1"/>
        <v>1</v>
      </c>
      <c r="E52">
        <f t="shared" si="2"/>
        <v>1</v>
      </c>
    </row>
    <row r="53" spans="1:5" x14ac:dyDescent="0.25">
      <c r="A53" s="16">
        <v>43915</v>
      </c>
      <c r="B53" s="15">
        <v>0.112</v>
      </c>
      <c r="C53">
        <f t="shared" si="0"/>
        <v>2020</v>
      </c>
      <c r="D53">
        <f t="shared" si="1"/>
        <v>1</v>
      </c>
      <c r="E53">
        <f t="shared" si="2"/>
        <v>1</v>
      </c>
    </row>
    <row r="54" spans="1:5" x14ac:dyDescent="0.25">
      <c r="A54" s="16">
        <v>43916</v>
      </c>
      <c r="B54" s="15">
        <v>0.115</v>
      </c>
      <c r="C54">
        <f t="shared" si="0"/>
        <v>2020</v>
      </c>
      <c r="D54">
        <f t="shared" si="1"/>
        <v>1</v>
      </c>
      <c r="E54">
        <f t="shared" si="2"/>
        <v>1</v>
      </c>
    </row>
    <row r="55" spans="1:5" x14ac:dyDescent="0.25">
      <c r="A55" s="16">
        <v>43917</v>
      </c>
      <c r="B55" s="15">
        <v>0.11600000000000001</v>
      </c>
      <c r="C55">
        <f t="shared" si="0"/>
        <v>2020</v>
      </c>
      <c r="D55">
        <f t="shared" si="1"/>
        <v>1</v>
      </c>
      <c r="E55">
        <f t="shared" si="2"/>
        <v>1</v>
      </c>
    </row>
    <row r="56" spans="1:5" x14ac:dyDescent="0.25">
      <c r="A56" s="16">
        <v>43920</v>
      </c>
      <c r="B56" s="15">
        <v>0.112</v>
      </c>
      <c r="C56">
        <f t="shared" si="0"/>
        <v>2020</v>
      </c>
      <c r="D56">
        <f t="shared" si="1"/>
        <v>1</v>
      </c>
      <c r="E56">
        <f t="shared" si="2"/>
        <v>1</v>
      </c>
    </row>
    <row r="57" spans="1:5" x14ac:dyDescent="0.25">
      <c r="A57" s="16">
        <v>43921</v>
      </c>
      <c r="B57" s="15">
        <v>0.111</v>
      </c>
      <c r="C57">
        <f t="shared" si="0"/>
        <v>2020</v>
      </c>
      <c r="D57">
        <f t="shared" si="1"/>
        <v>1</v>
      </c>
      <c r="E57">
        <f t="shared" si="2"/>
        <v>1</v>
      </c>
    </row>
    <row r="58" spans="1:5" x14ac:dyDescent="0.25">
      <c r="A58" s="16">
        <v>43922</v>
      </c>
      <c r="B58" s="15">
        <v>0.106</v>
      </c>
      <c r="C58">
        <f t="shared" si="0"/>
        <v>2020</v>
      </c>
      <c r="D58">
        <f t="shared" si="1"/>
        <v>2</v>
      </c>
      <c r="E58">
        <f t="shared" si="2"/>
        <v>1</v>
      </c>
    </row>
    <row r="59" spans="1:5" x14ac:dyDescent="0.25">
      <c r="A59" s="16">
        <v>43923</v>
      </c>
      <c r="B59" s="15">
        <v>0.115</v>
      </c>
      <c r="C59">
        <f t="shared" si="0"/>
        <v>2020</v>
      </c>
      <c r="D59">
        <f t="shared" si="1"/>
        <v>2</v>
      </c>
      <c r="E59">
        <f t="shared" si="2"/>
        <v>1</v>
      </c>
    </row>
    <row r="60" spans="1:5" x14ac:dyDescent="0.25">
      <c r="A60" s="16">
        <v>43924</v>
      </c>
      <c r="B60" s="15">
        <v>0.12</v>
      </c>
      <c r="C60">
        <f t="shared" si="0"/>
        <v>2020</v>
      </c>
      <c r="D60">
        <f t="shared" si="1"/>
        <v>2</v>
      </c>
      <c r="E60">
        <f t="shared" si="2"/>
        <v>1</v>
      </c>
    </row>
    <row r="61" spans="1:5" x14ac:dyDescent="0.25">
      <c r="A61" s="16">
        <v>43927</v>
      </c>
      <c r="B61" s="15">
        <v>0.11700000000000001</v>
      </c>
      <c r="C61">
        <f t="shared" si="0"/>
        <v>2020</v>
      </c>
      <c r="D61">
        <f t="shared" si="1"/>
        <v>2</v>
      </c>
      <c r="E61">
        <f t="shared" si="2"/>
        <v>1</v>
      </c>
    </row>
    <row r="62" spans="1:5" x14ac:dyDescent="0.25">
      <c r="A62" s="16">
        <v>43928</v>
      </c>
      <c r="B62" s="15">
        <v>0.124</v>
      </c>
      <c r="C62">
        <f t="shared" si="0"/>
        <v>2020</v>
      </c>
      <c r="D62">
        <f t="shared" si="1"/>
        <v>2</v>
      </c>
      <c r="E62">
        <f t="shared" si="2"/>
        <v>1</v>
      </c>
    </row>
    <row r="63" spans="1:5" x14ac:dyDescent="0.25">
      <c r="A63" s="16">
        <v>43929</v>
      </c>
      <c r="B63" s="15">
        <v>0.12</v>
      </c>
      <c r="C63">
        <f t="shared" si="0"/>
        <v>2020</v>
      </c>
      <c r="D63">
        <f t="shared" si="1"/>
        <v>2</v>
      </c>
      <c r="E63">
        <f t="shared" si="2"/>
        <v>1</v>
      </c>
    </row>
    <row r="64" spans="1:5" x14ac:dyDescent="0.25">
      <c r="A64" s="16">
        <v>43930</v>
      </c>
      <c r="B64" s="15">
        <v>0.123</v>
      </c>
      <c r="C64">
        <f t="shared" si="0"/>
        <v>2020</v>
      </c>
      <c r="D64">
        <f t="shared" si="1"/>
        <v>2</v>
      </c>
      <c r="E64">
        <f t="shared" si="2"/>
        <v>1</v>
      </c>
    </row>
    <row r="65" spans="1:5" x14ac:dyDescent="0.25">
      <c r="A65" s="16">
        <v>43935</v>
      </c>
      <c r="B65" s="15">
        <v>0.11600000000000001</v>
      </c>
      <c r="C65">
        <f t="shared" si="0"/>
        <v>2020</v>
      </c>
      <c r="D65">
        <f t="shared" si="1"/>
        <v>2</v>
      </c>
      <c r="E65">
        <f t="shared" si="2"/>
        <v>1</v>
      </c>
    </row>
    <row r="66" spans="1:5" x14ac:dyDescent="0.25">
      <c r="A66" s="16">
        <v>43936</v>
      </c>
      <c r="B66" s="15">
        <v>0.113</v>
      </c>
      <c r="C66">
        <f t="shared" si="0"/>
        <v>2020</v>
      </c>
      <c r="D66">
        <f t="shared" si="1"/>
        <v>2</v>
      </c>
      <c r="E66">
        <f t="shared" si="2"/>
        <v>1</v>
      </c>
    </row>
    <row r="67" spans="1:5" x14ac:dyDescent="0.25">
      <c r="A67" s="16">
        <v>43937</v>
      </c>
      <c r="B67" s="15">
        <v>0.11600000000000001</v>
      </c>
      <c r="C67">
        <f t="shared" ref="C67:C130" si="3">YEAR(A67)</f>
        <v>2020</v>
      </c>
      <c r="D67">
        <f t="shared" ref="D67:D130" si="4">ROUNDUP(MONTH(A67)/3,0)</f>
        <v>2</v>
      </c>
      <c r="E67">
        <f t="shared" ref="E67:E130" si="5">ROUND((D67/2),0)</f>
        <v>1</v>
      </c>
    </row>
    <row r="68" spans="1:5" x14ac:dyDescent="0.25">
      <c r="A68" s="16">
        <v>43938</v>
      </c>
      <c r="B68" s="15">
        <v>0.11600000000000001</v>
      </c>
      <c r="C68">
        <f t="shared" si="3"/>
        <v>2020</v>
      </c>
      <c r="D68">
        <f t="shared" si="4"/>
        <v>2</v>
      </c>
      <c r="E68">
        <f t="shared" si="5"/>
        <v>1</v>
      </c>
    </row>
    <row r="69" spans="1:5" x14ac:dyDescent="0.25">
      <c r="A69" s="16">
        <v>43941</v>
      </c>
      <c r="B69" s="15">
        <v>0.113</v>
      </c>
      <c r="C69">
        <f t="shared" si="3"/>
        <v>2020</v>
      </c>
      <c r="D69">
        <f t="shared" si="4"/>
        <v>2</v>
      </c>
      <c r="E69">
        <f t="shared" si="5"/>
        <v>1</v>
      </c>
    </row>
    <row r="70" spans="1:5" x14ac:dyDescent="0.25">
      <c r="A70" s="16">
        <v>43942</v>
      </c>
      <c r="B70" s="15">
        <v>0.108</v>
      </c>
      <c r="C70">
        <f t="shared" si="3"/>
        <v>2020</v>
      </c>
      <c r="D70">
        <f t="shared" si="4"/>
        <v>2</v>
      </c>
      <c r="E70">
        <f t="shared" si="5"/>
        <v>1</v>
      </c>
    </row>
    <row r="71" spans="1:5" x14ac:dyDescent="0.25">
      <c r="A71" s="16">
        <v>43943</v>
      </c>
      <c r="B71" s="15">
        <v>0.112</v>
      </c>
      <c r="C71">
        <f t="shared" si="3"/>
        <v>2020</v>
      </c>
      <c r="D71">
        <f t="shared" si="4"/>
        <v>2</v>
      </c>
      <c r="E71">
        <f t="shared" si="5"/>
        <v>1</v>
      </c>
    </row>
    <row r="72" spans="1:5" x14ac:dyDescent="0.25">
      <c r="A72" s="16">
        <v>43944</v>
      </c>
      <c r="B72" s="15">
        <v>0.112</v>
      </c>
      <c r="C72">
        <f t="shared" si="3"/>
        <v>2020</v>
      </c>
      <c r="D72">
        <f t="shared" si="4"/>
        <v>2</v>
      </c>
      <c r="E72">
        <f t="shared" si="5"/>
        <v>1</v>
      </c>
    </row>
    <row r="73" spans="1:5" x14ac:dyDescent="0.25">
      <c r="A73" s="16">
        <v>43945</v>
      </c>
      <c r="B73" s="15">
        <v>0.108</v>
      </c>
      <c r="C73">
        <f t="shared" si="3"/>
        <v>2020</v>
      </c>
      <c r="D73">
        <f t="shared" si="4"/>
        <v>2</v>
      </c>
      <c r="E73">
        <f t="shared" si="5"/>
        <v>1</v>
      </c>
    </row>
    <row r="74" spans="1:5" x14ac:dyDescent="0.25">
      <c r="A74" s="16">
        <v>43948</v>
      </c>
      <c r="B74" s="15">
        <v>0.11</v>
      </c>
      <c r="C74">
        <f t="shared" si="3"/>
        <v>2020</v>
      </c>
      <c r="D74">
        <f t="shared" si="4"/>
        <v>2</v>
      </c>
      <c r="E74">
        <f t="shared" si="5"/>
        <v>1</v>
      </c>
    </row>
    <row r="75" spans="1:5" x14ac:dyDescent="0.25">
      <c r="A75" s="16">
        <v>43949</v>
      </c>
      <c r="B75" s="15">
        <v>0.113</v>
      </c>
      <c r="C75">
        <f t="shared" si="3"/>
        <v>2020</v>
      </c>
      <c r="D75">
        <f t="shared" si="4"/>
        <v>2</v>
      </c>
      <c r="E75">
        <f t="shared" si="5"/>
        <v>1</v>
      </c>
    </row>
    <row r="76" spans="1:5" x14ac:dyDescent="0.25">
      <c r="A76" s="16">
        <v>43950</v>
      </c>
      <c r="B76" s="15">
        <v>0.12</v>
      </c>
      <c r="C76">
        <f t="shared" si="3"/>
        <v>2020</v>
      </c>
      <c r="D76">
        <f t="shared" si="4"/>
        <v>2</v>
      </c>
      <c r="E76">
        <f t="shared" si="5"/>
        <v>1</v>
      </c>
    </row>
    <row r="77" spans="1:5" x14ac:dyDescent="0.25">
      <c r="A77" s="16">
        <v>43955</v>
      </c>
      <c r="B77" s="15">
        <v>0.115</v>
      </c>
      <c r="C77">
        <f t="shared" si="3"/>
        <v>2020</v>
      </c>
      <c r="D77">
        <f t="shared" si="4"/>
        <v>2</v>
      </c>
      <c r="E77">
        <f t="shared" si="5"/>
        <v>1</v>
      </c>
    </row>
    <row r="78" spans="1:5" x14ac:dyDescent="0.25">
      <c r="A78" s="16">
        <v>43956</v>
      </c>
      <c r="B78" s="15">
        <v>0.11600000000000001</v>
      </c>
      <c r="C78">
        <f t="shared" si="3"/>
        <v>2020</v>
      </c>
      <c r="D78">
        <f t="shared" si="4"/>
        <v>2</v>
      </c>
      <c r="E78">
        <f t="shared" si="5"/>
        <v>1</v>
      </c>
    </row>
    <row r="79" spans="1:5" x14ac:dyDescent="0.25">
      <c r="A79" s="16">
        <v>43957</v>
      </c>
      <c r="B79" s="15">
        <v>0.114</v>
      </c>
      <c r="C79">
        <f t="shared" si="3"/>
        <v>2020</v>
      </c>
      <c r="D79">
        <f t="shared" si="4"/>
        <v>2</v>
      </c>
      <c r="E79">
        <f t="shared" si="5"/>
        <v>1</v>
      </c>
    </row>
    <row r="80" spans="1:5" x14ac:dyDescent="0.25">
      <c r="A80" s="16">
        <v>43958</v>
      </c>
      <c r="B80" s="15">
        <v>0.11700000000000001</v>
      </c>
      <c r="C80">
        <f t="shared" si="3"/>
        <v>2020</v>
      </c>
      <c r="D80">
        <f t="shared" si="4"/>
        <v>2</v>
      </c>
      <c r="E80">
        <f t="shared" si="5"/>
        <v>1</v>
      </c>
    </row>
    <row r="81" spans="1:5" x14ac:dyDescent="0.25">
      <c r="A81" s="16">
        <v>43959</v>
      </c>
      <c r="B81" s="15">
        <v>0.115</v>
      </c>
      <c r="C81">
        <f t="shared" si="3"/>
        <v>2020</v>
      </c>
      <c r="D81">
        <f t="shared" si="4"/>
        <v>2</v>
      </c>
      <c r="E81">
        <f t="shared" si="5"/>
        <v>1</v>
      </c>
    </row>
    <row r="82" spans="1:5" x14ac:dyDescent="0.25">
      <c r="A82" s="16">
        <v>43962</v>
      </c>
      <c r="B82" s="15">
        <v>0.114</v>
      </c>
      <c r="C82">
        <f t="shared" si="3"/>
        <v>2020</v>
      </c>
      <c r="D82">
        <f t="shared" si="4"/>
        <v>2</v>
      </c>
      <c r="E82">
        <f t="shared" si="5"/>
        <v>1</v>
      </c>
    </row>
    <row r="83" spans="1:5" x14ac:dyDescent="0.25">
      <c r="A83" s="16">
        <v>43963</v>
      </c>
      <c r="B83" s="15">
        <v>0.111</v>
      </c>
      <c r="C83">
        <f t="shared" si="3"/>
        <v>2020</v>
      </c>
      <c r="D83">
        <f t="shared" si="4"/>
        <v>2</v>
      </c>
      <c r="E83">
        <f t="shared" si="5"/>
        <v>1</v>
      </c>
    </row>
    <row r="84" spans="1:5" x14ac:dyDescent="0.25">
      <c r="A84" s="16">
        <v>43964</v>
      </c>
      <c r="B84" s="15">
        <v>0.112</v>
      </c>
      <c r="C84">
        <f t="shared" si="3"/>
        <v>2020</v>
      </c>
      <c r="D84">
        <f t="shared" si="4"/>
        <v>2</v>
      </c>
      <c r="E84">
        <f t="shared" si="5"/>
        <v>1</v>
      </c>
    </row>
    <row r="85" spans="1:5" x14ac:dyDescent="0.25">
      <c r="A85" s="16">
        <v>43965</v>
      </c>
      <c r="B85" s="15">
        <v>0.11</v>
      </c>
      <c r="C85">
        <f t="shared" si="3"/>
        <v>2020</v>
      </c>
      <c r="D85">
        <f t="shared" si="4"/>
        <v>2</v>
      </c>
      <c r="E85">
        <f t="shared" si="5"/>
        <v>1</v>
      </c>
    </row>
    <row r="86" spans="1:5" x14ac:dyDescent="0.25">
      <c r="A86" s="16">
        <v>43966</v>
      </c>
      <c r="B86" s="15">
        <v>0.111</v>
      </c>
      <c r="C86">
        <f t="shared" si="3"/>
        <v>2020</v>
      </c>
      <c r="D86">
        <f t="shared" si="4"/>
        <v>2</v>
      </c>
      <c r="E86">
        <f t="shared" si="5"/>
        <v>1</v>
      </c>
    </row>
    <row r="87" spans="1:5" x14ac:dyDescent="0.25">
      <c r="A87" s="16">
        <v>43969</v>
      </c>
      <c r="B87" s="15">
        <v>0.11</v>
      </c>
      <c r="C87">
        <f t="shared" si="3"/>
        <v>2020</v>
      </c>
      <c r="D87">
        <f t="shared" si="4"/>
        <v>2</v>
      </c>
      <c r="E87">
        <f t="shared" si="5"/>
        <v>1</v>
      </c>
    </row>
    <row r="88" spans="1:5" x14ac:dyDescent="0.25">
      <c r="A88" s="16">
        <v>43970</v>
      </c>
      <c r="B88" s="15">
        <v>0.11</v>
      </c>
      <c r="C88">
        <f t="shared" si="3"/>
        <v>2020</v>
      </c>
      <c r="D88">
        <f t="shared" si="4"/>
        <v>2</v>
      </c>
      <c r="E88">
        <f t="shared" si="5"/>
        <v>1</v>
      </c>
    </row>
    <row r="89" spans="1:5" x14ac:dyDescent="0.25">
      <c r="A89" s="16">
        <v>43971</v>
      </c>
      <c r="B89" s="15">
        <v>0.112</v>
      </c>
      <c r="C89">
        <f t="shared" si="3"/>
        <v>2020</v>
      </c>
      <c r="D89">
        <f t="shared" si="4"/>
        <v>2</v>
      </c>
      <c r="E89">
        <f t="shared" si="5"/>
        <v>1</v>
      </c>
    </row>
    <row r="90" spans="1:5" x14ac:dyDescent="0.25">
      <c r="A90" s="16">
        <v>43972</v>
      </c>
      <c r="B90" s="15">
        <v>0.113</v>
      </c>
      <c r="C90">
        <f t="shared" si="3"/>
        <v>2020</v>
      </c>
      <c r="D90">
        <f t="shared" si="4"/>
        <v>2</v>
      </c>
      <c r="E90">
        <f t="shared" si="5"/>
        <v>1</v>
      </c>
    </row>
    <row r="91" spans="1:5" x14ac:dyDescent="0.25">
      <c r="A91" s="16">
        <v>43973</v>
      </c>
      <c r="B91" s="15">
        <v>0.108</v>
      </c>
      <c r="C91">
        <f t="shared" si="3"/>
        <v>2020</v>
      </c>
      <c r="D91">
        <f t="shared" si="4"/>
        <v>2</v>
      </c>
      <c r="E91">
        <f t="shared" si="5"/>
        <v>1</v>
      </c>
    </row>
    <row r="92" spans="1:5" x14ac:dyDescent="0.25">
      <c r="A92" s="16">
        <v>43976</v>
      </c>
      <c r="B92" s="15">
        <v>0.109</v>
      </c>
      <c r="C92">
        <f t="shared" si="3"/>
        <v>2020</v>
      </c>
      <c r="D92">
        <f t="shared" si="4"/>
        <v>2</v>
      </c>
      <c r="E92">
        <f t="shared" si="5"/>
        <v>1</v>
      </c>
    </row>
    <row r="93" spans="1:5" x14ac:dyDescent="0.25">
      <c r="A93" s="16">
        <v>43977</v>
      </c>
      <c r="B93" s="15">
        <v>0.115</v>
      </c>
      <c r="C93">
        <f t="shared" si="3"/>
        <v>2020</v>
      </c>
      <c r="D93">
        <f t="shared" si="4"/>
        <v>2</v>
      </c>
      <c r="E93">
        <f t="shared" si="5"/>
        <v>1</v>
      </c>
    </row>
    <row r="94" spans="1:5" x14ac:dyDescent="0.25">
      <c r="A94" s="16">
        <v>43978</v>
      </c>
      <c r="B94" s="15">
        <v>0.111</v>
      </c>
      <c r="C94">
        <f t="shared" si="3"/>
        <v>2020</v>
      </c>
      <c r="D94">
        <f t="shared" si="4"/>
        <v>2</v>
      </c>
      <c r="E94">
        <f t="shared" si="5"/>
        <v>1</v>
      </c>
    </row>
    <row r="95" spans="1:5" x14ac:dyDescent="0.25">
      <c r="A95" s="16">
        <v>43979</v>
      </c>
      <c r="B95" s="15">
        <v>0.109</v>
      </c>
      <c r="C95">
        <f t="shared" si="3"/>
        <v>2020</v>
      </c>
      <c r="D95">
        <f t="shared" si="4"/>
        <v>2</v>
      </c>
      <c r="E95">
        <f t="shared" si="5"/>
        <v>1</v>
      </c>
    </row>
    <row r="96" spans="1:5" x14ac:dyDescent="0.25">
      <c r="A96" s="16">
        <v>43980</v>
      </c>
      <c r="B96" s="15">
        <v>0.11</v>
      </c>
      <c r="C96">
        <f t="shared" si="3"/>
        <v>2020</v>
      </c>
      <c r="D96">
        <f t="shared" si="4"/>
        <v>2</v>
      </c>
      <c r="E96">
        <f t="shared" si="5"/>
        <v>1</v>
      </c>
    </row>
    <row r="97" spans="1:5" x14ac:dyDescent="0.25">
      <c r="A97" s="16">
        <v>43983</v>
      </c>
      <c r="B97" s="15">
        <v>0.11</v>
      </c>
      <c r="C97">
        <f t="shared" si="3"/>
        <v>2020</v>
      </c>
      <c r="D97">
        <f t="shared" si="4"/>
        <v>2</v>
      </c>
      <c r="E97">
        <f t="shared" si="5"/>
        <v>1</v>
      </c>
    </row>
    <row r="98" spans="1:5" x14ac:dyDescent="0.25">
      <c r="A98" s="16">
        <v>43984</v>
      </c>
      <c r="B98" s="15">
        <v>0.111</v>
      </c>
      <c r="C98">
        <f t="shared" si="3"/>
        <v>2020</v>
      </c>
      <c r="D98">
        <f t="shared" si="4"/>
        <v>2</v>
      </c>
      <c r="E98">
        <f t="shared" si="5"/>
        <v>1</v>
      </c>
    </row>
    <row r="99" spans="1:5" x14ac:dyDescent="0.25">
      <c r="A99" s="16">
        <v>43985</v>
      </c>
      <c r="B99" s="15">
        <v>0.112</v>
      </c>
      <c r="C99">
        <f t="shared" si="3"/>
        <v>2020</v>
      </c>
      <c r="D99">
        <f t="shared" si="4"/>
        <v>2</v>
      </c>
      <c r="E99">
        <f t="shared" si="5"/>
        <v>1</v>
      </c>
    </row>
    <row r="100" spans="1:5" x14ac:dyDescent="0.25">
      <c r="A100" s="16">
        <v>43986</v>
      </c>
      <c r="B100" s="15">
        <v>0.107</v>
      </c>
      <c r="C100">
        <f t="shared" si="3"/>
        <v>2020</v>
      </c>
      <c r="D100">
        <f t="shared" si="4"/>
        <v>2</v>
      </c>
      <c r="E100">
        <f t="shared" si="5"/>
        <v>1</v>
      </c>
    </row>
    <row r="101" spans="1:5" x14ac:dyDescent="0.25">
      <c r="A101" s="16">
        <v>43987</v>
      </c>
      <c r="B101" s="15">
        <v>0.107</v>
      </c>
      <c r="C101">
        <f t="shared" si="3"/>
        <v>2020</v>
      </c>
      <c r="D101">
        <f t="shared" si="4"/>
        <v>2</v>
      </c>
      <c r="E101">
        <f t="shared" si="5"/>
        <v>1</v>
      </c>
    </row>
    <row r="102" spans="1:5" x14ac:dyDescent="0.25">
      <c r="A102" s="16">
        <v>43990</v>
      </c>
      <c r="B102" s="15">
        <v>0.106</v>
      </c>
      <c r="C102">
        <f t="shared" si="3"/>
        <v>2020</v>
      </c>
      <c r="D102">
        <f t="shared" si="4"/>
        <v>2</v>
      </c>
      <c r="E102">
        <f t="shared" si="5"/>
        <v>1</v>
      </c>
    </row>
    <row r="103" spans="1:5" x14ac:dyDescent="0.25">
      <c r="A103" s="16">
        <v>43991</v>
      </c>
      <c r="B103" s="15">
        <v>0.107</v>
      </c>
      <c r="C103">
        <f t="shared" si="3"/>
        <v>2020</v>
      </c>
      <c r="D103">
        <f t="shared" si="4"/>
        <v>2</v>
      </c>
      <c r="E103">
        <f t="shared" si="5"/>
        <v>1</v>
      </c>
    </row>
    <row r="104" spans="1:5" x14ac:dyDescent="0.25">
      <c r="A104" s="16">
        <v>43992</v>
      </c>
      <c r="B104" s="15">
        <v>0.105</v>
      </c>
      <c r="C104">
        <f t="shared" si="3"/>
        <v>2020</v>
      </c>
      <c r="D104">
        <f t="shared" si="4"/>
        <v>2</v>
      </c>
      <c r="E104">
        <f t="shared" si="5"/>
        <v>1</v>
      </c>
    </row>
    <row r="105" spans="1:5" x14ac:dyDescent="0.25">
      <c r="A105" s="16">
        <v>43993</v>
      </c>
      <c r="B105" s="15">
        <v>0.10299999999999999</v>
      </c>
      <c r="C105">
        <f t="shared" si="3"/>
        <v>2020</v>
      </c>
      <c r="D105">
        <f t="shared" si="4"/>
        <v>2</v>
      </c>
      <c r="E105">
        <f t="shared" si="5"/>
        <v>1</v>
      </c>
    </row>
    <row r="106" spans="1:5" x14ac:dyDescent="0.25">
      <c r="A106" s="16">
        <v>43994</v>
      </c>
      <c r="B106" s="15">
        <v>0.10299999999999999</v>
      </c>
      <c r="C106">
        <f t="shared" si="3"/>
        <v>2020</v>
      </c>
      <c r="D106">
        <f t="shared" si="4"/>
        <v>2</v>
      </c>
      <c r="E106">
        <f t="shared" si="5"/>
        <v>1</v>
      </c>
    </row>
    <row r="107" spans="1:5" x14ac:dyDescent="0.25">
      <c r="A107" s="16">
        <v>43997</v>
      </c>
      <c r="B107" s="15">
        <v>0.10100000000000001</v>
      </c>
      <c r="C107">
        <f t="shared" si="3"/>
        <v>2020</v>
      </c>
      <c r="D107">
        <f t="shared" si="4"/>
        <v>2</v>
      </c>
      <c r="E107">
        <f t="shared" si="5"/>
        <v>1</v>
      </c>
    </row>
    <row r="108" spans="1:5" x14ac:dyDescent="0.25">
      <c r="A108" s="16">
        <v>43998</v>
      </c>
      <c r="B108" s="15">
        <v>0.10199999999999999</v>
      </c>
      <c r="C108">
        <f t="shared" si="3"/>
        <v>2020</v>
      </c>
      <c r="D108">
        <f t="shared" si="4"/>
        <v>2</v>
      </c>
      <c r="E108">
        <f t="shared" si="5"/>
        <v>1</v>
      </c>
    </row>
    <row r="109" spans="1:5" x14ac:dyDescent="0.25">
      <c r="A109" s="16">
        <v>43999</v>
      </c>
      <c r="B109" s="15">
        <v>0.104</v>
      </c>
      <c r="C109">
        <f t="shared" si="3"/>
        <v>2020</v>
      </c>
      <c r="D109">
        <f t="shared" si="4"/>
        <v>2</v>
      </c>
      <c r="E109">
        <f t="shared" si="5"/>
        <v>1</v>
      </c>
    </row>
    <row r="110" spans="1:5" x14ac:dyDescent="0.25">
      <c r="A110" s="16">
        <v>44000</v>
      </c>
      <c r="B110" s="15">
        <v>0.104</v>
      </c>
      <c r="C110">
        <f t="shared" si="3"/>
        <v>2020</v>
      </c>
      <c r="D110">
        <f t="shared" si="4"/>
        <v>2</v>
      </c>
      <c r="E110">
        <f t="shared" si="5"/>
        <v>1</v>
      </c>
    </row>
    <row r="111" spans="1:5" x14ac:dyDescent="0.25">
      <c r="A111" s="16">
        <v>44001</v>
      </c>
      <c r="B111" s="15">
        <v>0.104</v>
      </c>
      <c r="C111">
        <f t="shared" si="3"/>
        <v>2020</v>
      </c>
      <c r="D111">
        <f t="shared" si="4"/>
        <v>2</v>
      </c>
      <c r="E111">
        <f t="shared" si="5"/>
        <v>1</v>
      </c>
    </row>
    <row r="112" spans="1:5" x14ac:dyDescent="0.25">
      <c r="A112" s="16">
        <v>44004</v>
      </c>
      <c r="B112" s="15">
        <v>0.15</v>
      </c>
      <c r="C112">
        <f t="shared" si="3"/>
        <v>2020</v>
      </c>
      <c r="D112">
        <f t="shared" si="4"/>
        <v>2</v>
      </c>
      <c r="E112">
        <f t="shared" si="5"/>
        <v>1</v>
      </c>
    </row>
    <row r="113" spans="1:5" x14ac:dyDescent="0.25">
      <c r="A113" s="16">
        <v>44005</v>
      </c>
      <c r="B113" s="15">
        <v>0.13</v>
      </c>
      <c r="C113">
        <f t="shared" si="3"/>
        <v>2020</v>
      </c>
      <c r="D113">
        <f t="shared" si="4"/>
        <v>2</v>
      </c>
      <c r="E113">
        <f t="shared" si="5"/>
        <v>1</v>
      </c>
    </row>
    <row r="114" spans="1:5" x14ac:dyDescent="0.25">
      <c r="A114" s="16">
        <v>44006</v>
      </c>
      <c r="B114" s="15">
        <v>0.13500000000000001</v>
      </c>
      <c r="C114">
        <f t="shared" si="3"/>
        <v>2020</v>
      </c>
      <c r="D114">
        <f t="shared" si="4"/>
        <v>2</v>
      </c>
      <c r="E114">
        <f t="shared" si="5"/>
        <v>1</v>
      </c>
    </row>
    <row r="115" spans="1:5" x14ac:dyDescent="0.25">
      <c r="A115" s="16">
        <v>44008</v>
      </c>
      <c r="B115" s="15">
        <v>0.13100000000000001</v>
      </c>
      <c r="C115">
        <f t="shared" si="3"/>
        <v>2020</v>
      </c>
      <c r="D115">
        <f t="shared" si="4"/>
        <v>2</v>
      </c>
      <c r="E115">
        <f t="shared" si="5"/>
        <v>1</v>
      </c>
    </row>
    <row r="116" spans="1:5" x14ac:dyDescent="0.25">
      <c r="A116" s="16">
        <v>44011</v>
      </c>
      <c r="B116" s="15">
        <v>0.123</v>
      </c>
      <c r="C116">
        <f t="shared" si="3"/>
        <v>2020</v>
      </c>
      <c r="D116">
        <f t="shared" si="4"/>
        <v>2</v>
      </c>
      <c r="E116">
        <f t="shared" si="5"/>
        <v>1</v>
      </c>
    </row>
    <row r="117" spans="1:5" x14ac:dyDescent="0.25">
      <c r="A117" s="16">
        <v>44012</v>
      </c>
      <c r="B117" s="15">
        <v>0.13100000000000001</v>
      </c>
      <c r="C117">
        <f t="shared" si="3"/>
        <v>2020</v>
      </c>
      <c r="D117">
        <f t="shared" si="4"/>
        <v>2</v>
      </c>
      <c r="E117">
        <f t="shared" si="5"/>
        <v>1</v>
      </c>
    </row>
    <row r="118" spans="1:5" x14ac:dyDescent="0.25">
      <c r="A118" s="16">
        <v>44014</v>
      </c>
      <c r="B118" s="15">
        <v>0.125</v>
      </c>
      <c r="C118">
        <f t="shared" si="3"/>
        <v>2020</v>
      </c>
      <c r="D118">
        <f t="shared" si="4"/>
        <v>3</v>
      </c>
      <c r="E118">
        <f t="shared" si="5"/>
        <v>2</v>
      </c>
    </row>
    <row r="119" spans="1:5" x14ac:dyDescent="0.25">
      <c r="A119" s="16">
        <v>44015</v>
      </c>
      <c r="B119" s="15">
        <v>0.124</v>
      </c>
      <c r="C119">
        <f t="shared" si="3"/>
        <v>2020</v>
      </c>
      <c r="D119">
        <f t="shared" si="4"/>
        <v>3</v>
      </c>
      <c r="E119">
        <f t="shared" si="5"/>
        <v>2</v>
      </c>
    </row>
    <row r="120" spans="1:5" x14ac:dyDescent="0.25">
      <c r="A120" s="16">
        <v>44018</v>
      </c>
      <c r="B120" s="15">
        <v>0.13400000000000001</v>
      </c>
      <c r="C120">
        <f t="shared" si="3"/>
        <v>2020</v>
      </c>
      <c r="D120">
        <f t="shared" si="4"/>
        <v>3</v>
      </c>
      <c r="E120">
        <f t="shared" si="5"/>
        <v>2</v>
      </c>
    </row>
    <row r="121" spans="1:5" x14ac:dyDescent="0.25">
      <c r="A121" s="16">
        <v>44019</v>
      </c>
      <c r="B121" s="15">
        <v>0.13200000000000001</v>
      </c>
      <c r="C121">
        <f t="shared" si="3"/>
        <v>2020</v>
      </c>
      <c r="D121">
        <f t="shared" si="4"/>
        <v>3</v>
      </c>
      <c r="E121">
        <f t="shared" si="5"/>
        <v>2</v>
      </c>
    </row>
    <row r="122" spans="1:5" x14ac:dyDescent="0.25">
      <c r="A122" s="16">
        <v>44020</v>
      </c>
      <c r="B122" s="15">
        <v>0.128</v>
      </c>
      <c r="C122">
        <f t="shared" si="3"/>
        <v>2020</v>
      </c>
      <c r="D122">
        <f t="shared" si="4"/>
        <v>3</v>
      </c>
      <c r="E122">
        <f t="shared" si="5"/>
        <v>2</v>
      </c>
    </row>
    <row r="123" spans="1:5" x14ac:dyDescent="0.25">
      <c r="A123" s="16">
        <v>44021</v>
      </c>
      <c r="B123" s="15">
        <v>0.122</v>
      </c>
      <c r="C123">
        <f t="shared" si="3"/>
        <v>2020</v>
      </c>
      <c r="D123">
        <f t="shared" si="4"/>
        <v>3</v>
      </c>
      <c r="E123">
        <f t="shared" si="5"/>
        <v>2</v>
      </c>
    </row>
    <row r="124" spans="1:5" x14ac:dyDescent="0.25">
      <c r="A124" s="16">
        <v>44022</v>
      </c>
      <c r="B124" s="15">
        <v>0.121</v>
      </c>
      <c r="C124">
        <f t="shared" si="3"/>
        <v>2020</v>
      </c>
      <c r="D124">
        <f t="shared" si="4"/>
        <v>3</v>
      </c>
      <c r="E124">
        <f t="shared" si="5"/>
        <v>2</v>
      </c>
    </row>
    <row r="125" spans="1:5" x14ac:dyDescent="0.25">
      <c r="A125" s="16">
        <v>44025</v>
      </c>
      <c r="B125" s="15">
        <v>0.124</v>
      </c>
      <c r="C125">
        <f t="shared" si="3"/>
        <v>2020</v>
      </c>
      <c r="D125">
        <f t="shared" si="4"/>
        <v>3</v>
      </c>
      <c r="E125">
        <f t="shared" si="5"/>
        <v>2</v>
      </c>
    </row>
    <row r="126" spans="1:5" x14ac:dyDescent="0.25">
      <c r="A126" s="16">
        <v>44026</v>
      </c>
      <c r="B126" s="15">
        <v>0.123</v>
      </c>
      <c r="C126">
        <f t="shared" si="3"/>
        <v>2020</v>
      </c>
      <c r="D126">
        <f t="shared" si="4"/>
        <v>3</v>
      </c>
      <c r="E126">
        <f t="shared" si="5"/>
        <v>2</v>
      </c>
    </row>
    <row r="127" spans="1:5" x14ac:dyDescent="0.25">
      <c r="A127" s="16">
        <v>44027</v>
      </c>
      <c r="B127" s="15">
        <v>0.124</v>
      </c>
      <c r="C127">
        <f t="shared" si="3"/>
        <v>2020</v>
      </c>
      <c r="D127">
        <f t="shared" si="4"/>
        <v>3</v>
      </c>
      <c r="E127">
        <f t="shared" si="5"/>
        <v>2</v>
      </c>
    </row>
    <row r="128" spans="1:5" x14ac:dyDescent="0.25">
      <c r="A128" s="16">
        <v>44028</v>
      </c>
      <c r="B128" s="15">
        <v>0.114</v>
      </c>
      <c r="C128">
        <f t="shared" si="3"/>
        <v>2020</v>
      </c>
      <c r="D128">
        <f t="shared" si="4"/>
        <v>3</v>
      </c>
      <c r="E128">
        <f t="shared" si="5"/>
        <v>2</v>
      </c>
    </row>
    <row r="129" spans="1:5" x14ac:dyDescent="0.25">
      <c r="A129" s="16">
        <v>44029</v>
      </c>
      <c r="B129" s="15">
        <v>0.114</v>
      </c>
      <c r="C129">
        <f t="shared" si="3"/>
        <v>2020</v>
      </c>
      <c r="D129">
        <f t="shared" si="4"/>
        <v>3</v>
      </c>
      <c r="E129">
        <f t="shared" si="5"/>
        <v>2</v>
      </c>
    </row>
    <row r="130" spans="1:5" x14ac:dyDescent="0.25">
      <c r="A130" s="16">
        <v>44032</v>
      </c>
      <c r="B130" s="15">
        <v>0.112</v>
      </c>
      <c r="C130">
        <f t="shared" si="3"/>
        <v>2020</v>
      </c>
      <c r="D130">
        <f t="shared" si="4"/>
        <v>3</v>
      </c>
      <c r="E130">
        <f t="shared" si="5"/>
        <v>2</v>
      </c>
    </row>
    <row r="131" spans="1:5" x14ac:dyDescent="0.25">
      <c r="A131" s="16">
        <v>44033</v>
      </c>
      <c r="B131" s="15">
        <v>0.111</v>
      </c>
      <c r="C131">
        <f t="shared" ref="C131:C194" si="6">YEAR(A131)</f>
        <v>2020</v>
      </c>
      <c r="D131">
        <f t="shared" ref="D131:D194" si="7">ROUNDUP(MONTH(A131)/3,0)</f>
        <v>3</v>
      </c>
      <c r="E131">
        <f t="shared" ref="E131:E194" si="8">ROUND((D131/2),0)</f>
        <v>2</v>
      </c>
    </row>
    <row r="132" spans="1:5" x14ac:dyDescent="0.25">
      <c r="A132" s="16">
        <v>44034</v>
      </c>
      <c r="B132" s="15">
        <v>0.113</v>
      </c>
      <c r="C132">
        <f t="shared" si="6"/>
        <v>2020</v>
      </c>
      <c r="D132">
        <f t="shared" si="7"/>
        <v>3</v>
      </c>
      <c r="E132">
        <f t="shared" si="8"/>
        <v>2</v>
      </c>
    </row>
    <row r="133" spans="1:5" x14ac:dyDescent="0.25">
      <c r="A133" s="16">
        <v>44035</v>
      </c>
      <c r="B133" s="15">
        <v>0.108</v>
      </c>
      <c r="C133">
        <f t="shared" si="6"/>
        <v>2020</v>
      </c>
      <c r="D133">
        <f t="shared" si="7"/>
        <v>3</v>
      </c>
      <c r="E133">
        <f t="shared" si="8"/>
        <v>2</v>
      </c>
    </row>
    <row r="134" spans="1:5" x14ac:dyDescent="0.25">
      <c r="A134" s="16">
        <v>44036</v>
      </c>
      <c r="B134" s="15">
        <v>0.107</v>
      </c>
      <c r="C134">
        <f t="shared" si="6"/>
        <v>2020</v>
      </c>
      <c r="D134">
        <f t="shared" si="7"/>
        <v>3</v>
      </c>
      <c r="E134">
        <f t="shared" si="8"/>
        <v>2</v>
      </c>
    </row>
    <row r="135" spans="1:5" x14ac:dyDescent="0.25">
      <c r="A135" s="16">
        <v>44039</v>
      </c>
      <c r="B135" s="15">
        <v>0.107</v>
      </c>
      <c r="C135">
        <f t="shared" si="6"/>
        <v>2020</v>
      </c>
      <c r="D135">
        <f t="shared" si="7"/>
        <v>3</v>
      </c>
      <c r="E135">
        <f t="shared" si="8"/>
        <v>2</v>
      </c>
    </row>
    <row r="136" spans="1:5" x14ac:dyDescent="0.25">
      <c r="A136" s="16">
        <v>44040</v>
      </c>
      <c r="B136" s="15">
        <v>0.108</v>
      </c>
      <c r="C136">
        <f t="shared" si="6"/>
        <v>2020</v>
      </c>
      <c r="D136">
        <f t="shared" si="7"/>
        <v>3</v>
      </c>
      <c r="E136">
        <f t="shared" si="8"/>
        <v>2</v>
      </c>
    </row>
    <row r="137" spans="1:5" x14ac:dyDescent="0.25">
      <c r="A137" s="16">
        <v>44041</v>
      </c>
      <c r="B137" s="15">
        <v>0.107</v>
      </c>
      <c r="C137">
        <f t="shared" si="6"/>
        <v>2020</v>
      </c>
      <c r="D137">
        <f t="shared" si="7"/>
        <v>3</v>
      </c>
      <c r="E137">
        <f t="shared" si="8"/>
        <v>2</v>
      </c>
    </row>
    <row r="138" spans="1:5" x14ac:dyDescent="0.25">
      <c r="A138" s="16">
        <v>44042</v>
      </c>
      <c r="B138" s="15">
        <v>0.109</v>
      </c>
      <c r="C138">
        <f t="shared" si="6"/>
        <v>2020</v>
      </c>
      <c r="D138">
        <f t="shared" si="7"/>
        <v>3</v>
      </c>
      <c r="E138">
        <f t="shared" si="8"/>
        <v>2</v>
      </c>
    </row>
    <row r="139" spans="1:5" x14ac:dyDescent="0.25">
      <c r="A139" s="16">
        <v>44043</v>
      </c>
      <c r="B139" s="15">
        <v>0.109</v>
      </c>
      <c r="C139">
        <f t="shared" si="6"/>
        <v>2020</v>
      </c>
      <c r="D139">
        <f t="shared" si="7"/>
        <v>3</v>
      </c>
      <c r="E139">
        <f t="shared" si="8"/>
        <v>2</v>
      </c>
    </row>
    <row r="140" spans="1:5" x14ac:dyDescent="0.25">
      <c r="A140" s="16">
        <v>44046</v>
      </c>
      <c r="B140" s="15">
        <v>0.10299999999999999</v>
      </c>
      <c r="C140">
        <f t="shared" si="6"/>
        <v>2020</v>
      </c>
      <c r="D140">
        <f t="shared" si="7"/>
        <v>3</v>
      </c>
      <c r="E140">
        <f t="shared" si="8"/>
        <v>2</v>
      </c>
    </row>
    <row r="141" spans="1:5" x14ac:dyDescent="0.25">
      <c r="A141" s="16">
        <v>44047</v>
      </c>
      <c r="B141" s="15">
        <v>0.10100000000000001</v>
      </c>
      <c r="C141">
        <f t="shared" si="6"/>
        <v>2020</v>
      </c>
      <c r="D141">
        <f t="shared" si="7"/>
        <v>3</v>
      </c>
      <c r="E141">
        <f t="shared" si="8"/>
        <v>2</v>
      </c>
    </row>
    <row r="142" spans="1:5" x14ac:dyDescent="0.25">
      <c r="A142" s="16">
        <v>44048</v>
      </c>
      <c r="B142" s="15">
        <v>0.105</v>
      </c>
      <c r="C142">
        <f t="shared" si="6"/>
        <v>2020</v>
      </c>
      <c r="D142">
        <f t="shared" si="7"/>
        <v>3</v>
      </c>
      <c r="E142">
        <f t="shared" si="8"/>
        <v>2</v>
      </c>
    </row>
    <row r="143" spans="1:5" x14ac:dyDescent="0.25">
      <c r="A143" s="16">
        <v>44049</v>
      </c>
      <c r="B143" s="15">
        <v>0.107</v>
      </c>
      <c r="C143">
        <f t="shared" si="6"/>
        <v>2020</v>
      </c>
      <c r="D143">
        <f t="shared" si="7"/>
        <v>3</v>
      </c>
      <c r="E143">
        <f t="shared" si="8"/>
        <v>2</v>
      </c>
    </row>
    <row r="144" spans="1:5" x14ac:dyDescent="0.25">
      <c r="A144" s="16">
        <v>44050</v>
      </c>
      <c r="B144" s="15">
        <v>0.10299999999999999</v>
      </c>
      <c r="C144">
        <f t="shared" si="6"/>
        <v>2020</v>
      </c>
      <c r="D144">
        <f t="shared" si="7"/>
        <v>3</v>
      </c>
      <c r="E144">
        <f t="shared" si="8"/>
        <v>2</v>
      </c>
    </row>
    <row r="145" spans="1:5" x14ac:dyDescent="0.25">
      <c r="A145" s="16">
        <v>44053</v>
      </c>
      <c r="B145" s="15">
        <v>0.107</v>
      </c>
      <c r="C145">
        <f t="shared" si="6"/>
        <v>2020</v>
      </c>
      <c r="D145">
        <f t="shared" si="7"/>
        <v>3</v>
      </c>
      <c r="E145">
        <f t="shared" si="8"/>
        <v>2</v>
      </c>
    </row>
    <row r="146" spans="1:5" x14ac:dyDescent="0.25">
      <c r="A146" s="16">
        <v>44054</v>
      </c>
      <c r="B146" s="15">
        <v>0.114</v>
      </c>
      <c r="C146">
        <f t="shared" si="6"/>
        <v>2020</v>
      </c>
      <c r="D146">
        <f t="shared" si="7"/>
        <v>3</v>
      </c>
      <c r="E146">
        <f t="shared" si="8"/>
        <v>2</v>
      </c>
    </row>
    <row r="147" spans="1:5" x14ac:dyDescent="0.25">
      <c r="A147" s="16">
        <v>44055</v>
      </c>
      <c r="B147" s="15">
        <v>0.106</v>
      </c>
      <c r="C147">
        <f t="shared" si="6"/>
        <v>2020</v>
      </c>
      <c r="D147">
        <f t="shared" si="7"/>
        <v>3</v>
      </c>
      <c r="E147">
        <f t="shared" si="8"/>
        <v>2</v>
      </c>
    </row>
    <row r="148" spans="1:5" x14ac:dyDescent="0.25">
      <c r="A148" s="16">
        <v>44056</v>
      </c>
      <c r="B148" s="15">
        <v>0.106</v>
      </c>
      <c r="C148">
        <f t="shared" si="6"/>
        <v>2020</v>
      </c>
      <c r="D148">
        <f t="shared" si="7"/>
        <v>3</v>
      </c>
      <c r="E148">
        <f t="shared" si="8"/>
        <v>2</v>
      </c>
    </row>
    <row r="149" spans="1:5" x14ac:dyDescent="0.25">
      <c r="A149" s="16">
        <v>44057</v>
      </c>
      <c r="B149" s="15">
        <v>0.108</v>
      </c>
      <c r="C149">
        <f t="shared" si="6"/>
        <v>2020</v>
      </c>
      <c r="D149">
        <f t="shared" si="7"/>
        <v>3</v>
      </c>
      <c r="E149">
        <f t="shared" si="8"/>
        <v>2</v>
      </c>
    </row>
    <row r="150" spans="1:5" x14ac:dyDescent="0.25">
      <c r="A150" s="16">
        <v>44060</v>
      </c>
      <c r="B150" s="15">
        <v>0.112</v>
      </c>
      <c r="C150">
        <f t="shared" si="6"/>
        <v>2020</v>
      </c>
      <c r="D150">
        <f t="shared" si="7"/>
        <v>3</v>
      </c>
      <c r="E150">
        <f t="shared" si="8"/>
        <v>2</v>
      </c>
    </row>
    <row r="151" spans="1:5" x14ac:dyDescent="0.25">
      <c r="A151" s="16">
        <v>44061</v>
      </c>
      <c r="B151" s="15">
        <v>0.112</v>
      </c>
      <c r="C151">
        <f t="shared" si="6"/>
        <v>2020</v>
      </c>
      <c r="D151">
        <f t="shared" si="7"/>
        <v>3</v>
      </c>
      <c r="E151">
        <f t="shared" si="8"/>
        <v>2</v>
      </c>
    </row>
    <row r="152" spans="1:5" x14ac:dyDescent="0.25">
      <c r="A152" s="16">
        <v>44062</v>
      </c>
      <c r="B152" s="15">
        <v>0.108</v>
      </c>
      <c r="C152">
        <f t="shared" si="6"/>
        <v>2020</v>
      </c>
      <c r="D152">
        <f t="shared" si="7"/>
        <v>3</v>
      </c>
      <c r="E152">
        <f t="shared" si="8"/>
        <v>2</v>
      </c>
    </row>
    <row r="153" spans="1:5" x14ac:dyDescent="0.25">
      <c r="A153" s="16">
        <v>44063</v>
      </c>
      <c r="B153" s="15">
        <v>0.107</v>
      </c>
      <c r="C153">
        <f t="shared" si="6"/>
        <v>2020</v>
      </c>
      <c r="D153">
        <f t="shared" si="7"/>
        <v>3</v>
      </c>
      <c r="E153">
        <f t="shared" si="8"/>
        <v>2</v>
      </c>
    </row>
    <row r="154" spans="1:5" x14ac:dyDescent="0.25">
      <c r="A154" s="16">
        <v>44064</v>
      </c>
      <c r="B154" s="15">
        <v>0.11</v>
      </c>
      <c r="C154">
        <f t="shared" si="6"/>
        <v>2020</v>
      </c>
      <c r="D154">
        <f t="shared" si="7"/>
        <v>3</v>
      </c>
      <c r="E154">
        <f t="shared" si="8"/>
        <v>2</v>
      </c>
    </row>
    <row r="155" spans="1:5" x14ac:dyDescent="0.25">
      <c r="A155" s="16">
        <v>44067</v>
      </c>
      <c r="B155" s="15">
        <v>0.112</v>
      </c>
      <c r="C155">
        <f t="shared" si="6"/>
        <v>2020</v>
      </c>
      <c r="D155">
        <f t="shared" si="7"/>
        <v>3</v>
      </c>
      <c r="E155">
        <f t="shared" si="8"/>
        <v>2</v>
      </c>
    </row>
    <row r="156" spans="1:5" x14ac:dyDescent="0.25">
      <c r="A156" s="16">
        <v>44068</v>
      </c>
      <c r="B156" s="15">
        <v>0.11</v>
      </c>
      <c r="C156">
        <f t="shared" si="6"/>
        <v>2020</v>
      </c>
      <c r="D156">
        <f t="shared" si="7"/>
        <v>3</v>
      </c>
      <c r="E156">
        <f t="shared" si="8"/>
        <v>2</v>
      </c>
    </row>
    <row r="157" spans="1:5" x14ac:dyDescent="0.25">
      <c r="A157" s="16">
        <v>44069</v>
      </c>
      <c r="B157" s="15">
        <v>0.109</v>
      </c>
      <c r="C157">
        <f t="shared" si="6"/>
        <v>2020</v>
      </c>
      <c r="D157">
        <f t="shared" si="7"/>
        <v>3</v>
      </c>
      <c r="E157">
        <f t="shared" si="8"/>
        <v>2</v>
      </c>
    </row>
    <row r="158" spans="1:5" x14ac:dyDescent="0.25">
      <c r="A158" s="16">
        <v>44070</v>
      </c>
      <c r="B158" s="15">
        <v>0.109</v>
      </c>
      <c r="C158">
        <f t="shared" si="6"/>
        <v>2020</v>
      </c>
      <c r="D158">
        <f t="shared" si="7"/>
        <v>3</v>
      </c>
      <c r="E158">
        <f t="shared" si="8"/>
        <v>2</v>
      </c>
    </row>
    <row r="159" spans="1:5" x14ac:dyDescent="0.25">
      <c r="A159" s="16">
        <v>44071</v>
      </c>
      <c r="B159" s="15">
        <v>0.109</v>
      </c>
      <c r="C159">
        <f t="shared" si="6"/>
        <v>2020</v>
      </c>
      <c r="D159">
        <f t="shared" si="7"/>
        <v>3</v>
      </c>
      <c r="E159">
        <f t="shared" si="8"/>
        <v>2</v>
      </c>
    </row>
    <row r="160" spans="1:5" x14ac:dyDescent="0.25">
      <c r="A160" s="16">
        <v>44074</v>
      </c>
      <c r="B160" s="15">
        <v>0.105</v>
      </c>
      <c r="C160">
        <f t="shared" si="6"/>
        <v>2020</v>
      </c>
      <c r="D160">
        <f t="shared" si="7"/>
        <v>3</v>
      </c>
      <c r="E160">
        <f t="shared" si="8"/>
        <v>2</v>
      </c>
    </row>
    <row r="161" spans="1:5" x14ac:dyDescent="0.25">
      <c r="A161" s="16">
        <v>44075</v>
      </c>
      <c r="B161" s="15">
        <v>0.104</v>
      </c>
      <c r="C161">
        <f t="shared" si="6"/>
        <v>2020</v>
      </c>
      <c r="D161">
        <f t="shared" si="7"/>
        <v>3</v>
      </c>
      <c r="E161">
        <f t="shared" si="8"/>
        <v>2</v>
      </c>
    </row>
    <row r="162" spans="1:5" x14ac:dyDescent="0.25">
      <c r="A162" s="16">
        <v>44076</v>
      </c>
      <c r="B162" s="15">
        <v>0.124</v>
      </c>
      <c r="C162">
        <f t="shared" si="6"/>
        <v>2020</v>
      </c>
      <c r="D162">
        <f t="shared" si="7"/>
        <v>3</v>
      </c>
      <c r="E162">
        <f t="shared" si="8"/>
        <v>2</v>
      </c>
    </row>
    <row r="163" spans="1:5" x14ac:dyDescent="0.25">
      <c r="A163" s="16">
        <v>44077</v>
      </c>
      <c r="B163" s="15">
        <v>0.109</v>
      </c>
      <c r="C163">
        <f t="shared" si="6"/>
        <v>2020</v>
      </c>
      <c r="D163">
        <f t="shared" si="7"/>
        <v>3</v>
      </c>
      <c r="E163">
        <f t="shared" si="8"/>
        <v>2</v>
      </c>
    </row>
    <row r="164" spans="1:5" x14ac:dyDescent="0.25">
      <c r="A164" s="16">
        <v>44078</v>
      </c>
      <c r="B164" s="15">
        <v>0.109</v>
      </c>
      <c r="C164">
        <f t="shared" si="6"/>
        <v>2020</v>
      </c>
      <c r="D164">
        <f t="shared" si="7"/>
        <v>3</v>
      </c>
      <c r="E164">
        <f t="shared" si="8"/>
        <v>2</v>
      </c>
    </row>
    <row r="165" spans="1:5" x14ac:dyDescent="0.25">
      <c r="A165" s="16">
        <v>44081</v>
      </c>
      <c r="B165" s="15">
        <v>0.107</v>
      </c>
      <c r="C165">
        <f t="shared" si="6"/>
        <v>2020</v>
      </c>
      <c r="D165">
        <f t="shared" si="7"/>
        <v>3</v>
      </c>
      <c r="E165">
        <f t="shared" si="8"/>
        <v>2</v>
      </c>
    </row>
    <row r="166" spans="1:5" x14ac:dyDescent="0.25">
      <c r="A166" s="16">
        <v>44082</v>
      </c>
      <c r="B166" s="15">
        <v>0.104</v>
      </c>
      <c r="C166">
        <f t="shared" si="6"/>
        <v>2020</v>
      </c>
      <c r="D166">
        <f t="shared" si="7"/>
        <v>3</v>
      </c>
      <c r="E166">
        <f t="shared" si="8"/>
        <v>2</v>
      </c>
    </row>
    <row r="167" spans="1:5" x14ac:dyDescent="0.25">
      <c r="A167" s="16">
        <v>44083</v>
      </c>
      <c r="B167" s="15">
        <v>0.104</v>
      </c>
      <c r="C167">
        <f t="shared" si="6"/>
        <v>2020</v>
      </c>
      <c r="D167">
        <f t="shared" si="7"/>
        <v>3</v>
      </c>
      <c r="E167">
        <f t="shared" si="8"/>
        <v>2</v>
      </c>
    </row>
    <row r="168" spans="1:5" x14ac:dyDescent="0.25">
      <c r="A168" s="16">
        <v>44084</v>
      </c>
      <c r="B168" s="15">
        <v>0.10299999999999999</v>
      </c>
      <c r="C168">
        <f t="shared" si="6"/>
        <v>2020</v>
      </c>
      <c r="D168">
        <f t="shared" si="7"/>
        <v>3</v>
      </c>
      <c r="E168">
        <f t="shared" si="8"/>
        <v>2</v>
      </c>
    </row>
    <row r="169" spans="1:5" x14ac:dyDescent="0.25">
      <c r="A169" s="16">
        <v>44085</v>
      </c>
      <c r="B169" s="15">
        <v>0.10299999999999999</v>
      </c>
      <c r="C169">
        <f t="shared" si="6"/>
        <v>2020</v>
      </c>
      <c r="D169">
        <f t="shared" si="7"/>
        <v>3</v>
      </c>
      <c r="E169">
        <f t="shared" si="8"/>
        <v>2</v>
      </c>
    </row>
    <row r="170" spans="1:5" x14ac:dyDescent="0.25">
      <c r="A170" s="16">
        <v>44088</v>
      </c>
      <c r="B170" s="15">
        <v>0.105</v>
      </c>
      <c r="C170">
        <f t="shared" si="6"/>
        <v>2020</v>
      </c>
      <c r="D170">
        <f t="shared" si="7"/>
        <v>3</v>
      </c>
      <c r="E170">
        <f t="shared" si="8"/>
        <v>2</v>
      </c>
    </row>
    <row r="171" spans="1:5" x14ac:dyDescent="0.25">
      <c r="A171" s="16">
        <v>44089</v>
      </c>
      <c r="B171" s="15">
        <v>0.105</v>
      </c>
      <c r="C171">
        <f t="shared" si="6"/>
        <v>2020</v>
      </c>
      <c r="D171">
        <f t="shared" si="7"/>
        <v>3</v>
      </c>
      <c r="E171">
        <f t="shared" si="8"/>
        <v>2</v>
      </c>
    </row>
    <row r="172" spans="1:5" x14ac:dyDescent="0.25">
      <c r="A172" s="16">
        <v>44090</v>
      </c>
      <c r="B172" s="15">
        <v>0.105</v>
      </c>
      <c r="C172">
        <f t="shared" si="6"/>
        <v>2020</v>
      </c>
      <c r="D172">
        <f t="shared" si="7"/>
        <v>3</v>
      </c>
      <c r="E172">
        <f t="shared" si="8"/>
        <v>2</v>
      </c>
    </row>
    <row r="173" spans="1:5" x14ac:dyDescent="0.25">
      <c r="A173" s="16">
        <v>44091</v>
      </c>
      <c r="B173" s="15">
        <v>0.104</v>
      </c>
      <c r="C173">
        <f t="shared" si="6"/>
        <v>2020</v>
      </c>
      <c r="D173">
        <f t="shared" si="7"/>
        <v>3</v>
      </c>
      <c r="E173">
        <f t="shared" si="8"/>
        <v>2</v>
      </c>
    </row>
    <row r="174" spans="1:5" x14ac:dyDescent="0.25">
      <c r="A174" s="16">
        <v>44092</v>
      </c>
      <c r="B174" s="15">
        <v>0.104</v>
      </c>
      <c r="C174">
        <f t="shared" si="6"/>
        <v>2020</v>
      </c>
      <c r="D174">
        <f t="shared" si="7"/>
        <v>3</v>
      </c>
      <c r="E174">
        <f t="shared" si="8"/>
        <v>2</v>
      </c>
    </row>
    <row r="175" spans="1:5" x14ac:dyDescent="0.25">
      <c r="A175" s="16">
        <v>44095</v>
      </c>
      <c r="B175" s="15">
        <v>0.10199999999999999</v>
      </c>
      <c r="C175">
        <f t="shared" si="6"/>
        <v>2020</v>
      </c>
      <c r="D175">
        <f t="shared" si="7"/>
        <v>3</v>
      </c>
      <c r="E175">
        <f t="shared" si="8"/>
        <v>2</v>
      </c>
    </row>
    <row r="176" spans="1:5" x14ac:dyDescent="0.25">
      <c r="A176" s="16">
        <v>44096</v>
      </c>
      <c r="B176" s="15">
        <v>0.106</v>
      </c>
      <c r="C176">
        <f t="shared" si="6"/>
        <v>2020</v>
      </c>
      <c r="D176">
        <f t="shared" si="7"/>
        <v>3</v>
      </c>
      <c r="E176">
        <f t="shared" si="8"/>
        <v>2</v>
      </c>
    </row>
    <row r="177" spans="1:5" x14ac:dyDescent="0.25">
      <c r="A177" s="16">
        <v>44097</v>
      </c>
      <c r="B177" s="15">
        <v>0.106</v>
      </c>
      <c r="C177">
        <f t="shared" si="6"/>
        <v>2020</v>
      </c>
      <c r="D177">
        <f t="shared" si="7"/>
        <v>3</v>
      </c>
      <c r="E177">
        <f t="shared" si="8"/>
        <v>2</v>
      </c>
    </row>
    <row r="178" spans="1:5" x14ac:dyDescent="0.25">
      <c r="A178" s="16">
        <v>44098</v>
      </c>
      <c r="B178" s="15">
        <v>0.10199999999999999</v>
      </c>
      <c r="C178">
        <f t="shared" si="6"/>
        <v>2020</v>
      </c>
      <c r="D178">
        <f t="shared" si="7"/>
        <v>3</v>
      </c>
      <c r="E178">
        <f t="shared" si="8"/>
        <v>2</v>
      </c>
    </row>
    <row r="179" spans="1:5" x14ac:dyDescent="0.25">
      <c r="A179" s="16">
        <v>44099</v>
      </c>
      <c r="B179" s="15">
        <v>0.10299999999999999</v>
      </c>
      <c r="C179">
        <f t="shared" si="6"/>
        <v>2020</v>
      </c>
      <c r="D179">
        <f t="shared" si="7"/>
        <v>3</v>
      </c>
      <c r="E179">
        <f t="shared" si="8"/>
        <v>2</v>
      </c>
    </row>
    <row r="180" spans="1:5" x14ac:dyDescent="0.25">
      <c r="A180" s="16">
        <v>44102</v>
      </c>
      <c r="B180" s="15">
        <v>0.10199999999999999</v>
      </c>
      <c r="C180">
        <f t="shared" si="6"/>
        <v>2020</v>
      </c>
      <c r="D180">
        <f t="shared" si="7"/>
        <v>3</v>
      </c>
      <c r="E180">
        <f t="shared" si="8"/>
        <v>2</v>
      </c>
    </row>
    <row r="181" spans="1:5" x14ac:dyDescent="0.25">
      <c r="A181" s="16">
        <v>44103</v>
      </c>
      <c r="B181" s="15">
        <v>0.1</v>
      </c>
      <c r="C181">
        <f t="shared" si="6"/>
        <v>2020</v>
      </c>
      <c r="D181">
        <f t="shared" si="7"/>
        <v>3</v>
      </c>
      <c r="E181">
        <f t="shared" si="8"/>
        <v>2</v>
      </c>
    </row>
    <row r="182" spans="1:5" x14ac:dyDescent="0.25">
      <c r="A182" s="16">
        <v>44104</v>
      </c>
      <c r="B182" s="15">
        <v>0.1</v>
      </c>
      <c r="C182">
        <f t="shared" si="6"/>
        <v>2020</v>
      </c>
      <c r="D182">
        <f t="shared" si="7"/>
        <v>3</v>
      </c>
      <c r="E182">
        <f t="shared" si="8"/>
        <v>2</v>
      </c>
    </row>
    <row r="183" spans="1:5" x14ac:dyDescent="0.25">
      <c r="A183" s="16">
        <v>44109</v>
      </c>
      <c r="B183" s="15">
        <v>9.6000000000000002E-2</v>
      </c>
      <c r="C183">
        <f t="shared" si="6"/>
        <v>2020</v>
      </c>
      <c r="D183">
        <f t="shared" si="7"/>
        <v>4</v>
      </c>
      <c r="E183">
        <f t="shared" si="8"/>
        <v>2</v>
      </c>
    </row>
    <row r="184" spans="1:5" x14ac:dyDescent="0.25">
      <c r="A184" s="16">
        <v>44110</v>
      </c>
      <c r="B184" s="15">
        <v>0.1</v>
      </c>
      <c r="C184">
        <f t="shared" si="6"/>
        <v>2020</v>
      </c>
      <c r="D184">
        <f t="shared" si="7"/>
        <v>4</v>
      </c>
      <c r="E184">
        <f t="shared" si="8"/>
        <v>2</v>
      </c>
    </row>
    <row r="185" spans="1:5" x14ac:dyDescent="0.25">
      <c r="A185" s="16">
        <v>44111</v>
      </c>
      <c r="B185" s="15">
        <v>9.7000000000000003E-2</v>
      </c>
      <c r="C185">
        <f t="shared" si="6"/>
        <v>2020</v>
      </c>
      <c r="D185">
        <f t="shared" si="7"/>
        <v>4</v>
      </c>
      <c r="E185">
        <f t="shared" si="8"/>
        <v>2</v>
      </c>
    </row>
    <row r="186" spans="1:5" x14ac:dyDescent="0.25">
      <c r="A186" s="16">
        <v>44112</v>
      </c>
      <c r="B186" s="15">
        <v>9.9000000000000005E-2</v>
      </c>
      <c r="C186">
        <f t="shared" si="6"/>
        <v>2020</v>
      </c>
      <c r="D186">
        <f t="shared" si="7"/>
        <v>4</v>
      </c>
      <c r="E186">
        <f t="shared" si="8"/>
        <v>2</v>
      </c>
    </row>
    <row r="187" spans="1:5" x14ac:dyDescent="0.25">
      <c r="A187" s="16">
        <v>44113</v>
      </c>
      <c r="B187" s="15">
        <v>0.10199999999999999</v>
      </c>
      <c r="C187">
        <f t="shared" si="6"/>
        <v>2020</v>
      </c>
      <c r="D187">
        <f t="shared" si="7"/>
        <v>4</v>
      </c>
      <c r="E187">
        <f t="shared" si="8"/>
        <v>2</v>
      </c>
    </row>
    <row r="188" spans="1:5" x14ac:dyDescent="0.25">
      <c r="A188" s="16">
        <v>44116</v>
      </c>
      <c r="B188" s="15">
        <v>0.10199999999999999</v>
      </c>
      <c r="C188">
        <f t="shared" si="6"/>
        <v>2020</v>
      </c>
      <c r="D188">
        <f t="shared" si="7"/>
        <v>4</v>
      </c>
      <c r="E188">
        <f t="shared" si="8"/>
        <v>2</v>
      </c>
    </row>
    <row r="189" spans="1:5" x14ac:dyDescent="0.25">
      <c r="A189" s="16">
        <v>44118</v>
      </c>
      <c r="B189" s="15">
        <v>9.7000000000000003E-2</v>
      </c>
      <c r="C189">
        <f t="shared" si="6"/>
        <v>2020</v>
      </c>
      <c r="D189">
        <f t="shared" si="7"/>
        <v>4</v>
      </c>
      <c r="E189">
        <f t="shared" si="8"/>
        <v>2</v>
      </c>
    </row>
    <row r="190" spans="1:5" x14ac:dyDescent="0.25">
      <c r="A190" s="16">
        <v>44119</v>
      </c>
      <c r="B190" s="15">
        <v>9.7000000000000003E-2</v>
      </c>
      <c r="C190">
        <f t="shared" si="6"/>
        <v>2020</v>
      </c>
      <c r="D190">
        <f t="shared" si="7"/>
        <v>4</v>
      </c>
      <c r="E190">
        <f t="shared" si="8"/>
        <v>2</v>
      </c>
    </row>
    <row r="191" spans="1:5" x14ac:dyDescent="0.25">
      <c r="A191" s="16">
        <v>44120</v>
      </c>
      <c r="B191" s="15">
        <v>9.8000000000000004E-2</v>
      </c>
      <c r="C191">
        <f t="shared" si="6"/>
        <v>2020</v>
      </c>
      <c r="D191">
        <f t="shared" si="7"/>
        <v>4</v>
      </c>
      <c r="E191">
        <f t="shared" si="8"/>
        <v>2</v>
      </c>
    </row>
    <row r="192" spans="1:5" x14ac:dyDescent="0.25">
      <c r="A192" s="16">
        <v>44123</v>
      </c>
      <c r="B192" s="15">
        <v>9.8000000000000004E-2</v>
      </c>
      <c r="C192">
        <f t="shared" si="6"/>
        <v>2020</v>
      </c>
      <c r="D192">
        <f t="shared" si="7"/>
        <v>4</v>
      </c>
      <c r="E192">
        <f t="shared" si="8"/>
        <v>2</v>
      </c>
    </row>
    <row r="193" spans="1:5" x14ac:dyDescent="0.25">
      <c r="A193" s="16">
        <v>44124</v>
      </c>
      <c r="B193" s="15">
        <v>0.105</v>
      </c>
      <c r="C193">
        <f t="shared" si="6"/>
        <v>2020</v>
      </c>
      <c r="D193">
        <f t="shared" si="7"/>
        <v>4</v>
      </c>
      <c r="E193">
        <f t="shared" si="8"/>
        <v>2</v>
      </c>
    </row>
    <row r="194" spans="1:5" x14ac:dyDescent="0.25">
      <c r="A194" s="16">
        <v>44125</v>
      </c>
      <c r="B194" s="15">
        <v>0.106</v>
      </c>
      <c r="C194">
        <f t="shared" si="6"/>
        <v>2020</v>
      </c>
      <c r="D194">
        <f t="shared" si="7"/>
        <v>4</v>
      </c>
      <c r="E194">
        <f t="shared" si="8"/>
        <v>2</v>
      </c>
    </row>
    <row r="195" spans="1:5" x14ac:dyDescent="0.25">
      <c r="A195" s="16">
        <v>44126</v>
      </c>
      <c r="B195" s="15">
        <v>0.106</v>
      </c>
      <c r="C195">
        <f t="shared" ref="C195:C243" si="9">YEAR(A195)</f>
        <v>2020</v>
      </c>
      <c r="D195">
        <f t="shared" ref="D195:D243" si="10">ROUNDUP(MONTH(A195)/3,0)</f>
        <v>4</v>
      </c>
      <c r="E195">
        <f t="shared" ref="E195:E243" si="11">ROUND((D195/2),0)</f>
        <v>2</v>
      </c>
    </row>
    <row r="196" spans="1:5" x14ac:dyDescent="0.25">
      <c r="A196" s="16">
        <v>44127</v>
      </c>
      <c r="B196" s="15">
        <v>0.106</v>
      </c>
      <c r="C196">
        <f t="shared" si="9"/>
        <v>2020</v>
      </c>
      <c r="D196">
        <f t="shared" si="10"/>
        <v>4</v>
      </c>
      <c r="E196">
        <f t="shared" si="11"/>
        <v>2</v>
      </c>
    </row>
    <row r="197" spans="1:5" x14ac:dyDescent="0.25">
      <c r="A197" s="16">
        <v>44131</v>
      </c>
      <c r="B197" s="15">
        <v>0.105</v>
      </c>
      <c r="C197">
        <f t="shared" si="9"/>
        <v>2020</v>
      </c>
      <c r="D197">
        <f t="shared" si="10"/>
        <v>4</v>
      </c>
      <c r="E197">
        <f t="shared" si="11"/>
        <v>2</v>
      </c>
    </row>
    <row r="198" spans="1:5" x14ac:dyDescent="0.25">
      <c r="A198" s="16">
        <v>44132</v>
      </c>
      <c r="B198" s="15">
        <v>9.5000000000000001E-2</v>
      </c>
      <c r="C198">
        <f t="shared" si="9"/>
        <v>2020</v>
      </c>
      <c r="D198">
        <f t="shared" si="10"/>
        <v>4</v>
      </c>
      <c r="E198">
        <f t="shared" si="11"/>
        <v>2</v>
      </c>
    </row>
    <row r="199" spans="1:5" x14ac:dyDescent="0.25">
      <c r="A199" s="16">
        <v>44133</v>
      </c>
      <c r="B199" s="15">
        <v>9.5000000000000001E-2</v>
      </c>
      <c r="C199">
        <f t="shared" si="9"/>
        <v>2020</v>
      </c>
      <c r="D199">
        <f t="shared" si="10"/>
        <v>4</v>
      </c>
      <c r="E199">
        <f t="shared" si="11"/>
        <v>2</v>
      </c>
    </row>
    <row r="200" spans="1:5" x14ac:dyDescent="0.25">
      <c r="A200" s="16">
        <v>44134</v>
      </c>
      <c r="B200" s="15">
        <v>9.6000000000000002E-2</v>
      </c>
      <c r="C200">
        <f t="shared" si="9"/>
        <v>2020</v>
      </c>
      <c r="D200">
        <f t="shared" si="10"/>
        <v>4</v>
      </c>
      <c r="E200">
        <f t="shared" si="11"/>
        <v>2</v>
      </c>
    </row>
    <row r="201" spans="1:5" x14ac:dyDescent="0.25">
      <c r="A201" s="16">
        <v>44137</v>
      </c>
      <c r="B201" s="15">
        <v>9.6000000000000002E-2</v>
      </c>
      <c r="C201">
        <f t="shared" si="9"/>
        <v>2020</v>
      </c>
      <c r="D201">
        <f t="shared" si="10"/>
        <v>4</v>
      </c>
      <c r="E201">
        <f t="shared" si="11"/>
        <v>2</v>
      </c>
    </row>
    <row r="202" spans="1:5" x14ac:dyDescent="0.25">
      <c r="A202" s="16">
        <v>44138</v>
      </c>
      <c r="B202" s="15">
        <v>9.6000000000000002E-2</v>
      </c>
      <c r="C202">
        <f t="shared" si="9"/>
        <v>2020</v>
      </c>
      <c r="D202">
        <f t="shared" si="10"/>
        <v>4</v>
      </c>
      <c r="E202">
        <f t="shared" si="11"/>
        <v>2</v>
      </c>
    </row>
    <row r="203" spans="1:5" x14ac:dyDescent="0.25">
      <c r="A203" s="16">
        <v>44139</v>
      </c>
      <c r="B203" s="15">
        <v>9.5000000000000001E-2</v>
      </c>
      <c r="C203">
        <f t="shared" si="9"/>
        <v>2020</v>
      </c>
      <c r="D203">
        <f t="shared" si="10"/>
        <v>4</v>
      </c>
      <c r="E203">
        <f t="shared" si="11"/>
        <v>2</v>
      </c>
    </row>
    <row r="204" spans="1:5" x14ac:dyDescent="0.25">
      <c r="A204" s="16">
        <v>44140</v>
      </c>
      <c r="B204" s="15">
        <v>9.5000000000000001E-2</v>
      </c>
      <c r="C204">
        <f t="shared" si="9"/>
        <v>2020</v>
      </c>
      <c r="D204">
        <f t="shared" si="10"/>
        <v>4</v>
      </c>
      <c r="E204">
        <f t="shared" si="11"/>
        <v>2</v>
      </c>
    </row>
    <row r="205" spans="1:5" x14ac:dyDescent="0.25">
      <c r="A205" s="16">
        <v>44141</v>
      </c>
      <c r="B205" s="15">
        <v>9.6000000000000002E-2</v>
      </c>
      <c r="C205">
        <f t="shared" si="9"/>
        <v>2020</v>
      </c>
      <c r="D205">
        <f t="shared" si="10"/>
        <v>4</v>
      </c>
      <c r="E205">
        <f t="shared" si="11"/>
        <v>2</v>
      </c>
    </row>
    <row r="206" spans="1:5" x14ac:dyDescent="0.25">
      <c r="A206" s="16">
        <v>44144</v>
      </c>
      <c r="B206" s="15">
        <v>9.5000000000000001E-2</v>
      </c>
      <c r="C206">
        <f t="shared" si="9"/>
        <v>2020</v>
      </c>
      <c r="D206">
        <f t="shared" si="10"/>
        <v>4</v>
      </c>
      <c r="E206">
        <f t="shared" si="11"/>
        <v>2</v>
      </c>
    </row>
    <row r="207" spans="1:5" x14ac:dyDescent="0.25">
      <c r="A207" s="16">
        <v>44145</v>
      </c>
      <c r="B207" s="15">
        <v>9.5000000000000001E-2</v>
      </c>
      <c r="C207">
        <f t="shared" si="9"/>
        <v>2020</v>
      </c>
      <c r="D207">
        <f t="shared" si="10"/>
        <v>4</v>
      </c>
      <c r="E207">
        <f t="shared" si="11"/>
        <v>2</v>
      </c>
    </row>
    <row r="208" spans="1:5" x14ac:dyDescent="0.25">
      <c r="A208" s="16">
        <v>44146</v>
      </c>
      <c r="B208" s="15">
        <v>9.5000000000000001E-2</v>
      </c>
      <c r="C208">
        <f t="shared" si="9"/>
        <v>2020</v>
      </c>
      <c r="D208">
        <f t="shared" si="10"/>
        <v>4</v>
      </c>
      <c r="E208">
        <f t="shared" si="11"/>
        <v>2</v>
      </c>
    </row>
    <row r="209" spans="1:5" x14ac:dyDescent="0.25">
      <c r="A209" s="16">
        <v>44147</v>
      </c>
      <c r="B209" s="15">
        <v>9.2999999999999999E-2</v>
      </c>
      <c r="C209">
        <f t="shared" si="9"/>
        <v>2020</v>
      </c>
      <c r="D209">
        <f t="shared" si="10"/>
        <v>4</v>
      </c>
      <c r="E209">
        <f t="shared" si="11"/>
        <v>2</v>
      </c>
    </row>
    <row r="210" spans="1:5" x14ac:dyDescent="0.25">
      <c r="A210" s="16">
        <v>44148</v>
      </c>
      <c r="B210" s="15">
        <v>9.1999999999999998E-2</v>
      </c>
      <c r="C210">
        <f t="shared" si="9"/>
        <v>2020</v>
      </c>
      <c r="D210">
        <f t="shared" si="10"/>
        <v>4</v>
      </c>
      <c r="E210">
        <f t="shared" si="11"/>
        <v>2</v>
      </c>
    </row>
    <row r="211" spans="1:5" x14ac:dyDescent="0.25">
      <c r="A211" s="16">
        <v>44151</v>
      </c>
      <c r="B211" s="15">
        <v>9.4E-2</v>
      </c>
      <c r="C211">
        <f t="shared" si="9"/>
        <v>2020</v>
      </c>
      <c r="D211">
        <f t="shared" si="10"/>
        <v>4</v>
      </c>
      <c r="E211">
        <f t="shared" si="11"/>
        <v>2</v>
      </c>
    </row>
    <row r="212" spans="1:5" x14ac:dyDescent="0.25">
      <c r="A212" s="16">
        <v>44152</v>
      </c>
      <c r="B212" s="15">
        <v>9.1999999999999998E-2</v>
      </c>
      <c r="C212">
        <f t="shared" si="9"/>
        <v>2020</v>
      </c>
      <c r="D212">
        <f t="shared" si="10"/>
        <v>4</v>
      </c>
      <c r="E212">
        <f t="shared" si="11"/>
        <v>2</v>
      </c>
    </row>
    <row r="213" spans="1:5" x14ac:dyDescent="0.25">
      <c r="A213" s="16">
        <v>44153</v>
      </c>
      <c r="B213" s="15">
        <v>9.4E-2</v>
      </c>
      <c r="C213">
        <f t="shared" si="9"/>
        <v>2020</v>
      </c>
      <c r="D213">
        <f t="shared" si="10"/>
        <v>4</v>
      </c>
      <c r="E213">
        <f t="shared" si="11"/>
        <v>2</v>
      </c>
    </row>
    <row r="214" spans="1:5" x14ac:dyDescent="0.25">
      <c r="A214" s="16">
        <v>44154</v>
      </c>
      <c r="B214" s="15">
        <v>9.5000000000000001E-2</v>
      </c>
      <c r="C214">
        <f t="shared" si="9"/>
        <v>2020</v>
      </c>
      <c r="D214">
        <f t="shared" si="10"/>
        <v>4</v>
      </c>
      <c r="E214">
        <f t="shared" si="11"/>
        <v>2</v>
      </c>
    </row>
    <row r="215" spans="1:5" x14ac:dyDescent="0.25">
      <c r="A215" s="16">
        <v>44155</v>
      </c>
      <c r="B215" s="15">
        <v>9.2999999999999999E-2</v>
      </c>
      <c r="C215">
        <f t="shared" si="9"/>
        <v>2020</v>
      </c>
      <c r="D215">
        <f t="shared" si="10"/>
        <v>4</v>
      </c>
      <c r="E215">
        <f t="shared" si="11"/>
        <v>2</v>
      </c>
    </row>
    <row r="216" spans="1:5" x14ac:dyDescent="0.25">
      <c r="A216" s="16">
        <v>44158</v>
      </c>
      <c r="B216" s="15">
        <v>9.2999999999999999E-2</v>
      </c>
      <c r="C216">
        <f t="shared" si="9"/>
        <v>2020</v>
      </c>
      <c r="D216">
        <f t="shared" si="10"/>
        <v>4</v>
      </c>
      <c r="E216">
        <f t="shared" si="11"/>
        <v>2</v>
      </c>
    </row>
    <row r="217" spans="1:5" x14ac:dyDescent="0.25">
      <c r="A217" s="16">
        <v>44159</v>
      </c>
      <c r="B217" s="15">
        <v>9.6000000000000002E-2</v>
      </c>
      <c r="C217">
        <f t="shared" si="9"/>
        <v>2020</v>
      </c>
      <c r="D217">
        <f t="shared" si="10"/>
        <v>4</v>
      </c>
      <c r="E217">
        <f t="shared" si="11"/>
        <v>2</v>
      </c>
    </row>
    <row r="218" spans="1:5" x14ac:dyDescent="0.25">
      <c r="A218" s="16">
        <v>44160</v>
      </c>
      <c r="B218" s="15">
        <v>9.5000000000000001E-2</v>
      </c>
      <c r="C218">
        <f t="shared" si="9"/>
        <v>2020</v>
      </c>
      <c r="D218">
        <f t="shared" si="10"/>
        <v>4</v>
      </c>
      <c r="E218">
        <f t="shared" si="11"/>
        <v>2</v>
      </c>
    </row>
    <row r="219" spans="1:5" x14ac:dyDescent="0.25">
      <c r="A219" s="16">
        <v>44161</v>
      </c>
      <c r="B219" s="15">
        <v>9.8000000000000004E-2</v>
      </c>
      <c r="C219">
        <f t="shared" si="9"/>
        <v>2020</v>
      </c>
      <c r="D219">
        <f t="shared" si="10"/>
        <v>4</v>
      </c>
      <c r="E219">
        <f t="shared" si="11"/>
        <v>2</v>
      </c>
    </row>
    <row r="220" spans="1:5" x14ac:dyDescent="0.25">
      <c r="A220" s="16">
        <v>44162</v>
      </c>
      <c r="B220" s="15">
        <v>9.5000000000000001E-2</v>
      </c>
      <c r="C220">
        <f t="shared" si="9"/>
        <v>2020</v>
      </c>
      <c r="D220">
        <f t="shared" si="10"/>
        <v>4</v>
      </c>
      <c r="E220">
        <f t="shared" si="11"/>
        <v>2</v>
      </c>
    </row>
    <row r="221" spans="1:5" x14ac:dyDescent="0.25">
      <c r="A221" s="16">
        <v>44165</v>
      </c>
      <c r="B221" s="15">
        <v>9.0999999999999998E-2</v>
      </c>
      <c r="C221">
        <f t="shared" si="9"/>
        <v>2020</v>
      </c>
      <c r="D221">
        <f t="shared" si="10"/>
        <v>4</v>
      </c>
      <c r="E221">
        <f t="shared" si="11"/>
        <v>2</v>
      </c>
    </row>
    <row r="222" spans="1:5" x14ac:dyDescent="0.25">
      <c r="A222" s="16">
        <v>44166</v>
      </c>
      <c r="B222" s="15">
        <v>0.09</v>
      </c>
      <c r="C222">
        <f t="shared" si="9"/>
        <v>2020</v>
      </c>
      <c r="D222">
        <f t="shared" si="10"/>
        <v>4</v>
      </c>
      <c r="E222">
        <f t="shared" si="11"/>
        <v>2</v>
      </c>
    </row>
    <row r="223" spans="1:5" x14ac:dyDescent="0.25">
      <c r="A223" s="16">
        <v>44167</v>
      </c>
      <c r="B223" s="15">
        <v>0.09</v>
      </c>
      <c r="C223">
        <f t="shared" si="9"/>
        <v>2020</v>
      </c>
      <c r="D223">
        <f t="shared" si="10"/>
        <v>4</v>
      </c>
      <c r="E223">
        <f t="shared" si="11"/>
        <v>2</v>
      </c>
    </row>
    <row r="224" spans="1:5" x14ac:dyDescent="0.25">
      <c r="A224" s="16">
        <v>44168</v>
      </c>
      <c r="B224" s="15">
        <v>0.09</v>
      </c>
      <c r="C224">
        <f t="shared" si="9"/>
        <v>2020</v>
      </c>
      <c r="D224">
        <f t="shared" si="10"/>
        <v>4</v>
      </c>
      <c r="E224">
        <f t="shared" si="11"/>
        <v>2</v>
      </c>
    </row>
    <row r="225" spans="1:5" x14ac:dyDescent="0.25">
      <c r="A225" s="16">
        <v>44169</v>
      </c>
      <c r="B225" s="15">
        <v>0.09</v>
      </c>
      <c r="C225">
        <f t="shared" si="9"/>
        <v>2020</v>
      </c>
      <c r="D225">
        <f t="shared" si="10"/>
        <v>4</v>
      </c>
      <c r="E225">
        <f t="shared" si="11"/>
        <v>2</v>
      </c>
    </row>
    <row r="226" spans="1:5" x14ac:dyDescent="0.25">
      <c r="A226" s="16">
        <v>44172</v>
      </c>
      <c r="B226" s="15">
        <v>9.0999999999999998E-2</v>
      </c>
      <c r="C226">
        <f t="shared" si="9"/>
        <v>2020</v>
      </c>
      <c r="D226">
        <f t="shared" si="10"/>
        <v>4</v>
      </c>
      <c r="E226">
        <f t="shared" si="11"/>
        <v>2</v>
      </c>
    </row>
    <row r="227" spans="1:5" x14ac:dyDescent="0.25">
      <c r="A227" s="16">
        <v>44173</v>
      </c>
      <c r="B227" s="15">
        <v>9.2999999999999999E-2</v>
      </c>
      <c r="C227">
        <f t="shared" si="9"/>
        <v>2020</v>
      </c>
      <c r="D227">
        <f t="shared" si="10"/>
        <v>4</v>
      </c>
      <c r="E227">
        <f t="shared" si="11"/>
        <v>2</v>
      </c>
    </row>
    <row r="228" spans="1:5" x14ac:dyDescent="0.25">
      <c r="A228" s="16">
        <v>44174</v>
      </c>
      <c r="B228" s="15">
        <v>9.0999999999999998E-2</v>
      </c>
      <c r="C228">
        <f t="shared" si="9"/>
        <v>2020</v>
      </c>
      <c r="D228">
        <f t="shared" si="10"/>
        <v>4</v>
      </c>
      <c r="E228">
        <f t="shared" si="11"/>
        <v>2</v>
      </c>
    </row>
    <row r="229" spans="1:5" x14ac:dyDescent="0.25">
      <c r="A229" s="16">
        <v>44175</v>
      </c>
      <c r="B229" s="15">
        <v>9.4E-2</v>
      </c>
      <c r="C229">
        <f t="shared" si="9"/>
        <v>2020</v>
      </c>
      <c r="D229">
        <f t="shared" si="10"/>
        <v>4</v>
      </c>
      <c r="E229">
        <f t="shared" si="11"/>
        <v>2</v>
      </c>
    </row>
    <row r="230" spans="1:5" x14ac:dyDescent="0.25">
      <c r="A230" s="16">
        <v>44176</v>
      </c>
      <c r="B230" s="15">
        <v>9.4E-2</v>
      </c>
      <c r="C230">
        <f t="shared" si="9"/>
        <v>2020</v>
      </c>
      <c r="D230">
        <f t="shared" si="10"/>
        <v>4</v>
      </c>
      <c r="E230">
        <f t="shared" si="11"/>
        <v>2</v>
      </c>
    </row>
    <row r="231" spans="1:5" x14ac:dyDescent="0.25">
      <c r="A231" s="16">
        <v>44179</v>
      </c>
      <c r="B231" s="15">
        <v>9.4E-2</v>
      </c>
      <c r="C231">
        <f t="shared" si="9"/>
        <v>2020</v>
      </c>
      <c r="D231">
        <f t="shared" si="10"/>
        <v>4</v>
      </c>
      <c r="E231">
        <f t="shared" si="11"/>
        <v>2</v>
      </c>
    </row>
    <row r="232" spans="1:5" x14ac:dyDescent="0.25">
      <c r="A232" s="16">
        <v>44180</v>
      </c>
      <c r="B232" s="15">
        <v>9.2999999999999999E-2</v>
      </c>
      <c r="C232">
        <f t="shared" si="9"/>
        <v>2020</v>
      </c>
      <c r="D232">
        <f t="shared" si="10"/>
        <v>4</v>
      </c>
      <c r="E232">
        <f t="shared" si="11"/>
        <v>2</v>
      </c>
    </row>
    <row r="233" spans="1:5" x14ac:dyDescent="0.25">
      <c r="A233" s="16">
        <v>44181</v>
      </c>
      <c r="B233" s="15">
        <v>9.0999999999999998E-2</v>
      </c>
      <c r="C233">
        <f t="shared" si="9"/>
        <v>2020</v>
      </c>
      <c r="D233">
        <f t="shared" si="10"/>
        <v>4</v>
      </c>
      <c r="E233">
        <f t="shared" si="11"/>
        <v>2</v>
      </c>
    </row>
    <row r="234" spans="1:5" x14ac:dyDescent="0.25">
      <c r="A234" s="16">
        <v>44182</v>
      </c>
      <c r="B234" s="15">
        <v>0.09</v>
      </c>
      <c r="C234">
        <f t="shared" si="9"/>
        <v>2020</v>
      </c>
      <c r="D234">
        <f t="shared" si="10"/>
        <v>4</v>
      </c>
      <c r="E234">
        <f t="shared" si="11"/>
        <v>2</v>
      </c>
    </row>
    <row r="235" spans="1:5" x14ac:dyDescent="0.25">
      <c r="A235" s="16">
        <v>44183</v>
      </c>
      <c r="B235" s="15">
        <v>0.09</v>
      </c>
      <c r="C235">
        <f t="shared" si="9"/>
        <v>2020</v>
      </c>
      <c r="D235">
        <f t="shared" si="10"/>
        <v>4</v>
      </c>
      <c r="E235">
        <f t="shared" si="11"/>
        <v>2</v>
      </c>
    </row>
    <row r="236" spans="1:5" x14ac:dyDescent="0.25">
      <c r="A236" s="16">
        <v>44186</v>
      </c>
      <c r="B236" s="15">
        <v>9.8000000000000004E-2</v>
      </c>
      <c r="C236">
        <f t="shared" si="9"/>
        <v>2020</v>
      </c>
      <c r="D236">
        <f t="shared" si="10"/>
        <v>4</v>
      </c>
      <c r="E236">
        <f t="shared" si="11"/>
        <v>2</v>
      </c>
    </row>
    <row r="237" spans="1:5" x14ac:dyDescent="0.25">
      <c r="A237" s="16">
        <v>44187</v>
      </c>
      <c r="B237" s="15">
        <v>9.6000000000000002E-2</v>
      </c>
      <c r="C237">
        <f t="shared" si="9"/>
        <v>2020</v>
      </c>
      <c r="D237">
        <f t="shared" si="10"/>
        <v>4</v>
      </c>
      <c r="E237">
        <f t="shared" si="11"/>
        <v>2</v>
      </c>
    </row>
    <row r="238" spans="1:5" x14ac:dyDescent="0.25">
      <c r="A238" s="16">
        <v>44188</v>
      </c>
      <c r="B238" s="15">
        <v>9.1999999999999998E-2</v>
      </c>
      <c r="C238">
        <f t="shared" si="9"/>
        <v>2020</v>
      </c>
      <c r="D238">
        <f t="shared" si="10"/>
        <v>4</v>
      </c>
      <c r="E238">
        <f t="shared" si="11"/>
        <v>2</v>
      </c>
    </row>
    <row r="239" spans="1:5" x14ac:dyDescent="0.25">
      <c r="A239" s="16">
        <v>44189</v>
      </c>
      <c r="B239" s="15">
        <v>9.1999999999999998E-2</v>
      </c>
      <c r="C239">
        <f t="shared" si="9"/>
        <v>2020</v>
      </c>
      <c r="D239">
        <f t="shared" si="10"/>
        <v>4</v>
      </c>
      <c r="E239">
        <f t="shared" si="11"/>
        <v>2</v>
      </c>
    </row>
    <row r="240" spans="1:5" x14ac:dyDescent="0.25">
      <c r="A240" s="16">
        <v>44193</v>
      </c>
      <c r="B240" s="15">
        <v>9.1999999999999998E-2</v>
      </c>
      <c r="C240">
        <f t="shared" si="9"/>
        <v>2020</v>
      </c>
      <c r="D240">
        <f t="shared" si="10"/>
        <v>4</v>
      </c>
      <c r="E240">
        <f t="shared" si="11"/>
        <v>2</v>
      </c>
    </row>
    <row r="241" spans="1:5" x14ac:dyDescent="0.25">
      <c r="A241" s="16">
        <v>44194</v>
      </c>
      <c r="B241" s="15">
        <v>9.1999999999999998E-2</v>
      </c>
      <c r="C241">
        <f t="shared" si="9"/>
        <v>2020</v>
      </c>
      <c r="D241">
        <f t="shared" si="10"/>
        <v>4</v>
      </c>
      <c r="E241">
        <f t="shared" si="11"/>
        <v>2</v>
      </c>
    </row>
    <row r="242" spans="1:5" x14ac:dyDescent="0.25">
      <c r="A242" s="16">
        <v>44195</v>
      </c>
      <c r="B242" s="15">
        <v>9.0999999999999998E-2</v>
      </c>
      <c r="C242">
        <f t="shared" si="9"/>
        <v>2020</v>
      </c>
      <c r="D242">
        <f t="shared" si="10"/>
        <v>4</v>
      </c>
      <c r="E242">
        <f t="shared" si="11"/>
        <v>2</v>
      </c>
    </row>
    <row r="243" spans="1:5" x14ac:dyDescent="0.25">
      <c r="A243" s="16">
        <v>44196</v>
      </c>
      <c r="B243" s="15">
        <v>9.0999999999999998E-2</v>
      </c>
      <c r="C243">
        <f t="shared" si="9"/>
        <v>2020</v>
      </c>
      <c r="D243">
        <f t="shared" si="10"/>
        <v>4</v>
      </c>
      <c r="E243">
        <f t="shared" si="11"/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G70"/>
  <sheetViews>
    <sheetView workbookViewId="0">
      <selection activeCell="A14" sqref="A14:XFD14"/>
    </sheetView>
  </sheetViews>
  <sheetFormatPr defaultColWidth="89" defaultRowHeight="15" x14ac:dyDescent="0.25"/>
  <cols>
    <col min="1" max="1" width="58.42578125" bestFit="1" customWidth="1"/>
    <col min="2" max="5" width="11.7109375" bestFit="1" customWidth="1"/>
    <col min="6" max="7" width="12.42578125" bestFit="1" customWidth="1"/>
  </cols>
  <sheetData>
    <row r="1" spans="1:7" x14ac:dyDescent="0.25">
      <c r="A1" s="1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</row>
    <row r="2" spans="1:7" x14ac:dyDescent="0.25">
      <c r="A2" s="20" t="s">
        <v>41</v>
      </c>
      <c r="B2" s="21"/>
      <c r="C2" s="21"/>
      <c r="D2" s="21"/>
      <c r="E2" s="21"/>
      <c r="F2" s="21"/>
      <c r="G2" s="22"/>
    </row>
    <row r="3" spans="1:7" x14ac:dyDescent="0.25">
      <c r="A3" s="3" t="s">
        <v>5</v>
      </c>
      <c r="B3" s="4" t="s">
        <v>42</v>
      </c>
      <c r="C3" s="4" t="s">
        <v>43</v>
      </c>
      <c r="D3" s="4" t="s">
        <v>44</v>
      </c>
      <c r="E3" s="4" t="s">
        <v>45</v>
      </c>
      <c r="F3" s="4" t="s">
        <v>46</v>
      </c>
      <c r="G3" s="4" t="s">
        <v>47</v>
      </c>
    </row>
    <row r="4" spans="1:7" x14ac:dyDescent="0.25">
      <c r="A4" s="3" t="s">
        <v>48</v>
      </c>
      <c r="B4" s="4" t="s">
        <v>49</v>
      </c>
      <c r="C4" s="4" t="s">
        <v>50</v>
      </c>
      <c r="D4" s="4" t="s">
        <v>51</v>
      </c>
      <c r="E4" s="4" t="s">
        <v>52</v>
      </c>
      <c r="F4" s="4" t="s">
        <v>53</v>
      </c>
      <c r="G4" s="4" t="s">
        <v>54</v>
      </c>
    </row>
    <row r="5" spans="1:7" x14ac:dyDescent="0.25">
      <c r="A5" s="3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</row>
    <row r="6" spans="1:7" x14ac:dyDescent="0.25">
      <c r="A6" s="3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</row>
    <row r="7" spans="1:7" x14ac:dyDescent="0.25">
      <c r="A7" s="3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</row>
    <row r="8" spans="1:7" x14ac:dyDescent="0.25">
      <c r="A8" s="3" t="s">
        <v>9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</row>
    <row r="9" spans="1:7" x14ac:dyDescent="0.25">
      <c r="A9" s="3" t="s">
        <v>55</v>
      </c>
      <c r="B9" s="4" t="s">
        <v>56</v>
      </c>
      <c r="C9" s="4" t="s">
        <v>57</v>
      </c>
      <c r="D9" s="4" t="s">
        <v>58</v>
      </c>
      <c r="E9" s="4" t="s">
        <v>59</v>
      </c>
      <c r="F9" s="4" t="s">
        <v>60</v>
      </c>
      <c r="G9" s="4" t="s">
        <v>61</v>
      </c>
    </row>
    <row r="10" spans="1:7" x14ac:dyDescent="0.25">
      <c r="A10" s="3" t="s">
        <v>62</v>
      </c>
      <c r="B10" s="4" t="s">
        <v>63</v>
      </c>
      <c r="C10" s="4" t="s">
        <v>64</v>
      </c>
      <c r="D10" s="4" t="s">
        <v>65</v>
      </c>
      <c r="E10" s="4" t="s">
        <v>66</v>
      </c>
      <c r="F10" s="4" t="s">
        <v>67</v>
      </c>
      <c r="G10" s="4" t="s">
        <v>68</v>
      </c>
    </row>
    <row r="11" spans="1:7" x14ac:dyDescent="0.25">
      <c r="A11" s="3" t="s">
        <v>69</v>
      </c>
      <c r="B11" s="4" t="s">
        <v>70</v>
      </c>
      <c r="C11" s="4" t="s">
        <v>71</v>
      </c>
      <c r="D11" s="4" t="s">
        <v>72</v>
      </c>
      <c r="E11" s="4" t="s">
        <v>73</v>
      </c>
      <c r="F11" s="4" t="s">
        <v>74</v>
      </c>
      <c r="G11" s="4" t="s">
        <v>75</v>
      </c>
    </row>
    <row r="12" spans="1:7" x14ac:dyDescent="0.25">
      <c r="A12" s="3" t="s">
        <v>76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</row>
    <row r="13" spans="1:7" x14ac:dyDescent="0.25">
      <c r="A13" s="3" t="s">
        <v>77</v>
      </c>
      <c r="B13" s="4" t="s">
        <v>78</v>
      </c>
      <c r="C13" s="4" t="s">
        <v>79</v>
      </c>
      <c r="D13" s="4" t="s">
        <v>80</v>
      </c>
      <c r="E13" s="4" t="s">
        <v>81</v>
      </c>
      <c r="F13" s="4" t="s">
        <v>82</v>
      </c>
      <c r="G13" s="4" t="s">
        <v>83</v>
      </c>
    </row>
    <row r="14" spans="1:7" x14ac:dyDescent="0.25">
      <c r="A14" s="3" t="s">
        <v>10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</row>
    <row r="15" spans="1:7" x14ac:dyDescent="0.25">
      <c r="A15" s="5" t="s">
        <v>1</v>
      </c>
      <c r="B15" s="4" t="s">
        <v>84</v>
      </c>
      <c r="C15" s="4" t="s">
        <v>85</v>
      </c>
      <c r="D15" s="4" t="s">
        <v>86</v>
      </c>
      <c r="E15" s="4" t="s">
        <v>87</v>
      </c>
      <c r="F15" s="4" t="s">
        <v>88</v>
      </c>
      <c r="G15" s="4" t="s">
        <v>89</v>
      </c>
    </row>
    <row r="16" spans="1:7" x14ac:dyDescent="0.25">
      <c r="A16" s="20" t="s">
        <v>90</v>
      </c>
      <c r="B16" s="21"/>
      <c r="C16" s="21"/>
      <c r="D16" s="21"/>
      <c r="E16" s="21"/>
      <c r="F16" s="21"/>
      <c r="G16" s="22"/>
    </row>
    <row r="17" spans="1:7" x14ac:dyDescent="0.25">
      <c r="A17" s="3" t="s">
        <v>91</v>
      </c>
      <c r="B17" s="4" t="s">
        <v>92</v>
      </c>
      <c r="C17" s="4" t="s">
        <v>93</v>
      </c>
      <c r="D17" s="4" t="s">
        <v>94</v>
      </c>
      <c r="E17" s="4" t="s">
        <v>95</v>
      </c>
      <c r="F17" s="4" t="s">
        <v>96</v>
      </c>
      <c r="G17" s="4" t="s">
        <v>97</v>
      </c>
    </row>
    <row r="18" spans="1:7" x14ac:dyDescent="0.25">
      <c r="A18" s="3" t="s">
        <v>98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</row>
    <row r="19" spans="1:7" x14ac:dyDescent="0.25">
      <c r="A19" s="3" t="s">
        <v>99</v>
      </c>
      <c r="B19" s="4" t="s">
        <v>100</v>
      </c>
      <c r="C19" s="4" t="s">
        <v>101</v>
      </c>
      <c r="D19" s="4" t="s">
        <v>102</v>
      </c>
      <c r="E19" s="4" t="s">
        <v>103</v>
      </c>
      <c r="F19" s="4" t="s">
        <v>104</v>
      </c>
      <c r="G19" s="4" t="s">
        <v>105</v>
      </c>
    </row>
    <row r="20" spans="1:7" x14ac:dyDescent="0.25">
      <c r="A20" s="3" t="s">
        <v>106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</row>
    <row r="21" spans="1:7" x14ac:dyDescent="0.25">
      <c r="A21" s="3" t="s">
        <v>107</v>
      </c>
      <c r="B21" s="4" t="s">
        <v>108</v>
      </c>
      <c r="C21" s="4" t="s">
        <v>109</v>
      </c>
      <c r="D21" s="4" t="s">
        <v>110</v>
      </c>
      <c r="E21" s="4" t="s">
        <v>111</v>
      </c>
      <c r="F21" s="4" t="s">
        <v>112</v>
      </c>
      <c r="G21" s="4">
        <v>0</v>
      </c>
    </row>
    <row r="22" spans="1:7" x14ac:dyDescent="0.25">
      <c r="A22" s="3" t="s">
        <v>113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</row>
    <row r="23" spans="1:7" x14ac:dyDescent="0.25">
      <c r="A23" s="3" t="s">
        <v>114</v>
      </c>
      <c r="B23" s="4" t="s">
        <v>108</v>
      </c>
      <c r="C23" s="4" t="s">
        <v>109</v>
      </c>
      <c r="D23" s="4" t="s">
        <v>110</v>
      </c>
      <c r="E23" s="4" t="s">
        <v>111</v>
      </c>
      <c r="F23" s="4" t="s">
        <v>112</v>
      </c>
      <c r="G23" s="4">
        <v>0</v>
      </c>
    </row>
    <row r="24" spans="1:7" x14ac:dyDescent="0.25">
      <c r="A24" s="3" t="s">
        <v>115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</row>
    <row r="25" spans="1:7" x14ac:dyDescent="0.25">
      <c r="A25" s="3" t="s">
        <v>116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</row>
    <row r="26" spans="1:7" x14ac:dyDescent="0.25">
      <c r="A26" s="3" t="s">
        <v>117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</row>
    <row r="27" spans="1:7" x14ac:dyDescent="0.25">
      <c r="A27" s="3" t="s">
        <v>118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</row>
    <row r="28" spans="1:7" x14ac:dyDescent="0.25">
      <c r="A28" s="3" t="s">
        <v>119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</row>
    <row r="29" spans="1:7" x14ac:dyDescent="0.25">
      <c r="A29" s="3" t="s">
        <v>120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</row>
    <row r="30" spans="1:7" x14ac:dyDescent="0.25">
      <c r="A30" s="3" t="s">
        <v>121</v>
      </c>
      <c r="B30" s="4" t="s">
        <v>122</v>
      </c>
      <c r="C30" s="4" t="s">
        <v>123</v>
      </c>
      <c r="D30" s="4" t="s">
        <v>124</v>
      </c>
      <c r="E30" s="4" t="s">
        <v>125</v>
      </c>
      <c r="F30" s="4" t="s">
        <v>126</v>
      </c>
      <c r="G30" s="4" t="s">
        <v>127</v>
      </c>
    </row>
    <row r="31" spans="1:7" x14ac:dyDescent="0.25">
      <c r="A31" s="3" t="s">
        <v>128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</row>
    <row r="32" spans="1:7" x14ac:dyDescent="0.25">
      <c r="A32" s="5" t="s">
        <v>129</v>
      </c>
      <c r="B32" s="4" t="s">
        <v>130</v>
      </c>
      <c r="C32" s="4" t="s">
        <v>131</v>
      </c>
      <c r="D32" s="4" t="s">
        <v>132</v>
      </c>
      <c r="E32" s="4" t="s">
        <v>133</v>
      </c>
      <c r="F32" s="4" t="s">
        <v>134</v>
      </c>
      <c r="G32" s="4" t="s">
        <v>135</v>
      </c>
    </row>
    <row r="33" spans="1:7" x14ac:dyDescent="0.25">
      <c r="A33" s="5" t="s">
        <v>136</v>
      </c>
      <c r="B33" s="4" t="s">
        <v>137</v>
      </c>
      <c r="C33" s="4" t="s">
        <v>138</v>
      </c>
      <c r="D33" s="4" t="s">
        <v>139</v>
      </c>
      <c r="E33" s="4" t="s">
        <v>140</v>
      </c>
      <c r="F33" s="4" t="s">
        <v>141</v>
      </c>
      <c r="G33" s="4" t="s">
        <v>142</v>
      </c>
    </row>
    <row r="34" spans="1:7" x14ac:dyDescent="0.25">
      <c r="A34" s="20" t="s">
        <v>143</v>
      </c>
      <c r="B34" s="21"/>
      <c r="C34" s="21"/>
      <c r="D34" s="21"/>
      <c r="E34" s="21"/>
      <c r="F34" s="21"/>
      <c r="G34" s="22"/>
    </row>
    <row r="35" spans="1:7" x14ac:dyDescent="0.25">
      <c r="A35" s="3" t="s">
        <v>144</v>
      </c>
      <c r="B35" s="4" t="s">
        <v>145</v>
      </c>
      <c r="C35" s="4" t="s">
        <v>146</v>
      </c>
      <c r="D35" s="4" t="s">
        <v>147</v>
      </c>
      <c r="E35" s="4" t="s">
        <v>148</v>
      </c>
      <c r="F35" s="4" t="s">
        <v>149</v>
      </c>
      <c r="G35" s="4" t="s">
        <v>150</v>
      </c>
    </row>
    <row r="36" spans="1:7" x14ac:dyDescent="0.25">
      <c r="A36" s="3" t="s">
        <v>151</v>
      </c>
      <c r="B36" s="4" t="s">
        <v>152</v>
      </c>
      <c r="C36" s="4" t="s">
        <v>153</v>
      </c>
      <c r="D36" s="4" t="s">
        <v>154</v>
      </c>
      <c r="E36" s="4">
        <v>0</v>
      </c>
      <c r="F36" s="4">
        <v>0</v>
      </c>
      <c r="G36" s="4">
        <v>0</v>
      </c>
    </row>
    <row r="37" spans="1:7" x14ac:dyDescent="0.25">
      <c r="A37" s="3" t="s">
        <v>155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</row>
    <row r="38" spans="1:7" x14ac:dyDescent="0.25">
      <c r="A38" s="3" t="s">
        <v>156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</row>
    <row r="39" spans="1:7" x14ac:dyDescent="0.25">
      <c r="A39" s="3" t="s">
        <v>157</v>
      </c>
      <c r="B39" s="4" t="s">
        <v>158</v>
      </c>
      <c r="C39" s="4" t="s">
        <v>159</v>
      </c>
      <c r="D39" s="4" t="s">
        <v>150</v>
      </c>
      <c r="E39" s="4" t="s">
        <v>160</v>
      </c>
      <c r="F39" s="4" t="s">
        <v>161</v>
      </c>
      <c r="G39" s="4" t="s">
        <v>42</v>
      </c>
    </row>
    <row r="40" spans="1:7" x14ac:dyDescent="0.25">
      <c r="A40" s="3" t="s">
        <v>162</v>
      </c>
      <c r="B40" s="4" t="s">
        <v>163</v>
      </c>
      <c r="C40" s="4" t="s">
        <v>164</v>
      </c>
      <c r="D40" s="4">
        <v>0</v>
      </c>
      <c r="E40" s="4">
        <v>0</v>
      </c>
      <c r="F40" s="4">
        <v>0</v>
      </c>
      <c r="G40" s="4">
        <v>0</v>
      </c>
    </row>
    <row r="41" spans="1:7" x14ac:dyDescent="0.25">
      <c r="A41" s="3" t="s">
        <v>165</v>
      </c>
      <c r="B41" s="4" t="s">
        <v>166</v>
      </c>
      <c r="C41" s="4" t="s">
        <v>167</v>
      </c>
      <c r="D41" s="4" t="s">
        <v>168</v>
      </c>
      <c r="E41" s="4" t="s">
        <v>169</v>
      </c>
      <c r="F41" s="4" t="s">
        <v>170</v>
      </c>
      <c r="G41" s="4" t="s">
        <v>171</v>
      </c>
    </row>
    <row r="42" spans="1:7" x14ac:dyDescent="0.25">
      <c r="A42" s="3" t="s">
        <v>172</v>
      </c>
      <c r="B42" s="4">
        <v>0</v>
      </c>
      <c r="C42" s="4">
        <v>0</v>
      </c>
      <c r="D42" s="4">
        <v>0</v>
      </c>
      <c r="E42" s="4">
        <v>0</v>
      </c>
      <c r="F42" s="4" t="s">
        <v>173</v>
      </c>
      <c r="G42" s="4">
        <v>0</v>
      </c>
    </row>
    <row r="43" spans="1:7" x14ac:dyDescent="0.25">
      <c r="A43" s="3" t="s">
        <v>174</v>
      </c>
      <c r="B43" s="4" t="s">
        <v>175</v>
      </c>
      <c r="C43" s="4" t="s">
        <v>176</v>
      </c>
      <c r="D43" s="4" t="s">
        <v>177</v>
      </c>
      <c r="E43" s="4">
        <v>0</v>
      </c>
      <c r="F43" s="4">
        <v>0</v>
      </c>
      <c r="G43" s="4">
        <v>0</v>
      </c>
    </row>
    <row r="44" spans="1:7" x14ac:dyDescent="0.25">
      <c r="A44" s="3" t="s">
        <v>178</v>
      </c>
      <c r="B44" s="4">
        <v>0</v>
      </c>
      <c r="C44" s="4">
        <v>0</v>
      </c>
      <c r="D44" s="4" t="s">
        <v>179</v>
      </c>
      <c r="E44" s="4" t="s">
        <v>180</v>
      </c>
      <c r="F44" s="4" t="s">
        <v>181</v>
      </c>
      <c r="G44" s="4" t="s">
        <v>182</v>
      </c>
    </row>
    <row r="45" spans="1:7" x14ac:dyDescent="0.25">
      <c r="A45" s="5" t="s">
        <v>3</v>
      </c>
      <c r="B45" s="4" t="s">
        <v>183</v>
      </c>
      <c r="C45" s="4" t="s">
        <v>184</v>
      </c>
      <c r="D45" s="4" t="s">
        <v>185</v>
      </c>
      <c r="E45" s="4" t="s">
        <v>186</v>
      </c>
      <c r="F45" s="4" t="s">
        <v>187</v>
      </c>
      <c r="G45" s="4" t="s">
        <v>188</v>
      </c>
    </row>
    <row r="46" spans="1:7" x14ac:dyDescent="0.25">
      <c r="A46" s="5" t="s">
        <v>189</v>
      </c>
      <c r="B46" s="4" t="s">
        <v>190</v>
      </c>
      <c r="C46" s="4" t="s">
        <v>191</v>
      </c>
      <c r="D46" s="4" t="s">
        <v>192</v>
      </c>
      <c r="E46" s="4" t="s">
        <v>193</v>
      </c>
      <c r="F46" s="6" t="s">
        <v>194</v>
      </c>
      <c r="G46" s="6" t="s">
        <v>195</v>
      </c>
    </row>
    <row r="47" spans="1:7" x14ac:dyDescent="0.25">
      <c r="A47" s="5" t="s">
        <v>196</v>
      </c>
      <c r="B47" s="4" t="s">
        <v>197</v>
      </c>
      <c r="C47" s="4" t="s">
        <v>198</v>
      </c>
      <c r="D47" s="4" t="s">
        <v>199</v>
      </c>
      <c r="E47" s="4" t="s">
        <v>200</v>
      </c>
      <c r="F47" s="4" t="s">
        <v>201</v>
      </c>
      <c r="G47" s="4" t="s">
        <v>202</v>
      </c>
    </row>
    <row r="48" spans="1:7" x14ac:dyDescent="0.25">
      <c r="A48" s="20" t="s">
        <v>203</v>
      </c>
      <c r="B48" s="21"/>
      <c r="C48" s="21"/>
      <c r="D48" s="21"/>
      <c r="E48" s="21"/>
      <c r="F48" s="21"/>
      <c r="G48" s="22"/>
    </row>
    <row r="49" spans="1:7" x14ac:dyDescent="0.25">
      <c r="A49" s="3" t="s">
        <v>204</v>
      </c>
      <c r="B49" s="4">
        <v>0</v>
      </c>
      <c r="C49" s="4" t="s">
        <v>205</v>
      </c>
      <c r="D49" s="4">
        <v>0</v>
      </c>
      <c r="E49" s="4">
        <v>0</v>
      </c>
      <c r="F49" s="4">
        <v>0</v>
      </c>
      <c r="G49" s="4">
        <v>0</v>
      </c>
    </row>
    <row r="50" spans="1:7" x14ac:dyDescent="0.25">
      <c r="A50" s="3" t="s">
        <v>206</v>
      </c>
      <c r="B50" s="4" t="s">
        <v>207</v>
      </c>
      <c r="C50" s="4" t="s">
        <v>208</v>
      </c>
      <c r="D50" s="4" t="s">
        <v>209</v>
      </c>
      <c r="E50" s="4">
        <v>0</v>
      </c>
      <c r="F50" s="4">
        <v>0</v>
      </c>
      <c r="G50" s="4">
        <v>0</v>
      </c>
    </row>
    <row r="51" spans="1:7" x14ac:dyDescent="0.25">
      <c r="A51" s="3" t="s">
        <v>210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</row>
    <row r="52" spans="1:7" x14ac:dyDescent="0.25">
      <c r="A52" s="3" t="s">
        <v>211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</row>
    <row r="53" spans="1:7" x14ac:dyDescent="0.25">
      <c r="A53" s="3" t="s">
        <v>212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</row>
    <row r="54" spans="1:7" x14ac:dyDescent="0.25">
      <c r="A54" s="3" t="s">
        <v>213</v>
      </c>
      <c r="B54" s="4" t="s">
        <v>214</v>
      </c>
      <c r="C54" s="4" t="s">
        <v>215</v>
      </c>
      <c r="D54" s="4" t="s">
        <v>216</v>
      </c>
      <c r="E54" s="4">
        <v>0</v>
      </c>
      <c r="F54" s="4">
        <v>0</v>
      </c>
      <c r="G54" s="4">
        <v>0</v>
      </c>
    </row>
    <row r="55" spans="1:7" x14ac:dyDescent="0.25">
      <c r="A55" s="3" t="s">
        <v>217</v>
      </c>
      <c r="B55" s="4" t="s">
        <v>218</v>
      </c>
      <c r="C55" s="4" t="s">
        <v>219</v>
      </c>
      <c r="D55" s="4" t="s">
        <v>220</v>
      </c>
      <c r="E55" s="4" t="s">
        <v>221</v>
      </c>
      <c r="F55" s="4" t="s">
        <v>222</v>
      </c>
      <c r="G55" s="4" t="s">
        <v>223</v>
      </c>
    </row>
    <row r="56" spans="1:7" x14ac:dyDescent="0.25">
      <c r="A56" s="5" t="s">
        <v>14</v>
      </c>
      <c r="B56" s="4" t="s">
        <v>224</v>
      </c>
      <c r="C56" s="4" t="s">
        <v>225</v>
      </c>
      <c r="D56" s="4" t="s">
        <v>226</v>
      </c>
      <c r="E56" s="4" t="s">
        <v>221</v>
      </c>
      <c r="F56" s="4" t="s">
        <v>222</v>
      </c>
      <c r="G56" s="4" t="s">
        <v>223</v>
      </c>
    </row>
    <row r="57" spans="1:7" x14ac:dyDescent="0.25">
      <c r="A57" s="5" t="s">
        <v>22</v>
      </c>
      <c r="B57" s="4" t="s">
        <v>227</v>
      </c>
      <c r="C57" s="4" t="s">
        <v>84</v>
      </c>
      <c r="D57" s="4" t="s">
        <v>228</v>
      </c>
      <c r="E57" s="4" t="s">
        <v>186</v>
      </c>
      <c r="F57" s="4" t="s">
        <v>187</v>
      </c>
      <c r="G57" s="4" t="s">
        <v>188</v>
      </c>
    </row>
    <row r="58" spans="1:7" x14ac:dyDescent="0.25">
      <c r="A58" s="20" t="s">
        <v>229</v>
      </c>
      <c r="B58" s="21"/>
      <c r="C58" s="21"/>
      <c r="D58" s="21"/>
      <c r="E58" s="21"/>
      <c r="F58" s="21"/>
      <c r="G58" s="22"/>
    </row>
    <row r="59" spans="1:7" x14ac:dyDescent="0.25">
      <c r="A59" s="3" t="s">
        <v>230</v>
      </c>
      <c r="B59" s="4" t="s">
        <v>231</v>
      </c>
      <c r="C59" s="4">
        <v>8957.7999999999993</v>
      </c>
      <c r="D59" s="4" t="s">
        <v>232</v>
      </c>
      <c r="E59" s="4" t="s">
        <v>233</v>
      </c>
      <c r="F59" s="4" t="s">
        <v>234</v>
      </c>
      <c r="G59" s="4" t="s">
        <v>235</v>
      </c>
    </row>
    <row r="60" spans="1:7" x14ac:dyDescent="0.25">
      <c r="A60" s="3" t="s">
        <v>236</v>
      </c>
      <c r="B60" s="4" t="s">
        <v>237</v>
      </c>
      <c r="C60" s="4" t="s">
        <v>238</v>
      </c>
      <c r="D60" s="4" t="s">
        <v>239</v>
      </c>
      <c r="E60" s="4" t="s">
        <v>200</v>
      </c>
      <c r="F60" s="4" t="s">
        <v>240</v>
      </c>
      <c r="G60" s="4" t="s">
        <v>241</v>
      </c>
    </row>
    <row r="61" spans="1:7" x14ac:dyDescent="0.25">
      <c r="A61" s="3" t="s">
        <v>242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</row>
    <row r="62" spans="1:7" x14ac:dyDescent="0.25">
      <c r="A62" s="3" t="s">
        <v>243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</row>
    <row r="63" spans="1:7" x14ac:dyDescent="0.25">
      <c r="A63" s="3" t="s">
        <v>244</v>
      </c>
      <c r="B63" s="4" t="s">
        <v>237</v>
      </c>
      <c r="C63" s="4" t="s">
        <v>238</v>
      </c>
      <c r="D63" s="4" t="s">
        <v>239</v>
      </c>
      <c r="E63" s="4" t="s">
        <v>200</v>
      </c>
      <c r="F63" s="4" t="s">
        <v>240</v>
      </c>
      <c r="G63" s="4" t="s">
        <v>241</v>
      </c>
    </row>
    <row r="64" spans="1:7" x14ac:dyDescent="0.25">
      <c r="A64" s="3" t="s">
        <v>245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</row>
    <row r="65" spans="1:7" x14ac:dyDescent="0.25">
      <c r="A65" s="3" t="s">
        <v>246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</row>
    <row r="66" spans="1:7" x14ac:dyDescent="0.25">
      <c r="A66" s="3" t="s">
        <v>247</v>
      </c>
      <c r="B66" s="4" t="s">
        <v>248</v>
      </c>
      <c r="C66" s="4" t="s">
        <v>249</v>
      </c>
      <c r="D66" s="4" t="s">
        <v>250</v>
      </c>
      <c r="E66" s="4" t="s">
        <v>200</v>
      </c>
      <c r="F66" s="4" t="s">
        <v>251</v>
      </c>
      <c r="G66" s="4" t="s">
        <v>252</v>
      </c>
    </row>
    <row r="67" spans="1:7" x14ac:dyDescent="0.25">
      <c r="A67" s="3" t="s">
        <v>253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</row>
    <row r="68" spans="1:7" x14ac:dyDescent="0.25">
      <c r="A68" s="3" t="s">
        <v>254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</row>
    <row r="69" spans="1:7" x14ac:dyDescent="0.25">
      <c r="A69" s="5" t="s">
        <v>16</v>
      </c>
      <c r="B69" s="4" t="s">
        <v>248</v>
      </c>
      <c r="C69" s="4" t="s">
        <v>249</v>
      </c>
      <c r="D69" s="4" t="s">
        <v>250</v>
      </c>
      <c r="E69" s="4" t="s">
        <v>200</v>
      </c>
      <c r="F69" s="4" t="s">
        <v>251</v>
      </c>
      <c r="G69" s="4" t="s">
        <v>252</v>
      </c>
    </row>
    <row r="70" spans="1:7" x14ac:dyDescent="0.25">
      <c r="A70" s="5" t="s">
        <v>255</v>
      </c>
      <c r="B70" s="4" t="s">
        <v>137</v>
      </c>
      <c r="C70" s="4" t="s">
        <v>138</v>
      </c>
      <c r="D70" s="4" t="s">
        <v>139</v>
      </c>
      <c r="E70" s="4" t="s">
        <v>140</v>
      </c>
      <c r="F70" s="4" t="s">
        <v>141</v>
      </c>
      <c r="G70" s="4" t="s">
        <v>142</v>
      </c>
    </row>
  </sheetData>
  <mergeCells count="5">
    <mergeCell ref="A2:G2"/>
    <mergeCell ref="A16:G16"/>
    <mergeCell ref="A34:G34"/>
    <mergeCell ref="A48:G48"/>
    <mergeCell ref="A58:G5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26380-D3B6-4B65-A64C-F55C8A347921}">
  <dimension ref="A1:G34"/>
  <sheetViews>
    <sheetView workbookViewId="0">
      <selection activeCell="A4" sqref="A4:XFD4"/>
    </sheetView>
  </sheetViews>
  <sheetFormatPr defaultColWidth="42.42578125" defaultRowHeight="15" x14ac:dyDescent="0.25"/>
  <cols>
    <col min="1" max="1" width="31.7109375" bestFit="1" customWidth="1"/>
    <col min="2" max="7" width="12.42578125" bestFit="1" customWidth="1"/>
  </cols>
  <sheetData>
    <row r="1" spans="1:7" x14ac:dyDescent="0.25">
      <c r="A1" s="1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</row>
    <row r="2" spans="1:7" x14ac:dyDescent="0.25">
      <c r="A2" s="3" t="s">
        <v>19</v>
      </c>
      <c r="B2" s="4" t="s">
        <v>256</v>
      </c>
      <c r="C2" s="4" t="s">
        <v>257</v>
      </c>
      <c r="D2" s="4" t="s">
        <v>258</v>
      </c>
      <c r="E2" s="4" t="s">
        <v>259</v>
      </c>
      <c r="F2" s="4" t="s">
        <v>260</v>
      </c>
      <c r="G2" s="4" t="s">
        <v>261</v>
      </c>
    </row>
    <row r="3" spans="1:7" x14ac:dyDescent="0.25">
      <c r="A3" s="3" t="s">
        <v>262</v>
      </c>
      <c r="B3" s="6" t="s">
        <v>263</v>
      </c>
      <c r="C3" s="6" t="s">
        <v>264</v>
      </c>
      <c r="D3" s="6" t="s">
        <v>265</v>
      </c>
      <c r="E3" s="6" t="s">
        <v>266</v>
      </c>
      <c r="F3" s="6" t="s">
        <v>267</v>
      </c>
      <c r="G3" s="6" t="s">
        <v>268</v>
      </c>
    </row>
    <row r="4" spans="1:7" x14ac:dyDescent="0.25">
      <c r="A4" s="3" t="s">
        <v>20</v>
      </c>
      <c r="B4" s="4" t="s">
        <v>269</v>
      </c>
      <c r="C4" s="4" t="s">
        <v>58</v>
      </c>
      <c r="D4" s="4" t="s">
        <v>270</v>
      </c>
      <c r="E4" s="4" t="s">
        <v>256</v>
      </c>
      <c r="F4" s="4" t="s">
        <v>271</v>
      </c>
      <c r="G4" s="4" t="s">
        <v>272</v>
      </c>
    </row>
    <row r="5" spans="1:7" x14ac:dyDescent="0.25">
      <c r="A5" s="3" t="s">
        <v>273</v>
      </c>
      <c r="B5" s="4" t="s">
        <v>274</v>
      </c>
      <c r="C5" s="4" t="s">
        <v>275</v>
      </c>
      <c r="D5" s="6" t="s">
        <v>276</v>
      </c>
      <c r="E5" s="6" t="s">
        <v>277</v>
      </c>
      <c r="F5" s="4" t="s">
        <v>278</v>
      </c>
      <c r="G5" s="6" t="s">
        <v>279</v>
      </c>
    </row>
    <row r="6" spans="1:7" x14ac:dyDescent="0.25">
      <c r="A6" s="3" t="s">
        <v>280</v>
      </c>
      <c r="B6" s="6" t="s">
        <v>281</v>
      </c>
      <c r="C6" s="6" t="s">
        <v>282</v>
      </c>
      <c r="D6" s="6" t="s">
        <v>283</v>
      </c>
      <c r="E6" s="6" t="s">
        <v>284</v>
      </c>
      <c r="F6" s="6" t="s">
        <v>285</v>
      </c>
      <c r="G6" s="6" t="s">
        <v>286</v>
      </c>
    </row>
    <row r="7" spans="1:7" x14ac:dyDescent="0.25">
      <c r="A7" s="3" t="s">
        <v>287</v>
      </c>
      <c r="B7" s="6" t="s">
        <v>288</v>
      </c>
      <c r="C7" s="6" t="s">
        <v>289</v>
      </c>
      <c r="D7" s="6" t="s">
        <v>290</v>
      </c>
      <c r="E7" s="6" t="s">
        <v>291</v>
      </c>
      <c r="F7" s="6" t="s">
        <v>292</v>
      </c>
      <c r="G7" s="6" t="s">
        <v>293</v>
      </c>
    </row>
    <row r="8" spans="1:7" x14ac:dyDescent="0.25">
      <c r="A8" s="3" t="s">
        <v>294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</row>
    <row r="9" spans="1:7" x14ac:dyDescent="0.25">
      <c r="A9" s="3" t="s">
        <v>295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</row>
    <row r="10" spans="1:7" x14ac:dyDescent="0.25">
      <c r="A10" s="3" t="s">
        <v>296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</row>
    <row r="11" spans="1:7" x14ac:dyDescent="0.25">
      <c r="A11" s="3" t="s">
        <v>297</v>
      </c>
      <c r="B11" s="4">
        <v>0</v>
      </c>
      <c r="C11" s="6" t="s">
        <v>298</v>
      </c>
      <c r="D11" s="4">
        <v>0</v>
      </c>
      <c r="E11" s="4">
        <v>0</v>
      </c>
      <c r="F11" s="4">
        <v>0</v>
      </c>
      <c r="G11" s="4">
        <v>0</v>
      </c>
    </row>
    <row r="12" spans="1:7" x14ac:dyDescent="0.25">
      <c r="A12" s="3" t="s">
        <v>299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</row>
    <row r="13" spans="1:7" x14ac:dyDescent="0.25">
      <c r="A13" s="3" t="s">
        <v>300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</row>
    <row r="14" spans="1:7" x14ac:dyDescent="0.25">
      <c r="A14" s="3" t="s">
        <v>301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</row>
    <row r="15" spans="1:7" x14ac:dyDescent="0.25">
      <c r="A15" s="3" t="s">
        <v>302</v>
      </c>
      <c r="B15" s="6" t="s">
        <v>303</v>
      </c>
      <c r="C15" s="4" t="s">
        <v>304</v>
      </c>
      <c r="D15" s="4" t="s">
        <v>305</v>
      </c>
      <c r="E15" s="4" t="s">
        <v>306</v>
      </c>
      <c r="F15" s="4" t="s">
        <v>307</v>
      </c>
      <c r="G15" s="4" t="s">
        <v>308</v>
      </c>
    </row>
    <row r="16" spans="1:7" x14ac:dyDescent="0.25">
      <c r="A16" s="3" t="s">
        <v>309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</row>
    <row r="17" spans="1:7" x14ac:dyDescent="0.25">
      <c r="A17" s="3" t="s">
        <v>310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</row>
    <row r="18" spans="1:7" x14ac:dyDescent="0.25">
      <c r="A18" s="3" t="s">
        <v>311</v>
      </c>
      <c r="B18" s="6" t="s">
        <v>312</v>
      </c>
      <c r="C18" s="6" t="s">
        <v>313</v>
      </c>
      <c r="D18" s="6" t="s">
        <v>314</v>
      </c>
      <c r="E18" s="6" t="s">
        <v>315</v>
      </c>
      <c r="F18" s="6" t="s">
        <v>316</v>
      </c>
      <c r="G18" s="6" t="s">
        <v>317</v>
      </c>
    </row>
    <row r="19" spans="1:7" x14ac:dyDescent="0.25">
      <c r="A19" s="3" t="s">
        <v>318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</row>
    <row r="20" spans="1:7" x14ac:dyDescent="0.25">
      <c r="A20" s="3" t="s">
        <v>319</v>
      </c>
      <c r="B20" s="6" t="s">
        <v>320</v>
      </c>
      <c r="C20" s="4" t="s">
        <v>321</v>
      </c>
      <c r="D20" s="4" t="s">
        <v>322</v>
      </c>
      <c r="E20" s="4" t="s">
        <v>323</v>
      </c>
      <c r="F20" s="4" t="s">
        <v>324</v>
      </c>
      <c r="G20" s="4" t="s">
        <v>325</v>
      </c>
    </row>
    <row r="21" spans="1:7" x14ac:dyDescent="0.25">
      <c r="A21" s="3" t="s">
        <v>326</v>
      </c>
      <c r="B21" s="4" t="s">
        <v>327</v>
      </c>
      <c r="C21" s="6" t="s">
        <v>328</v>
      </c>
      <c r="D21" s="6" t="s">
        <v>329</v>
      </c>
      <c r="E21" s="6" t="s">
        <v>330</v>
      </c>
      <c r="F21" s="6" t="s">
        <v>331</v>
      </c>
      <c r="G21" s="4" t="s">
        <v>332</v>
      </c>
    </row>
    <row r="22" spans="1:7" x14ac:dyDescent="0.25">
      <c r="A22" s="3" t="s">
        <v>333</v>
      </c>
      <c r="B22" s="4" t="s">
        <v>334</v>
      </c>
      <c r="C22" s="6" t="s">
        <v>335</v>
      </c>
      <c r="D22" s="6" t="s">
        <v>336</v>
      </c>
      <c r="E22" s="6" t="s">
        <v>337</v>
      </c>
      <c r="F22" s="6" t="s">
        <v>338</v>
      </c>
      <c r="G22" s="4" t="s">
        <v>339</v>
      </c>
    </row>
    <row r="23" spans="1:7" x14ac:dyDescent="0.25">
      <c r="A23" s="3" t="s">
        <v>13</v>
      </c>
      <c r="B23" s="6" t="s">
        <v>340</v>
      </c>
      <c r="C23" s="4" t="s">
        <v>341</v>
      </c>
      <c r="D23" s="4" t="s">
        <v>342</v>
      </c>
      <c r="E23" s="4" t="s">
        <v>343</v>
      </c>
      <c r="F23" s="4" t="s">
        <v>344</v>
      </c>
      <c r="G23" s="4" t="s">
        <v>345</v>
      </c>
    </row>
    <row r="24" spans="1:7" x14ac:dyDescent="0.25">
      <c r="A24" s="3" t="s">
        <v>346</v>
      </c>
      <c r="B24" s="6" t="s">
        <v>340</v>
      </c>
      <c r="C24" s="4" t="s">
        <v>341</v>
      </c>
      <c r="D24" s="4" t="s">
        <v>342</v>
      </c>
      <c r="E24" s="4" t="s">
        <v>343</v>
      </c>
      <c r="F24" s="4" t="s">
        <v>344</v>
      </c>
      <c r="G24" s="4" t="s">
        <v>345</v>
      </c>
    </row>
    <row r="25" spans="1:7" x14ac:dyDescent="0.25">
      <c r="A25" s="3" t="s">
        <v>347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</row>
    <row r="26" spans="1:7" x14ac:dyDescent="0.25">
      <c r="A26" s="3" t="s">
        <v>348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</row>
    <row r="27" spans="1:7" x14ac:dyDescent="0.25">
      <c r="A27" s="3" t="s">
        <v>349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</row>
    <row r="28" spans="1:7" x14ac:dyDescent="0.25">
      <c r="A28" s="20" t="s">
        <v>350</v>
      </c>
      <c r="B28" s="21"/>
      <c r="C28" s="21"/>
      <c r="D28" s="21"/>
      <c r="E28" s="21"/>
      <c r="F28" s="21"/>
      <c r="G28" s="22"/>
    </row>
    <row r="29" spans="1:7" x14ac:dyDescent="0.25">
      <c r="A29" s="3" t="s">
        <v>351</v>
      </c>
      <c r="B29" s="4">
        <v>-0.01</v>
      </c>
      <c r="C29" s="4">
        <v>0.02</v>
      </c>
      <c r="D29" s="4">
        <v>0</v>
      </c>
      <c r="E29" s="4">
        <v>0</v>
      </c>
      <c r="F29" s="4">
        <v>0</v>
      </c>
      <c r="G29" s="4">
        <v>0</v>
      </c>
    </row>
    <row r="30" spans="1:7" x14ac:dyDescent="0.25">
      <c r="A30" s="3" t="s">
        <v>352</v>
      </c>
      <c r="B30" s="4">
        <v>-0.01</v>
      </c>
      <c r="C30" s="4">
        <v>0.02</v>
      </c>
      <c r="D30" s="4">
        <v>0</v>
      </c>
      <c r="E30" s="4">
        <v>0</v>
      </c>
      <c r="F30" s="4">
        <v>0</v>
      </c>
      <c r="G30" s="4">
        <v>0</v>
      </c>
    </row>
    <row r="31" spans="1:7" x14ac:dyDescent="0.25">
      <c r="A31" s="3" t="s">
        <v>353</v>
      </c>
      <c r="B31" s="6" t="s">
        <v>354</v>
      </c>
      <c r="C31" s="6" t="s">
        <v>355</v>
      </c>
      <c r="D31" s="6" t="s">
        <v>356</v>
      </c>
      <c r="E31" s="6" t="s">
        <v>357</v>
      </c>
      <c r="F31" s="4" t="s">
        <v>358</v>
      </c>
      <c r="G31" s="6" t="s">
        <v>359</v>
      </c>
    </row>
    <row r="32" spans="1:7" x14ac:dyDescent="0.25">
      <c r="A32" s="3" t="s">
        <v>360</v>
      </c>
      <c r="B32" s="4">
        <v>0</v>
      </c>
      <c r="C32" s="4">
        <v>0</v>
      </c>
      <c r="D32" s="4" t="s">
        <v>361</v>
      </c>
      <c r="E32" s="4" t="s">
        <v>362</v>
      </c>
      <c r="F32" s="4" t="s">
        <v>363</v>
      </c>
      <c r="G32" s="6" t="s">
        <v>364</v>
      </c>
    </row>
    <row r="33" spans="1:7" x14ac:dyDescent="0.25">
      <c r="A33" s="3" t="s">
        <v>365</v>
      </c>
      <c r="B33" s="6" t="s">
        <v>366</v>
      </c>
      <c r="C33" s="4" t="s">
        <v>367</v>
      </c>
      <c r="D33" s="4" t="s">
        <v>361</v>
      </c>
      <c r="E33" s="4" t="s">
        <v>362</v>
      </c>
      <c r="F33" s="4" t="s">
        <v>363</v>
      </c>
      <c r="G33" s="6" t="s">
        <v>364</v>
      </c>
    </row>
    <row r="34" spans="1:7" x14ac:dyDescent="0.25">
      <c r="A34" s="3" t="s">
        <v>368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</row>
  </sheetData>
  <mergeCells count="1">
    <mergeCell ref="A28:G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H34"/>
  <sheetViews>
    <sheetView workbookViewId="0"/>
  </sheetViews>
  <sheetFormatPr defaultColWidth="42.42578125" defaultRowHeight="15" x14ac:dyDescent="0.25"/>
  <cols>
    <col min="1" max="1" width="31.7109375" bestFit="1" customWidth="1"/>
    <col min="2" max="8" width="12.42578125" bestFit="1" customWidth="1"/>
  </cols>
  <sheetData>
    <row r="1" spans="1:8" x14ac:dyDescent="0.25">
      <c r="A1" s="1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369</v>
      </c>
      <c r="G1" s="2" t="s">
        <v>39</v>
      </c>
      <c r="H1" s="2" t="s">
        <v>40</v>
      </c>
    </row>
    <row r="2" spans="1:8" x14ac:dyDescent="0.25">
      <c r="A2" s="3" t="s">
        <v>19</v>
      </c>
      <c r="B2" s="4" t="s">
        <v>256</v>
      </c>
      <c r="C2" s="4" t="s">
        <v>257</v>
      </c>
      <c r="D2" s="4" t="s">
        <v>258</v>
      </c>
      <c r="E2" s="4" t="s">
        <v>259</v>
      </c>
      <c r="F2" s="4" t="s">
        <v>137</v>
      </c>
      <c r="G2" s="4" t="s">
        <v>260</v>
      </c>
      <c r="H2" s="4" t="s">
        <v>261</v>
      </c>
    </row>
    <row r="3" spans="1:8" x14ac:dyDescent="0.25">
      <c r="A3" s="3" t="s">
        <v>262</v>
      </c>
      <c r="B3" s="6" t="s">
        <v>263</v>
      </c>
      <c r="C3" s="6" t="s">
        <v>264</v>
      </c>
      <c r="D3" s="6" t="s">
        <v>265</v>
      </c>
      <c r="E3" s="6" t="s">
        <v>266</v>
      </c>
      <c r="F3" s="6" t="s">
        <v>370</v>
      </c>
      <c r="G3" s="6" t="s">
        <v>267</v>
      </c>
      <c r="H3" s="6" t="s">
        <v>268</v>
      </c>
    </row>
    <row r="4" spans="1:8" x14ac:dyDescent="0.25">
      <c r="A4" s="3" t="s">
        <v>20</v>
      </c>
      <c r="B4" s="4" t="s">
        <v>269</v>
      </c>
      <c r="C4" s="4" t="s">
        <v>58</v>
      </c>
      <c r="D4" s="4" t="s">
        <v>270</v>
      </c>
      <c r="E4" s="4" t="s">
        <v>256</v>
      </c>
      <c r="F4" s="4" t="s">
        <v>371</v>
      </c>
      <c r="G4" s="4" t="s">
        <v>271</v>
      </c>
      <c r="H4" s="4" t="s">
        <v>272</v>
      </c>
    </row>
    <row r="5" spans="1:8" x14ac:dyDescent="0.25">
      <c r="A5" s="3" t="s">
        <v>273</v>
      </c>
      <c r="B5" s="4" t="s">
        <v>274</v>
      </c>
      <c r="C5" s="4" t="s">
        <v>275</v>
      </c>
      <c r="D5" s="6" t="s">
        <v>276</v>
      </c>
      <c r="E5" s="6" t="s">
        <v>277</v>
      </c>
      <c r="F5" s="6" t="s">
        <v>372</v>
      </c>
      <c r="G5" s="4" t="s">
        <v>278</v>
      </c>
      <c r="H5" s="6" t="s">
        <v>279</v>
      </c>
    </row>
    <row r="6" spans="1:8" x14ac:dyDescent="0.25">
      <c r="A6" s="3" t="s">
        <v>280</v>
      </c>
      <c r="B6" s="6" t="s">
        <v>281</v>
      </c>
      <c r="C6" s="6" t="s">
        <v>282</v>
      </c>
      <c r="D6" s="6" t="s">
        <v>283</v>
      </c>
      <c r="E6" s="6" t="s">
        <v>284</v>
      </c>
      <c r="F6" s="6" t="s">
        <v>373</v>
      </c>
      <c r="G6" s="6" t="s">
        <v>285</v>
      </c>
      <c r="H6" s="6" t="s">
        <v>286</v>
      </c>
    </row>
    <row r="7" spans="1:8" x14ac:dyDescent="0.25">
      <c r="A7" s="3" t="s">
        <v>287</v>
      </c>
      <c r="B7" s="6" t="s">
        <v>288</v>
      </c>
      <c r="C7" s="6" t="s">
        <v>289</v>
      </c>
      <c r="D7" s="6" t="s">
        <v>290</v>
      </c>
      <c r="E7" s="6" t="s">
        <v>291</v>
      </c>
      <c r="F7" s="6" t="s">
        <v>374</v>
      </c>
      <c r="G7" s="6" t="s">
        <v>292</v>
      </c>
      <c r="H7" s="6" t="s">
        <v>293</v>
      </c>
    </row>
    <row r="8" spans="1:8" x14ac:dyDescent="0.25">
      <c r="A8" s="3" t="s">
        <v>294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</row>
    <row r="9" spans="1:8" x14ac:dyDescent="0.25">
      <c r="A9" s="3" t="s">
        <v>295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</row>
    <row r="10" spans="1:8" x14ac:dyDescent="0.25">
      <c r="A10" s="3" t="s">
        <v>296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</row>
    <row r="11" spans="1:8" x14ac:dyDescent="0.25">
      <c r="A11" s="3" t="s">
        <v>297</v>
      </c>
      <c r="B11" s="4">
        <v>0</v>
      </c>
      <c r="C11" s="6" t="s">
        <v>298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</row>
    <row r="12" spans="1:8" x14ac:dyDescent="0.25">
      <c r="A12" s="3" t="s">
        <v>299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</row>
    <row r="13" spans="1:8" x14ac:dyDescent="0.25">
      <c r="A13" s="3" t="s">
        <v>300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</row>
    <row r="14" spans="1:8" x14ac:dyDescent="0.25">
      <c r="A14" s="3" t="s">
        <v>301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</row>
    <row r="15" spans="1:8" x14ac:dyDescent="0.25">
      <c r="A15" s="3" t="s">
        <v>302</v>
      </c>
      <c r="B15" s="6" t="s">
        <v>303</v>
      </c>
      <c r="C15" s="4" t="s">
        <v>304</v>
      </c>
      <c r="D15" s="4" t="s">
        <v>305</v>
      </c>
      <c r="E15" s="4" t="s">
        <v>306</v>
      </c>
      <c r="F15" s="4" t="s">
        <v>375</v>
      </c>
      <c r="G15" s="4" t="s">
        <v>307</v>
      </c>
      <c r="H15" s="4" t="s">
        <v>308</v>
      </c>
    </row>
    <row r="16" spans="1:8" x14ac:dyDescent="0.25">
      <c r="A16" s="3" t="s">
        <v>309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</row>
    <row r="17" spans="1:8" x14ac:dyDescent="0.25">
      <c r="A17" s="3" t="s">
        <v>310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</row>
    <row r="18" spans="1:8" x14ac:dyDescent="0.25">
      <c r="A18" s="3" t="s">
        <v>311</v>
      </c>
      <c r="B18" s="6" t="s">
        <v>312</v>
      </c>
      <c r="C18" s="6" t="s">
        <v>313</v>
      </c>
      <c r="D18" s="6" t="s">
        <v>314</v>
      </c>
      <c r="E18" s="6" t="s">
        <v>315</v>
      </c>
      <c r="F18" s="6" t="s">
        <v>376</v>
      </c>
      <c r="G18" s="6" t="s">
        <v>316</v>
      </c>
      <c r="H18" s="6" t="s">
        <v>317</v>
      </c>
    </row>
    <row r="19" spans="1:8" x14ac:dyDescent="0.25">
      <c r="A19" s="3" t="s">
        <v>318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</row>
    <row r="20" spans="1:8" x14ac:dyDescent="0.25">
      <c r="A20" s="3" t="s">
        <v>319</v>
      </c>
      <c r="B20" s="6" t="s">
        <v>320</v>
      </c>
      <c r="C20" s="4" t="s">
        <v>321</v>
      </c>
      <c r="D20" s="4" t="s">
        <v>322</v>
      </c>
      <c r="E20" s="4" t="s">
        <v>323</v>
      </c>
      <c r="F20" s="4" t="s">
        <v>377</v>
      </c>
      <c r="G20" s="4" t="s">
        <v>324</v>
      </c>
      <c r="H20" s="4" t="s">
        <v>325</v>
      </c>
    </row>
    <row r="21" spans="1:8" x14ac:dyDescent="0.25">
      <c r="A21" s="3" t="s">
        <v>326</v>
      </c>
      <c r="B21" s="4" t="s">
        <v>327</v>
      </c>
      <c r="C21" s="6" t="s">
        <v>328</v>
      </c>
      <c r="D21" s="6" t="s">
        <v>329</v>
      </c>
      <c r="E21" s="6" t="s">
        <v>330</v>
      </c>
      <c r="F21" s="6" t="s">
        <v>378</v>
      </c>
      <c r="G21" s="6" t="s">
        <v>331</v>
      </c>
      <c r="H21" s="4" t="s">
        <v>332</v>
      </c>
    </row>
    <row r="22" spans="1:8" x14ac:dyDescent="0.25">
      <c r="A22" s="3" t="s">
        <v>333</v>
      </c>
      <c r="B22" s="4" t="s">
        <v>334</v>
      </c>
      <c r="C22" s="6" t="s">
        <v>335</v>
      </c>
      <c r="D22" s="6" t="s">
        <v>336</v>
      </c>
      <c r="E22" s="6" t="s">
        <v>337</v>
      </c>
      <c r="F22" s="6" t="s">
        <v>379</v>
      </c>
      <c r="G22" s="6" t="s">
        <v>338</v>
      </c>
      <c r="H22" s="4" t="s">
        <v>339</v>
      </c>
    </row>
    <row r="23" spans="1:8" x14ac:dyDescent="0.25">
      <c r="A23" s="3" t="s">
        <v>13</v>
      </c>
      <c r="B23" s="6" t="s">
        <v>340</v>
      </c>
      <c r="C23" s="4" t="s">
        <v>341</v>
      </c>
      <c r="D23" s="4" t="s">
        <v>342</v>
      </c>
      <c r="E23" s="4" t="s">
        <v>343</v>
      </c>
      <c r="F23" s="4" t="s">
        <v>380</v>
      </c>
      <c r="G23" s="4" t="s">
        <v>344</v>
      </c>
      <c r="H23" s="4" t="s">
        <v>345</v>
      </c>
    </row>
    <row r="24" spans="1:8" x14ac:dyDescent="0.25">
      <c r="A24" s="3" t="s">
        <v>346</v>
      </c>
      <c r="B24" s="6" t="s">
        <v>340</v>
      </c>
      <c r="C24" s="4" t="s">
        <v>341</v>
      </c>
      <c r="D24" s="4" t="s">
        <v>342</v>
      </c>
      <c r="E24" s="4" t="s">
        <v>343</v>
      </c>
      <c r="F24" s="4" t="s">
        <v>380</v>
      </c>
      <c r="G24" s="4" t="s">
        <v>344</v>
      </c>
      <c r="H24" s="4" t="s">
        <v>345</v>
      </c>
    </row>
    <row r="25" spans="1:8" x14ac:dyDescent="0.25">
      <c r="A25" s="3" t="s">
        <v>347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</row>
    <row r="26" spans="1:8" x14ac:dyDescent="0.25">
      <c r="A26" s="3" t="s">
        <v>348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</row>
    <row r="27" spans="1:8" x14ac:dyDescent="0.25">
      <c r="A27" s="3" t="s">
        <v>349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</row>
    <row r="28" spans="1:8" x14ac:dyDescent="0.25">
      <c r="A28" s="20" t="s">
        <v>350</v>
      </c>
      <c r="B28" s="21"/>
      <c r="C28" s="21"/>
      <c r="D28" s="21"/>
      <c r="E28" s="21"/>
      <c r="F28" s="21"/>
      <c r="G28" s="21"/>
      <c r="H28" s="22"/>
    </row>
    <row r="29" spans="1:8" x14ac:dyDescent="0.25">
      <c r="A29" s="3" t="s">
        <v>351</v>
      </c>
      <c r="B29" s="4">
        <v>-0.01</v>
      </c>
      <c r="C29" s="4">
        <v>0.02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</row>
    <row r="30" spans="1:8" x14ac:dyDescent="0.25">
      <c r="A30" s="3" t="s">
        <v>352</v>
      </c>
      <c r="B30" s="4">
        <v>-0.01</v>
      </c>
      <c r="C30" s="4">
        <v>0.02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</row>
    <row r="31" spans="1:8" x14ac:dyDescent="0.25">
      <c r="A31" s="3" t="s">
        <v>353</v>
      </c>
      <c r="B31" s="6" t="s">
        <v>354</v>
      </c>
      <c r="C31" s="6" t="s">
        <v>355</v>
      </c>
      <c r="D31" s="6" t="s">
        <v>356</v>
      </c>
      <c r="E31" s="6" t="s">
        <v>357</v>
      </c>
      <c r="F31" s="6" t="s">
        <v>381</v>
      </c>
      <c r="G31" s="4" t="s">
        <v>358</v>
      </c>
      <c r="H31" s="6" t="s">
        <v>359</v>
      </c>
    </row>
    <row r="32" spans="1:8" x14ac:dyDescent="0.25">
      <c r="A32" s="3" t="s">
        <v>360</v>
      </c>
      <c r="B32" s="4">
        <v>0</v>
      </c>
      <c r="C32" s="4">
        <v>0</v>
      </c>
      <c r="D32" s="4" t="s">
        <v>361</v>
      </c>
      <c r="E32" s="4" t="s">
        <v>362</v>
      </c>
      <c r="F32" s="4" t="s">
        <v>382</v>
      </c>
      <c r="G32" s="4" t="s">
        <v>363</v>
      </c>
      <c r="H32" s="6" t="s">
        <v>364</v>
      </c>
    </row>
    <row r="33" spans="1:8" x14ac:dyDescent="0.25">
      <c r="A33" s="3" t="s">
        <v>365</v>
      </c>
      <c r="B33" s="6" t="s">
        <v>366</v>
      </c>
      <c r="C33" s="4" t="s">
        <v>367</v>
      </c>
      <c r="D33" s="4" t="s">
        <v>361</v>
      </c>
      <c r="E33" s="4" t="s">
        <v>362</v>
      </c>
      <c r="F33" s="4" t="s">
        <v>382</v>
      </c>
      <c r="G33" s="4" t="s">
        <v>363</v>
      </c>
      <c r="H33" s="6" t="s">
        <v>364</v>
      </c>
    </row>
    <row r="34" spans="1:8" x14ac:dyDescent="0.25">
      <c r="A34" s="3" t="s">
        <v>368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</row>
  </sheetData>
  <mergeCells count="1">
    <mergeCell ref="A28:H2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H54"/>
  <sheetViews>
    <sheetView workbookViewId="0">
      <selection sqref="A1:XFD1048576"/>
    </sheetView>
  </sheetViews>
  <sheetFormatPr defaultColWidth="62.85546875" defaultRowHeight="15" x14ac:dyDescent="0.25"/>
  <cols>
    <col min="1" max="1" width="46" bestFit="1" customWidth="1"/>
    <col min="2" max="8" width="12.42578125" bestFit="1" customWidth="1"/>
  </cols>
  <sheetData>
    <row r="1" spans="1:8" x14ac:dyDescent="0.25">
      <c r="A1" s="1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369</v>
      </c>
      <c r="G1" s="2" t="s">
        <v>39</v>
      </c>
      <c r="H1" s="2" t="s">
        <v>40</v>
      </c>
    </row>
    <row r="2" spans="1:8" x14ac:dyDescent="0.25">
      <c r="A2" s="20" t="s">
        <v>383</v>
      </c>
      <c r="B2" s="21"/>
      <c r="C2" s="21"/>
      <c r="D2" s="21"/>
      <c r="E2" s="21"/>
      <c r="F2" s="21"/>
      <c r="G2" s="21"/>
      <c r="H2" s="22"/>
    </row>
    <row r="3" spans="1:8" x14ac:dyDescent="0.25">
      <c r="A3" s="3" t="s">
        <v>384</v>
      </c>
      <c r="B3" s="4">
        <v>0</v>
      </c>
      <c r="C3" s="4" t="s">
        <v>321</v>
      </c>
      <c r="D3" s="4" t="s">
        <v>322</v>
      </c>
      <c r="E3" s="4" t="s">
        <v>323</v>
      </c>
      <c r="F3" s="4" t="s">
        <v>377</v>
      </c>
      <c r="G3" s="4" t="s">
        <v>324</v>
      </c>
      <c r="H3" s="4" t="s">
        <v>325</v>
      </c>
    </row>
    <row r="4" spans="1:8" x14ac:dyDescent="0.25">
      <c r="A4" s="3" t="s">
        <v>385</v>
      </c>
      <c r="B4" s="4">
        <v>0</v>
      </c>
      <c r="C4" s="6" t="s">
        <v>386</v>
      </c>
      <c r="D4" s="4">
        <v>0</v>
      </c>
      <c r="E4" s="4" t="s">
        <v>387</v>
      </c>
      <c r="F4" s="4" t="s">
        <v>388</v>
      </c>
      <c r="G4" s="4" t="s">
        <v>389</v>
      </c>
      <c r="H4" s="4">
        <v>0</v>
      </c>
    </row>
    <row r="5" spans="1:8" x14ac:dyDescent="0.25">
      <c r="A5" s="3" t="s">
        <v>390</v>
      </c>
      <c r="B5" s="4">
        <v>0</v>
      </c>
      <c r="C5" s="4" t="s">
        <v>391</v>
      </c>
      <c r="D5" s="4" t="s">
        <v>392</v>
      </c>
      <c r="E5" s="4" t="s">
        <v>393</v>
      </c>
      <c r="F5" s="4" t="s">
        <v>394</v>
      </c>
      <c r="G5" s="4" t="s">
        <v>395</v>
      </c>
      <c r="H5" s="4" t="s">
        <v>396</v>
      </c>
    </row>
    <row r="6" spans="1:8" x14ac:dyDescent="0.25">
      <c r="A6" s="3" t="s">
        <v>397</v>
      </c>
      <c r="B6" s="4">
        <v>0</v>
      </c>
      <c r="C6" s="4" t="s">
        <v>398</v>
      </c>
      <c r="D6" s="4" t="s">
        <v>399</v>
      </c>
      <c r="E6" s="4" t="s">
        <v>400</v>
      </c>
      <c r="F6" s="4" t="s">
        <v>401</v>
      </c>
      <c r="G6" s="4">
        <v>835.91</v>
      </c>
      <c r="H6" s="4" t="s">
        <v>402</v>
      </c>
    </row>
    <row r="7" spans="1:8" x14ac:dyDescent="0.25">
      <c r="A7" s="3" t="s">
        <v>403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</row>
    <row r="8" spans="1:8" x14ac:dyDescent="0.25">
      <c r="A8" s="3" t="s">
        <v>404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</row>
    <row r="9" spans="1:8" x14ac:dyDescent="0.25">
      <c r="A9" s="3" t="s">
        <v>300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</row>
    <row r="10" spans="1:8" x14ac:dyDescent="0.25">
      <c r="A10" s="3" t="s">
        <v>405</v>
      </c>
      <c r="B10" s="4">
        <v>0</v>
      </c>
      <c r="C10" s="4" t="s">
        <v>406</v>
      </c>
      <c r="D10" s="4" t="s">
        <v>407</v>
      </c>
      <c r="E10" s="4" t="s">
        <v>408</v>
      </c>
      <c r="F10" s="4" t="s">
        <v>409</v>
      </c>
      <c r="G10" s="4" t="s">
        <v>410</v>
      </c>
      <c r="H10" s="4" t="s">
        <v>411</v>
      </c>
    </row>
    <row r="11" spans="1:8" x14ac:dyDescent="0.25">
      <c r="A11" s="3" t="s">
        <v>412</v>
      </c>
      <c r="B11" s="4">
        <v>0</v>
      </c>
      <c r="C11" s="6" t="s">
        <v>413</v>
      </c>
      <c r="D11" s="6" t="s">
        <v>414</v>
      </c>
      <c r="E11" s="6" t="s">
        <v>415</v>
      </c>
      <c r="F11" s="6" t="s">
        <v>416</v>
      </c>
      <c r="G11" s="6" t="s">
        <v>417</v>
      </c>
      <c r="H11" s="6" t="s">
        <v>418</v>
      </c>
    </row>
    <row r="12" spans="1:8" x14ac:dyDescent="0.25">
      <c r="A12" s="3" t="s">
        <v>419</v>
      </c>
      <c r="B12" s="4">
        <v>0</v>
      </c>
      <c r="C12" s="4" t="s">
        <v>420</v>
      </c>
      <c r="D12" s="4" t="s">
        <v>421</v>
      </c>
      <c r="E12" s="6" t="s">
        <v>422</v>
      </c>
      <c r="F12" s="6" t="s">
        <v>423</v>
      </c>
      <c r="G12" s="6" t="s">
        <v>424</v>
      </c>
      <c r="H12" s="6" t="s">
        <v>425</v>
      </c>
    </row>
    <row r="13" spans="1:8" x14ac:dyDescent="0.25">
      <c r="A13" s="3" t="s">
        <v>426</v>
      </c>
      <c r="B13" s="4">
        <v>0</v>
      </c>
      <c r="C13" s="4" t="s">
        <v>427</v>
      </c>
      <c r="D13" s="4" t="s">
        <v>428</v>
      </c>
      <c r="E13" s="4" t="s">
        <v>429</v>
      </c>
      <c r="F13" s="4" t="s">
        <v>430</v>
      </c>
      <c r="G13" s="6" t="s">
        <v>431</v>
      </c>
      <c r="H13" s="6" t="s">
        <v>432</v>
      </c>
    </row>
    <row r="14" spans="1:8" x14ac:dyDescent="0.25">
      <c r="A14" s="3" t="s">
        <v>433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</row>
    <row r="15" spans="1:8" x14ac:dyDescent="0.25">
      <c r="A15" s="3" t="s">
        <v>434</v>
      </c>
      <c r="B15" s="4">
        <v>0</v>
      </c>
      <c r="C15" s="6" t="s">
        <v>435</v>
      </c>
      <c r="D15" s="4">
        <v>0</v>
      </c>
      <c r="E15" s="6" t="s">
        <v>436</v>
      </c>
      <c r="F15" s="4">
        <v>0</v>
      </c>
      <c r="G15" s="4" t="s">
        <v>272</v>
      </c>
      <c r="H15" s="4" t="s">
        <v>197</v>
      </c>
    </row>
    <row r="16" spans="1:8" x14ac:dyDescent="0.25">
      <c r="A16" s="3" t="s">
        <v>437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</row>
    <row r="17" spans="1:8" x14ac:dyDescent="0.25">
      <c r="A17" s="3" t="s">
        <v>438</v>
      </c>
      <c r="B17" s="4">
        <v>0</v>
      </c>
      <c r="C17" s="6" t="s">
        <v>439</v>
      </c>
      <c r="D17" s="6" t="s">
        <v>440</v>
      </c>
      <c r="E17" s="6" t="s">
        <v>441</v>
      </c>
      <c r="F17" s="6" t="s">
        <v>442</v>
      </c>
      <c r="G17" s="4" t="s">
        <v>443</v>
      </c>
      <c r="H17" s="4" t="s">
        <v>444</v>
      </c>
    </row>
    <row r="18" spans="1:8" x14ac:dyDescent="0.25">
      <c r="A18" s="3" t="s">
        <v>445</v>
      </c>
      <c r="B18" s="4">
        <v>0</v>
      </c>
      <c r="C18" s="4" t="s">
        <v>197</v>
      </c>
      <c r="D18" s="4" t="s">
        <v>446</v>
      </c>
      <c r="E18" s="4" t="s">
        <v>447</v>
      </c>
      <c r="F18" s="4" t="s">
        <v>448</v>
      </c>
      <c r="G18" s="4" t="s">
        <v>449</v>
      </c>
      <c r="H18" s="4" t="s">
        <v>450</v>
      </c>
    </row>
    <row r="19" spans="1:8" x14ac:dyDescent="0.25">
      <c r="A19" s="3" t="s">
        <v>451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</row>
    <row r="20" spans="1:8" x14ac:dyDescent="0.25">
      <c r="A20" s="3" t="s">
        <v>452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</row>
    <row r="21" spans="1:8" x14ac:dyDescent="0.25">
      <c r="A21" s="3" t="s">
        <v>453</v>
      </c>
      <c r="B21" s="4">
        <v>0</v>
      </c>
      <c r="C21" s="6" t="s">
        <v>454</v>
      </c>
      <c r="D21" s="6" t="s">
        <v>455</v>
      </c>
      <c r="E21" s="6" t="s">
        <v>456</v>
      </c>
      <c r="F21" s="6" t="s">
        <v>457</v>
      </c>
      <c r="G21" s="6" t="s">
        <v>458</v>
      </c>
      <c r="H21" s="6" t="s">
        <v>459</v>
      </c>
    </row>
    <row r="22" spans="1:8" x14ac:dyDescent="0.25">
      <c r="A22" s="3" t="s">
        <v>460</v>
      </c>
      <c r="B22" s="6" t="s">
        <v>461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</row>
    <row r="23" spans="1:8" x14ac:dyDescent="0.25">
      <c r="A23" s="5" t="s">
        <v>462</v>
      </c>
      <c r="B23" s="6" t="s">
        <v>461</v>
      </c>
      <c r="C23" s="4" t="s">
        <v>463</v>
      </c>
      <c r="D23" s="4" t="s">
        <v>464</v>
      </c>
      <c r="E23" s="6" t="s">
        <v>465</v>
      </c>
      <c r="F23" s="4" t="s">
        <v>466</v>
      </c>
      <c r="G23" s="4" t="s">
        <v>467</v>
      </c>
      <c r="H23" s="4" t="s">
        <v>468</v>
      </c>
    </row>
    <row r="24" spans="1:8" x14ac:dyDescent="0.25">
      <c r="A24" s="20" t="s">
        <v>469</v>
      </c>
      <c r="B24" s="21"/>
      <c r="C24" s="21"/>
      <c r="D24" s="21"/>
      <c r="E24" s="21"/>
      <c r="F24" s="21"/>
      <c r="G24" s="21"/>
      <c r="H24" s="22"/>
    </row>
    <row r="25" spans="1:8" x14ac:dyDescent="0.25">
      <c r="A25" s="3" t="s">
        <v>470</v>
      </c>
      <c r="B25" s="6" t="s">
        <v>471</v>
      </c>
      <c r="C25" s="6" t="s">
        <v>472</v>
      </c>
      <c r="D25" s="6" t="s">
        <v>473</v>
      </c>
      <c r="E25" s="6" t="s">
        <v>474</v>
      </c>
      <c r="F25" s="6" t="s">
        <v>475</v>
      </c>
      <c r="G25" s="6" t="s">
        <v>476</v>
      </c>
      <c r="H25" s="6" t="s">
        <v>477</v>
      </c>
    </row>
    <row r="26" spans="1:8" x14ac:dyDescent="0.25">
      <c r="A26" s="3" t="s">
        <v>478</v>
      </c>
      <c r="B26" s="4" t="s">
        <v>479</v>
      </c>
      <c r="C26" s="4" t="s">
        <v>480</v>
      </c>
      <c r="D26" s="4" t="s">
        <v>481</v>
      </c>
      <c r="E26" s="4" t="s">
        <v>482</v>
      </c>
      <c r="F26" s="4" t="s">
        <v>483</v>
      </c>
      <c r="G26" s="4" t="s">
        <v>484</v>
      </c>
      <c r="H26" s="4">
        <v>3578.04</v>
      </c>
    </row>
    <row r="27" spans="1:8" x14ac:dyDescent="0.25">
      <c r="A27" s="3" t="s">
        <v>485</v>
      </c>
      <c r="B27" s="6" t="s">
        <v>486</v>
      </c>
      <c r="C27" s="6" t="s">
        <v>487</v>
      </c>
      <c r="D27" s="6" t="s">
        <v>488</v>
      </c>
      <c r="E27" s="6" t="s">
        <v>489</v>
      </c>
      <c r="F27" s="6" t="s">
        <v>490</v>
      </c>
      <c r="G27" s="6" t="s">
        <v>491</v>
      </c>
      <c r="H27" s="4">
        <v>0</v>
      </c>
    </row>
    <row r="28" spans="1:8" x14ac:dyDescent="0.25">
      <c r="A28" s="3" t="s">
        <v>492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</row>
    <row r="29" spans="1:8" x14ac:dyDescent="0.25">
      <c r="A29" s="3" t="s">
        <v>493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</row>
    <row r="30" spans="1:8" x14ac:dyDescent="0.25">
      <c r="A30" s="3" t="s">
        <v>494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</row>
    <row r="31" spans="1:8" x14ac:dyDescent="0.25">
      <c r="A31" s="3" t="s">
        <v>495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</row>
    <row r="32" spans="1:8" x14ac:dyDescent="0.25">
      <c r="A32" s="3" t="s">
        <v>496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</row>
    <row r="33" spans="1:8" x14ac:dyDescent="0.25">
      <c r="A33" s="3" t="s">
        <v>497</v>
      </c>
      <c r="B33" s="4" t="s">
        <v>498</v>
      </c>
      <c r="C33" s="4" t="s">
        <v>499</v>
      </c>
      <c r="D33" s="4" t="s">
        <v>500</v>
      </c>
      <c r="E33" s="4" t="s">
        <v>501</v>
      </c>
      <c r="F33" s="4" t="s">
        <v>502</v>
      </c>
      <c r="G33" s="4" t="s">
        <v>503</v>
      </c>
      <c r="H33" s="4" t="s">
        <v>504</v>
      </c>
    </row>
    <row r="34" spans="1:8" x14ac:dyDescent="0.25">
      <c r="A34" s="3" t="s">
        <v>505</v>
      </c>
      <c r="B34" s="6" t="s">
        <v>506</v>
      </c>
      <c r="C34" s="4" t="s">
        <v>507</v>
      </c>
      <c r="D34" s="6" t="s">
        <v>508</v>
      </c>
      <c r="E34" s="6" t="s">
        <v>509</v>
      </c>
      <c r="F34" s="6" t="s">
        <v>510</v>
      </c>
      <c r="G34" s="6" t="s">
        <v>511</v>
      </c>
      <c r="H34" s="6" t="s">
        <v>512</v>
      </c>
    </row>
    <row r="35" spans="1:8" x14ac:dyDescent="0.25">
      <c r="A35" s="5" t="s">
        <v>513</v>
      </c>
      <c r="B35" s="6" t="s">
        <v>514</v>
      </c>
      <c r="C35" s="4" t="s">
        <v>515</v>
      </c>
      <c r="D35" s="6" t="s">
        <v>516</v>
      </c>
      <c r="E35" s="6" t="s">
        <v>517</v>
      </c>
      <c r="F35" s="6" t="s">
        <v>518</v>
      </c>
      <c r="G35" s="6" t="s">
        <v>519</v>
      </c>
      <c r="H35" s="6" t="s">
        <v>520</v>
      </c>
    </row>
    <row r="36" spans="1:8" x14ac:dyDescent="0.25">
      <c r="A36" s="20" t="s">
        <v>521</v>
      </c>
      <c r="B36" s="21"/>
      <c r="C36" s="21"/>
      <c r="D36" s="21"/>
      <c r="E36" s="21"/>
      <c r="F36" s="21"/>
      <c r="G36" s="21"/>
      <c r="H36" s="22"/>
    </row>
    <row r="37" spans="1:8" x14ac:dyDescent="0.25">
      <c r="A37" s="3" t="s">
        <v>522</v>
      </c>
      <c r="B37" s="4" t="s">
        <v>523</v>
      </c>
      <c r="C37" s="4" t="s">
        <v>524</v>
      </c>
      <c r="D37" s="4" t="s">
        <v>525</v>
      </c>
      <c r="E37" s="4" t="s">
        <v>526</v>
      </c>
      <c r="F37" s="4" t="s">
        <v>527</v>
      </c>
      <c r="G37" s="4" t="s">
        <v>528</v>
      </c>
      <c r="H37" s="4" t="s">
        <v>529</v>
      </c>
    </row>
    <row r="38" spans="1:8" x14ac:dyDescent="0.25">
      <c r="A38" s="3" t="s">
        <v>530</v>
      </c>
      <c r="B38" s="6" t="s">
        <v>531</v>
      </c>
      <c r="C38" s="6" t="s">
        <v>532</v>
      </c>
      <c r="D38" s="6" t="s">
        <v>533</v>
      </c>
      <c r="E38" s="6" t="s">
        <v>534</v>
      </c>
      <c r="F38" s="6" t="s">
        <v>535</v>
      </c>
      <c r="G38" s="6" t="s">
        <v>536</v>
      </c>
      <c r="H38" s="6" t="s">
        <v>537</v>
      </c>
    </row>
    <row r="39" spans="1:8" x14ac:dyDescent="0.25">
      <c r="A39" s="3" t="s">
        <v>538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 t="s">
        <v>539</v>
      </c>
    </row>
    <row r="40" spans="1:8" x14ac:dyDescent="0.25">
      <c r="A40" s="3" t="s">
        <v>540</v>
      </c>
      <c r="B40" s="4" t="s">
        <v>79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</row>
    <row r="41" spans="1:8" x14ac:dyDescent="0.25">
      <c r="A41" s="3" t="s">
        <v>541</v>
      </c>
      <c r="B41" s="4">
        <v>0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</row>
    <row r="42" spans="1:8" x14ac:dyDescent="0.25">
      <c r="A42" s="3" t="s">
        <v>542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</row>
    <row r="43" spans="1:8" x14ac:dyDescent="0.25">
      <c r="A43" s="3" t="s">
        <v>543</v>
      </c>
      <c r="B43" s="4">
        <v>0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</row>
    <row r="44" spans="1:8" x14ac:dyDescent="0.25">
      <c r="A44" s="3" t="s">
        <v>544</v>
      </c>
      <c r="B44" s="6" t="s">
        <v>545</v>
      </c>
      <c r="C44" s="6" t="s">
        <v>546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</row>
    <row r="45" spans="1:8" x14ac:dyDescent="0.25">
      <c r="A45" s="3" t="s">
        <v>547</v>
      </c>
      <c r="B45" s="6" t="s">
        <v>548</v>
      </c>
      <c r="C45" s="4">
        <v>0</v>
      </c>
      <c r="D45" s="4">
        <v>0</v>
      </c>
      <c r="E45" s="6" t="s">
        <v>549</v>
      </c>
      <c r="F45" s="6" t="s">
        <v>550</v>
      </c>
      <c r="G45" s="4">
        <v>0</v>
      </c>
      <c r="H45" s="4">
        <v>0</v>
      </c>
    </row>
    <row r="46" spans="1:8" x14ac:dyDescent="0.25">
      <c r="A46" s="3" t="s">
        <v>551</v>
      </c>
      <c r="B46" s="6" t="s">
        <v>552</v>
      </c>
      <c r="C46" s="6" t="s">
        <v>553</v>
      </c>
      <c r="D46" s="6" t="s">
        <v>554</v>
      </c>
      <c r="E46" s="6" t="s">
        <v>555</v>
      </c>
      <c r="F46" s="6" t="s">
        <v>556</v>
      </c>
      <c r="G46" s="6" t="s">
        <v>557</v>
      </c>
      <c r="H46" s="6" t="s">
        <v>558</v>
      </c>
    </row>
    <row r="47" spans="1:8" x14ac:dyDescent="0.25">
      <c r="A47" s="3" t="s">
        <v>559</v>
      </c>
      <c r="B47" s="6" t="s">
        <v>560</v>
      </c>
      <c r="C47" s="6" t="s">
        <v>561</v>
      </c>
      <c r="D47" s="6" t="s">
        <v>562</v>
      </c>
      <c r="E47" s="6" t="s">
        <v>563</v>
      </c>
      <c r="F47" s="6" t="s">
        <v>564</v>
      </c>
      <c r="G47" s="4">
        <v>0</v>
      </c>
      <c r="H47" s="4">
        <v>0</v>
      </c>
    </row>
    <row r="48" spans="1:8" x14ac:dyDescent="0.25">
      <c r="A48" s="5" t="s">
        <v>565</v>
      </c>
      <c r="B48" s="4" t="s">
        <v>566</v>
      </c>
      <c r="C48" s="6" t="s">
        <v>567</v>
      </c>
      <c r="D48" s="6" t="s">
        <v>568</v>
      </c>
      <c r="E48" s="4" t="s">
        <v>569</v>
      </c>
      <c r="F48" s="6" t="s">
        <v>570</v>
      </c>
      <c r="G48" s="4" t="s">
        <v>571</v>
      </c>
      <c r="H48" s="4" t="s">
        <v>572</v>
      </c>
    </row>
    <row r="49" spans="1:8" x14ac:dyDescent="0.25">
      <c r="A49" s="5" t="s">
        <v>573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</row>
    <row r="50" spans="1:8" x14ac:dyDescent="0.25">
      <c r="A50" s="5" t="s">
        <v>574</v>
      </c>
      <c r="B50" s="4" t="s">
        <v>575</v>
      </c>
      <c r="C50" s="4" t="s">
        <v>576</v>
      </c>
      <c r="D50" s="4" t="s">
        <v>577</v>
      </c>
      <c r="E50" s="6" t="s">
        <v>578</v>
      </c>
      <c r="F50" s="6" t="s">
        <v>579</v>
      </c>
      <c r="G50" s="4" t="s">
        <v>580</v>
      </c>
      <c r="H50" s="4" t="s">
        <v>581</v>
      </c>
    </row>
    <row r="51" spans="1:8" x14ac:dyDescent="0.25">
      <c r="A51" s="5" t="s">
        <v>582</v>
      </c>
      <c r="B51" s="4" t="s">
        <v>197</v>
      </c>
      <c r="C51" s="4" t="s">
        <v>583</v>
      </c>
      <c r="D51" s="4" t="s">
        <v>584</v>
      </c>
      <c r="E51" s="4" t="s">
        <v>585</v>
      </c>
      <c r="F51" s="4" t="s">
        <v>586</v>
      </c>
      <c r="G51" s="4" t="s">
        <v>587</v>
      </c>
      <c r="H51" s="4" t="s">
        <v>588</v>
      </c>
    </row>
    <row r="52" spans="1:8" x14ac:dyDescent="0.25">
      <c r="A52" s="5" t="s">
        <v>589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</row>
    <row r="53" spans="1:8" ht="28.5" x14ac:dyDescent="0.25">
      <c r="A53" s="5" t="s">
        <v>590</v>
      </c>
      <c r="B53" s="4" t="s">
        <v>591</v>
      </c>
      <c r="C53" s="4" t="s">
        <v>592</v>
      </c>
      <c r="D53" s="4" t="s">
        <v>500</v>
      </c>
      <c r="E53" s="4" t="s">
        <v>593</v>
      </c>
      <c r="F53" s="4" t="s">
        <v>594</v>
      </c>
      <c r="G53" s="6" t="s">
        <v>595</v>
      </c>
      <c r="H53" s="4" t="s">
        <v>127</v>
      </c>
    </row>
    <row r="54" spans="1:8" x14ac:dyDescent="0.25">
      <c r="A54" s="5" t="s">
        <v>596</v>
      </c>
      <c r="B54" s="4" t="s">
        <v>42</v>
      </c>
      <c r="C54" s="4" t="s">
        <v>43</v>
      </c>
      <c r="D54" s="4" t="s">
        <v>44</v>
      </c>
      <c r="E54" s="4" t="s">
        <v>45</v>
      </c>
      <c r="F54" s="4" t="s">
        <v>597</v>
      </c>
      <c r="G54" s="4" t="s">
        <v>46</v>
      </c>
      <c r="H54" s="4" t="s">
        <v>47</v>
      </c>
    </row>
  </sheetData>
  <mergeCells count="3">
    <mergeCell ref="A2:H2"/>
    <mergeCell ref="A24:H24"/>
    <mergeCell ref="A36:H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"/>
  <sheetViews>
    <sheetView workbookViewId="0">
      <selection sqref="A1:XFD1048576"/>
    </sheetView>
  </sheetViews>
  <sheetFormatPr defaultColWidth="56.140625" defaultRowHeight="15" x14ac:dyDescent="0.25"/>
  <cols>
    <col min="2" max="3" width="11.7109375" bestFit="1" customWidth="1"/>
    <col min="4" max="5" width="12.42578125" bestFit="1" customWidth="1"/>
  </cols>
  <sheetData>
    <row r="1" spans="1:5" x14ac:dyDescent="0.25">
      <c r="A1" s="1" t="s">
        <v>34</v>
      </c>
      <c r="B1" s="2" t="s">
        <v>36</v>
      </c>
      <c r="C1" s="2" t="s">
        <v>38</v>
      </c>
      <c r="D1" s="2" t="s">
        <v>39</v>
      </c>
      <c r="E1" s="2" t="s">
        <v>40</v>
      </c>
    </row>
    <row r="2" spans="1:5" x14ac:dyDescent="0.25">
      <c r="A2" s="20" t="s">
        <v>41</v>
      </c>
      <c r="B2" s="21"/>
      <c r="C2" s="21"/>
      <c r="D2" s="21"/>
      <c r="E2" s="22"/>
    </row>
    <row r="3" spans="1:5" x14ac:dyDescent="0.25">
      <c r="A3" s="3" t="s">
        <v>5</v>
      </c>
      <c r="B3" s="4" t="s">
        <v>43</v>
      </c>
      <c r="C3" s="4" t="s">
        <v>45</v>
      </c>
      <c r="D3" s="4" t="s">
        <v>46</v>
      </c>
      <c r="E3" s="4" t="s">
        <v>47</v>
      </c>
    </row>
    <row r="4" spans="1:5" x14ac:dyDescent="0.25">
      <c r="A4" s="3" t="s">
        <v>48</v>
      </c>
      <c r="B4" s="4" t="s">
        <v>50</v>
      </c>
      <c r="C4" s="4" t="s">
        <v>52</v>
      </c>
      <c r="D4" s="4" t="s">
        <v>53</v>
      </c>
      <c r="E4" s="4" t="s">
        <v>54</v>
      </c>
    </row>
    <row r="5" spans="1:5" ht="28.5" x14ac:dyDescent="0.25">
      <c r="A5" s="3" t="s">
        <v>6</v>
      </c>
      <c r="B5" s="4">
        <v>0</v>
      </c>
      <c r="C5" s="4">
        <v>0</v>
      </c>
      <c r="D5" s="4">
        <v>0</v>
      </c>
      <c r="E5" s="4">
        <v>0</v>
      </c>
    </row>
    <row r="6" spans="1:5" x14ac:dyDescent="0.25">
      <c r="A6" s="3" t="s">
        <v>7</v>
      </c>
      <c r="B6" s="4">
        <v>0</v>
      </c>
      <c r="C6" s="4">
        <v>0</v>
      </c>
      <c r="D6" s="4">
        <v>0</v>
      </c>
      <c r="E6" s="4">
        <v>0</v>
      </c>
    </row>
    <row r="7" spans="1:5" x14ac:dyDescent="0.25">
      <c r="A7" s="3" t="s">
        <v>8</v>
      </c>
      <c r="B7" s="4">
        <v>0</v>
      </c>
      <c r="C7" s="4">
        <v>0</v>
      </c>
      <c r="D7" s="4">
        <v>0</v>
      </c>
      <c r="E7" s="4">
        <v>0</v>
      </c>
    </row>
    <row r="8" spans="1:5" x14ac:dyDescent="0.25">
      <c r="A8" s="3" t="s">
        <v>9</v>
      </c>
      <c r="B8" s="4">
        <v>0</v>
      </c>
      <c r="C8" s="4">
        <v>0</v>
      </c>
      <c r="D8" s="4">
        <v>0</v>
      </c>
      <c r="E8" s="4">
        <v>0</v>
      </c>
    </row>
    <row r="9" spans="1:5" x14ac:dyDescent="0.25">
      <c r="A9" s="3" t="s">
        <v>55</v>
      </c>
      <c r="B9" s="4" t="s">
        <v>57</v>
      </c>
      <c r="C9" s="4" t="s">
        <v>59</v>
      </c>
      <c r="D9" s="4" t="s">
        <v>60</v>
      </c>
      <c r="E9" s="4" t="s">
        <v>61</v>
      </c>
    </row>
    <row r="10" spans="1:5" x14ac:dyDescent="0.25">
      <c r="A10" s="3" t="s">
        <v>62</v>
      </c>
      <c r="B10" s="4" t="s">
        <v>64</v>
      </c>
      <c r="C10" s="4" t="s">
        <v>66</v>
      </c>
      <c r="D10" s="4" t="s">
        <v>67</v>
      </c>
      <c r="E10" s="4" t="s">
        <v>68</v>
      </c>
    </row>
    <row r="11" spans="1:5" x14ac:dyDescent="0.25">
      <c r="A11" s="3" t="s">
        <v>69</v>
      </c>
      <c r="B11" s="4" t="s">
        <v>71</v>
      </c>
      <c r="C11" s="4" t="s">
        <v>73</v>
      </c>
      <c r="D11" s="4" t="s">
        <v>74</v>
      </c>
      <c r="E11" s="4" t="s">
        <v>75</v>
      </c>
    </row>
    <row r="12" spans="1:5" x14ac:dyDescent="0.25">
      <c r="A12" s="3" t="s">
        <v>76</v>
      </c>
      <c r="B12" s="4">
        <v>0</v>
      </c>
      <c r="C12" s="4">
        <v>0</v>
      </c>
      <c r="D12" s="4">
        <v>0</v>
      </c>
      <c r="E12" s="4">
        <v>0</v>
      </c>
    </row>
    <row r="13" spans="1:5" x14ac:dyDescent="0.25">
      <c r="A13" s="3" t="s">
        <v>77</v>
      </c>
      <c r="B13" s="4" t="s">
        <v>79</v>
      </c>
      <c r="C13" s="4" t="s">
        <v>81</v>
      </c>
      <c r="D13" s="4" t="s">
        <v>82</v>
      </c>
      <c r="E13" s="4" t="s">
        <v>83</v>
      </c>
    </row>
    <row r="14" spans="1:5" x14ac:dyDescent="0.25">
      <c r="A14" s="3" t="s">
        <v>10</v>
      </c>
      <c r="B14" s="4">
        <v>0</v>
      </c>
      <c r="C14" s="4">
        <v>0</v>
      </c>
      <c r="D14" s="4">
        <v>0</v>
      </c>
      <c r="E14" s="4">
        <v>0</v>
      </c>
    </row>
    <row r="15" spans="1:5" x14ac:dyDescent="0.25">
      <c r="A15" s="5" t="s">
        <v>1</v>
      </c>
      <c r="B15" s="4" t="s">
        <v>85</v>
      </c>
      <c r="C15" s="4" t="s">
        <v>87</v>
      </c>
      <c r="D15" s="4" t="s">
        <v>88</v>
      </c>
      <c r="E15" s="4" t="s">
        <v>89</v>
      </c>
    </row>
    <row r="16" spans="1:5" x14ac:dyDescent="0.25">
      <c r="A16" s="20" t="s">
        <v>90</v>
      </c>
      <c r="B16" s="21"/>
      <c r="C16" s="21"/>
      <c r="D16" s="21"/>
      <c r="E16" s="22"/>
    </row>
    <row r="17" spans="1:5" x14ac:dyDescent="0.25">
      <c r="A17" s="3" t="s">
        <v>91</v>
      </c>
      <c r="B17" s="4" t="s">
        <v>93</v>
      </c>
      <c r="C17" s="4" t="s">
        <v>95</v>
      </c>
      <c r="D17" s="4" t="s">
        <v>96</v>
      </c>
      <c r="E17" s="4" t="s">
        <v>97</v>
      </c>
    </row>
    <row r="18" spans="1:5" x14ac:dyDescent="0.25">
      <c r="A18" s="3" t="s">
        <v>98</v>
      </c>
      <c r="B18" s="4">
        <v>0</v>
      </c>
      <c r="C18" s="4">
        <v>0</v>
      </c>
      <c r="D18" s="4">
        <v>0</v>
      </c>
      <c r="E18" s="4">
        <v>0</v>
      </c>
    </row>
    <row r="19" spans="1:5" x14ac:dyDescent="0.25">
      <c r="A19" s="3" t="s">
        <v>99</v>
      </c>
      <c r="B19" s="4" t="s">
        <v>101</v>
      </c>
      <c r="C19" s="4" t="s">
        <v>103</v>
      </c>
      <c r="D19" s="4" t="s">
        <v>104</v>
      </c>
      <c r="E19" s="4" t="s">
        <v>105</v>
      </c>
    </row>
    <row r="20" spans="1:5" x14ac:dyDescent="0.25">
      <c r="A20" s="3" t="s">
        <v>106</v>
      </c>
      <c r="B20" s="4">
        <v>0</v>
      </c>
      <c r="C20" s="4">
        <v>0</v>
      </c>
      <c r="D20" s="4">
        <v>0</v>
      </c>
      <c r="E20" s="4">
        <v>0</v>
      </c>
    </row>
    <row r="21" spans="1:5" x14ac:dyDescent="0.25">
      <c r="A21" s="3" t="s">
        <v>107</v>
      </c>
      <c r="B21" s="4" t="s">
        <v>109</v>
      </c>
      <c r="C21" s="4" t="s">
        <v>111</v>
      </c>
      <c r="D21" s="4" t="s">
        <v>112</v>
      </c>
      <c r="E21" s="4">
        <v>0</v>
      </c>
    </row>
    <row r="22" spans="1:5" x14ac:dyDescent="0.25">
      <c r="A22" s="3" t="s">
        <v>113</v>
      </c>
      <c r="B22" s="4">
        <v>0</v>
      </c>
      <c r="C22" s="4">
        <v>0</v>
      </c>
      <c r="D22" s="4">
        <v>0</v>
      </c>
      <c r="E22" s="4">
        <v>0</v>
      </c>
    </row>
    <row r="23" spans="1:5" x14ac:dyDescent="0.25">
      <c r="A23" s="3" t="s">
        <v>114</v>
      </c>
      <c r="B23" s="4" t="s">
        <v>109</v>
      </c>
      <c r="C23" s="4" t="s">
        <v>111</v>
      </c>
      <c r="D23" s="4" t="s">
        <v>112</v>
      </c>
      <c r="E23" s="4">
        <v>0</v>
      </c>
    </row>
    <row r="24" spans="1:5" x14ac:dyDescent="0.25">
      <c r="A24" s="3" t="s">
        <v>115</v>
      </c>
      <c r="B24" s="4">
        <v>0</v>
      </c>
      <c r="C24" s="4">
        <v>0</v>
      </c>
      <c r="D24" s="4">
        <v>0</v>
      </c>
      <c r="E24" s="4">
        <v>0</v>
      </c>
    </row>
    <row r="25" spans="1:5" x14ac:dyDescent="0.25">
      <c r="A25" s="3" t="s">
        <v>116</v>
      </c>
      <c r="B25" s="4">
        <v>0</v>
      </c>
      <c r="C25" s="4">
        <v>0</v>
      </c>
      <c r="D25" s="4">
        <v>0</v>
      </c>
      <c r="E25" s="4">
        <v>0</v>
      </c>
    </row>
    <row r="26" spans="1:5" ht="28.5" x14ac:dyDescent="0.25">
      <c r="A26" s="3" t="s">
        <v>117</v>
      </c>
      <c r="B26" s="4">
        <v>0</v>
      </c>
      <c r="C26" s="4">
        <v>0</v>
      </c>
      <c r="D26" s="4">
        <v>0</v>
      </c>
      <c r="E26" s="4">
        <v>0</v>
      </c>
    </row>
    <row r="27" spans="1:5" x14ac:dyDescent="0.25">
      <c r="A27" s="3" t="s">
        <v>118</v>
      </c>
      <c r="B27" s="4">
        <v>0</v>
      </c>
      <c r="C27" s="4">
        <v>0</v>
      </c>
      <c r="D27" s="4">
        <v>0</v>
      </c>
      <c r="E27" s="4">
        <v>0</v>
      </c>
    </row>
    <row r="28" spans="1:5" x14ac:dyDescent="0.25">
      <c r="A28" s="3" t="s">
        <v>119</v>
      </c>
      <c r="B28" s="4">
        <v>0</v>
      </c>
      <c r="C28" s="4">
        <v>0</v>
      </c>
      <c r="D28" s="4">
        <v>0</v>
      </c>
      <c r="E28" s="4">
        <v>0</v>
      </c>
    </row>
    <row r="29" spans="1:5" x14ac:dyDescent="0.25">
      <c r="A29" s="3" t="s">
        <v>120</v>
      </c>
      <c r="B29" s="4">
        <v>0</v>
      </c>
      <c r="C29" s="4">
        <v>0</v>
      </c>
      <c r="D29" s="4">
        <v>0</v>
      </c>
      <c r="E29" s="4">
        <v>0</v>
      </c>
    </row>
    <row r="30" spans="1:5" x14ac:dyDescent="0.25">
      <c r="A30" s="3" t="s">
        <v>121</v>
      </c>
      <c r="B30" s="4" t="s">
        <v>123</v>
      </c>
      <c r="C30" s="4" t="s">
        <v>125</v>
      </c>
      <c r="D30" s="4" t="s">
        <v>126</v>
      </c>
      <c r="E30" s="4" t="s">
        <v>127</v>
      </c>
    </row>
    <row r="31" spans="1:5" x14ac:dyDescent="0.25">
      <c r="A31" s="3" t="s">
        <v>128</v>
      </c>
      <c r="B31" s="4">
        <v>0</v>
      </c>
      <c r="C31" s="4">
        <v>0</v>
      </c>
      <c r="D31" s="4">
        <v>0</v>
      </c>
      <c r="E31" s="4">
        <v>0</v>
      </c>
    </row>
    <row r="32" spans="1:5" x14ac:dyDescent="0.25">
      <c r="A32" s="5" t="s">
        <v>129</v>
      </c>
      <c r="B32" s="4" t="s">
        <v>131</v>
      </c>
      <c r="C32" s="4" t="s">
        <v>133</v>
      </c>
      <c r="D32" s="4" t="s">
        <v>134</v>
      </c>
      <c r="E32" s="4" t="s">
        <v>135</v>
      </c>
    </row>
    <row r="33" spans="1:5" x14ac:dyDescent="0.25">
      <c r="A33" s="5" t="s">
        <v>136</v>
      </c>
      <c r="B33" s="4" t="s">
        <v>138</v>
      </c>
      <c r="C33" s="4" t="s">
        <v>140</v>
      </c>
      <c r="D33" s="4" t="s">
        <v>141</v>
      </c>
      <c r="E33" s="4" t="s">
        <v>142</v>
      </c>
    </row>
    <row r="34" spans="1:5" x14ac:dyDescent="0.25">
      <c r="A34" s="20" t="s">
        <v>143</v>
      </c>
      <c r="B34" s="21"/>
      <c r="C34" s="21"/>
      <c r="D34" s="21"/>
      <c r="E34" s="22"/>
    </row>
    <row r="35" spans="1:5" x14ac:dyDescent="0.25">
      <c r="A35" s="3" t="s">
        <v>144</v>
      </c>
      <c r="B35" s="4" t="s">
        <v>146</v>
      </c>
      <c r="C35" s="4" t="s">
        <v>148</v>
      </c>
      <c r="D35" s="4" t="s">
        <v>149</v>
      </c>
      <c r="E35" s="4" t="s">
        <v>150</v>
      </c>
    </row>
    <row r="36" spans="1:5" x14ac:dyDescent="0.25">
      <c r="A36" s="3" t="s">
        <v>151</v>
      </c>
      <c r="B36" s="4" t="s">
        <v>153</v>
      </c>
      <c r="C36" s="4">
        <v>0</v>
      </c>
      <c r="D36" s="4">
        <v>0</v>
      </c>
      <c r="E36" s="4">
        <v>0</v>
      </c>
    </row>
    <row r="37" spans="1:5" ht="28.5" x14ac:dyDescent="0.25">
      <c r="A37" s="3" t="s">
        <v>155</v>
      </c>
      <c r="B37" s="4">
        <v>0</v>
      </c>
      <c r="C37" s="4">
        <v>0</v>
      </c>
      <c r="D37" s="4">
        <v>0</v>
      </c>
      <c r="E37" s="4">
        <v>0</v>
      </c>
    </row>
    <row r="38" spans="1:5" x14ac:dyDescent="0.25">
      <c r="A38" s="3" t="s">
        <v>156</v>
      </c>
      <c r="B38" s="4">
        <v>0</v>
      </c>
      <c r="C38" s="4">
        <v>0</v>
      </c>
      <c r="D38" s="4">
        <v>0</v>
      </c>
      <c r="E38" s="4">
        <v>0</v>
      </c>
    </row>
    <row r="39" spans="1:5" x14ac:dyDescent="0.25">
      <c r="A39" s="3" t="s">
        <v>157</v>
      </c>
      <c r="B39" s="4" t="s">
        <v>159</v>
      </c>
      <c r="C39" s="4" t="s">
        <v>160</v>
      </c>
      <c r="D39" s="4" t="s">
        <v>161</v>
      </c>
      <c r="E39" s="4" t="s">
        <v>42</v>
      </c>
    </row>
    <row r="40" spans="1:5" x14ac:dyDescent="0.25">
      <c r="A40" s="3" t="s">
        <v>162</v>
      </c>
      <c r="B40" s="4" t="s">
        <v>164</v>
      </c>
      <c r="C40" s="4">
        <v>0</v>
      </c>
      <c r="D40" s="4">
        <v>0</v>
      </c>
      <c r="E40" s="4">
        <v>0</v>
      </c>
    </row>
    <row r="41" spans="1:5" x14ac:dyDescent="0.25">
      <c r="A41" s="3" t="s">
        <v>165</v>
      </c>
      <c r="B41" s="4" t="s">
        <v>167</v>
      </c>
      <c r="C41" s="4" t="s">
        <v>169</v>
      </c>
      <c r="D41" s="4" t="s">
        <v>170</v>
      </c>
      <c r="E41" s="4" t="s">
        <v>171</v>
      </c>
    </row>
    <row r="42" spans="1:5" x14ac:dyDescent="0.25">
      <c r="A42" s="3" t="s">
        <v>172</v>
      </c>
      <c r="B42" s="4">
        <v>0</v>
      </c>
      <c r="C42" s="4">
        <v>0</v>
      </c>
      <c r="D42" s="4" t="s">
        <v>173</v>
      </c>
      <c r="E42" s="4">
        <v>0</v>
      </c>
    </row>
    <row r="43" spans="1:5" x14ac:dyDescent="0.25">
      <c r="A43" s="3" t="s">
        <v>174</v>
      </c>
      <c r="B43" s="4" t="s">
        <v>176</v>
      </c>
      <c r="C43" s="4">
        <v>0</v>
      </c>
      <c r="D43" s="4">
        <v>0</v>
      </c>
      <c r="E43" s="4">
        <v>0</v>
      </c>
    </row>
    <row r="44" spans="1:5" x14ac:dyDescent="0.25">
      <c r="A44" s="3" t="s">
        <v>178</v>
      </c>
      <c r="B44" s="4">
        <v>0</v>
      </c>
      <c r="C44" s="4" t="s">
        <v>180</v>
      </c>
      <c r="D44" s="4" t="s">
        <v>181</v>
      </c>
      <c r="E44" s="4" t="s">
        <v>182</v>
      </c>
    </row>
    <row r="45" spans="1:5" x14ac:dyDescent="0.25">
      <c r="A45" s="5" t="s">
        <v>3</v>
      </c>
      <c r="B45" s="4" t="s">
        <v>184</v>
      </c>
      <c r="C45" s="4" t="s">
        <v>186</v>
      </c>
      <c r="D45" s="4" t="s">
        <v>187</v>
      </c>
      <c r="E45" s="4" t="s">
        <v>188</v>
      </c>
    </row>
    <row r="46" spans="1:5" x14ac:dyDescent="0.25">
      <c r="A46" s="5" t="s">
        <v>189</v>
      </c>
      <c r="B46" s="4" t="s">
        <v>191</v>
      </c>
      <c r="C46" s="4" t="s">
        <v>193</v>
      </c>
      <c r="D46" s="6" t="s">
        <v>194</v>
      </c>
      <c r="E46" s="6" t="s">
        <v>195</v>
      </c>
    </row>
    <row r="47" spans="1:5" x14ac:dyDescent="0.25">
      <c r="A47" s="5" t="s">
        <v>196</v>
      </c>
      <c r="B47" s="4" t="s">
        <v>198</v>
      </c>
      <c r="C47" s="4" t="s">
        <v>200</v>
      </c>
      <c r="D47" s="4" t="s">
        <v>201</v>
      </c>
      <c r="E47" s="4" t="s">
        <v>202</v>
      </c>
    </row>
    <row r="48" spans="1:5" x14ac:dyDescent="0.25">
      <c r="A48" s="20" t="s">
        <v>203</v>
      </c>
      <c r="B48" s="21"/>
      <c r="C48" s="21"/>
      <c r="D48" s="21"/>
      <c r="E48" s="22"/>
    </row>
    <row r="49" spans="1:5" x14ac:dyDescent="0.25">
      <c r="A49" s="3" t="s">
        <v>204</v>
      </c>
      <c r="B49" s="4" t="s">
        <v>205</v>
      </c>
      <c r="C49" s="4">
        <v>0</v>
      </c>
      <c r="D49" s="4">
        <v>0</v>
      </c>
      <c r="E49" s="4">
        <v>0</v>
      </c>
    </row>
    <row r="50" spans="1:5" x14ac:dyDescent="0.25">
      <c r="A50" s="3" t="s">
        <v>206</v>
      </c>
      <c r="B50" s="4" t="s">
        <v>208</v>
      </c>
      <c r="C50" s="4">
        <v>0</v>
      </c>
      <c r="D50" s="4">
        <v>0</v>
      </c>
      <c r="E50" s="4">
        <v>0</v>
      </c>
    </row>
    <row r="51" spans="1:5" ht="28.5" x14ac:dyDescent="0.25">
      <c r="A51" s="3" t="s">
        <v>210</v>
      </c>
      <c r="B51" s="4">
        <v>0</v>
      </c>
      <c r="C51" s="4">
        <v>0</v>
      </c>
      <c r="D51" s="4">
        <v>0</v>
      </c>
      <c r="E51" s="4">
        <v>0</v>
      </c>
    </row>
    <row r="52" spans="1:5" x14ac:dyDescent="0.25">
      <c r="A52" s="3" t="s">
        <v>211</v>
      </c>
      <c r="B52" s="4">
        <v>0</v>
      </c>
      <c r="C52" s="4">
        <v>0</v>
      </c>
      <c r="D52" s="4">
        <v>0</v>
      </c>
      <c r="E52" s="4">
        <v>0</v>
      </c>
    </row>
    <row r="53" spans="1:5" x14ac:dyDescent="0.25">
      <c r="A53" s="3" t="s">
        <v>212</v>
      </c>
      <c r="B53" s="4">
        <v>0</v>
      </c>
      <c r="C53" s="4">
        <v>0</v>
      </c>
      <c r="D53" s="4">
        <v>0</v>
      </c>
      <c r="E53" s="4">
        <v>0</v>
      </c>
    </row>
    <row r="54" spans="1:5" x14ac:dyDescent="0.25">
      <c r="A54" s="3" t="s">
        <v>213</v>
      </c>
      <c r="B54" s="4" t="s">
        <v>215</v>
      </c>
      <c r="C54" s="4">
        <v>0</v>
      </c>
      <c r="D54" s="4">
        <v>0</v>
      </c>
      <c r="E54" s="4">
        <v>0</v>
      </c>
    </row>
    <row r="55" spans="1:5" x14ac:dyDescent="0.25">
      <c r="A55" s="3" t="s">
        <v>217</v>
      </c>
      <c r="B55" s="4" t="s">
        <v>219</v>
      </c>
      <c r="C55" s="4" t="s">
        <v>221</v>
      </c>
      <c r="D55" s="4" t="s">
        <v>222</v>
      </c>
      <c r="E55" s="4" t="s">
        <v>223</v>
      </c>
    </row>
    <row r="56" spans="1:5" x14ac:dyDescent="0.25">
      <c r="A56" s="5" t="s">
        <v>14</v>
      </c>
      <c r="B56" s="4" t="s">
        <v>225</v>
      </c>
      <c r="C56" s="4" t="s">
        <v>221</v>
      </c>
      <c r="D56" s="4" t="s">
        <v>222</v>
      </c>
      <c r="E56" s="4" t="s">
        <v>223</v>
      </c>
    </row>
    <row r="57" spans="1:5" x14ac:dyDescent="0.25">
      <c r="A57" s="5" t="s">
        <v>22</v>
      </c>
      <c r="B57" s="4" t="s">
        <v>84</v>
      </c>
      <c r="C57" s="4" t="s">
        <v>186</v>
      </c>
      <c r="D57" s="4" t="s">
        <v>187</v>
      </c>
      <c r="E57" s="4" t="s">
        <v>188</v>
      </c>
    </row>
    <row r="58" spans="1:5" x14ac:dyDescent="0.25">
      <c r="A58" s="20" t="s">
        <v>229</v>
      </c>
      <c r="B58" s="21"/>
      <c r="C58" s="21"/>
      <c r="D58" s="21"/>
      <c r="E58" s="22"/>
    </row>
    <row r="59" spans="1:5" x14ac:dyDescent="0.25">
      <c r="A59" s="3" t="s">
        <v>230</v>
      </c>
      <c r="B59" s="4">
        <v>8957.7999999999993</v>
      </c>
      <c r="C59" s="4" t="s">
        <v>233</v>
      </c>
      <c r="D59" s="4" t="s">
        <v>234</v>
      </c>
      <c r="E59" s="4" t="s">
        <v>235</v>
      </c>
    </row>
    <row r="60" spans="1:5" x14ac:dyDescent="0.25">
      <c r="A60" s="3" t="s">
        <v>236</v>
      </c>
      <c r="B60" s="4" t="s">
        <v>238</v>
      </c>
      <c r="C60" s="4" t="s">
        <v>200</v>
      </c>
      <c r="D60" s="4" t="s">
        <v>240</v>
      </c>
      <c r="E60" s="4" t="s">
        <v>241</v>
      </c>
    </row>
    <row r="61" spans="1:5" x14ac:dyDescent="0.25">
      <c r="A61" s="3" t="s">
        <v>242</v>
      </c>
      <c r="B61" s="4">
        <v>0</v>
      </c>
      <c r="C61" s="4">
        <v>0</v>
      </c>
      <c r="D61" s="4">
        <v>0</v>
      </c>
      <c r="E61" s="4">
        <v>0</v>
      </c>
    </row>
    <row r="62" spans="1:5" x14ac:dyDescent="0.25">
      <c r="A62" s="3" t="s">
        <v>243</v>
      </c>
      <c r="B62" s="4">
        <v>0</v>
      </c>
      <c r="C62" s="4">
        <v>0</v>
      </c>
      <c r="D62" s="4">
        <v>0</v>
      </c>
      <c r="E62" s="4">
        <v>0</v>
      </c>
    </row>
    <row r="63" spans="1:5" x14ac:dyDescent="0.25">
      <c r="A63" s="3" t="s">
        <v>244</v>
      </c>
      <c r="B63" s="4" t="s">
        <v>238</v>
      </c>
      <c r="C63" s="4" t="s">
        <v>200</v>
      </c>
      <c r="D63" s="4" t="s">
        <v>240</v>
      </c>
      <c r="E63" s="4" t="s">
        <v>241</v>
      </c>
    </row>
    <row r="64" spans="1:5" x14ac:dyDescent="0.25">
      <c r="A64" s="3" t="s">
        <v>245</v>
      </c>
      <c r="B64" s="4">
        <v>0</v>
      </c>
      <c r="C64" s="4">
        <v>0</v>
      </c>
      <c r="D64" s="4">
        <v>0</v>
      </c>
      <c r="E64" s="4">
        <v>0</v>
      </c>
    </row>
    <row r="65" spans="1:5" x14ac:dyDescent="0.25">
      <c r="A65" s="3" t="s">
        <v>246</v>
      </c>
      <c r="B65" s="4">
        <v>0</v>
      </c>
      <c r="C65" s="4">
        <v>0</v>
      </c>
      <c r="D65" s="4">
        <v>0</v>
      </c>
      <c r="E65" s="4">
        <v>0</v>
      </c>
    </row>
    <row r="66" spans="1:5" x14ac:dyDescent="0.25">
      <c r="A66" s="3" t="s">
        <v>247</v>
      </c>
      <c r="B66" s="4" t="s">
        <v>249</v>
      </c>
      <c r="C66" s="4" t="s">
        <v>200</v>
      </c>
      <c r="D66" s="4" t="s">
        <v>251</v>
      </c>
      <c r="E66" s="4" t="s">
        <v>252</v>
      </c>
    </row>
    <row r="67" spans="1:5" x14ac:dyDescent="0.25">
      <c r="A67" s="3" t="s">
        <v>253</v>
      </c>
      <c r="B67" s="4">
        <v>0</v>
      </c>
      <c r="C67" s="4">
        <v>0</v>
      </c>
      <c r="D67" s="4">
        <v>0</v>
      </c>
      <c r="E67" s="4">
        <v>0</v>
      </c>
    </row>
    <row r="68" spans="1:5" x14ac:dyDescent="0.25">
      <c r="A68" s="3" t="s">
        <v>254</v>
      </c>
      <c r="B68" s="4">
        <v>0</v>
      </c>
      <c r="C68" s="4">
        <v>0</v>
      </c>
      <c r="D68" s="4">
        <v>0</v>
      </c>
      <c r="E68" s="4">
        <v>0</v>
      </c>
    </row>
    <row r="69" spans="1:5" x14ac:dyDescent="0.25">
      <c r="A69" s="5" t="s">
        <v>16</v>
      </c>
      <c r="B69" s="4" t="s">
        <v>249</v>
      </c>
      <c r="C69" s="4" t="s">
        <v>200</v>
      </c>
      <c r="D69" s="4" t="s">
        <v>251</v>
      </c>
      <c r="E69" s="4" t="s">
        <v>252</v>
      </c>
    </row>
    <row r="70" spans="1:5" x14ac:dyDescent="0.25">
      <c r="A70" s="5" t="s">
        <v>255</v>
      </c>
      <c r="B70" s="4" t="s">
        <v>138</v>
      </c>
      <c r="C70" s="4" t="s">
        <v>140</v>
      </c>
      <c r="D70" s="4" t="s">
        <v>141</v>
      </c>
      <c r="E70" s="4" t="s">
        <v>142</v>
      </c>
    </row>
  </sheetData>
  <mergeCells count="5">
    <mergeCell ref="A2:E2"/>
    <mergeCell ref="A16:E16"/>
    <mergeCell ref="A34:E34"/>
    <mergeCell ref="A48:E48"/>
    <mergeCell ref="A58:E5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E34"/>
  <sheetViews>
    <sheetView workbookViewId="0">
      <selection sqref="A1:XFD1048576"/>
    </sheetView>
  </sheetViews>
  <sheetFormatPr defaultColWidth="67.85546875" defaultRowHeight="15" x14ac:dyDescent="0.25"/>
  <cols>
    <col min="1" max="1" width="31.7109375" bestFit="1" customWidth="1"/>
    <col min="2" max="5" width="12.42578125" bestFit="1" customWidth="1"/>
  </cols>
  <sheetData>
    <row r="1" spans="1:5" x14ac:dyDescent="0.25">
      <c r="A1" s="1" t="s">
        <v>34</v>
      </c>
      <c r="B1" s="2" t="s">
        <v>36</v>
      </c>
      <c r="C1" s="2" t="s">
        <v>38</v>
      </c>
      <c r="D1" s="2" t="s">
        <v>39</v>
      </c>
      <c r="E1" s="2" t="s">
        <v>40</v>
      </c>
    </row>
    <row r="2" spans="1:5" x14ac:dyDescent="0.25">
      <c r="A2" s="3" t="s">
        <v>19</v>
      </c>
      <c r="B2" s="4" t="s">
        <v>257</v>
      </c>
      <c r="C2" s="4" t="s">
        <v>259</v>
      </c>
      <c r="D2" s="4" t="s">
        <v>260</v>
      </c>
      <c r="E2" s="4" t="s">
        <v>261</v>
      </c>
    </row>
    <row r="3" spans="1:5" x14ac:dyDescent="0.25">
      <c r="A3" s="3" t="s">
        <v>262</v>
      </c>
      <c r="B3" s="6" t="s">
        <v>264</v>
      </c>
      <c r="C3" s="6" t="s">
        <v>266</v>
      </c>
      <c r="D3" s="6" t="s">
        <v>267</v>
      </c>
      <c r="E3" s="6" t="s">
        <v>268</v>
      </c>
    </row>
    <row r="4" spans="1:5" x14ac:dyDescent="0.25">
      <c r="A4" s="3" t="s">
        <v>20</v>
      </c>
      <c r="B4" s="4" t="s">
        <v>58</v>
      </c>
      <c r="C4" s="4" t="s">
        <v>256</v>
      </c>
      <c r="D4" s="4" t="s">
        <v>271</v>
      </c>
      <c r="E4" s="4" t="s">
        <v>272</v>
      </c>
    </row>
    <row r="5" spans="1:5" x14ac:dyDescent="0.25">
      <c r="A5" s="3" t="s">
        <v>273</v>
      </c>
      <c r="B5" s="4" t="s">
        <v>275</v>
      </c>
      <c r="C5" s="6" t="s">
        <v>277</v>
      </c>
      <c r="D5" s="4" t="s">
        <v>278</v>
      </c>
      <c r="E5" s="6" t="s">
        <v>279</v>
      </c>
    </row>
    <row r="6" spans="1:5" x14ac:dyDescent="0.25">
      <c r="A6" s="3" t="s">
        <v>280</v>
      </c>
      <c r="B6" s="6" t="s">
        <v>282</v>
      </c>
      <c r="C6" s="6" t="s">
        <v>284</v>
      </c>
      <c r="D6" s="6" t="s">
        <v>285</v>
      </c>
      <c r="E6" s="6" t="s">
        <v>286</v>
      </c>
    </row>
    <row r="7" spans="1:5" x14ac:dyDescent="0.25">
      <c r="A7" s="3" t="s">
        <v>287</v>
      </c>
      <c r="B7" s="6" t="s">
        <v>289</v>
      </c>
      <c r="C7" s="6" t="s">
        <v>291</v>
      </c>
      <c r="D7" s="6" t="s">
        <v>292</v>
      </c>
      <c r="E7" s="6" t="s">
        <v>293</v>
      </c>
    </row>
    <row r="8" spans="1:5" x14ac:dyDescent="0.25">
      <c r="A8" s="3" t="s">
        <v>294</v>
      </c>
      <c r="B8" s="4">
        <v>0</v>
      </c>
      <c r="C8" s="4">
        <v>0</v>
      </c>
      <c r="D8" s="4">
        <v>0</v>
      </c>
      <c r="E8" s="4">
        <v>0</v>
      </c>
    </row>
    <row r="9" spans="1:5" x14ac:dyDescent="0.25">
      <c r="A9" s="3" t="s">
        <v>295</v>
      </c>
      <c r="B9" s="4">
        <v>0</v>
      </c>
      <c r="C9" s="4">
        <v>0</v>
      </c>
      <c r="D9" s="4">
        <v>0</v>
      </c>
      <c r="E9" s="4">
        <v>0</v>
      </c>
    </row>
    <row r="10" spans="1:5" x14ac:dyDescent="0.25">
      <c r="A10" s="3" t="s">
        <v>296</v>
      </c>
      <c r="B10" s="4">
        <v>0</v>
      </c>
      <c r="C10" s="4">
        <v>0</v>
      </c>
      <c r="D10" s="4">
        <v>0</v>
      </c>
      <c r="E10" s="4">
        <v>0</v>
      </c>
    </row>
    <row r="11" spans="1:5" x14ac:dyDescent="0.25">
      <c r="A11" s="3" t="s">
        <v>297</v>
      </c>
      <c r="B11" s="6" t="s">
        <v>298</v>
      </c>
      <c r="C11" s="4">
        <v>0</v>
      </c>
      <c r="D11" s="4">
        <v>0</v>
      </c>
      <c r="E11" s="4">
        <v>0</v>
      </c>
    </row>
    <row r="12" spans="1:5" x14ac:dyDescent="0.25">
      <c r="A12" s="3" t="s">
        <v>299</v>
      </c>
      <c r="B12" s="4">
        <v>0</v>
      </c>
      <c r="C12" s="4">
        <v>0</v>
      </c>
      <c r="D12" s="4">
        <v>0</v>
      </c>
      <c r="E12" s="4">
        <v>0</v>
      </c>
    </row>
    <row r="13" spans="1:5" x14ac:dyDescent="0.25">
      <c r="A13" s="3" t="s">
        <v>300</v>
      </c>
      <c r="B13" s="4">
        <v>0</v>
      </c>
      <c r="C13" s="4">
        <v>0</v>
      </c>
      <c r="D13" s="4">
        <v>0</v>
      </c>
      <c r="E13" s="4">
        <v>0</v>
      </c>
    </row>
    <row r="14" spans="1:5" x14ac:dyDescent="0.25">
      <c r="A14" s="3" t="s">
        <v>301</v>
      </c>
      <c r="B14" s="4">
        <v>0</v>
      </c>
      <c r="C14" s="4">
        <v>0</v>
      </c>
      <c r="D14" s="4">
        <v>0</v>
      </c>
      <c r="E14" s="4">
        <v>0</v>
      </c>
    </row>
    <row r="15" spans="1:5" x14ac:dyDescent="0.25">
      <c r="A15" s="3" t="s">
        <v>302</v>
      </c>
      <c r="B15" s="4" t="s">
        <v>304</v>
      </c>
      <c r="C15" s="4" t="s">
        <v>306</v>
      </c>
      <c r="D15" s="4" t="s">
        <v>307</v>
      </c>
      <c r="E15" s="4" t="s">
        <v>308</v>
      </c>
    </row>
    <row r="16" spans="1:5" x14ac:dyDescent="0.25">
      <c r="A16" s="3" t="s">
        <v>309</v>
      </c>
      <c r="B16" s="4">
        <v>0</v>
      </c>
      <c r="C16" s="4">
        <v>0</v>
      </c>
      <c r="D16" s="4">
        <v>0</v>
      </c>
      <c r="E16" s="4">
        <v>0</v>
      </c>
    </row>
    <row r="17" spans="1:5" x14ac:dyDescent="0.25">
      <c r="A17" s="3" t="s">
        <v>310</v>
      </c>
      <c r="B17" s="4">
        <v>0</v>
      </c>
      <c r="C17" s="4">
        <v>0</v>
      </c>
      <c r="D17" s="4">
        <v>0</v>
      </c>
      <c r="E17" s="4">
        <v>0</v>
      </c>
    </row>
    <row r="18" spans="1:5" x14ac:dyDescent="0.25">
      <c r="A18" s="3" t="s">
        <v>311</v>
      </c>
      <c r="B18" s="6" t="s">
        <v>313</v>
      </c>
      <c r="C18" s="6" t="s">
        <v>315</v>
      </c>
      <c r="D18" s="6" t="s">
        <v>316</v>
      </c>
      <c r="E18" s="6" t="s">
        <v>317</v>
      </c>
    </row>
    <row r="19" spans="1:5" x14ac:dyDescent="0.25">
      <c r="A19" s="3" t="s">
        <v>318</v>
      </c>
      <c r="B19" s="4">
        <v>0</v>
      </c>
      <c r="C19" s="4">
        <v>0</v>
      </c>
      <c r="D19" s="4">
        <v>0</v>
      </c>
      <c r="E19" s="4">
        <v>0</v>
      </c>
    </row>
    <row r="20" spans="1:5" x14ac:dyDescent="0.25">
      <c r="A20" s="3" t="s">
        <v>319</v>
      </c>
      <c r="B20" s="4" t="s">
        <v>321</v>
      </c>
      <c r="C20" s="4" t="s">
        <v>323</v>
      </c>
      <c r="D20" s="4" t="s">
        <v>324</v>
      </c>
      <c r="E20" s="4" t="s">
        <v>325</v>
      </c>
    </row>
    <row r="21" spans="1:5" x14ac:dyDescent="0.25">
      <c r="A21" s="3" t="s">
        <v>326</v>
      </c>
      <c r="B21" s="6" t="s">
        <v>328</v>
      </c>
      <c r="C21" s="6" t="s">
        <v>330</v>
      </c>
      <c r="D21" s="6" t="s">
        <v>331</v>
      </c>
      <c r="E21" s="4" t="s">
        <v>332</v>
      </c>
    </row>
    <row r="22" spans="1:5" x14ac:dyDescent="0.25">
      <c r="A22" s="3" t="s">
        <v>333</v>
      </c>
      <c r="B22" s="6" t="s">
        <v>335</v>
      </c>
      <c r="C22" s="6" t="s">
        <v>337</v>
      </c>
      <c r="D22" s="6" t="s">
        <v>338</v>
      </c>
      <c r="E22" s="4" t="s">
        <v>339</v>
      </c>
    </row>
    <row r="23" spans="1:5" x14ac:dyDescent="0.25">
      <c r="A23" s="3" t="s">
        <v>13</v>
      </c>
      <c r="B23" s="4" t="s">
        <v>341</v>
      </c>
      <c r="C23" s="4" t="s">
        <v>343</v>
      </c>
      <c r="D23" s="4" t="s">
        <v>344</v>
      </c>
      <c r="E23" s="4" t="s">
        <v>345</v>
      </c>
    </row>
    <row r="24" spans="1:5" x14ac:dyDescent="0.25">
      <c r="A24" s="3" t="s">
        <v>346</v>
      </c>
      <c r="B24" s="4" t="s">
        <v>341</v>
      </c>
      <c r="C24" s="4" t="s">
        <v>343</v>
      </c>
      <c r="D24" s="4" t="s">
        <v>344</v>
      </c>
      <c r="E24" s="4" t="s">
        <v>345</v>
      </c>
    </row>
    <row r="25" spans="1:5" x14ac:dyDescent="0.25">
      <c r="A25" s="3" t="s">
        <v>347</v>
      </c>
      <c r="B25" s="4">
        <v>0</v>
      </c>
      <c r="C25" s="4">
        <v>0</v>
      </c>
      <c r="D25" s="4">
        <v>0</v>
      </c>
      <c r="E25" s="4">
        <v>0</v>
      </c>
    </row>
    <row r="26" spans="1:5" x14ac:dyDescent="0.25">
      <c r="A26" s="3" t="s">
        <v>348</v>
      </c>
      <c r="B26" s="4">
        <v>0</v>
      </c>
      <c r="C26" s="4">
        <v>0</v>
      </c>
      <c r="D26" s="4">
        <v>0</v>
      </c>
      <c r="E26" s="4">
        <v>0</v>
      </c>
    </row>
    <row r="27" spans="1:5" x14ac:dyDescent="0.25">
      <c r="A27" s="3" t="s">
        <v>349</v>
      </c>
      <c r="B27" s="4">
        <v>0</v>
      </c>
      <c r="C27" s="4">
        <v>0</v>
      </c>
      <c r="D27" s="4">
        <v>0</v>
      </c>
      <c r="E27" s="4">
        <v>0</v>
      </c>
    </row>
    <row r="28" spans="1:5" x14ac:dyDescent="0.25">
      <c r="A28" s="20" t="s">
        <v>350</v>
      </c>
      <c r="B28" s="21"/>
      <c r="C28" s="21"/>
      <c r="D28" s="21"/>
      <c r="E28" s="22"/>
    </row>
    <row r="29" spans="1:5" x14ac:dyDescent="0.25">
      <c r="A29" s="3" t="s">
        <v>351</v>
      </c>
      <c r="B29" s="4">
        <v>0.02</v>
      </c>
      <c r="C29" s="4">
        <v>0</v>
      </c>
      <c r="D29" s="4">
        <v>0</v>
      </c>
      <c r="E29" s="4">
        <v>0</v>
      </c>
    </row>
    <row r="30" spans="1:5" x14ac:dyDescent="0.25">
      <c r="A30" s="3" t="s">
        <v>352</v>
      </c>
      <c r="B30" s="4">
        <v>0.02</v>
      </c>
      <c r="C30" s="4">
        <v>0</v>
      </c>
      <c r="D30" s="4">
        <v>0</v>
      </c>
      <c r="E30" s="4">
        <v>0</v>
      </c>
    </row>
    <row r="31" spans="1:5" x14ac:dyDescent="0.25">
      <c r="A31" s="3" t="s">
        <v>353</v>
      </c>
      <c r="B31" s="6" t="s">
        <v>355</v>
      </c>
      <c r="C31" s="6" t="s">
        <v>357</v>
      </c>
      <c r="D31" s="4" t="s">
        <v>358</v>
      </c>
      <c r="E31" s="6" t="s">
        <v>359</v>
      </c>
    </row>
    <row r="32" spans="1:5" x14ac:dyDescent="0.25">
      <c r="A32" s="3" t="s">
        <v>360</v>
      </c>
      <c r="B32" s="4">
        <v>0</v>
      </c>
      <c r="C32" s="4" t="s">
        <v>362</v>
      </c>
      <c r="D32" s="4" t="s">
        <v>363</v>
      </c>
      <c r="E32" s="6" t="s">
        <v>364</v>
      </c>
    </row>
    <row r="33" spans="1:5" x14ac:dyDescent="0.25">
      <c r="A33" s="3" t="s">
        <v>365</v>
      </c>
      <c r="B33" s="4" t="s">
        <v>367</v>
      </c>
      <c r="C33" s="4" t="s">
        <v>362</v>
      </c>
      <c r="D33" s="4" t="s">
        <v>363</v>
      </c>
      <c r="E33" s="6" t="s">
        <v>364</v>
      </c>
    </row>
    <row r="34" spans="1:5" x14ac:dyDescent="0.25">
      <c r="A34" s="3" t="s">
        <v>368</v>
      </c>
      <c r="B34" s="4">
        <v>0</v>
      </c>
      <c r="C34" s="4">
        <v>0</v>
      </c>
      <c r="D34" s="4">
        <v>0</v>
      </c>
      <c r="E34" s="4">
        <v>0</v>
      </c>
    </row>
  </sheetData>
  <mergeCells count="1">
    <mergeCell ref="A28: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Math</vt:lpstr>
      <vt:lpstr>Ratios</vt:lpstr>
      <vt:lpstr>Stock Price</vt:lpstr>
      <vt:lpstr>бухгалтерский баланс Q</vt:lpstr>
      <vt:lpstr>отчет о прибылях Q (2)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2021-01-05T14:42:06Z</dcterms:modified>
  <cp:category/>
  <cp:contentStatus/>
</cp:coreProperties>
</file>