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228DC7B1-ACF7-44BC-B09E-5BE667263271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10" r:id="rId1"/>
    <sheet name="Ratios" sheetId="7" r:id="rId2"/>
    <sheet name="Stock Price" sheetId="9" r:id="rId3"/>
    <sheet name="бухгалтерский баланс Q" sheetId="2" r:id="rId4"/>
    <sheet name="отчет о прибылях Q (2)" sheetId="8" r:id="rId5"/>
    <sheet name="отчет о прибылях Q" sheetId="4" r:id="rId6"/>
    <sheet name="движение денежных средств Q" sheetId="6" r:id="rId7"/>
    <sheet name="бухгалтерский баланс Y" sheetId="1" r:id="rId8"/>
    <sheet name="отчет о прибылях Y" sheetId="3" r:id="rId9"/>
    <sheet name="движение денежных средств Y" sheetId="5" r:id="rId10"/>
  </sheets>
  <calcPr calcId="191028"/>
  <pivotCaches>
    <pivotCache cacheId="49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9" l="1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D2" i="9"/>
  <c r="E2" i="9" s="1"/>
  <c r="C2" i="9"/>
  <c r="I31" i="7"/>
  <c r="H31" i="7"/>
  <c r="G31" i="7"/>
  <c r="F31" i="7"/>
  <c r="E31" i="7"/>
  <c r="D31" i="7"/>
  <c r="C31" i="7"/>
  <c r="B31" i="7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G26" i="7"/>
  <c r="E26" i="7"/>
  <c r="I24" i="7"/>
  <c r="H24" i="7"/>
  <c r="G24" i="7"/>
  <c r="F24" i="7"/>
  <c r="E24" i="7"/>
  <c r="D24" i="7"/>
  <c r="C24" i="7"/>
  <c r="B24" i="7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I17" i="7"/>
  <c r="I18" i="7" s="1"/>
  <c r="H17" i="7"/>
  <c r="H18" i="7" s="1"/>
  <c r="G18" i="7"/>
  <c r="F18" i="7"/>
  <c r="E18" i="7"/>
  <c r="D18" i="7"/>
  <c r="C18" i="7"/>
  <c r="B18" i="7"/>
  <c r="I22" i="7"/>
  <c r="H22" i="7"/>
  <c r="G15" i="7"/>
  <c r="G22" i="7" s="1"/>
  <c r="F22" i="7"/>
  <c r="E15" i="7"/>
  <c r="E22" i="7" s="1"/>
  <c r="D22" i="7"/>
  <c r="C22" i="7"/>
  <c r="B22" i="7"/>
  <c r="I10" i="7"/>
  <c r="H10" i="7"/>
  <c r="G10" i="7"/>
  <c r="F10" i="7"/>
  <c r="E10" i="7"/>
  <c r="D10" i="7"/>
  <c r="C10" i="7"/>
  <c r="B10" i="7"/>
  <c r="G8" i="7"/>
  <c r="F8" i="7"/>
  <c r="E8" i="7"/>
  <c r="B8" i="7"/>
  <c r="I5" i="7"/>
  <c r="H5" i="7"/>
  <c r="G5" i="7"/>
  <c r="F5" i="7"/>
  <c r="E5" i="7"/>
  <c r="D5" i="7"/>
  <c r="C5" i="7"/>
  <c r="B5" i="7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B27" i="7"/>
  <c r="C27" i="7"/>
  <c r="D27" i="7"/>
  <c r="E27" i="7"/>
  <c r="F27" i="7"/>
  <c r="G27" i="7"/>
  <c r="H27" i="7"/>
  <c r="I27" i="7"/>
</calcChain>
</file>

<file path=xl/sharedStrings.xml><?xml version="1.0" encoding="utf-8"?>
<sst xmlns="http://schemas.openxmlformats.org/spreadsheetml/2006/main" count="1662" uniqueCount="774">
  <si>
    <t>比例</t>
  </si>
  <si>
    <t>6/30/2020*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</si>
  <si>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</si>
  <si>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</si>
  <si>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</si>
  <si>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</si>
  <si>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</si>
  <si>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</si>
  <si>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</si>
  <si>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</si>
  <si>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</si>
  <si>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</si>
  <si>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</si>
  <si>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</si>
  <si>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</si>
  <si>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</si>
  <si>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</si>
  <si>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</si>
  <si>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</si>
  <si>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</si>
  <si>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</si>
  <si>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</si>
  <si>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</si>
  <si>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</si>
  <si>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</si>
  <si>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</si>
  <si>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</si>
  <si>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</si>
  <si>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</si>
  <si>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</si>
  <si>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</si>
  <si>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</si>
  <si>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</si>
  <si>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</si>
  <si>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2.142亿</t>
  </si>
  <si>
    <t>9484万</t>
  </si>
  <si>
    <t>5401万</t>
  </si>
  <si>
    <t>1.541亿</t>
  </si>
  <si>
    <t>1.516亿</t>
  </si>
  <si>
    <t>1.815亿</t>
  </si>
  <si>
    <t>8259万</t>
  </si>
  <si>
    <t>6218万</t>
  </si>
  <si>
    <t>    应收票据及应收账款</t>
  </si>
  <si>
    <t>3.721亿</t>
  </si>
  <si>
    <t>3.239亿</t>
  </si>
  <si>
    <t>1.727亿</t>
  </si>
  <si>
    <t>1.481亿</t>
  </si>
  <si>
    <t>2.254亿</t>
  </si>
  <si>
    <t>1.720亿</t>
  </si>
  <si>
    <t>8545万</t>
  </si>
  <si>
    <t>2890万</t>
  </si>
  <si>
    <t>    其中:应收票据</t>
  </si>
  <si>
    <t>--</t>
  </si>
  <si>
    <t>9365万</t>
  </si>
  <si>
    <t>7595万</t>
  </si>
  <si>
    <t>2732万</t>
  </si>
  <si>
    <t>227.7万</t>
  </si>
  <si>
    <t>         应收账款</t>
  </si>
  <si>
    <t>1.317亿</t>
  </si>
  <si>
    <t>9604万</t>
  </si>
  <si>
    <t>5813万</t>
  </si>
  <si>
    <t>2662万</t>
  </si>
  <si>
    <t>    预付款项</t>
  </si>
  <si>
    <t>3872万</t>
  </si>
  <si>
    <t>3582万</t>
  </si>
  <si>
    <t>3598万</t>
  </si>
  <si>
    <t>970.0万</t>
  </si>
  <si>
    <t>1696万</t>
  </si>
  <si>
    <t>1646万</t>
  </si>
  <si>
    <t>821.7万</t>
  </si>
  <si>
    <t>440.6万</t>
  </si>
  <si>
    <t>    其他应收款合计</t>
  </si>
  <si>
    <t>1269万</t>
  </si>
  <si>
    <t>1502万</t>
  </si>
  <si>
    <t>1898万</t>
  </si>
  <si>
    <t>2285万</t>
  </si>
  <si>
    <t>2924万</t>
  </si>
  <si>
    <t>2834万</t>
  </si>
  <si>
    <t>2352万</t>
  </si>
  <si>
    <t>4097万</t>
  </si>
  <si>
    <t>    其中:其他应收款</t>
  </si>
  <si>
    <t>    存货</t>
  </si>
  <si>
    <t>1.795亿</t>
  </si>
  <si>
    <t>1.730亿</t>
  </si>
  <si>
    <t>2.057亿</t>
  </si>
  <si>
    <t>1.509亿</t>
  </si>
  <si>
    <t>1.864亿</t>
  </si>
  <si>
    <t>1.689亿</t>
  </si>
  <si>
    <t>1.163亿</t>
  </si>
  <si>
    <t>8194万</t>
  </si>
  <si>
    <t>    其他流动资产</t>
  </si>
  <si>
    <t>177.5万</t>
  </si>
  <si>
    <t>44.71万</t>
  </si>
  <si>
    <t>7199万</t>
  </si>
  <si>
    <t>83.34万</t>
  </si>
  <si>
    <t>193.3万</t>
  </si>
  <si>
    <t>409.1万</t>
  </si>
  <si>
    <t>466.3万</t>
  </si>
  <si>
    <t>174.8万</t>
  </si>
  <si>
    <t>8.623亿</t>
  </si>
  <si>
    <t>6.594亿</t>
  </si>
  <si>
    <t>5.852亿</t>
  </si>
  <si>
    <t>5.463亿</t>
  </si>
  <si>
    <t>6.115亿</t>
  </si>
  <si>
    <t>5.712亿</t>
  </si>
  <si>
    <t>3.207亿</t>
  </si>
  <si>
    <t>2.201亿</t>
  </si>
  <si>
    <t>非流动资产</t>
  </si>
  <si>
    <t>    固定资产</t>
  </si>
  <si>
    <t>3.936亿</t>
  </si>
  <si>
    <t>4.001亿</t>
  </si>
  <si>
    <t>4.067亿</t>
  </si>
  <si>
    <t>4.135亿</t>
  </si>
  <si>
    <t>4.060亿</t>
  </si>
  <si>
    <t>3.892亿</t>
  </si>
  <si>
    <t>1.767亿</t>
  </si>
  <si>
    <t>1.893亿</t>
  </si>
  <si>
    <t>    在建工程</t>
  </si>
  <si>
    <t>138.5万</t>
  </si>
  <si>
    <t>174.2万</t>
  </si>
  <si>
    <t>139.3万</t>
  </si>
  <si>
    <t>246.0万</t>
  </si>
  <si>
    <t>1266万</t>
  </si>
  <si>
    <t>3758万</t>
  </si>
  <si>
    <t>2.064亿</t>
  </si>
  <si>
    <t>1312万</t>
  </si>
  <si>
    <t>    无形资产</t>
  </si>
  <si>
    <t>1.279亿</t>
  </si>
  <si>
    <t>1.173亿</t>
  </si>
  <si>
    <t>1.202亿</t>
  </si>
  <si>
    <t>8268万</t>
  </si>
  <si>
    <t>8711万</t>
  </si>
  <si>
    <t>9212万</t>
  </si>
  <si>
    <t>1.026亿</t>
  </si>
  <si>
    <t>1.103亿</t>
  </si>
  <si>
    <t>    长期待摊费用</t>
  </si>
  <si>
    <t>55.43万</t>
  </si>
  <si>
    <t>93.36万</t>
  </si>
  <si>
    <t>93.22万</t>
  </si>
  <si>
    <t>96.75万</t>
  </si>
  <si>
    <t>93.42万</t>
  </si>
  <si>
    <t>90.34万</t>
  </si>
  <si>
    <t>18.39万</t>
  </si>
  <si>
    <t>51.42万</t>
  </si>
  <si>
    <t>    递延所得税资产</t>
  </si>
  <si>
    <t>257.7万</t>
  </si>
  <si>
    <t>292.8万</t>
  </si>
  <si>
    <t>184.2万</t>
  </si>
  <si>
    <t>146.8万</t>
  </si>
  <si>
    <t>159.7万</t>
  </si>
  <si>
    <t>90.81万</t>
  </si>
  <si>
    <t>61.51万</t>
  </si>
  <si>
    <t>66.04万</t>
  </si>
  <si>
    <t>    其他非流动资产</t>
  </si>
  <si>
    <t>3928万</t>
  </si>
  <si>
    <t>63.95万</t>
  </si>
  <si>
    <t>188.7万</t>
  </si>
  <si>
    <t>非流动资产合计</t>
  </si>
  <si>
    <t>5.260亿</t>
  </si>
  <si>
    <t>5.231亿</t>
  </si>
  <si>
    <t>5.311亿</t>
  </si>
  <si>
    <t>5.403亿</t>
  </si>
  <si>
    <t>5.089亿</t>
  </si>
  <si>
    <t>5.208亿</t>
  </si>
  <si>
    <t>4.865亿</t>
  </si>
  <si>
    <t>3.158亿</t>
  </si>
  <si>
    <t>资产总计</t>
  </si>
  <si>
    <t>13.88亿</t>
  </si>
  <si>
    <t>11.82亿</t>
  </si>
  <si>
    <t>11.16亿</t>
  </si>
  <si>
    <t>10.87亿</t>
  </si>
  <si>
    <t>11.20亿</t>
  </si>
  <si>
    <t>10.92亿</t>
  </si>
  <si>
    <t>8.072亿</t>
  </si>
  <si>
    <t>5.359亿</t>
  </si>
  <si>
    <t>流动负债</t>
  </si>
  <si>
    <t>    短期借款</t>
  </si>
  <si>
    <t>2.743亿</t>
  </si>
  <si>
    <t>2.163亿</t>
  </si>
  <si>
    <t>1.713亿</t>
  </si>
  <si>
    <t>9083万</t>
  </si>
  <si>
    <t>6000万</t>
  </si>
  <si>
    <t>3917万</t>
  </si>
  <si>
    <t>2100万</t>
  </si>
  <si>
    <t>8190万</t>
  </si>
  <si>
    <t>    应付票据及应付账款</t>
  </si>
  <si>
    <t>1.215亿</t>
  </si>
  <si>
    <t>1.300亿</t>
  </si>
  <si>
    <t>1.531亿</t>
  </si>
  <si>
    <t>1.477亿</t>
  </si>
  <si>
    <t>1.852亿</t>
  </si>
  <si>
    <t>1.835亿</t>
  </si>
  <si>
    <t>1.805亿</t>
  </si>
  <si>
    <t>1.010亿</t>
  </si>
  <si>
    <t>    其中:应付票据</t>
  </si>
  <si>
    <t>700.3万</t>
  </si>
  <si>
    <t>816.0万</t>
  </si>
  <si>
    <t>999.4万</t>
  </si>
  <si>
    <t>631.0万</t>
  </si>
  <si>
    <t>         应付账款</t>
  </si>
  <si>
    <t>1.145亿</t>
  </si>
  <si>
    <t>1.771亿</t>
  </si>
  <si>
    <t>1.735亿</t>
  </si>
  <si>
    <t>9466万</t>
  </si>
  <si>
    <t>    预收款项</t>
  </si>
  <si>
    <t>1368万</t>
  </si>
  <si>
    <t>4102万</t>
  </si>
  <si>
    <t>6546万</t>
  </si>
  <si>
    <t>4955万</t>
  </si>
  <si>
    <t>4152万</t>
  </si>
  <si>
    <t>3013万</t>
  </si>
  <si>
    <t>    应付职工薪酬</t>
  </si>
  <si>
    <t>1279万</t>
  </si>
  <si>
    <t>1330万</t>
  </si>
  <si>
    <t>1200万</t>
  </si>
  <si>
    <t>1881万</t>
  </si>
  <si>
    <t>983.1万</t>
  </si>
  <si>
    <t>1441万</t>
  </si>
  <si>
    <t>1051万</t>
  </si>
  <si>
    <t>853.0万</t>
  </si>
  <si>
    <t>    应交税费</t>
  </si>
  <si>
    <t>1998万</t>
  </si>
  <si>
    <t>2996万</t>
  </si>
  <si>
    <t>764.7万</t>
  </si>
  <si>
    <t>3267万</t>
  </si>
  <si>
    <t>2131万</t>
  </si>
  <si>
    <t>1937万</t>
  </si>
  <si>
    <t>1219万</t>
  </si>
  <si>
    <t>    其他应付款合计</t>
  </si>
  <si>
    <t>1927万</t>
  </si>
  <si>
    <t>2125万</t>
  </si>
  <si>
    <t>2301万</t>
  </si>
  <si>
    <t>2255万</t>
  </si>
  <si>
    <t>1714万</t>
  </si>
  <si>
    <t>1639万</t>
  </si>
  <si>
    <t>2071万</t>
  </si>
  <si>
    <t>2581万</t>
  </si>
  <si>
    <t>    其中:其他应付款</t>
  </si>
  <si>
    <t>    一年内到期的非流动负债</t>
  </si>
  <si>
    <t>2706万</t>
  </si>
  <si>
    <t>2498万</t>
  </si>
  <si>
    <t>3693万</t>
  </si>
  <si>
    <t>4530万</t>
  </si>
  <si>
    <t>6282万</t>
  </si>
  <si>
    <t>7240万</t>
  </si>
  <si>
    <t>5558万</t>
  </si>
  <si>
    <t>4154万</t>
  </si>
  <si>
    <t>4.974亿</t>
  </si>
  <si>
    <t>4.609亿</t>
  </si>
  <si>
    <t>4.177亿</t>
  </si>
  <si>
    <t>3.988亿</t>
  </si>
  <si>
    <t>4.132亿</t>
  </si>
  <si>
    <t>3.967亿</t>
  </si>
  <si>
    <t>3.492亿</t>
  </si>
  <si>
    <t>3.011亿</t>
  </si>
  <si>
    <t>非流动负债</t>
  </si>
  <si>
    <t>    长期借款</t>
  </si>
  <si>
    <t>1650万</t>
  </si>
  <si>
    <t>2258万</t>
  </si>
  <si>
    <t>3052万</t>
  </si>
  <si>
    <t>6972万</t>
  </si>
  <si>
    <t>1.049亿</t>
  </si>
  <si>
    <t>    长期应付款</t>
  </si>
  <si>
    <t>979.3万</t>
  </si>
  <si>
    <t>1192万</t>
  </si>
  <si>
    <t>1766万</t>
  </si>
  <si>
    <t>2894万</t>
  </si>
  <si>
    <t>4894万</t>
  </si>
  <si>
    <t>    递延收益</t>
  </si>
  <si>
    <t>885.5万</t>
  </si>
  <si>
    <t>888.5万</t>
  </si>
  <si>
    <t>936.8万</t>
  </si>
  <si>
    <t>965.8万</t>
  </si>
  <si>
    <t>1043万</t>
  </si>
  <si>
    <t>1120万</t>
  </si>
  <si>
    <t>113.4万</t>
  </si>
  <si>
    <t>131.5万</t>
  </si>
  <si>
    <t>2086万</t>
  </si>
  <si>
    <t>3518万</t>
  </si>
  <si>
    <t>3778万</t>
  </si>
  <si>
    <t>4382万</t>
  </si>
  <si>
    <t>6195万</t>
  </si>
  <si>
    <t>9066万</t>
  </si>
  <si>
    <t>1.067亿</t>
  </si>
  <si>
    <t>1.062亿</t>
  </si>
  <si>
    <t>5.183亿</t>
  </si>
  <si>
    <t>4.960亿</t>
  </si>
  <si>
    <t>4.554亿</t>
  </si>
  <si>
    <t>4.427亿</t>
  </si>
  <si>
    <t>4.751亿</t>
  </si>
  <si>
    <t>4.874亿</t>
  </si>
  <si>
    <t>4.558亿</t>
  </si>
  <si>
    <t>4.073亿</t>
  </si>
  <si>
    <t>所有者权益(或股东权益)</t>
  </si>
  <si>
    <t>    实收资本（或股本）</t>
  </si>
  <si>
    <t>3.600亿</t>
  </si>
  <si>
    <t>1.120亿</t>
  </si>
  <si>
    <t>    资本公积</t>
  </si>
  <si>
    <t>2.906亿</t>
  </si>
  <si>
    <t>1.796亿</t>
  </si>
  <si>
    <t>1.526亿</t>
  </si>
  <si>
    <t>2.049亿</t>
  </si>
  <si>
    <t>5638万</t>
  </si>
  <si>
    <t>    盈余公积</t>
  </si>
  <si>
    <t>2624万</t>
  </si>
  <si>
    <t>1725万</t>
  </si>
  <si>
    <t>1455万</t>
  </si>
  <si>
    <t>408.4万</t>
  </si>
  <si>
    <t>272.4万</t>
  </si>
  <si>
    <t>    未分配利润</t>
  </si>
  <si>
    <t>1.206亿</t>
  </si>
  <si>
    <t>9506万</t>
  </si>
  <si>
    <t>7806万</t>
  </si>
  <si>
    <t>1.154亿</t>
  </si>
  <si>
    <t>5042万</t>
  </si>
  <si>
    <t>3035万</t>
  </si>
  <si>
    <t>958.3万</t>
  </si>
  <si>
    <t>归属于母公司股东权益合计</t>
  </si>
  <si>
    <t>8.701亿</t>
  </si>
  <si>
    <t>6.864亿</t>
  </si>
  <si>
    <t>6.609亿</t>
  </si>
  <si>
    <t>6.439亿</t>
  </si>
  <si>
    <t>6.453亿</t>
  </si>
  <si>
    <t>6.046亿</t>
  </si>
  <si>
    <t>3.514亿</t>
  </si>
  <si>
    <t>1.287亿</t>
  </si>
  <si>
    <t>负债和股东权益合计</t>
  </si>
  <si>
    <t>利润表</t>
  </si>
  <si>
    <t>8.131亿</t>
  </si>
  <si>
    <t>5.756亿</t>
  </si>
  <si>
    <t>2.587亿</t>
  </si>
  <si>
    <t>13.06亿</t>
  </si>
  <si>
    <t>6.108亿</t>
  </si>
  <si>
    <t>9.838亿</t>
  </si>
  <si>
    <t>6.550亿</t>
  </si>
  <si>
    <t>    营业收入</t>
  </si>
  <si>
    <t>营业总成本</t>
  </si>
  <si>
    <t>7.394亿</t>
  </si>
  <si>
    <t>5.155亿</t>
  </si>
  <si>
    <t>2.350亿</t>
  </si>
  <si>
    <t>11.92亿</t>
  </si>
  <si>
    <t>5.634亿</t>
  </si>
  <si>
    <t>8.782亿</t>
  </si>
  <si>
    <t>6.227亿</t>
  </si>
  <si>
    <t>4.501亿</t>
  </si>
  <si>
    <t>    营业成本</t>
  </si>
  <si>
    <t>2.991亿</t>
  </si>
  <si>
    <t>2.085亿</t>
  </si>
  <si>
    <t>9347万</t>
  </si>
  <si>
    <t>4.968亿</t>
  </si>
  <si>
    <t>2.320亿</t>
  </si>
  <si>
    <t>3.800亿</t>
  </si>
  <si>
    <t>3.370亿</t>
  </si>
  <si>
    <t>2.912亿</t>
  </si>
  <si>
    <t>    研发费用</t>
  </si>
  <si>
    <t>3179万</t>
  </si>
  <si>
    <t>2095万</t>
  </si>
  <si>
    <t>934.4万</t>
  </si>
  <si>
    <t>5166万</t>
  </si>
  <si>
    <t>1919万</t>
  </si>
  <si>
    <t>4333万</t>
  </si>
  <si>
    <t>1962万</t>
  </si>
  <si>
    <t>    营业税金及附加</t>
  </si>
  <si>
    <t>902.5万</t>
  </si>
  <si>
    <t>635.8万</t>
  </si>
  <si>
    <t>248.0万</t>
  </si>
  <si>
    <t>1531万</t>
  </si>
  <si>
    <t>763.0万</t>
  </si>
  <si>
    <t>1282万</t>
  </si>
  <si>
    <t>746.0万</t>
  </si>
  <si>
    <t>561.6万</t>
  </si>
  <si>
    <t>    销售费用</t>
  </si>
  <si>
    <t>3.488亿</t>
  </si>
  <si>
    <t>2.463亿</t>
  </si>
  <si>
    <t>1.132亿</t>
  </si>
  <si>
    <t>5.497亿</t>
  </si>
  <si>
    <t>2.678亿</t>
  </si>
  <si>
    <t>3.880亿</t>
  </si>
  <si>
    <t>1.460亿</t>
  </si>
  <si>
    <t>9101万</t>
  </si>
  <si>
    <t>    管理费用</t>
  </si>
  <si>
    <t>4430万</t>
  </si>
  <si>
    <t>2827万</t>
  </si>
  <si>
    <t>1408万</t>
  </si>
  <si>
    <t>2922万</t>
  </si>
  <si>
    <t>4549万</t>
  </si>
  <si>
    <t>9906万</t>
  </si>
  <si>
    <t>3637万</t>
  </si>
  <si>
    <t>    财务费用</t>
  </si>
  <si>
    <t>632.9万</t>
  </si>
  <si>
    <t>507.2万</t>
  </si>
  <si>
    <t>243.4万</t>
  </si>
  <si>
    <t>1324万</t>
  </si>
  <si>
    <t>760.6万</t>
  </si>
  <si>
    <t>857.3万</t>
  </si>
  <si>
    <t>1364万</t>
  </si>
  <si>
    <t>    资产减值损失</t>
  </si>
  <si>
    <t>179.6万</t>
  </si>
  <si>
    <t>420.3万</t>
  </si>
  <si>
    <t>其他经营收益</t>
  </si>
  <si>
    <t>    投资收益</t>
  </si>
  <si>
    <t>95.05万</t>
  </si>
  <si>
    <t>112.6万</t>
  </si>
  <si>
    <t>17.89万</t>
  </si>
  <si>
    <t>220.9万</t>
  </si>
  <si>
    <t>231.0万</t>
  </si>
  <si>
    <t>252.1万</t>
  </si>
  <si>
    <t>65.73万</t>
  </si>
  <si>
    <t>14.09万</t>
  </si>
  <si>
    <t>9353万</t>
  </si>
  <si>
    <t>5379万</t>
  </si>
  <si>
    <t>2271万</t>
  </si>
  <si>
    <t>1.416亿</t>
  </si>
  <si>
    <t>4736万</t>
  </si>
  <si>
    <t>1.166亿</t>
  </si>
  <si>
    <t>3416万</t>
  </si>
  <si>
    <t>3738万</t>
  </si>
  <si>
    <t>    加:营业外收入</t>
  </si>
  <si>
    <t>17.71万</t>
  </si>
  <si>
    <t>14.41万</t>
  </si>
  <si>
    <t>8.662万</t>
  </si>
  <si>
    <t>82.42万</t>
  </si>
  <si>
    <t>3.664万</t>
  </si>
  <si>
    <t>221.1万</t>
  </si>
  <si>
    <t>150.9万</t>
  </si>
  <si>
    <t>622.9万</t>
  </si>
  <si>
    <t>    减:营业外支出</t>
  </si>
  <si>
    <t>98.94万</t>
  </si>
  <si>
    <t>87.58万</t>
  </si>
  <si>
    <t>86.32万</t>
  </si>
  <si>
    <t>13.36万</t>
  </si>
  <si>
    <t>12.63万</t>
  </si>
  <si>
    <t>30.90万</t>
  </si>
  <si>
    <t>29.04万</t>
  </si>
  <si>
    <t>54.49万</t>
  </si>
  <si>
    <t>利润总额</t>
  </si>
  <si>
    <t>9271万</t>
  </si>
  <si>
    <t>5305万</t>
  </si>
  <si>
    <t>2193万</t>
  </si>
  <si>
    <t>1.422亿</t>
  </si>
  <si>
    <t>4727万</t>
  </si>
  <si>
    <t>1.185亿</t>
  </si>
  <si>
    <t>3538万</t>
  </si>
  <si>
    <t>4306万</t>
  </si>
  <si>
    <t>    减:所得税费用</t>
  </si>
  <si>
    <t>1764万</t>
  </si>
  <si>
    <t>1054万</t>
  </si>
  <si>
    <t>494.0万</t>
  </si>
  <si>
    <t>2191万</t>
  </si>
  <si>
    <t>662.2万</t>
  </si>
  <si>
    <t>1794万</t>
  </si>
  <si>
    <t>1325万</t>
  </si>
  <si>
    <t>929.8万</t>
  </si>
  <si>
    <t>7507万</t>
  </si>
  <si>
    <t>4251万</t>
  </si>
  <si>
    <t>1699万</t>
  </si>
  <si>
    <t>1.203亿</t>
  </si>
  <si>
    <t>4064万</t>
  </si>
  <si>
    <t>1.005亿</t>
  </si>
  <si>
    <t>2213万</t>
  </si>
  <si>
    <t>3376万</t>
  </si>
  <si>
    <t>    其中:归属于母公司股东的净利润</t>
  </si>
  <si>
    <t>    扣除非经常性损益后的净利润</t>
  </si>
  <si>
    <t>4655万</t>
  </si>
  <si>
    <t>3808万</t>
  </si>
  <si>
    <t>1603万</t>
  </si>
  <si>
    <t>9033万</t>
  </si>
  <si>
    <t>3551万</t>
  </si>
  <si>
    <t>8655万</t>
  </si>
  <si>
    <t>7813万</t>
  </si>
  <si>
    <t>2892万</t>
  </si>
  <si>
    <t>每股收益</t>
  </si>
  <si>
    <t>    基本每股收益</t>
  </si>
  <si>
    <t>    稀释每股收益</t>
  </si>
  <si>
    <t>综合收益总额</t>
  </si>
  <si>
    <t>    归属于母公司所有者的综合收益总额</t>
  </si>
  <si>
    <t>8.687亿</t>
  </si>
  <si>
    <t>2.758亿</t>
  </si>
  <si>
    <t>8.113亿</t>
  </si>
  <si>
    <t>2.550亿</t>
  </si>
  <si>
    <t>3.273亿</t>
  </si>
  <si>
    <t>1.063亿</t>
  </si>
  <si>
    <t>3363万</t>
  </si>
  <si>
    <t>1288万</t>
  </si>
  <si>
    <t>1007万</t>
  </si>
  <si>
    <t>322.0万</t>
  </si>
  <si>
    <t>3.848亿</t>
  </si>
  <si>
    <t>1.151亿</t>
  </si>
  <si>
    <t>4445万</t>
  </si>
  <si>
    <t>1395万</t>
  </si>
  <si>
    <t>1100万</t>
  </si>
  <si>
    <t>354.9万</t>
  </si>
  <si>
    <t>279.1万</t>
  </si>
  <si>
    <t>43.41万</t>
  </si>
  <si>
    <t>6125万</t>
  </si>
  <si>
    <t>2103万</t>
  </si>
  <si>
    <t>14.31万</t>
  </si>
  <si>
    <t>2.754万</t>
  </si>
  <si>
    <t>8.141万</t>
  </si>
  <si>
    <t>5.578万</t>
  </si>
  <si>
    <t>6131万</t>
  </si>
  <si>
    <t>1396万</t>
  </si>
  <si>
    <t>412.0万</t>
  </si>
  <si>
    <t>4735万</t>
  </si>
  <si>
    <t>1688万</t>
  </si>
  <si>
    <t>4292万</t>
  </si>
  <si>
    <t>1443万</t>
  </si>
  <si>
    <t>现金流量表</t>
  </si>
  <si>
    <t>经营活动产生的现金流量</t>
  </si>
  <si>
    <t>    销售商品、提供劳务收到的现金</t>
  </si>
  <si>
    <t>6.291亿</t>
  </si>
  <si>
    <t>4.092亿</t>
  </si>
  <si>
    <t>2.352亿</t>
  </si>
  <si>
    <t>12.34亿</t>
  </si>
  <si>
    <t>7.587亿</t>
  </si>
  <si>
    <t>5.705亿</t>
  </si>
  <si>
    <t>2.393亿</t>
  </si>
  <si>
    <t>9.469亿</t>
  </si>
  <si>
    <t>6.310亿</t>
  </si>
  <si>
    <t>4.855亿</t>
  </si>
  <si>
    <t>    收到的税费返还</t>
  </si>
  <si>
    <t>139.6万</t>
  </si>
  <si>
    <t>90.05万</t>
  </si>
  <si>
    <t>61.08万</t>
  </si>
  <si>
    <t>103.1万</t>
  </si>
  <si>
    <t>    收到其他与经营活动有关的现金</t>
  </si>
  <si>
    <t>4308万</t>
  </si>
  <si>
    <t>607.7万</t>
  </si>
  <si>
    <t>5058万</t>
  </si>
  <si>
    <t>2007万</t>
  </si>
  <si>
    <t>958.9万</t>
  </si>
  <si>
    <t>342.0万</t>
  </si>
  <si>
    <t>3973万</t>
  </si>
  <si>
    <t>1191万</t>
  </si>
  <si>
    <t>2329万</t>
  </si>
  <si>
    <t>经营活动现金流入小计</t>
  </si>
  <si>
    <t>6.736亿</t>
  </si>
  <si>
    <t>4.153亿</t>
  </si>
  <si>
    <t>2.370亿</t>
  </si>
  <si>
    <t>12.85亿</t>
  </si>
  <si>
    <t>7.788亿</t>
  </si>
  <si>
    <t>5.800亿</t>
  </si>
  <si>
    <t>2.427亿</t>
  </si>
  <si>
    <t>9.872亿</t>
  </si>
  <si>
    <t>5.088亿</t>
  </si>
  <si>
    <t>    购买商品、接受劳务支付的现金</t>
  </si>
  <si>
    <t>2.377亿</t>
  </si>
  <si>
    <t>1.716亿</t>
  </si>
  <si>
    <t>1.347亿</t>
  </si>
  <si>
    <t>3.175亿</t>
  </si>
  <si>
    <t>1.319亿</t>
  </si>
  <si>
    <t>4944万</t>
  </si>
  <si>
    <t>3.067亿</t>
  </si>
  <si>
    <t>2.629亿</t>
  </si>
  <si>
    <t>2.285亿</t>
  </si>
  <si>
    <t>    支付给职工以及为职工支付的现金</t>
  </si>
  <si>
    <t>1.117亿</t>
  </si>
  <si>
    <t>7834万</t>
  </si>
  <si>
    <t>4131万</t>
  </si>
  <si>
    <t>1.512亿</t>
  </si>
  <si>
    <t>1.096亿</t>
  </si>
  <si>
    <t>7487万</t>
  </si>
  <si>
    <t>3782万</t>
  </si>
  <si>
    <t>1.061亿</t>
  </si>
  <si>
    <t>8077万</t>
  </si>
  <si>
    <t>6556万</t>
  </si>
  <si>
    <t>    支付的各项税费</t>
  </si>
  <si>
    <t>1.073亿</t>
  </si>
  <si>
    <t>6894万</t>
  </si>
  <si>
    <t>5208万</t>
  </si>
  <si>
    <t>1.402亿</t>
  </si>
  <si>
    <t>1.047亿</t>
  </si>
  <si>
    <t>7430万</t>
  </si>
  <si>
    <t>3883万</t>
  </si>
  <si>
    <t>1.241亿</t>
  </si>
  <si>
    <t>6503万</t>
  </si>
  <si>
    <t>4711万</t>
  </si>
  <si>
    <t>    支付其他与经营活动有关的现金</t>
  </si>
  <si>
    <t>3.920亿</t>
  </si>
  <si>
    <t>2.500亿</t>
  </si>
  <si>
    <t>1.013亿</t>
  </si>
  <si>
    <t>5.320亿</t>
  </si>
  <si>
    <t>4.728亿</t>
  </si>
  <si>
    <t>3.028亿</t>
  </si>
  <si>
    <t>1.327亿</t>
  </si>
  <si>
    <t>4.185亿</t>
  </si>
  <si>
    <t>1.452亿</t>
  </si>
  <si>
    <t>经营活动现金流出小计</t>
  </si>
  <si>
    <t>8.487亿</t>
  </si>
  <si>
    <t>5.689亿</t>
  </si>
  <si>
    <t>3.294亿</t>
  </si>
  <si>
    <t>11.41亿</t>
  </si>
  <si>
    <t>8.666亿</t>
  </si>
  <si>
    <t>5.838亿</t>
  </si>
  <si>
    <t>2.588亿</t>
  </si>
  <si>
    <t>9.554亿</t>
  </si>
  <si>
    <t>5.540亿</t>
  </si>
  <si>
    <t>4.438亿</t>
  </si>
  <si>
    <t>经营活动产生的现金流量净额</t>
  </si>
  <si>
    <t>-1.751亿</t>
  </si>
  <si>
    <t>-1.537亿</t>
  </si>
  <si>
    <t>-9241万</t>
  </si>
  <si>
    <t>1.445亿</t>
  </si>
  <si>
    <t>-8777万</t>
  </si>
  <si>
    <t>-377.5万</t>
  </si>
  <si>
    <t>-1607万</t>
  </si>
  <si>
    <t>3180万</t>
  </si>
  <si>
    <t>8996万</t>
  </si>
  <si>
    <t>6496万</t>
  </si>
  <si>
    <t>投资活动产生的现金流量</t>
  </si>
  <si>
    <t>    收回投资收到的现金</t>
  </si>
  <si>
    <t>2.316亿</t>
  </si>
  <si>
    <t>1.405亿</t>
  </si>
  <si>
    <t>2.531亿</t>
  </si>
  <si>
    <t>2.328亿</t>
  </si>
  <si>
    <t>2.523亿</t>
  </si>
  <si>
    <t>9743万</t>
  </si>
  <si>
    <t>1.177亿</t>
  </si>
  <si>
    <t>2.997亿</t>
  </si>
  <si>
    <t>1.086亿</t>
  </si>
  <si>
    <t>    处置固定资产、无形资产和其他长期资产收回的现金净额</t>
  </si>
  <si>
    <t>7.537万</t>
  </si>
  <si>
    <t>7.262万</t>
  </si>
  <si>
    <t>19.36万</t>
  </si>
  <si>
    <t>2.775万</t>
  </si>
  <si>
    <t>    收到其他与投资活动有关的现金</t>
  </si>
  <si>
    <t>79.01万</t>
  </si>
  <si>
    <t>5530万</t>
  </si>
  <si>
    <t>1.581亿</t>
  </si>
  <si>
    <t>投资活动现金流入小计</t>
  </si>
  <si>
    <t>2.317亿</t>
  </si>
  <si>
    <t>3.551亿</t>
  </si>
  <si>
    <t>2.667亿</t>
  </si>
  <si>
    <t>    购建固定资产、无形资产和其他长期资产支付的现金</t>
  </si>
  <si>
    <t>2780万</t>
  </si>
  <si>
    <t>786.4万</t>
  </si>
  <si>
    <t>661.8万</t>
  </si>
  <si>
    <t>5840万</t>
  </si>
  <si>
    <t>1126万</t>
  </si>
  <si>
    <t>906.1万</t>
  </si>
  <si>
    <t>617.3万</t>
  </si>
  <si>
    <t>7282万</t>
  </si>
  <si>
    <t>1.576亿</t>
  </si>
  <si>
    <t>4099万</t>
  </si>
  <si>
    <t>    投资支付的现金</t>
  </si>
  <si>
    <t>2.590亿</t>
  </si>
  <si>
    <t>2.300亿</t>
  </si>
  <si>
    <t>2.100亿</t>
  </si>
  <si>
    <t>1.950亿</t>
  </si>
  <si>
    <t>2.990亿</t>
  </si>
  <si>
    <t>1.085亿</t>
  </si>
  <si>
    <t>    取得子公司及其他营业单位支付的现金净额</t>
  </si>
  <si>
    <t>16.07万</t>
  </si>
  <si>
    <t>    支付其他与投资活动有关的现金</t>
  </si>
  <si>
    <t>2550万</t>
  </si>
  <si>
    <t>1.806亿</t>
  </si>
  <si>
    <t>投资活动现金流出小计</t>
  </si>
  <si>
    <t>2.868亿</t>
  </si>
  <si>
    <t>2.379亿</t>
  </si>
  <si>
    <t>2.166亿</t>
  </si>
  <si>
    <t>3.084亿</t>
  </si>
  <si>
    <t>2.613亿</t>
  </si>
  <si>
    <t>2.591亿</t>
  </si>
  <si>
    <t>2.012亿</t>
  </si>
  <si>
    <t>1.880亿</t>
  </si>
  <si>
    <t>4.822亿</t>
  </si>
  <si>
    <t>3.301亿</t>
  </si>
  <si>
    <t>投资活动产生的现金流量净额</t>
  </si>
  <si>
    <t>-5512万</t>
  </si>
  <si>
    <t>-623.9万</t>
  </si>
  <si>
    <t>-7613万</t>
  </si>
  <si>
    <t>-5533万</t>
  </si>
  <si>
    <t>-2846万</t>
  </si>
  <si>
    <t>-674.9万</t>
  </si>
  <si>
    <t>-1.037亿</t>
  </si>
  <si>
    <t>-6943万</t>
  </si>
  <si>
    <t>-1.271亿</t>
  </si>
  <si>
    <t>-6341万</t>
  </si>
  <si>
    <t>筹资活动产生的现金流量</t>
  </si>
  <si>
    <t>    吸收投资收到的现金</t>
  </si>
  <si>
    <t>2.081亿</t>
  </si>
  <si>
    <t>2.227亿</t>
  </si>
  <si>
    <t>1.400亿</t>
  </si>
  <si>
    <t>    取得借款收到的现金</t>
  </si>
  <si>
    <t>2.306亿</t>
  </si>
  <si>
    <t>1.661亿</t>
  </si>
  <si>
    <t>9000万</t>
  </si>
  <si>
    <t>5083万</t>
  </si>
  <si>
    <t>4083万</t>
  </si>
  <si>
    <t>950.0万</t>
  </si>
  <si>
    <t>1.332亿</t>
  </si>
  <si>
    <t>8660万</t>
  </si>
  <si>
    <t>2.789亿</t>
  </si>
  <si>
    <t>    收到其他与筹资活动有关的现金</t>
  </si>
  <si>
    <t>500.0万</t>
  </si>
  <si>
    <t>6097万</t>
  </si>
  <si>
    <t>1.056亿</t>
  </si>
  <si>
    <t>筹资活动现金流入小计</t>
  </si>
  <si>
    <t>4.387亿</t>
  </si>
  <si>
    <t>9583万</t>
  </si>
  <si>
    <t>4.168亿</t>
  </si>
  <si>
    <t>3.322亿</t>
  </si>
  <si>
    <t>2.899亿</t>
  </si>
  <si>
    <t>    偿还债务支付的现金</t>
  </si>
  <si>
    <t>4909万</t>
  </si>
  <si>
    <t>1363万</t>
  </si>
  <si>
    <t>6854万</t>
  </si>
  <si>
    <t>4290万</t>
  </si>
  <si>
    <t>3527万</t>
  </si>
  <si>
    <t>763.3万</t>
  </si>
  <si>
    <t>1.450亿</t>
  </si>
  <si>
    <t>2.162亿</t>
  </si>
  <si>
    <t>    分配股利、利润或偿付利息支付的现金</t>
  </si>
  <si>
    <t>532.4万</t>
  </si>
  <si>
    <t>308.2万</t>
  </si>
  <si>
    <t>135.4万</t>
  </si>
  <si>
    <t>8560万</t>
  </si>
  <si>
    <t>349.6万</t>
  </si>
  <si>
    <t>243.1万</t>
  </si>
  <si>
    <t>79.24万</t>
  </si>
  <si>
    <t>8056万</t>
  </si>
  <si>
    <t>1346万</t>
  </si>
  <si>
    <t>1530万</t>
  </si>
  <si>
    <t>    支付其他与筹资活动有关的现金</t>
  </si>
  <si>
    <t>7815万</t>
  </si>
  <si>
    <t>654.9万</t>
  </si>
  <si>
    <t>5518万</t>
  </si>
  <si>
    <t>3975万</t>
  </si>
  <si>
    <t>2760万</t>
  </si>
  <si>
    <t>1385万</t>
  </si>
  <si>
    <t>5779万</t>
  </si>
  <si>
    <t>4987万</t>
  </si>
  <si>
    <t>2265万</t>
  </si>
  <si>
    <t>筹资活动现金流出小计</t>
  </si>
  <si>
    <t>1.484亿</t>
  </si>
  <si>
    <t>6547万</t>
  </si>
  <si>
    <t>2154万</t>
  </si>
  <si>
    <t>2.093亿</t>
  </si>
  <si>
    <t>8614万</t>
  </si>
  <si>
    <t>6530万</t>
  </si>
  <si>
    <t>2227万</t>
  </si>
  <si>
    <t>2.834亿</t>
  </si>
  <si>
    <t>2.714亿</t>
  </si>
  <si>
    <t>2.541亿</t>
  </si>
  <si>
    <t>筹资活动产生的现金流量净额</t>
  </si>
  <si>
    <t>2.903亿</t>
  </si>
  <si>
    <t>1.007亿</t>
  </si>
  <si>
    <t>6846万</t>
  </si>
  <si>
    <t>-1.135亿</t>
  </si>
  <si>
    <t>-3532万</t>
  </si>
  <si>
    <t>-2447万</t>
  </si>
  <si>
    <t>-1277万</t>
  </si>
  <si>
    <t>1.334亿</t>
  </si>
  <si>
    <t>6075万</t>
  </si>
  <si>
    <t>3578万</t>
  </si>
  <si>
    <t>现金及现金等价物净增加额</t>
  </si>
  <si>
    <t>6007万</t>
  </si>
  <si>
    <t>-5925万</t>
  </si>
  <si>
    <t>-1.001亿</t>
  </si>
  <si>
    <t>-2431万</t>
  </si>
  <si>
    <t>-1.515亿</t>
  </si>
  <si>
    <t>-3499万</t>
  </si>
  <si>
    <t>-1.326亿</t>
  </si>
  <si>
    <t>9581万</t>
  </si>
  <si>
    <t>2362万</t>
  </si>
  <si>
    <t>3734万</t>
  </si>
  <si>
    <t>    加:期初现金及现金等价物余额</t>
  </si>
  <si>
    <t>1.784亿</t>
  </si>
  <si>
    <t>5898万</t>
  </si>
  <si>
    <t>2164万</t>
  </si>
  <si>
    <t>期末现金及现金等价物余额</t>
  </si>
  <si>
    <t>2685万</t>
  </si>
  <si>
    <t>1.434亿</t>
  </si>
  <si>
    <t>4581万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</si>
</sst>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3" fillId="2" borderId="1" xfId="0" applyFont="1" applyFill="1" applyBorder="1"/>
    <xf numFmtId="14" fontId="3" fillId="2" borderId="1" xfId="0" applyNumberFormat="1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quotePrefix="1" applyFont="1" applyBorder="1"/>
    <xf numFmtId="14" fontId="5" fillId="0" borderId="2" xfId="0" applyNumberFormat="1" applyFont="1" applyBorder="1"/>
    <xf numFmtId="0" fontId="5" fillId="0" borderId="3" xfId="0" applyFont="1" applyBorder="1"/>
    <xf numFmtId="0" fontId="5" fillId="0" borderId="2" xfId="0" applyFont="1" applyBorder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5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605199.SS Stock Price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Price'!$A$2:$A$120</c:f>
              <c:numCache>
                <c:formatCode>m/d/yyyy</c:formatCode>
                <c:ptCount val="119"/>
                <c:pt idx="0">
                  <c:v>44022</c:v>
                </c:pt>
                <c:pt idx="1">
                  <c:v>44025</c:v>
                </c:pt>
                <c:pt idx="2">
                  <c:v>44026</c:v>
                </c:pt>
                <c:pt idx="3">
                  <c:v>44027</c:v>
                </c:pt>
                <c:pt idx="4">
                  <c:v>44028</c:v>
                </c:pt>
                <c:pt idx="5">
                  <c:v>44029</c:v>
                </c:pt>
                <c:pt idx="6">
                  <c:v>44032</c:v>
                </c:pt>
                <c:pt idx="7">
                  <c:v>44033</c:v>
                </c:pt>
                <c:pt idx="8">
                  <c:v>44034</c:v>
                </c:pt>
                <c:pt idx="9">
                  <c:v>44035</c:v>
                </c:pt>
                <c:pt idx="10">
                  <c:v>44036</c:v>
                </c:pt>
                <c:pt idx="11">
                  <c:v>44039</c:v>
                </c:pt>
                <c:pt idx="12">
                  <c:v>44040</c:v>
                </c:pt>
                <c:pt idx="13">
                  <c:v>44041</c:v>
                </c:pt>
                <c:pt idx="14">
                  <c:v>44042</c:v>
                </c:pt>
                <c:pt idx="15">
                  <c:v>44043</c:v>
                </c:pt>
                <c:pt idx="16">
                  <c:v>44046</c:v>
                </c:pt>
                <c:pt idx="17">
                  <c:v>44047</c:v>
                </c:pt>
                <c:pt idx="18">
                  <c:v>44048</c:v>
                </c:pt>
                <c:pt idx="19">
                  <c:v>44049</c:v>
                </c:pt>
                <c:pt idx="20">
                  <c:v>44050</c:v>
                </c:pt>
                <c:pt idx="21">
                  <c:v>44053</c:v>
                </c:pt>
                <c:pt idx="22">
                  <c:v>44054</c:v>
                </c:pt>
                <c:pt idx="23">
                  <c:v>44055</c:v>
                </c:pt>
                <c:pt idx="24">
                  <c:v>44056</c:v>
                </c:pt>
                <c:pt idx="25">
                  <c:v>44057</c:v>
                </c:pt>
                <c:pt idx="26">
                  <c:v>44060</c:v>
                </c:pt>
                <c:pt idx="27">
                  <c:v>44061</c:v>
                </c:pt>
                <c:pt idx="28">
                  <c:v>44062</c:v>
                </c:pt>
                <c:pt idx="29">
                  <c:v>44063</c:v>
                </c:pt>
                <c:pt idx="30">
                  <c:v>44064</c:v>
                </c:pt>
                <c:pt idx="31">
                  <c:v>44067</c:v>
                </c:pt>
                <c:pt idx="32">
                  <c:v>44068</c:v>
                </c:pt>
                <c:pt idx="33">
                  <c:v>44069</c:v>
                </c:pt>
                <c:pt idx="34">
                  <c:v>44070</c:v>
                </c:pt>
                <c:pt idx="35">
                  <c:v>44071</c:v>
                </c:pt>
                <c:pt idx="36">
                  <c:v>44074</c:v>
                </c:pt>
                <c:pt idx="37">
                  <c:v>44075</c:v>
                </c:pt>
                <c:pt idx="38">
                  <c:v>44076</c:v>
                </c:pt>
                <c:pt idx="39">
                  <c:v>44077</c:v>
                </c:pt>
                <c:pt idx="40">
                  <c:v>44078</c:v>
                </c:pt>
                <c:pt idx="41">
                  <c:v>44081</c:v>
                </c:pt>
                <c:pt idx="42">
                  <c:v>44082</c:v>
                </c:pt>
                <c:pt idx="43">
                  <c:v>44083</c:v>
                </c:pt>
                <c:pt idx="44">
                  <c:v>44084</c:v>
                </c:pt>
                <c:pt idx="45">
                  <c:v>44085</c:v>
                </c:pt>
                <c:pt idx="46">
                  <c:v>44088</c:v>
                </c:pt>
                <c:pt idx="47">
                  <c:v>44089</c:v>
                </c:pt>
                <c:pt idx="48">
                  <c:v>44090</c:v>
                </c:pt>
                <c:pt idx="49">
                  <c:v>44091</c:v>
                </c:pt>
                <c:pt idx="50">
                  <c:v>44092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44102</c:v>
                </c:pt>
                <c:pt idx="57">
                  <c:v>44103</c:v>
                </c:pt>
                <c:pt idx="58">
                  <c:v>44104</c:v>
                </c:pt>
                <c:pt idx="59">
                  <c:v>44113</c:v>
                </c:pt>
                <c:pt idx="60">
                  <c:v>44116</c:v>
                </c:pt>
                <c:pt idx="61">
                  <c:v>44117</c:v>
                </c:pt>
                <c:pt idx="62">
                  <c:v>44118</c:v>
                </c:pt>
                <c:pt idx="63">
                  <c:v>44119</c:v>
                </c:pt>
                <c:pt idx="64">
                  <c:v>44120</c:v>
                </c:pt>
                <c:pt idx="65">
                  <c:v>44123</c:v>
                </c:pt>
                <c:pt idx="66">
                  <c:v>44124</c:v>
                </c:pt>
                <c:pt idx="67">
                  <c:v>44125</c:v>
                </c:pt>
                <c:pt idx="68">
                  <c:v>44126</c:v>
                </c:pt>
                <c:pt idx="69">
                  <c:v>44127</c:v>
                </c:pt>
                <c:pt idx="70">
                  <c:v>44130</c:v>
                </c:pt>
                <c:pt idx="71">
                  <c:v>44131</c:v>
                </c:pt>
                <c:pt idx="72">
                  <c:v>44132</c:v>
                </c:pt>
                <c:pt idx="73">
                  <c:v>44133</c:v>
                </c:pt>
                <c:pt idx="74">
                  <c:v>44134</c:v>
                </c:pt>
                <c:pt idx="75">
                  <c:v>44137</c:v>
                </c:pt>
                <c:pt idx="76">
                  <c:v>44138</c:v>
                </c:pt>
                <c:pt idx="77">
                  <c:v>44139</c:v>
                </c:pt>
                <c:pt idx="78">
                  <c:v>44140</c:v>
                </c:pt>
                <c:pt idx="79">
                  <c:v>44141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44165</c:v>
                </c:pt>
                <c:pt idx="96">
                  <c:v>44166</c:v>
                </c:pt>
                <c:pt idx="97">
                  <c:v>44167</c:v>
                </c:pt>
                <c:pt idx="98">
                  <c:v>44168</c:v>
                </c:pt>
                <c:pt idx="99">
                  <c:v>44169</c:v>
                </c:pt>
                <c:pt idx="100">
                  <c:v>44172</c:v>
                </c:pt>
                <c:pt idx="101">
                  <c:v>44173</c:v>
                </c:pt>
                <c:pt idx="102">
                  <c:v>44174</c:v>
                </c:pt>
                <c:pt idx="103">
                  <c:v>44175</c:v>
                </c:pt>
                <c:pt idx="104">
                  <c:v>44176</c:v>
                </c:pt>
                <c:pt idx="105">
                  <c:v>44179</c:v>
                </c:pt>
                <c:pt idx="106">
                  <c:v>44180</c:v>
                </c:pt>
                <c:pt idx="107">
                  <c:v>44181</c:v>
                </c:pt>
                <c:pt idx="108">
                  <c:v>44182</c:v>
                </c:pt>
                <c:pt idx="109">
                  <c:v>44183</c:v>
                </c:pt>
                <c:pt idx="110">
                  <c:v>44186</c:v>
                </c:pt>
                <c:pt idx="111">
                  <c:v>44187</c:v>
                </c:pt>
                <c:pt idx="112">
                  <c:v>44188</c:v>
                </c:pt>
                <c:pt idx="113">
                  <c:v>44189</c:v>
                </c:pt>
                <c:pt idx="114">
                  <c:v>44190</c:v>
                </c:pt>
                <c:pt idx="115">
                  <c:v>44193</c:v>
                </c:pt>
                <c:pt idx="116">
                  <c:v>44194</c:v>
                </c:pt>
                <c:pt idx="117">
                  <c:v>44195</c:v>
                </c:pt>
                <c:pt idx="118">
                  <c:v>44196</c:v>
                </c:pt>
              </c:numCache>
            </c:numRef>
          </c:cat>
          <c:val>
            <c:numRef>
              <c:f>'Stock Price'!$B$2:$B$120</c:f>
              <c:numCache>
                <c:formatCode>General</c:formatCode>
                <c:ptCount val="119"/>
                <c:pt idx="0">
                  <c:v>7.47</c:v>
                </c:pt>
                <c:pt idx="1">
                  <c:v>8.2200000000000006</c:v>
                </c:pt>
                <c:pt idx="2">
                  <c:v>9.0399999999999991</c:v>
                </c:pt>
                <c:pt idx="3">
                  <c:v>9.94</c:v>
                </c:pt>
                <c:pt idx="4">
                  <c:v>10.93</c:v>
                </c:pt>
                <c:pt idx="5">
                  <c:v>12.02</c:v>
                </c:pt>
                <c:pt idx="6">
                  <c:v>13.22</c:v>
                </c:pt>
                <c:pt idx="7">
                  <c:v>14.54</c:v>
                </c:pt>
                <c:pt idx="8">
                  <c:v>15.99</c:v>
                </c:pt>
                <c:pt idx="9">
                  <c:v>17.59</c:v>
                </c:pt>
                <c:pt idx="10">
                  <c:v>19.350000000000001</c:v>
                </c:pt>
                <c:pt idx="11">
                  <c:v>21.290001</c:v>
                </c:pt>
                <c:pt idx="12">
                  <c:v>23.42</c:v>
                </c:pt>
                <c:pt idx="13">
                  <c:v>25.76</c:v>
                </c:pt>
                <c:pt idx="14">
                  <c:v>28.34</c:v>
                </c:pt>
                <c:pt idx="15">
                  <c:v>31.17</c:v>
                </c:pt>
                <c:pt idx="16">
                  <c:v>34.290000999999997</c:v>
                </c:pt>
                <c:pt idx="17">
                  <c:v>37.720001000000003</c:v>
                </c:pt>
                <c:pt idx="18">
                  <c:v>41.490001999999997</c:v>
                </c:pt>
                <c:pt idx="19">
                  <c:v>45.639999000000003</c:v>
                </c:pt>
                <c:pt idx="20">
                  <c:v>48.470001000000003</c:v>
                </c:pt>
                <c:pt idx="21">
                  <c:v>43.630001</c:v>
                </c:pt>
                <c:pt idx="22">
                  <c:v>39.270000000000003</c:v>
                </c:pt>
                <c:pt idx="23">
                  <c:v>41.380001</c:v>
                </c:pt>
                <c:pt idx="24">
                  <c:v>37.369999</c:v>
                </c:pt>
                <c:pt idx="25">
                  <c:v>35.020000000000003</c:v>
                </c:pt>
                <c:pt idx="26">
                  <c:v>35.709999000000003</c:v>
                </c:pt>
                <c:pt idx="27">
                  <c:v>38.32</c:v>
                </c:pt>
                <c:pt idx="28">
                  <c:v>35.360000999999997</c:v>
                </c:pt>
                <c:pt idx="29">
                  <c:v>37.049999</c:v>
                </c:pt>
                <c:pt idx="30">
                  <c:v>36.32</c:v>
                </c:pt>
                <c:pt idx="31">
                  <c:v>34.439999</c:v>
                </c:pt>
                <c:pt idx="32">
                  <c:v>33.869999</c:v>
                </c:pt>
                <c:pt idx="33">
                  <c:v>32.110000999999997</c:v>
                </c:pt>
                <c:pt idx="34">
                  <c:v>32.299999</c:v>
                </c:pt>
                <c:pt idx="35">
                  <c:v>31.940000999999999</c:v>
                </c:pt>
                <c:pt idx="36">
                  <c:v>32.729999999999997</c:v>
                </c:pt>
                <c:pt idx="37">
                  <c:v>31.940000999999999</c:v>
                </c:pt>
                <c:pt idx="38">
                  <c:v>31.440000999999999</c:v>
                </c:pt>
                <c:pt idx="39">
                  <c:v>31.48</c:v>
                </c:pt>
                <c:pt idx="40">
                  <c:v>30.51</c:v>
                </c:pt>
                <c:pt idx="41">
                  <c:v>30.059999000000001</c:v>
                </c:pt>
                <c:pt idx="42">
                  <c:v>29.129999000000002</c:v>
                </c:pt>
                <c:pt idx="43">
                  <c:v>27.02</c:v>
                </c:pt>
                <c:pt idx="44">
                  <c:v>27.26</c:v>
                </c:pt>
                <c:pt idx="45">
                  <c:v>27.6</c:v>
                </c:pt>
                <c:pt idx="46">
                  <c:v>28.09</c:v>
                </c:pt>
                <c:pt idx="47">
                  <c:v>29.35</c:v>
                </c:pt>
                <c:pt idx="48">
                  <c:v>29.58</c:v>
                </c:pt>
                <c:pt idx="49">
                  <c:v>28.879999000000002</c:v>
                </c:pt>
                <c:pt idx="50">
                  <c:v>28.860001</c:v>
                </c:pt>
                <c:pt idx="51">
                  <c:v>29.5</c:v>
                </c:pt>
                <c:pt idx="52">
                  <c:v>28.700001</c:v>
                </c:pt>
                <c:pt idx="53">
                  <c:v>30.540001</c:v>
                </c:pt>
                <c:pt idx="54">
                  <c:v>29.370000999999998</c:v>
                </c:pt>
                <c:pt idx="55">
                  <c:v>27.59</c:v>
                </c:pt>
                <c:pt idx="56">
                  <c:v>26.950001</c:v>
                </c:pt>
                <c:pt idx="57">
                  <c:v>26.42</c:v>
                </c:pt>
                <c:pt idx="58">
                  <c:v>26.950001</c:v>
                </c:pt>
                <c:pt idx="59">
                  <c:v>27.91</c:v>
                </c:pt>
                <c:pt idx="60">
                  <c:v>28.68</c:v>
                </c:pt>
                <c:pt idx="61">
                  <c:v>29.25</c:v>
                </c:pt>
                <c:pt idx="62">
                  <c:v>28.860001</c:v>
                </c:pt>
                <c:pt idx="63">
                  <c:v>28.27</c:v>
                </c:pt>
                <c:pt idx="64">
                  <c:v>30.299999</c:v>
                </c:pt>
                <c:pt idx="65">
                  <c:v>28.99</c:v>
                </c:pt>
                <c:pt idx="66">
                  <c:v>28.84</c:v>
                </c:pt>
                <c:pt idx="67">
                  <c:v>28.700001</c:v>
                </c:pt>
                <c:pt idx="68">
                  <c:v>27.209999</c:v>
                </c:pt>
                <c:pt idx="69">
                  <c:v>26.809999000000001</c:v>
                </c:pt>
                <c:pt idx="70">
                  <c:v>27.370000999999998</c:v>
                </c:pt>
                <c:pt idx="71">
                  <c:v>27.23</c:v>
                </c:pt>
                <c:pt idx="72">
                  <c:v>27.049999</c:v>
                </c:pt>
                <c:pt idx="73">
                  <c:v>26.799999</c:v>
                </c:pt>
                <c:pt idx="74">
                  <c:v>25.809999000000001</c:v>
                </c:pt>
                <c:pt idx="75">
                  <c:v>25.27</c:v>
                </c:pt>
                <c:pt idx="76">
                  <c:v>25.860001</c:v>
                </c:pt>
                <c:pt idx="77">
                  <c:v>26.17</c:v>
                </c:pt>
                <c:pt idx="78">
                  <c:v>26.15</c:v>
                </c:pt>
                <c:pt idx="79">
                  <c:v>25.65</c:v>
                </c:pt>
                <c:pt idx="80">
                  <c:v>26.23</c:v>
                </c:pt>
                <c:pt idx="81">
                  <c:v>26.290001</c:v>
                </c:pt>
                <c:pt idx="82">
                  <c:v>26.389999</c:v>
                </c:pt>
                <c:pt idx="83">
                  <c:v>25.93</c:v>
                </c:pt>
                <c:pt idx="84">
                  <c:v>25.52</c:v>
                </c:pt>
                <c:pt idx="85">
                  <c:v>25.459999</c:v>
                </c:pt>
                <c:pt idx="86">
                  <c:v>25.139999</c:v>
                </c:pt>
                <c:pt idx="87">
                  <c:v>25.190000999999999</c:v>
                </c:pt>
                <c:pt idx="88">
                  <c:v>25.15</c:v>
                </c:pt>
                <c:pt idx="89">
                  <c:v>25.57</c:v>
                </c:pt>
                <c:pt idx="90">
                  <c:v>25.5</c:v>
                </c:pt>
                <c:pt idx="91">
                  <c:v>25.26</c:v>
                </c:pt>
                <c:pt idx="92">
                  <c:v>25.120000999999998</c:v>
                </c:pt>
                <c:pt idx="93">
                  <c:v>25.08</c:v>
                </c:pt>
                <c:pt idx="94">
                  <c:v>24.09</c:v>
                </c:pt>
                <c:pt idx="95">
                  <c:v>24.08</c:v>
                </c:pt>
                <c:pt idx="96">
                  <c:v>24.299999</c:v>
                </c:pt>
                <c:pt idx="97">
                  <c:v>25.41</c:v>
                </c:pt>
                <c:pt idx="98">
                  <c:v>27.950001</c:v>
                </c:pt>
                <c:pt idx="99">
                  <c:v>28.030000999999999</c:v>
                </c:pt>
                <c:pt idx="100">
                  <c:v>26.84</c:v>
                </c:pt>
                <c:pt idx="101">
                  <c:v>26.26</c:v>
                </c:pt>
                <c:pt idx="102">
                  <c:v>26.459999</c:v>
                </c:pt>
                <c:pt idx="103">
                  <c:v>25.200001</c:v>
                </c:pt>
                <c:pt idx="104">
                  <c:v>24.549999</c:v>
                </c:pt>
                <c:pt idx="105">
                  <c:v>25.799999</c:v>
                </c:pt>
                <c:pt idx="106">
                  <c:v>25.27</c:v>
                </c:pt>
                <c:pt idx="107">
                  <c:v>24.639999</c:v>
                </c:pt>
                <c:pt idx="108">
                  <c:v>25.82</c:v>
                </c:pt>
                <c:pt idx="109">
                  <c:v>25.200001</c:v>
                </c:pt>
                <c:pt idx="110">
                  <c:v>24.959999</c:v>
                </c:pt>
                <c:pt idx="111">
                  <c:v>25.1</c:v>
                </c:pt>
                <c:pt idx="112">
                  <c:v>24.530000999999999</c:v>
                </c:pt>
                <c:pt idx="113">
                  <c:v>24.43</c:v>
                </c:pt>
                <c:pt idx="114">
                  <c:v>24.17</c:v>
                </c:pt>
                <c:pt idx="115">
                  <c:v>24.18</c:v>
                </c:pt>
                <c:pt idx="116">
                  <c:v>24.02</c:v>
                </c:pt>
                <c:pt idx="117">
                  <c:v>23.879999000000002</c:v>
                </c:pt>
                <c:pt idx="118">
                  <c:v>24.120000999999998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3-46F5-A617-17C0FA83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31944"/>
        <c:axId val="1603998936"/>
      </c:lineChart>
      <c:dateAx>
        <c:axId val="171731944"/>
        <c:scaling>
          <c:orientation val="minMax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98936"/>
        <c:crosses val="autoZero"/>
        <c:auto val="1"/>
        <c:lblOffset val="100"/>
        <c:baseTimeUnit val="days"/>
        <c:majorUnit val="3"/>
      </c:dateAx>
      <c:valAx>
        <c:axId val="16039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D5B9BF-E642-41E1-8DC5-B016048F3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35147569448" createdVersion="6" refreshedVersion="6" minRefreshableVersion="3" recordCount="120" xr:uid="{78791358-642E-45B8-A15C-8A192D83DC01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20-07-10T00:00:00" maxDate="2021-01-01T00:00:00"/>
    </cacheField>
    <cacheField name="Close" numFmtId="0">
      <sharedItems containsString="0" containsBlank="1" containsNumber="1" minValue="7.47" maxValue="48.470001000000003"/>
    </cacheField>
    <cacheField name="Year" numFmtId="0">
      <sharedItems containsString="0" containsBlank="1" containsNumber="1" containsInteger="1" minValue="2020" maxValue="2020" count="2">
        <n v="2020"/>
        <m/>
      </sharedItems>
    </cacheField>
    <cacheField name="Quarter" numFmtId="0">
      <sharedItems containsString="0" containsBlank="1" containsNumber="1" containsInteger="1" minValue="3" maxValue="4" count="3">
        <n v="3"/>
        <n v="4"/>
        <m/>
      </sharedItems>
    </cacheField>
    <cacheField name="Half-year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d v="2020-07-10T00:00:00"/>
    <n v="7.47"/>
    <x v="0"/>
    <x v="0"/>
    <n v="2"/>
  </r>
  <r>
    <d v="2020-07-13T00:00:00"/>
    <n v="8.2200000000000006"/>
    <x v="0"/>
    <x v="0"/>
    <n v="2"/>
  </r>
  <r>
    <d v="2020-07-14T00:00:00"/>
    <n v="9.0399999999999991"/>
    <x v="0"/>
    <x v="0"/>
    <n v="2"/>
  </r>
  <r>
    <d v="2020-07-15T00:00:00"/>
    <n v="9.94"/>
    <x v="0"/>
    <x v="0"/>
    <n v="2"/>
  </r>
  <r>
    <d v="2020-07-16T00:00:00"/>
    <n v="10.93"/>
    <x v="0"/>
    <x v="0"/>
    <n v="2"/>
  </r>
  <r>
    <d v="2020-07-17T00:00:00"/>
    <n v="12.02"/>
    <x v="0"/>
    <x v="0"/>
    <n v="2"/>
  </r>
  <r>
    <d v="2020-07-20T00:00:00"/>
    <n v="13.22"/>
    <x v="0"/>
    <x v="0"/>
    <n v="2"/>
  </r>
  <r>
    <d v="2020-07-21T00:00:00"/>
    <n v="14.54"/>
    <x v="0"/>
    <x v="0"/>
    <n v="2"/>
  </r>
  <r>
    <d v="2020-07-22T00:00:00"/>
    <n v="15.99"/>
    <x v="0"/>
    <x v="0"/>
    <n v="2"/>
  </r>
  <r>
    <d v="2020-07-23T00:00:00"/>
    <n v="17.59"/>
    <x v="0"/>
    <x v="0"/>
    <n v="2"/>
  </r>
  <r>
    <d v="2020-07-24T00:00:00"/>
    <n v="19.350000000000001"/>
    <x v="0"/>
    <x v="0"/>
    <n v="2"/>
  </r>
  <r>
    <d v="2020-07-27T00:00:00"/>
    <n v="21.290001"/>
    <x v="0"/>
    <x v="0"/>
    <n v="2"/>
  </r>
  <r>
    <d v="2020-07-28T00:00:00"/>
    <n v="23.42"/>
    <x v="0"/>
    <x v="0"/>
    <n v="2"/>
  </r>
  <r>
    <d v="2020-07-29T00:00:00"/>
    <n v="25.76"/>
    <x v="0"/>
    <x v="0"/>
    <n v="2"/>
  </r>
  <r>
    <d v="2020-07-30T00:00:00"/>
    <n v="28.34"/>
    <x v="0"/>
    <x v="0"/>
    <n v="2"/>
  </r>
  <r>
    <d v="2020-07-31T00:00:00"/>
    <n v="31.17"/>
    <x v="0"/>
    <x v="0"/>
    <n v="2"/>
  </r>
  <r>
    <d v="2020-08-03T00:00:00"/>
    <n v="34.290000999999997"/>
    <x v="0"/>
    <x v="0"/>
    <n v="2"/>
  </r>
  <r>
    <d v="2020-08-04T00:00:00"/>
    <n v="37.720001000000003"/>
    <x v="0"/>
    <x v="0"/>
    <n v="2"/>
  </r>
  <r>
    <d v="2020-08-05T00:00:00"/>
    <n v="41.490001999999997"/>
    <x v="0"/>
    <x v="0"/>
    <n v="2"/>
  </r>
  <r>
    <d v="2020-08-06T00:00:00"/>
    <n v="45.639999000000003"/>
    <x v="0"/>
    <x v="0"/>
    <n v="2"/>
  </r>
  <r>
    <d v="2020-08-07T00:00:00"/>
    <n v="48.470001000000003"/>
    <x v="0"/>
    <x v="0"/>
    <n v="2"/>
  </r>
  <r>
    <d v="2020-08-10T00:00:00"/>
    <n v="43.630001"/>
    <x v="0"/>
    <x v="0"/>
    <n v="2"/>
  </r>
  <r>
    <d v="2020-08-11T00:00:00"/>
    <n v="39.270000000000003"/>
    <x v="0"/>
    <x v="0"/>
    <n v="2"/>
  </r>
  <r>
    <d v="2020-08-12T00:00:00"/>
    <n v="41.380001"/>
    <x v="0"/>
    <x v="0"/>
    <n v="2"/>
  </r>
  <r>
    <d v="2020-08-13T00:00:00"/>
    <n v="37.369999"/>
    <x v="0"/>
    <x v="0"/>
    <n v="2"/>
  </r>
  <r>
    <d v="2020-08-14T00:00:00"/>
    <n v="35.020000000000003"/>
    <x v="0"/>
    <x v="0"/>
    <n v="2"/>
  </r>
  <r>
    <d v="2020-08-17T00:00:00"/>
    <n v="35.709999000000003"/>
    <x v="0"/>
    <x v="0"/>
    <n v="2"/>
  </r>
  <r>
    <d v="2020-08-18T00:00:00"/>
    <n v="38.32"/>
    <x v="0"/>
    <x v="0"/>
    <n v="2"/>
  </r>
  <r>
    <d v="2020-08-19T00:00:00"/>
    <n v="35.360000999999997"/>
    <x v="0"/>
    <x v="0"/>
    <n v="2"/>
  </r>
  <r>
    <d v="2020-08-20T00:00:00"/>
    <n v="37.049999"/>
    <x v="0"/>
    <x v="0"/>
    <n v="2"/>
  </r>
  <r>
    <d v="2020-08-21T00:00:00"/>
    <n v="36.32"/>
    <x v="0"/>
    <x v="0"/>
    <n v="2"/>
  </r>
  <r>
    <d v="2020-08-24T00:00:00"/>
    <n v="34.439999"/>
    <x v="0"/>
    <x v="0"/>
    <n v="2"/>
  </r>
  <r>
    <d v="2020-08-25T00:00:00"/>
    <n v="33.869999"/>
    <x v="0"/>
    <x v="0"/>
    <n v="2"/>
  </r>
  <r>
    <d v="2020-08-26T00:00:00"/>
    <n v="32.110000999999997"/>
    <x v="0"/>
    <x v="0"/>
    <n v="2"/>
  </r>
  <r>
    <d v="2020-08-27T00:00:00"/>
    <n v="32.299999"/>
    <x v="0"/>
    <x v="0"/>
    <n v="2"/>
  </r>
  <r>
    <d v="2020-08-28T00:00:00"/>
    <n v="31.940000999999999"/>
    <x v="0"/>
    <x v="0"/>
    <n v="2"/>
  </r>
  <r>
    <d v="2020-08-31T00:00:00"/>
    <n v="32.729999999999997"/>
    <x v="0"/>
    <x v="0"/>
    <n v="2"/>
  </r>
  <r>
    <d v="2020-09-01T00:00:00"/>
    <n v="31.940000999999999"/>
    <x v="0"/>
    <x v="0"/>
    <n v="2"/>
  </r>
  <r>
    <d v="2020-09-02T00:00:00"/>
    <n v="31.440000999999999"/>
    <x v="0"/>
    <x v="0"/>
    <n v="2"/>
  </r>
  <r>
    <d v="2020-09-03T00:00:00"/>
    <n v="31.48"/>
    <x v="0"/>
    <x v="0"/>
    <n v="2"/>
  </r>
  <r>
    <d v="2020-09-04T00:00:00"/>
    <n v="30.51"/>
    <x v="0"/>
    <x v="0"/>
    <n v="2"/>
  </r>
  <r>
    <d v="2020-09-07T00:00:00"/>
    <n v="30.059999000000001"/>
    <x v="0"/>
    <x v="0"/>
    <n v="2"/>
  </r>
  <r>
    <d v="2020-09-08T00:00:00"/>
    <n v="29.129999000000002"/>
    <x v="0"/>
    <x v="0"/>
    <n v="2"/>
  </r>
  <r>
    <d v="2020-09-09T00:00:00"/>
    <n v="27.02"/>
    <x v="0"/>
    <x v="0"/>
    <n v="2"/>
  </r>
  <r>
    <d v="2020-09-10T00:00:00"/>
    <n v="27.26"/>
    <x v="0"/>
    <x v="0"/>
    <n v="2"/>
  </r>
  <r>
    <d v="2020-09-11T00:00:00"/>
    <n v="27.6"/>
    <x v="0"/>
    <x v="0"/>
    <n v="2"/>
  </r>
  <r>
    <d v="2020-09-14T00:00:00"/>
    <n v="28.09"/>
    <x v="0"/>
    <x v="0"/>
    <n v="2"/>
  </r>
  <r>
    <d v="2020-09-15T00:00:00"/>
    <n v="29.35"/>
    <x v="0"/>
    <x v="0"/>
    <n v="2"/>
  </r>
  <r>
    <d v="2020-09-16T00:00:00"/>
    <n v="29.58"/>
    <x v="0"/>
    <x v="0"/>
    <n v="2"/>
  </r>
  <r>
    <d v="2020-09-17T00:00:00"/>
    <n v="28.879999000000002"/>
    <x v="0"/>
    <x v="0"/>
    <n v="2"/>
  </r>
  <r>
    <d v="2020-09-18T00:00:00"/>
    <n v="28.860001"/>
    <x v="0"/>
    <x v="0"/>
    <n v="2"/>
  </r>
  <r>
    <d v="2020-09-21T00:00:00"/>
    <n v="29.5"/>
    <x v="0"/>
    <x v="0"/>
    <n v="2"/>
  </r>
  <r>
    <d v="2020-09-22T00:00:00"/>
    <n v="28.700001"/>
    <x v="0"/>
    <x v="0"/>
    <n v="2"/>
  </r>
  <r>
    <d v="2020-09-23T00:00:00"/>
    <n v="30.540001"/>
    <x v="0"/>
    <x v="0"/>
    <n v="2"/>
  </r>
  <r>
    <d v="2020-09-24T00:00:00"/>
    <n v="29.370000999999998"/>
    <x v="0"/>
    <x v="0"/>
    <n v="2"/>
  </r>
  <r>
    <d v="2020-09-25T00:00:00"/>
    <n v="27.59"/>
    <x v="0"/>
    <x v="0"/>
    <n v="2"/>
  </r>
  <r>
    <d v="2020-09-28T00:00:00"/>
    <n v="26.950001"/>
    <x v="0"/>
    <x v="0"/>
    <n v="2"/>
  </r>
  <r>
    <d v="2020-09-29T00:00:00"/>
    <n v="26.42"/>
    <x v="0"/>
    <x v="0"/>
    <n v="2"/>
  </r>
  <r>
    <d v="2020-09-30T00:00:00"/>
    <n v="26.950001"/>
    <x v="0"/>
    <x v="0"/>
    <n v="2"/>
  </r>
  <r>
    <d v="2020-10-09T00:00:00"/>
    <n v="27.91"/>
    <x v="0"/>
    <x v="1"/>
    <n v="2"/>
  </r>
  <r>
    <d v="2020-10-12T00:00:00"/>
    <n v="28.68"/>
    <x v="0"/>
    <x v="1"/>
    <n v="2"/>
  </r>
  <r>
    <d v="2020-10-13T00:00:00"/>
    <n v="29.25"/>
    <x v="0"/>
    <x v="1"/>
    <n v="2"/>
  </r>
  <r>
    <d v="2020-10-14T00:00:00"/>
    <n v="28.860001"/>
    <x v="0"/>
    <x v="1"/>
    <n v="2"/>
  </r>
  <r>
    <d v="2020-10-15T00:00:00"/>
    <n v="28.27"/>
    <x v="0"/>
    <x v="1"/>
    <n v="2"/>
  </r>
  <r>
    <d v="2020-10-16T00:00:00"/>
    <n v="30.299999"/>
    <x v="0"/>
    <x v="1"/>
    <n v="2"/>
  </r>
  <r>
    <d v="2020-10-19T00:00:00"/>
    <n v="28.99"/>
    <x v="0"/>
    <x v="1"/>
    <n v="2"/>
  </r>
  <r>
    <d v="2020-10-20T00:00:00"/>
    <n v="28.84"/>
    <x v="0"/>
    <x v="1"/>
    <n v="2"/>
  </r>
  <r>
    <d v="2020-10-21T00:00:00"/>
    <n v="28.700001"/>
    <x v="0"/>
    <x v="1"/>
    <n v="2"/>
  </r>
  <r>
    <d v="2020-10-22T00:00:00"/>
    <n v="27.209999"/>
    <x v="0"/>
    <x v="1"/>
    <n v="2"/>
  </r>
  <r>
    <d v="2020-10-23T00:00:00"/>
    <n v="26.809999000000001"/>
    <x v="0"/>
    <x v="1"/>
    <n v="2"/>
  </r>
  <r>
    <d v="2020-10-26T00:00:00"/>
    <n v="27.370000999999998"/>
    <x v="0"/>
    <x v="1"/>
    <n v="2"/>
  </r>
  <r>
    <d v="2020-10-27T00:00:00"/>
    <n v="27.23"/>
    <x v="0"/>
    <x v="1"/>
    <n v="2"/>
  </r>
  <r>
    <d v="2020-10-28T00:00:00"/>
    <n v="27.049999"/>
    <x v="0"/>
    <x v="1"/>
    <n v="2"/>
  </r>
  <r>
    <d v="2020-10-29T00:00:00"/>
    <n v="26.799999"/>
    <x v="0"/>
    <x v="1"/>
    <n v="2"/>
  </r>
  <r>
    <d v="2020-10-30T00:00:00"/>
    <n v="25.809999000000001"/>
    <x v="0"/>
    <x v="1"/>
    <n v="2"/>
  </r>
  <r>
    <d v="2020-11-02T00:00:00"/>
    <n v="25.27"/>
    <x v="0"/>
    <x v="1"/>
    <n v="2"/>
  </r>
  <r>
    <d v="2020-11-03T00:00:00"/>
    <n v="25.860001"/>
    <x v="0"/>
    <x v="1"/>
    <n v="2"/>
  </r>
  <r>
    <d v="2020-11-04T00:00:00"/>
    <n v="26.17"/>
    <x v="0"/>
    <x v="1"/>
    <n v="2"/>
  </r>
  <r>
    <d v="2020-11-05T00:00:00"/>
    <n v="26.15"/>
    <x v="0"/>
    <x v="1"/>
    <n v="2"/>
  </r>
  <r>
    <d v="2020-11-06T00:00:00"/>
    <n v="25.65"/>
    <x v="0"/>
    <x v="1"/>
    <n v="2"/>
  </r>
  <r>
    <d v="2020-11-09T00:00:00"/>
    <n v="26.23"/>
    <x v="0"/>
    <x v="1"/>
    <n v="2"/>
  </r>
  <r>
    <d v="2020-11-10T00:00:00"/>
    <n v="26.290001"/>
    <x v="0"/>
    <x v="1"/>
    <n v="2"/>
  </r>
  <r>
    <d v="2020-11-11T00:00:00"/>
    <n v="26.389999"/>
    <x v="0"/>
    <x v="1"/>
    <n v="2"/>
  </r>
  <r>
    <d v="2020-11-12T00:00:00"/>
    <n v="25.93"/>
    <x v="0"/>
    <x v="1"/>
    <n v="2"/>
  </r>
  <r>
    <d v="2020-11-13T00:00:00"/>
    <n v="25.52"/>
    <x v="0"/>
    <x v="1"/>
    <n v="2"/>
  </r>
  <r>
    <d v="2020-11-16T00:00:00"/>
    <n v="25.459999"/>
    <x v="0"/>
    <x v="1"/>
    <n v="2"/>
  </r>
  <r>
    <d v="2020-11-17T00:00:00"/>
    <n v="25.139999"/>
    <x v="0"/>
    <x v="1"/>
    <n v="2"/>
  </r>
  <r>
    <d v="2020-11-18T00:00:00"/>
    <n v="25.190000999999999"/>
    <x v="0"/>
    <x v="1"/>
    <n v="2"/>
  </r>
  <r>
    <d v="2020-11-19T00:00:00"/>
    <n v="25.15"/>
    <x v="0"/>
    <x v="1"/>
    <n v="2"/>
  </r>
  <r>
    <d v="2020-11-20T00:00:00"/>
    <n v="25.57"/>
    <x v="0"/>
    <x v="1"/>
    <n v="2"/>
  </r>
  <r>
    <d v="2020-11-23T00:00:00"/>
    <n v="25.5"/>
    <x v="0"/>
    <x v="1"/>
    <n v="2"/>
  </r>
  <r>
    <d v="2020-11-24T00:00:00"/>
    <n v="25.26"/>
    <x v="0"/>
    <x v="1"/>
    <n v="2"/>
  </r>
  <r>
    <d v="2020-11-25T00:00:00"/>
    <n v="25.120000999999998"/>
    <x v="0"/>
    <x v="1"/>
    <n v="2"/>
  </r>
  <r>
    <d v="2020-11-26T00:00:00"/>
    <n v="25.08"/>
    <x v="0"/>
    <x v="1"/>
    <n v="2"/>
  </r>
  <r>
    <d v="2020-11-27T00:00:00"/>
    <n v="24.09"/>
    <x v="0"/>
    <x v="1"/>
    <n v="2"/>
  </r>
  <r>
    <d v="2020-11-30T00:00:00"/>
    <n v="24.08"/>
    <x v="0"/>
    <x v="1"/>
    <n v="2"/>
  </r>
  <r>
    <d v="2020-12-01T00:00:00"/>
    <n v="24.299999"/>
    <x v="0"/>
    <x v="1"/>
    <n v="2"/>
  </r>
  <r>
    <d v="2020-12-02T00:00:00"/>
    <n v="25.41"/>
    <x v="0"/>
    <x v="1"/>
    <n v="2"/>
  </r>
  <r>
    <d v="2020-12-03T00:00:00"/>
    <n v="27.950001"/>
    <x v="0"/>
    <x v="1"/>
    <n v="2"/>
  </r>
  <r>
    <d v="2020-12-04T00:00:00"/>
    <n v="28.030000999999999"/>
    <x v="0"/>
    <x v="1"/>
    <n v="2"/>
  </r>
  <r>
    <d v="2020-12-07T00:00:00"/>
    <n v="26.84"/>
    <x v="0"/>
    <x v="1"/>
    <n v="2"/>
  </r>
  <r>
    <d v="2020-12-08T00:00:00"/>
    <n v="26.26"/>
    <x v="0"/>
    <x v="1"/>
    <n v="2"/>
  </r>
  <r>
    <d v="2020-12-09T00:00:00"/>
    <n v="26.459999"/>
    <x v="0"/>
    <x v="1"/>
    <n v="2"/>
  </r>
  <r>
    <d v="2020-12-10T00:00:00"/>
    <n v="25.200001"/>
    <x v="0"/>
    <x v="1"/>
    <n v="2"/>
  </r>
  <r>
    <d v="2020-12-11T00:00:00"/>
    <n v="24.549999"/>
    <x v="0"/>
    <x v="1"/>
    <n v="2"/>
  </r>
  <r>
    <d v="2020-12-14T00:00:00"/>
    <n v="25.799999"/>
    <x v="0"/>
    <x v="1"/>
    <n v="2"/>
  </r>
  <r>
    <d v="2020-12-15T00:00:00"/>
    <n v="25.27"/>
    <x v="0"/>
    <x v="1"/>
    <n v="2"/>
  </r>
  <r>
    <d v="2020-12-16T00:00:00"/>
    <n v="24.639999"/>
    <x v="0"/>
    <x v="1"/>
    <n v="2"/>
  </r>
  <r>
    <d v="2020-12-17T00:00:00"/>
    <n v="25.82"/>
    <x v="0"/>
    <x v="1"/>
    <n v="2"/>
  </r>
  <r>
    <d v="2020-12-18T00:00:00"/>
    <n v="25.200001"/>
    <x v="0"/>
    <x v="1"/>
    <n v="2"/>
  </r>
  <r>
    <d v="2020-12-21T00:00:00"/>
    <n v="24.959999"/>
    <x v="0"/>
    <x v="1"/>
    <n v="2"/>
  </r>
  <r>
    <d v="2020-12-22T00:00:00"/>
    <n v="25.1"/>
    <x v="0"/>
    <x v="1"/>
    <n v="2"/>
  </r>
  <r>
    <d v="2020-12-23T00:00:00"/>
    <n v="24.530000999999999"/>
    <x v="0"/>
    <x v="1"/>
    <n v="2"/>
  </r>
  <r>
    <d v="2020-12-24T00:00:00"/>
    <n v="24.43"/>
    <x v="0"/>
    <x v="1"/>
    <n v="2"/>
  </r>
  <r>
    <d v="2020-12-25T00:00:00"/>
    <n v="24.17"/>
    <x v="0"/>
    <x v="1"/>
    <n v="2"/>
  </r>
  <r>
    <d v="2020-12-28T00:00:00"/>
    <n v="24.18"/>
    <x v="0"/>
    <x v="1"/>
    <n v="2"/>
  </r>
  <r>
    <d v="2020-12-29T00:00:00"/>
    <n v="24.02"/>
    <x v="0"/>
    <x v="1"/>
    <n v="2"/>
  </r>
  <r>
    <d v="2020-12-30T00:00:00"/>
    <n v="23.879999000000002"/>
    <x v="0"/>
    <x v="1"/>
    <n v="2"/>
  </r>
  <r>
    <d v="2020-12-31T00:00:00"/>
    <n v="24.120000999999998"/>
    <x v="0"/>
    <x v="1"/>
    <n v="2"/>
  </r>
  <r>
    <m/>
    <m/>
    <x v="1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2331B-5A75-4646-972A-B59246891B70}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J23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 sortType="descending">
      <items count="4">
        <item x="2"/>
        <item x="1"/>
        <item x="0"/>
        <item t="default"/>
      </items>
    </pivotField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6BBF-8813-4867-B74D-374FCBAAAE35}">
  <dimension ref="A1:I17"/>
  <sheetViews>
    <sheetView tabSelected="1" workbookViewId="0">
      <selection activeCell="B17" sqref="B17:G17"/>
    </sheetView>
  </sheetViews>
  <sheetFormatPr defaultColWidth="24.7109375" defaultRowHeight="15"/>
  <cols>
    <col min="1" max="1" width="49.5703125" bestFit="1" customWidth="1"/>
    <col min="2" max="9" width="12.140625" bestFit="1" customWidth="1"/>
  </cols>
  <sheetData>
    <row r="1" spans="1:9" s="11" customFormat="1" ht="15.75" thickBot="1">
      <c r="A1" s="11" t="s">
        <v>0</v>
      </c>
      <c r="B1" s="11">
        <v>44104</v>
      </c>
      <c r="C1" s="11" t="s">
        <v>1</v>
      </c>
      <c r="D1" s="11">
        <v>43921</v>
      </c>
      <c r="E1" s="11">
        <v>43830</v>
      </c>
      <c r="F1" s="11">
        <v>43646</v>
      </c>
      <c r="G1" s="11">
        <v>43465</v>
      </c>
      <c r="H1" s="11">
        <v>43100</v>
      </c>
      <c r="I1" s="11">
        <v>42735</v>
      </c>
    </row>
    <row r="2" spans="1:9">
      <c r="A2" s="19" t="s">
        <v>5</v>
      </c>
      <c r="B2">
        <v>1.7336147969441094</v>
      </c>
      <c r="C2">
        <v>1.4306791060967672</v>
      </c>
      <c r="D2">
        <v>1.4010055063442666</v>
      </c>
      <c r="E2">
        <v>1.3698595787362087</v>
      </c>
      <c r="F2">
        <v>1.4799128751210067</v>
      </c>
      <c r="G2">
        <v>1.4398790017645575</v>
      </c>
      <c r="H2">
        <v>0.91838487972508587</v>
      </c>
      <c r="I2">
        <v>0.73098638326137499</v>
      </c>
    </row>
    <row r="3" spans="1:9">
      <c r="A3" s="19" t="s">
        <v>9</v>
      </c>
      <c r="B3">
        <v>0.43420788098110175</v>
      </c>
      <c r="C3">
        <v>0.20674137556953784</v>
      </c>
      <c r="D3">
        <v>0.30165190327986596</v>
      </c>
      <c r="E3">
        <v>0.3884989969909729</v>
      </c>
      <c r="F3">
        <v>0.37157066795740562</v>
      </c>
      <c r="G3">
        <v>0.46783715654146707</v>
      </c>
      <c r="H3">
        <v>0.24986540664375714</v>
      </c>
      <c r="I3">
        <v>0.21231484556625707</v>
      </c>
    </row>
    <row r="4" spans="1:9">
      <c r="A4" s="19" t="s">
        <v>15</v>
      </c>
      <c r="B4">
        <v>9.3107767869324176E-2</v>
      </c>
      <c r="C4">
        <v>5.9862278737695916E-2</v>
      </c>
      <c r="D4">
        <v>2.4509521061742642E-2</v>
      </c>
      <c r="E4">
        <v>0.17247682745865503</v>
      </c>
      <c r="F4">
        <v>5.7953240975108913E-2</v>
      </c>
      <c r="G4">
        <v>0.17427342720399525</v>
      </c>
      <c r="H4">
        <v>6.3867243867243864E-2</v>
      </c>
      <c r="I4">
        <v>0.14372073222647935</v>
      </c>
    </row>
    <row r="5" spans="1:9">
      <c r="A5" s="19" t="s">
        <v>18</v>
      </c>
      <c r="B5">
        <v>0.11502890173410404</v>
      </c>
      <c r="C5">
        <v>9.3450312717164696E-2</v>
      </c>
      <c r="D5">
        <v>8.7785079242365657E-2</v>
      </c>
      <c r="E5">
        <v>0.10842266462480858</v>
      </c>
      <c r="F5">
        <v>7.7537655533726255E-2</v>
      </c>
      <c r="G5">
        <v>0.11852002439520229</v>
      </c>
      <c r="H5">
        <v>5.2152671755725188E-2</v>
      </c>
      <c r="I5">
        <v>7.6692654903569968E-2</v>
      </c>
    </row>
    <row r="6" spans="1:9">
      <c r="A6" s="19" t="s">
        <v>20</v>
      </c>
      <c r="B6">
        <v>0.59567865762556027</v>
      </c>
      <c r="C6">
        <v>0.72261072261072257</v>
      </c>
      <c r="D6">
        <v>0.6890603722197004</v>
      </c>
      <c r="E6">
        <v>0.6875291194284826</v>
      </c>
      <c r="F6">
        <v>0.73624670695800398</v>
      </c>
      <c r="G6">
        <v>0.80615282831624213</v>
      </c>
      <c r="H6">
        <v>1.2970973249857711</v>
      </c>
      <c r="I6">
        <v>3.1647241647241655</v>
      </c>
    </row>
    <row r="7" spans="1:9">
      <c r="A7" s="19" t="s">
        <v>21</v>
      </c>
      <c r="B7">
        <v>26.071666616666665</v>
      </c>
      <c r="C7">
        <v>28.643050999999996</v>
      </c>
    </row>
    <row r="8" spans="1:9">
      <c r="A8" s="19"/>
    </row>
    <row r="10" spans="1:9" ht="15.75" thickBot="1"/>
    <row r="11" spans="1:9">
      <c r="A11" s="22"/>
      <c r="B11" s="22" t="s">
        <v>5</v>
      </c>
      <c r="C11" s="22" t="s">
        <v>9</v>
      </c>
      <c r="D11" s="22" t="s">
        <v>15</v>
      </c>
      <c r="E11" s="22" t="s">
        <v>18</v>
      </c>
      <c r="F11" s="22" t="s">
        <v>20</v>
      </c>
      <c r="G11" s="22" t="s">
        <v>21</v>
      </c>
    </row>
    <row r="12" spans="1:9">
      <c r="A12" s="20" t="s">
        <v>5</v>
      </c>
      <c r="B12" s="20">
        <v>1</v>
      </c>
      <c r="C12" s="20"/>
      <c r="D12" s="20"/>
      <c r="E12" s="20"/>
      <c r="F12" s="20"/>
      <c r="G12" s="20"/>
    </row>
    <row r="13" spans="1:9">
      <c r="A13" s="20" t="s">
        <v>9</v>
      </c>
      <c r="B13" s="20">
        <v>0.67356693499790399</v>
      </c>
      <c r="C13" s="20">
        <v>1</v>
      </c>
      <c r="D13" s="20"/>
      <c r="E13" s="20"/>
      <c r="F13" s="20"/>
      <c r="G13" s="20"/>
    </row>
    <row r="14" spans="1:9">
      <c r="A14" s="20" t="s">
        <v>15</v>
      </c>
      <c r="B14" s="20">
        <v>-0.14474771379705612</v>
      </c>
      <c r="C14" s="20">
        <v>0.41503372403760835</v>
      </c>
      <c r="D14" s="20">
        <v>1</v>
      </c>
      <c r="E14" s="20"/>
      <c r="F14" s="20"/>
      <c r="G14" s="20"/>
    </row>
    <row r="15" spans="1:9">
      <c r="A15" s="20" t="s">
        <v>18</v>
      </c>
      <c r="B15" s="20">
        <v>0.70245243390140932</v>
      </c>
      <c r="C15" s="20">
        <v>0.71325770797977217</v>
      </c>
      <c r="D15" s="20">
        <v>0.51152955106920195</v>
      </c>
      <c r="E15" s="20">
        <v>1</v>
      </c>
      <c r="F15" s="20"/>
      <c r="G15" s="20"/>
    </row>
    <row r="16" spans="1:9">
      <c r="A16" s="20" t="s">
        <v>20</v>
      </c>
      <c r="B16" s="20">
        <v>-0.85874298063639976</v>
      </c>
      <c r="C16" s="20">
        <v>-0.54415536205870474</v>
      </c>
      <c r="D16" s="20">
        <v>0.27623359907295608</v>
      </c>
      <c r="E16" s="20">
        <v>-0.43401873445733186</v>
      </c>
      <c r="F16" s="20">
        <v>1</v>
      </c>
      <c r="G16" s="20"/>
    </row>
    <row r="17" spans="1:7" ht="15.75" thickBot="1">
      <c r="A17" s="21" t="s">
        <v>21</v>
      </c>
      <c r="B17" s="21">
        <v>-1</v>
      </c>
      <c r="C17" s="21">
        <v>-1</v>
      </c>
      <c r="D17" s="21">
        <v>-1</v>
      </c>
      <c r="E17" s="21">
        <v>-1</v>
      </c>
      <c r="F17" s="21">
        <v>1.0000000000000002</v>
      </c>
      <c r="G17" s="2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L47"/>
  <sheetViews>
    <sheetView workbookViewId="0">
      <selection sqref="A1:XFD1048576"/>
    </sheetView>
  </sheetViews>
  <sheetFormatPr defaultColWidth="102.28515625" defaultRowHeight="15"/>
  <cols>
    <col min="1" max="1" width="60.7109375" bestFit="1" customWidth="1"/>
    <col min="2" max="5" width="14.28515625" bestFit="1" customWidth="1"/>
  </cols>
  <sheetData>
    <row r="1" spans="1:12">
      <c r="A1" s="1" t="s">
        <v>507</v>
      </c>
      <c r="B1" s="2">
        <v>43830</v>
      </c>
      <c r="C1" s="2">
        <v>43465</v>
      </c>
      <c r="D1" s="2">
        <v>43100</v>
      </c>
      <c r="E1" s="2">
        <v>42735</v>
      </c>
      <c r="G1" s="6"/>
      <c r="H1" s="7"/>
      <c r="I1" s="7"/>
      <c r="J1" s="7"/>
      <c r="K1" s="7"/>
      <c r="L1" s="7"/>
    </row>
    <row r="2" spans="1:12">
      <c r="A2" s="3" t="s">
        <v>508</v>
      </c>
      <c r="B2" s="4"/>
      <c r="C2" s="4"/>
      <c r="D2" s="4"/>
      <c r="E2" s="4"/>
      <c r="G2" s="8"/>
      <c r="H2" s="9"/>
      <c r="I2" s="9"/>
      <c r="J2" s="9"/>
      <c r="K2" s="9"/>
      <c r="L2" s="9"/>
    </row>
    <row r="3" spans="1:12">
      <c r="A3" s="4" t="s">
        <v>509</v>
      </c>
      <c r="B3" s="4" t="s">
        <v>513</v>
      </c>
      <c r="C3" s="4" t="s">
        <v>517</v>
      </c>
      <c r="D3" s="4" t="s">
        <v>518</v>
      </c>
      <c r="E3" s="4" t="s">
        <v>519</v>
      </c>
      <c r="G3" s="9"/>
      <c r="H3" s="9"/>
      <c r="I3" s="9"/>
      <c r="J3" s="9"/>
      <c r="K3" s="9"/>
      <c r="L3" s="9"/>
    </row>
    <row r="4" spans="1:12">
      <c r="A4" s="4" t="s">
        <v>520</v>
      </c>
      <c r="B4" s="4" t="s">
        <v>522</v>
      </c>
      <c r="C4" s="4" t="s">
        <v>523</v>
      </c>
      <c r="D4" s="4" t="s">
        <v>524</v>
      </c>
      <c r="E4" s="5" t="s">
        <v>52</v>
      </c>
      <c r="G4" s="9"/>
      <c r="H4" s="9"/>
      <c r="I4" s="9"/>
      <c r="J4" s="9"/>
      <c r="K4" s="9"/>
      <c r="L4" s="9"/>
    </row>
    <row r="5" spans="1:12">
      <c r="A5" s="4" t="s">
        <v>525</v>
      </c>
      <c r="B5" s="4" t="s">
        <v>528</v>
      </c>
      <c r="C5" s="4" t="s">
        <v>532</v>
      </c>
      <c r="D5" s="4" t="s">
        <v>533</v>
      </c>
      <c r="E5" s="4" t="s">
        <v>534</v>
      </c>
      <c r="G5" s="9"/>
      <c r="H5" s="10"/>
      <c r="I5" s="9"/>
      <c r="J5" s="9"/>
      <c r="K5" s="9"/>
      <c r="L5" s="9"/>
    </row>
    <row r="6" spans="1:12">
      <c r="A6" s="3" t="s">
        <v>535</v>
      </c>
      <c r="B6" s="4" t="s">
        <v>539</v>
      </c>
      <c r="C6" s="4" t="s">
        <v>543</v>
      </c>
      <c r="D6" s="4" t="s">
        <v>321</v>
      </c>
      <c r="E6" s="4" t="s">
        <v>544</v>
      </c>
      <c r="G6" s="9"/>
      <c r="H6" s="9"/>
      <c r="I6" s="9"/>
      <c r="J6" s="9"/>
      <c r="K6" s="9"/>
      <c r="L6" s="9"/>
    </row>
    <row r="7" spans="1:12">
      <c r="A7" s="4" t="s">
        <v>545</v>
      </c>
      <c r="B7" s="4" t="s">
        <v>549</v>
      </c>
      <c r="C7" s="4" t="s">
        <v>552</v>
      </c>
      <c r="D7" s="4" t="s">
        <v>553</v>
      </c>
      <c r="E7" s="4" t="s">
        <v>554</v>
      </c>
      <c r="G7" s="9"/>
      <c r="H7" s="9"/>
      <c r="I7" s="9"/>
      <c r="J7" s="9"/>
      <c r="K7" s="9"/>
      <c r="L7" s="9"/>
    </row>
    <row r="8" spans="1:12">
      <c r="A8" s="4" t="s">
        <v>555</v>
      </c>
      <c r="B8" s="4" t="s">
        <v>559</v>
      </c>
      <c r="C8" s="4" t="s">
        <v>563</v>
      </c>
      <c r="D8" s="4" t="s">
        <v>564</v>
      </c>
      <c r="E8" s="4" t="s">
        <v>565</v>
      </c>
      <c r="G8" s="9"/>
      <c r="H8" s="9"/>
      <c r="I8" s="9"/>
      <c r="J8" s="9"/>
      <c r="K8" s="9"/>
      <c r="L8" s="9"/>
    </row>
    <row r="9" spans="1:12">
      <c r="A9" s="4" t="s">
        <v>566</v>
      </c>
      <c r="B9" s="4" t="s">
        <v>570</v>
      </c>
      <c r="C9" s="4" t="s">
        <v>574</v>
      </c>
      <c r="D9" s="4" t="s">
        <v>575</v>
      </c>
      <c r="E9" s="4" t="s">
        <v>576</v>
      </c>
      <c r="G9" s="9"/>
      <c r="H9" s="9"/>
      <c r="I9" s="9"/>
      <c r="J9" s="9"/>
      <c r="K9" s="9"/>
      <c r="L9" s="9"/>
    </row>
    <row r="10" spans="1:12">
      <c r="A10" s="4" t="s">
        <v>577</v>
      </c>
      <c r="B10" s="4" t="s">
        <v>581</v>
      </c>
      <c r="C10" s="4" t="s">
        <v>585</v>
      </c>
      <c r="D10" s="4" t="s">
        <v>586</v>
      </c>
      <c r="E10" s="4" t="s">
        <v>133</v>
      </c>
      <c r="G10" s="9"/>
      <c r="H10" s="9"/>
      <c r="I10" s="9"/>
      <c r="J10" s="9"/>
      <c r="K10" s="9"/>
      <c r="L10" s="9"/>
    </row>
    <row r="11" spans="1:12">
      <c r="A11" s="3" t="s">
        <v>587</v>
      </c>
      <c r="B11" s="4" t="s">
        <v>591</v>
      </c>
      <c r="C11" s="4" t="s">
        <v>595</v>
      </c>
      <c r="D11" s="4" t="s">
        <v>596</v>
      </c>
      <c r="E11" s="4" t="s">
        <v>597</v>
      </c>
      <c r="G11" s="9"/>
      <c r="H11" s="9"/>
      <c r="I11" s="9"/>
      <c r="J11" s="9"/>
      <c r="K11" s="9"/>
      <c r="L11" s="9"/>
    </row>
    <row r="12" spans="1:12">
      <c r="A12" s="3" t="s">
        <v>598</v>
      </c>
      <c r="B12" s="4" t="s">
        <v>602</v>
      </c>
      <c r="C12" s="4" t="s">
        <v>606</v>
      </c>
      <c r="D12" s="4" t="s">
        <v>607</v>
      </c>
      <c r="E12" s="4" t="s">
        <v>608</v>
      </c>
      <c r="G12" s="8"/>
      <c r="H12" s="9"/>
      <c r="I12" s="9"/>
      <c r="J12" s="9"/>
      <c r="K12" s="9"/>
      <c r="L12" s="9"/>
    </row>
    <row r="13" spans="1:12">
      <c r="A13" s="3" t="s">
        <v>609</v>
      </c>
      <c r="B13" s="4"/>
      <c r="C13" s="4"/>
      <c r="D13" s="4"/>
      <c r="E13" s="4"/>
      <c r="G13" s="8"/>
      <c r="H13" s="9"/>
      <c r="I13" s="9"/>
      <c r="J13" s="9"/>
      <c r="K13" s="9"/>
      <c r="L13" s="9"/>
    </row>
    <row r="14" spans="1:12">
      <c r="A14" s="4" t="s">
        <v>610</v>
      </c>
      <c r="B14" s="4" t="s">
        <v>613</v>
      </c>
      <c r="C14" s="4" t="s">
        <v>617</v>
      </c>
      <c r="D14" s="4" t="s">
        <v>618</v>
      </c>
      <c r="E14" s="4" t="s">
        <v>619</v>
      </c>
      <c r="G14" s="9"/>
      <c r="H14" s="9"/>
      <c r="I14" s="9"/>
      <c r="J14" s="9"/>
      <c r="K14" s="9"/>
      <c r="L14" s="9"/>
    </row>
    <row r="15" spans="1:12" ht="28.5">
      <c r="A15" s="4" t="s">
        <v>620</v>
      </c>
      <c r="B15" s="4">
        <v>6705</v>
      </c>
      <c r="C15" s="4" t="s">
        <v>622</v>
      </c>
      <c r="D15" s="4" t="s">
        <v>623</v>
      </c>
      <c r="E15" s="4" t="s">
        <v>624</v>
      </c>
      <c r="G15" s="9"/>
      <c r="H15" s="9"/>
      <c r="I15" s="9"/>
      <c r="J15" s="9"/>
      <c r="K15" s="9"/>
      <c r="L15" s="9"/>
    </row>
    <row r="16" spans="1:12">
      <c r="A16" s="4" t="s">
        <v>625</v>
      </c>
      <c r="B16" s="5" t="s">
        <v>52</v>
      </c>
      <c r="C16" s="4" t="s">
        <v>626</v>
      </c>
      <c r="D16" s="4" t="s">
        <v>627</v>
      </c>
      <c r="E16" s="4" t="s">
        <v>628</v>
      </c>
      <c r="G16" s="9"/>
      <c r="H16" s="9"/>
      <c r="I16" s="9"/>
      <c r="J16" s="9"/>
      <c r="K16" s="9"/>
      <c r="L16" s="9"/>
    </row>
    <row r="17" spans="1:12">
      <c r="A17" s="3" t="s">
        <v>629</v>
      </c>
      <c r="B17" s="4" t="s">
        <v>613</v>
      </c>
      <c r="C17" s="4" t="s">
        <v>441</v>
      </c>
      <c r="D17" s="4" t="s">
        <v>631</v>
      </c>
      <c r="E17" s="4" t="s">
        <v>632</v>
      </c>
      <c r="G17" s="9"/>
      <c r="H17" s="9"/>
      <c r="I17" s="9"/>
      <c r="J17" s="9"/>
      <c r="K17" s="9"/>
      <c r="L17" s="9"/>
    </row>
    <row r="18" spans="1:12">
      <c r="A18" s="4" t="s">
        <v>633</v>
      </c>
      <c r="B18" s="4" t="s">
        <v>637</v>
      </c>
      <c r="C18" s="4" t="s">
        <v>641</v>
      </c>
      <c r="D18" s="4" t="s">
        <v>642</v>
      </c>
      <c r="E18" s="4" t="s">
        <v>643</v>
      </c>
      <c r="G18" s="9"/>
      <c r="H18" s="9"/>
      <c r="I18" s="9"/>
      <c r="J18" s="9"/>
      <c r="K18" s="9"/>
      <c r="L18" s="9"/>
    </row>
    <row r="19" spans="1:12">
      <c r="A19" s="4" t="s">
        <v>644</v>
      </c>
      <c r="B19" s="4" t="s">
        <v>579</v>
      </c>
      <c r="C19" s="4" t="s">
        <v>487</v>
      </c>
      <c r="D19" s="4" t="s">
        <v>649</v>
      </c>
      <c r="E19" s="4" t="s">
        <v>650</v>
      </c>
      <c r="G19" s="9"/>
      <c r="H19" s="9"/>
      <c r="I19" s="9"/>
      <c r="J19" s="10"/>
      <c r="K19" s="10"/>
      <c r="L19" s="9"/>
    </row>
    <row r="20" spans="1:12">
      <c r="A20" s="4" t="s">
        <v>651</v>
      </c>
      <c r="B20" s="5" t="s">
        <v>52</v>
      </c>
      <c r="C20" s="5" t="s">
        <v>52</v>
      </c>
      <c r="D20" s="4" t="s">
        <v>652</v>
      </c>
      <c r="E20" s="5" t="s">
        <v>52</v>
      </c>
      <c r="G20" s="8"/>
      <c r="H20" s="9"/>
      <c r="I20" s="9"/>
      <c r="J20" s="9"/>
      <c r="K20" s="9"/>
      <c r="L20" s="9"/>
    </row>
    <row r="21" spans="1:12">
      <c r="A21" s="4" t="s">
        <v>653</v>
      </c>
      <c r="B21" s="5" t="s">
        <v>52</v>
      </c>
      <c r="C21" s="5" t="s">
        <v>52</v>
      </c>
      <c r="D21" s="4" t="s">
        <v>654</v>
      </c>
      <c r="E21" s="4" t="s">
        <v>655</v>
      </c>
      <c r="G21" s="8"/>
      <c r="H21" s="9"/>
      <c r="I21" s="9"/>
      <c r="J21" s="9"/>
      <c r="K21" s="9"/>
      <c r="L21" s="9"/>
    </row>
    <row r="22" spans="1:12">
      <c r="A22" s="3" t="s">
        <v>656</v>
      </c>
      <c r="B22" s="4" t="s">
        <v>660</v>
      </c>
      <c r="C22" s="4" t="s">
        <v>664</v>
      </c>
      <c r="D22" s="4" t="s">
        <v>665</v>
      </c>
      <c r="E22" s="4" t="s">
        <v>666</v>
      </c>
      <c r="G22" s="8"/>
      <c r="H22" s="9"/>
      <c r="I22" s="9"/>
      <c r="J22" s="9"/>
      <c r="K22" s="9"/>
      <c r="L22" s="9"/>
    </row>
    <row r="23" spans="1:12">
      <c r="A23" s="3" t="s">
        <v>667</v>
      </c>
      <c r="B23" s="5" t="s">
        <v>671</v>
      </c>
      <c r="C23" s="5" t="s">
        <v>675</v>
      </c>
      <c r="D23" s="5" t="s">
        <v>676</v>
      </c>
      <c r="E23" s="5" t="s">
        <v>677</v>
      </c>
      <c r="G23" s="9"/>
      <c r="H23" s="9"/>
      <c r="I23" s="9"/>
      <c r="J23" s="9"/>
      <c r="K23" s="9"/>
      <c r="L23" s="9"/>
    </row>
    <row r="24" spans="1:12">
      <c r="A24" s="3" t="s">
        <v>678</v>
      </c>
      <c r="B24" s="4"/>
      <c r="C24" s="4"/>
      <c r="D24" s="4"/>
      <c r="E24" s="4"/>
      <c r="G24" s="9"/>
      <c r="H24" s="9"/>
      <c r="I24" s="9"/>
      <c r="J24" s="9"/>
      <c r="K24" s="9"/>
      <c r="L24" s="9"/>
    </row>
    <row r="25" spans="1:12">
      <c r="A25" s="4" t="s">
        <v>679</v>
      </c>
      <c r="B25" s="5" t="s">
        <v>52</v>
      </c>
      <c r="C25" s="4" t="s">
        <v>681</v>
      </c>
      <c r="D25" s="4" t="s">
        <v>682</v>
      </c>
      <c r="E25" s="5" t="s">
        <v>52</v>
      </c>
      <c r="G25" s="9"/>
      <c r="H25" s="10"/>
      <c r="I25" s="9"/>
      <c r="J25" s="9"/>
      <c r="K25" s="10"/>
      <c r="L25" s="9"/>
    </row>
    <row r="26" spans="1:12">
      <c r="A26" s="4" t="s">
        <v>683</v>
      </c>
      <c r="B26" s="4" t="s">
        <v>180</v>
      </c>
      <c r="C26" s="4" t="s">
        <v>690</v>
      </c>
      <c r="D26" s="4" t="s">
        <v>691</v>
      </c>
      <c r="E26" s="4" t="s">
        <v>692</v>
      </c>
      <c r="G26" s="9"/>
      <c r="H26" s="9"/>
      <c r="I26" s="9"/>
      <c r="J26" s="9"/>
      <c r="K26" s="9"/>
      <c r="L26" s="9"/>
    </row>
    <row r="27" spans="1:12">
      <c r="A27" s="4" t="s">
        <v>693</v>
      </c>
      <c r="B27" s="4" t="s">
        <v>694</v>
      </c>
      <c r="C27" s="4" t="s">
        <v>695</v>
      </c>
      <c r="D27" s="4" t="s">
        <v>696</v>
      </c>
      <c r="E27" s="4" t="s">
        <v>490</v>
      </c>
      <c r="G27" s="9"/>
      <c r="H27" s="9"/>
      <c r="I27" s="9"/>
      <c r="J27" s="9"/>
      <c r="K27" s="9"/>
      <c r="L27" s="9"/>
    </row>
    <row r="28" spans="1:12">
      <c r="A28" s="3" t="s">
        <v>697</v>
      </c>
      <c r="B28" s="4" t="s">
        <v>699</v>
      </c>
      <c r="C28" s="4" t="s">
        <v>700</v>
      </c>
      <c r="D28" s="4" t="s">
        <v>701</v>
      </c>
      <c r="E28" s="4" t="s">
        <v>702</v>
      </c>
      <c r="G28" s="9"/>
      <c r="H28" s="9"/>
      <c r="I28" s="9"/>
      <c r="J28" s="9"/>
      <c r="K28" s="9"/>
      <c r="L28" s="9"/>
    </row>
    <row r="29" spans="1:12">
      <c r="A29" s="4" t="s">
        <v>703</v>
      </c>
      <c r="B29" s="4" t="s">
        <v>706</v>
      </c>
      <c r="C29" s="4" t="s">
        <v>710</v>
      </c>
      <c r="D29" s="4" t="s">
        <v>680</v>
      </c>
      <c r="E29" s="4" t="s">
        <v>711</v>
      </c>
      <c r="G29" s="9"/>
      <c r="H29" s="9"/>
      <c r="I29" s="9"/>
      <c r="J29" s="9"/>
      <c r="K29" s="9"/>
      <c r="L29" s="9"/>
    </row>
    <row r="30" spans="1:12">
      <c r="A30" s="4" t="s">
        <v>712</v>
      </c>
      <c r="B30" s="4" t="s">
        <v>716</v>
      </c>
      <c r="C30" s="4" t="s">
        <v>720</v>
      </c>
      <c r="D30" s="4" t="s">
        <v>721</v>
      </c>
      <c r="E30" s="4" t="s">
        <v>722</v>
      </c>
      <c r="G30" s="9"/>
      <c r="H30" s="9"/>
      <c r="I30" s="9"/>
      <c r="J30" s="9"/>
      <c r="K30" s="9"/>
      <c r="L30" s="9"/>
    </row>
    <row r="31" spans="1:12">
      <c r="A31" s="4" t="s">
        <v>723</v>
      </c>
      <c r="B31" s="4" t="s">
        <v>726</v>
      </c>
      <c r="C31" s="4" t="s">
        <v>730</v>
      </c>
      <c r="D31" s="4" t="s">
        <v>731</v>
      </c>
      <c r="E31" s="4" t="s">
        <v>732</v>
      </c>
      <c r="G31" s="9"/>
      <c r="H31" s="9"/>
      <c r="I31" s="9"/>
      <c r="J31" s="9"/>
      <c r="K31" s="9"/>
      <c r="L31" s="9"/>
    </row>
    <row r="32" spans="1:12">
      <c r="A32" s="3" t="s">
        <v>733</v>
      </c>
      <c r="B32" s="4" t="s">
        <v>737</v>
      </c>
      <c r="C32" s="4" t="s">
        <v>741</v>
      </c>
      <c r="D32" s="4" t="s">
        <v>742</v>
      </c>
      <c r="E32" s="4" t="s">
        <v>743</v>
      </c>
      <c r="G32" s="9"/>
      <c r="H32" s="9"/>
      <c r="I32" s="9"/>
      <c r="J32" s="9"/>
      <c r="K32" s="9"/>
      <c r="L32" s="9"/>
    </row>
    <row r="33" spans="1:12">
      <c r="A33" s="3"/>
      <c r="B33" s="4"/>
      <c r="C33" s="4"/>
      <c r="D33" s="4"/>
      <c r="E33" s="4"/>
      <c r="F33" s="4"/>
      <c r="G33" s="8"/>
      <c r="H33" s="9"/>
      <c r="I33" s="9"/>
      <c r="J33" s="9"/>
      <c r="K33" s="9"/>
      <c r="L33" s="9"/>
    </row>
    <row r="34" spans="1:12">
      <c r="A34" s="3"/>
      <c r="B34" s="4"/>
      <c r="C34" s="4"/>
      <c r="D34" s="4"/>
      <c r="E34" s="4"/>
      <c r="F34" s="4"/>
      <c r="G34" s="8"/>
      <c r="H34" s="9"/>
      <c r="I34" s="9"/>
      <c r="J34" s="9"/>
      <c r="K34" s="9"/>
      <c r="L34" s="9"/>
    </row>
    <row r="35" spans="1:12">
      <c r="A35" s="4"/>
      <c r="B35" s="4"/>
      <c r="C35" s="4"/>
      <c r="D35" s="4"/>
      <c r="E35" s="4"/>
      <c r="F35" s="4"/>
      <c r="G35" s="9"/>
      <c r="H35" s="9"/>
      <c r="I35" s="9"/>
      <c r="J35" s="9"/>
      <c r="K35" s="9"/>
      <c r="L35" s="9"/>
    </row>
    <row r="36" spans="1:12">
      <c r="A36" s="4"/>
      <c r="B36" s="4"/>
      <c r="C36" s="4"/>
      <c r="D36" s="4"/>
      <c r="E36" s="4"/>
      <c r="F36" s="4"/>
      <c r="G36" s="9"/>
      <c r="H36" s="9"/>
      <c r="I36" s="9"/>
      <c r="J36" s="9"/>
      <c r="K36" s="9"/>
      <c r="L36" s="10"/>
    </row>
    <row r="37" spans="1:12">
      <c r="A37" s="4"/>
      <c r="B37" s="4"/>
      <c r="C37" s="4"/>
      <c r="D37" s="4"/>
      <c r="E37" s="4"/>
      <c r="F37" s="4"/>
      <c r="G37" s="9"/>
      <c r="H37" s="9"/>
      <c r="I37" s="9"/>
      <c r="J37" s="9"/>
      <c r="K37" s="9"/>
      <c r="L37" s="9"/>
    </row>
    <row r="38" spans="1:12">
      <c r="A38" s="3"/>
      <c r="B38" s="4"/>
      <c r="C38" s="4"/>
      <c r="D38" s="4"/>
      <c r="E38" s="4"/>
      <c r="F38" s="4"/>
      <c r="G38" s="8"/>
      <c r="H38" s="9"/>
      <c r="I38" s="9"/>
      <c r="J38" s="9"/>
      <c r="K38" s="9"/>
      <c r="L38" s="9"/>
    </row>
    <row r="39" spans="1:12">
      <c r="A39" s="3"/>
      <c r="B39" s="4"/>
      <c r="C39" s="4"/>
      <c r="D39" s="4"/>
      <c r="E39" s="4"/>
      <c r="F39" s="4"/>
      <c r="G39" s="8"/>
      <c r="H39" s="9"/>
      <c r="I39" s="9"/>
      <c r="J39" s="9"/>
      <c r="K39" s="9"/>
      <c r="L39" s="9"/>
    </row>
    <row r="40" spans="1:12">
      <c r="A40" s="3"/>
      <c r="B40" s="4"/>
      <c r="C40" s="4"/>
      <c r="D40" s="4"/>
      <c r="E40" s="4"/>
      <c r="F40" s="4"/>
      <c r="G40" s="8"/>
      <c r="H40" s="9"/>
      <c r="I40" s="9"/>
      <c r="J40" s="9"/>
      <c r="K40" s="9"/>
      <c r="L40" s="9"/>
    </row>
    <row r="41" spans="1:12">
      <c r="A41" s="4"/>
      <c r="B41" s="4"/>
      <c r="C41" s="4"/>
      <c r="D41" s="4"/>
      <c r="E41" s="4"/>
      <c r="F41" s="4"/>
      <c r="G41" s="9"/>
      <c r="H41" s="9"/>
      <c r="I41" s="9"/>
      <c r="J41" s="9"/>
      <c r="K41" s="9"/>
      <c r="L41" s="9"/>
    </row>
    <row r="42" spans="1:12">
      <c r="A42" s="4"/>
      <c r="B42" s="4"/>
      <c r="C42" s="4"/>
      <c r="D42" s="4"/>
      <c r="E42" s="4"/>
      <c r="F42" s="4"/>
      <c r="G42" s="9"/>
      <c r="H42" s="9"/>
      <c r="I42" s="9"/>
      <c r="J42" s="9"/>
      <c r="K42" s="9"/>
      <c r="L42" s="9"/>
    </row>
    <row r="43" spans="1:12">
      <c r="A43" s="4"/>
      <c r="B43" s="4"/>
      <c r="C43" s="4"/>
      <c r="D43" s="4"/>
      <c r="E43" s="4"/>
      <c r="F43" s="4"/>
      <c r="G43" s="9"/>
      <c r="H43" s="9"/>
      <c r="I43" s="9"/>
      <c r="J43" s="9"/>
      <c r="K43" s="9"/>
      <c r="L43" s="9"/>
    </row>
    <row r="44" spans="1:12">
      <c r="A44" s="4"/>
      <c r="B44" s="4"/>
      <c r="C44" s="4"/>
      <c r="D44" s="4"/>
      <c r="E44" s="4"/>
      <c r="F44" s="4"/>
      <c r="G44" s="9"/>
      <c r="H44" s="9"/>
      <c r="I44" s="9"/>
      <c r="J44" s="9"/>
      <c r="K44" s="9"/>
      <c r="L44" s="9"/>
    </row>
    <row r="45" spans="1:12">
      <c r="A45" s="3"/>
      <c r="B45" s="4"/>
      <c r="C45" s="4"/>
      <c r="D45" s="4"/>
      <c r="E45" s="4"/>
      <c r="F45" s="4"/>
      <c r="G45" s="8"/>
      <c r="H45" s="9"/>
      <c r="I45" s="9"/>
      <c r="J45" s="9"/>
      <c r="K45" s="9"/>
      <c r="L45" s="9"/>
    </row>
    <row r="46" spans="1:12">
      <c r="A46" s="3"/>
      <c r="B46" s="4"/>
      <c r="C46" s="4"/>
      <c r="D46" s="4"/>
      <c r="E46" s="4"/>
      <c r="F46" s="4"/>
      <c r="G46" s="8"/>
      <c r="H46" s="9"/>
      <c r="I46" s="9"/>
      <c r="J46" s="9"/>
      <c r="K46" s="9"/>
      <c r="L46" s="9"/>
    </row>
    <row r="47" spans="1:12">
      <c r="A47" s="3"/>
      <c r="B47" s="4"/>
      <c r="C47" s="4"/>
      <c r="D47" s="4"/>
      <c r="E47" s="4"/>
      <c r="F47" s="4"/>
      <c r="G47" s="8"/>
      <c r="H47" s="9"/>
      <c r="I47" s="9"/>
      <c r="J47" s="9"/>
      <c r="K47" s="9"/>
      <c r="L4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F3E2-BA3E-47FA-A300-F228DCDE023B}">
  <dimension ref="A1:I33"/>
  <sheetViews>
    <sheetView workbookViewId="0">
      <selection activeCell="A26" sqref="A1:XFD1048576"/>
    </sheetView>
  </sheetViews>
  <sheetFormatPr defaultColWidth="24.7109375" defaultRowHeight="15"/>
  <cols>
    <col min="1" max="1" width="49.5703125" bestFit="1" customWidth="1"/>
    <col min="2" max="9" width="12.140625" bestFit="1" customWidth="1"/>
  </cols>
  <sheetData>
    <row r="1" spans="1:9" s="11" customFormat="1">
      <c r="A1" s="11" t="s">
        <v>0</v>
      </c>
      <c r="B1" s="11">
        <v>44104</v>
      </c>
      <c r="C1" s="11" t="s">
        <v>1</v>
      </c>
      <c r="D1" s="11">
        <v>43921</v>
      </c>
      <c r="E1" s="11">
        <v>43830</v>
      </c>
      <c r="F1" s="11">
        <v>43646</v>
      </c>
      <c r="G1" s="11">
        <v>43465</v>
      </c>
      <c r="H1" s="11">
        <v>43100</v>
      </c>
      <c r="I1" s="11">
        <v>42735</v>
      </c>
    </row>
    <row r="2" spans="1:9">
      <c r="A2" t="s">
        <v>2</v>
      </c>
      <c r="B2">
        <v>8.6229999999999993</v>
      </c>
      <c r="C2">
        <v>6.5940000000000003</v>
      </c>
      <c r="D2">
        <v>5.8520000000000003</v>
      </c>
      <c r="E2">
        <v>5.4630000000000001</v>
      </c>
      <c r="F2">
        <v>6.1150000000000002</v>
      </c>
      <c r="G2">
        <v>5.7119999999999997</v>
      </c>
      <c r="H2">
        <v>3.2069999999999999</v>
      </c>
      <c r="I2">
        <v>2.2010000000000001</v>
      </c>
    </row>
    <row r="3" spans="1:9">
      <c r="A3" t="s">
        <v>3</v>
      </c>
      <c r="B3">
        <f>B2*10000</f>
        <v>86230</v>
      </c>
      <c r="C3">
        <f t="shared" ref="C3:I3" si="0">C2*10000</f>
        <v>65940</v>
      </c>
      <c r="D3">
        <f t="shared" si="0"/>
        <v>58520</v>
      </c>
      <c r="E3">
        <f t="shared" si="0"/>
        <v>54630</v>
      </c>
      <c r="F3">
        <f t="shared" si="0"/>
        <v>61150</v>
      </c>
      <c r="G3">
        <f t="shared" si="0"/>
        <v>57120</v>
      </c>
      <c r="H3">
        <f t="shared" si="0"/>
        <v>32070</v>
      </c>
      <c r="I3">
        <f t="shared" si="0"/>
        <v>22010</v>
      </c>
    </row>
    <row r="4" spans="1:9">
      <c r="A4" t="s">
        <v>4</v>
      </c>
      <c r="B4">
        <v>4.9740000000000002</v>
      </c>
      <c r="C4">
        <v>4.609</v>
      </c>
      <c r="D4">
        <v>4.1769999999999996</v>
      </c>
      <c r="E4">
        <v>3.988</v>
      </c>
      <c r="F4">
        <v>4.1319999999999997</v>
      </c>
      <c r="G4">
        <v>3.9670000000000001</v>
      </c>
      <c r="H4">
        <v>3.492</v>
      </c>
      <c r="I4">
        <v>3.0110000000000001</v>
      </c>
    </row>
    <row r="5" spans="1:9">
      <c r="A5" t="s">
        <v>3</v>
      </c>
      <c r="B5">
        <f>B4*10000</f>
        <v>49740</v>
      </c>
      <c r="C5">
        <f t="shared" ref="C5:I5" si="1">C4*10000</f>
        <v>46090</v>
      </c>
      <c r="D5">
        <f t="shared" si="1"/>
        <v>41769.999999999993</v>
      </c>
      <c r="E5">
        <f t="shared" si="1"/>
        <v>39880</v>
      </c>
      <c r="F5">
        <f t="shared" si="1"/>
        <v>41320</v>
      </c>
      <c r="G5">
        <f t="shared" si="1"/>
        <v>39670</v>
      </c>
      <c r="H5">
        <f t="shared" si="1"/>
        <v>34920</v>
      </c>
      <c r="I5">
        <f t="shared" si="1"/>
        <v>30110</v>
      </c>
    </row>
    <row r="6" spans="1:9">
      <c r="A6" s="12" t="s">
        <v>5</v>
      </c>
      <c r="B6" s="13">
        <f>B3/B5</f>
        <v>1.7336147969441094</v>
      </c>
      <c r="C6" s="13">
        <f t="shared" ref="C6:I6" si="2">C3/C5</f>
        <v>1.4306791060967672</v>
      </c>
      <c r="D6" s="13">
        <f t="shared" si="2"/>
        <v>1.4010055063442666</v>
      </c>
      <c r="E6" s="13">
        <f t="shared" si="2"/>
        <v>1.3698595787362087</v>
      </c>
      <c r="F6" s="13">
        <f t="shared" si="2"/>
        <v>1.4799128751210067</v>
      </c>
      <c r="G6" s="13">
        <f t="shared" si="2"/>
        <v>1.4398790017645575</v>
      </c>
      <c r="H6" s="13">
        <f t="shared" si="2"/>
        <v>0.91838487972508587</v>
      </c>
      <c r="I6" s="13">
        <f t="shared" si="2"/>
        <v>0.73098638326137499</v>
      </c>
    </row>
    <row r="7" spans="1:9">
      <c r="A7" t="s">
        <v>6</v>
      </c>
      <c r="B7">
        <v>2.1419999999999999</v>
      </c>
      <c r="C7">
        <v>9484</v>
      </c>
      <c r="D7">
        <v>5401</v>
      </c>
      <c r="E7">
        <v>1.5409999999999999</v>
      </c>
      <c r="F7">
        <v>1.516</v>
      </c>
      <c r="G7">
        <v>1.8149999999999999</v>
      </c>
      <c r="H7">
        <v>8259</v>
      </c>
      <c r="I7">
        <v>6218</v>
      </c>
    </row>
    <row r="8" spans="1:9">
      <c r="A8" t="s">
        <v>3</v>
      </c>
      <c r="B8">
        <f>B7*10000</f>
        <v>21420</v>
      </c>
      <c r="C8">
        <v>9484</v>
      </c>
      <c r="D8">
        <v>5401</v>
      </c>
      <c r="E8">
        <f t="shared" ref="C8:I10" si="3">E7*10000</f>
        <v>15410</v>
      </c>
      <c r="F8">
        <f t="shared" si="3"/>
        <v>15160</v>
      </c>
      <c r="G8">
        <f t="shared" si="3"/>
        <v>18150</v>
      </c>
      <c r="H8">
        <v>8259</v>
      </c>
      <c r="I8">
        <v>6218</v>
      </c>
    </row>
    <row r="9" spans="1:9">
      <c r="A9" t="s">
        <v>7</v>
      </c>
    </row>
    <row r="10" spans="1:9">
      <c r="A10" t="s">
        <v>3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</row>
    <row r="11" spans="1:9">
      <c r="A11" t="s">
        <v>8</v>
      </c>
      <c r="B11">
        <v>177.5</v>
      </c>
      <c r="C11">
        <v>44.71</v>
      </c>
      <c r="D11">
        <v>7199</v>
      </c>
      <c r="E11">
        <v>83.34</v>
      </c>
      <c r="F11">
        <v>193.3</v>
      </c>
      <c r="G11">
        <v>409.1</v>
      </c>
      <c r="H11">
        <v>466.3</v>
      </c>
      <c r="I11">
        <v>174.8</v>
      </c>
    </row>
    <row r="12" spans="1:9">
      <c r="A12" t="s">
        <v>3</v>
      </c>
      <c r="B12">
        <v>177.5</v>
      </c>
      <c r="C12">
        <v>44.71</v>
      </c>
      <c r="D12">
        <v>7199</v>
      </c>
      <c r="E12">
        <v>83.34</v>
      </c>
      <c r="F12">
        <v>193.3</v>
      </c>
      <c r="G12">
        <v>409.1</v>
      </c>
      <c r="H12">
        <v>466.3</v>
      </c>
      <c r="I12">
        <v>174.8</v>
      </c>
    </row>
    <row r="13" spans="1:9">
      <c r="A13" s="12" t="s">
        <v>9</v>
      </c>
      <c r="B13" s="13">
        <f>(B8+B12+B10)/B5</f>
        <v>0.43420788098110175</v>
      </c>
      <c r="C13" s="13">
        <f t="shared" ref="C13:I13" si="4">(C8+C12+C10)/C5</f>
        <v>0.20674137556953784</v>
      </c>
      <c r="D13" s="13">
        <f t="shared" si="4"/>
        <v>0.30165190327986596</v>
      </c>
      <c r="E13" s="13">
        <f t="shared" si="4"/>
        <v>0.3884989969909729</v>
      </c>
      <c r="F13" s="13">
        <f t="shared" si="4"/>
        <v>0.37157066795740562</v>
      </c>
      <c r="G13" s="13">
        <f t="shared" si="4"/>
        <v>0.46783715654146707</v>
      </c>
      <c r="H13" s="13">
        <f t="shared" si="4"/>
        <v>0.24986540664375714</v>
      </c>
      <c r="I13" s="13">
        <f t="shared" si="4"/>
        <v>0.21231484556625707</v>
      </c>
    </row>
    <row r="14" spans="1:9">
      <c r="A14" t="s">
        <v>10</v>
      </c>
      <c r="B14">
        <v>7507</v>
      </c>
      <c r="C14">
        <v>4251</v>
      </c>
      <c r="D14">
        <v>1699</v>
      </c>
      <c r="E14">
        <v>1.2030000000000001</v>
      </c>
      <c r="F14">
        <v>4064</v>
      </c>
      <c r="G14">
        <v>1.0049999999999999</v>
      </c>
      <c r="H14">
        <v>2213</v>
      </c>
      <c r="I14">
        <v>3376</v>
      </c>
    </row>
    <row r="15" spans="1:9">
      <c r="A15" t="s">
        <v>3</v>
      </c>
      <c r="B15">
        <v>7507</v>
      </c>
      <c r="C15">
        <v>4251</v>
      </c>
      <c r="D15">
        <v>1699</v>
      </c>
      <c r="E15">
        <f t="shared" ref="E15:G15" si="5">E14*10000</f>
        <v>12030</v>
      </c>
      <c r="F15">
        <v>4064</v>
      </c>
      <c r="G15">
        <f t="shared" si="5"/>
        <v>10049.999999999998</v>
      </c>
      <c r="H15">
        <v>2213</v>
      </c>
      <c r="I15">
        <v>3376</v>
      </c>
    </row>
    <row r="16" spans="1:9">
      <c r="A16" t="s">
        <v>11</v>
      </c>
      <c r="B16">
        <v>2086</v>
      </c>
      <c r="C16">
        <v>3518</v>
      </c>
      <c r="D16">
        <v>3778</v>
      </c>
      <c r="E16">
        <v>4382</v>
      </c>
      <c r="F16">
        <v>6195</v>
      </c>
      <c r="G16">
        <v>9066</v>
      </c>
      <c r="H16">
        <v>1.0669999999999999</v>
      </c>
      <c r="I16">
        <v>1.0620000000000001</v>
      </c>
    </row>
    <row r="17" spans="1:9">
      <c r="A17" t="s">
        <v>3</v>
      </c>
      <c r="B17">
        <v>2086</v>
      </c>
      <c r="C17">
        <v>3518</v>
      </c>
      <c r="D17">
        <v>3778</v>
      </c>
      <c r="E17">
        <v>4382</v>
      </c>
      <c r="F17">
        <v>6195</v>
      </c>
      <c r="G17">
        <v>9066</v>
      </c>
      <c r="H17">
        <f t="shared" ref="H17:I17" si="6">H16*10000</f>
        <v>10670</v>
      </c>
      <c r="I17">
        <f t="shared" si="6"/>
        <v>10620</v>
      </c>
    </row>
    <row r="18" spans="1:9">
      <c r="A18" t="s">
        <v>12</v>
      </c>
      <c r="B18">
        <f>AVERAGE(B17:C17)</f>
        <v>2802</v>
      </c>
      <c r="C18">
        <f t="shared" ref="C18:H18" si="7">AVERAGE(C17:D17)</f>
        <v>3648</v>
      </c>
      <c r="D18">
        <f t="shared" si="7"/>
        <v>4080</v>
      </c>
      <c r="E18">
        <f t="shared" si="7"/>
        <v>5288.5</v>
      </c>
      <c r="F18">
        <f t="shared" si="7"/>
        <v>7630.5</v>
      </c>
      <c r="G18">
        <f t="shared" si="7"/>
        <v>9868</v>
      </c>
      <c r="H18">
        <f t="shared" si="7"/>
        <v>10645</v>
      </c>
      <c r="I18">
        <f>AVERAGE(I17:I17)</f>
        <v>10620</v>
      </c>
    </row>
    <row r="19" spans="1:9">
      <c r="A19" t="s">
        <v>13</v>
      </c>
      <c r="B19">
        <v>8.7010000000000005</v>
      </c>
      <c r="C19">
        <v>6.8639999999999999</v>
      </c>
      <c r="D19">
        <v>6.609</v>
      </c>
      <c r="E19">
        <v>6.4390000000000001</v>
      </c>
      <c r="F19">
        <v>6.4530000000000003</v>
      </c>
      <c r="G19">
        <v>6.0460000000000003</v>
      </c>
      <c r="H19">
        <v>3.5139999999999998</v>
      </c>
      <c r="I19">
        <v>1.2869999999999999</v>
      </c>
    </row>
    <row r="20" spans="1:9">
      <c r="A20" t="s">
        <v>3</v>
      </c>
      <c r="B20">
        <f>B19*10000</f>
        <v>87010</v>
      </c>
      <c r="C20">
        <f t="shared" ref="C20:I20" si="8">C19*10000</f>
        <v>68640</v>
      </c>
      <c r="D20">
        <f t="shared" si="8"/>
        <v>66090</v>
      </c>
      <c r="E20">
        <f t="shared" si="8"/>
        <v>64390</v>
      </c>
      <c r="F20">
        <f t="shared" si="8"/>
        <v>64530</v>
      </c>
      <c r="G20">
        <f t="shared" si="8"/>
        <v>60460</v>
      </c>
      <c r="H20">
        <f t="shared" si="8"/>
        <v>35140</v>
      </c>
      <c r="I20">
        <f t="shared" si="8"/>
        <v>12870</v>
      </c>
    </row>
    <row r="21" spans="1:9">
      <c r="A21" t="s">
        <v>14</v>
      </c>
      <c r="B21">
        <f>AVERAGE(B20:C20)</f>
        <v>77825</v>
      </c>
      <c r="C21">
        <f t="shared" ref="C21:H21" si="9">AVERAGE(C20:D20)</f>
        <v>67365</v>
      </c>
      <c r="D21">
        <f t="shared" si="9"/>
        <v>65240</v>
      </c>
      <c r="E21">
        <f t="shared" si="9"/>
        <v>64460</v>
      </c>
      <c r="F21">
        <f t="shared" si="9"/>
        <v>62495</v>
      </c>
      <c r="G21">
        <f t="shared" si="9"/>
        <v>47800</v>
      </c>
      <c r="H21">
        <f t="shared" si="9"/>
        <v>24005</v>
      </c>
      <c r="I21">
        <f>AVERAGE(I20:I20)</f>
        <v>12870</v>
      </c>
    </row>
    <row r="22" spans="1:9">
      <c r="A22" s="12" t="s">
        <v>15</v>
      </c>
      <c r="B22" s="13">
        <f>B15/(B18+B21)</f>
        <v>9.3107767869324176E-2</v>
      </c>
      <c r="C22" s="13">
        <f t="shared" ref="C22:I22" si="10">C15/(C18+C21)</f>
        <v>5.9862278737695916E-2</v>
      </c>
      <c r="D22" s="13">
        <f t="shared" si="10"/>
        <v>2.4509521061742642E-2</v>
      </c>
      <c r="E22" s="13">
        <f t="shared" si="10"/>
        <v>0.17247682745865503</v>
      </c>
      <c r="F22" s="13">
        <f t="shared" si="10"/>
        <v>5.7953240975108913E-2</v>
      </c>
      <c r="G22" s="13">
        <f t="shared" si="10"/>
        <v>0.17427342720399525</v>
      </c>
      <c r="H22" s="13">
        <f t="shared" si="10"/>
        <v>6.3867243867243864E-2</v>
      </c>
      <c r="I22" s="13">
        <f t="shared" si="10"/>
        <v>0.14372073222647935</v>
      </c>
    </row>
    <row r="23" spans="1:9">
      <c r="A23" t="s">
        <v>16</v>
      </c>
      <c r="B23">
        <v>8.1310000000000002</v>
      </c>
      <c r="C23">
        <v>5.7560000000000002</v>
      </c>
      <c r="D23">
        <v>2.5870000000000002</v>
      </c>
      <c r="E23">
        <v>13.06</v>
      </c>
      <c r="F23">
        <v>6.1079999999999997</v>
      </c>
      <c r="G23">
        <v>9.8379999999999992</v>
      </c>
      <c r="H23">
        <v>6.55</v>
      </c>
      <c r="I23">
        <v>4.8739999999999997</v>
      </c>
    </row>
    <row r="24" spans="1:9">
      <c r="A24" t="s">
        <v>3</v>
      </c>
      <c r="B24">
        <f>B23*10000</f>
        <v>81310</v>
      </c>
      <c r="C24">
        <f t="shared" ref="C24:I24" si="11">C23*10000</f>
        <v>57560</v>
      </c>
      <c r="D24">
        <f t="shared" si="11"/>
        <v>25870.000000000004</v>
      </c>
      <c r="E24">
        <f t="shared" si="11"/>
        <v>130600</v>
      </c>
      <c r="F24">
        <f t="shared" si="11"/>
        <v>61080</v>
      </c>
      <c r="G24">
        <f t="shared" si="11"/>
        <v>98379.999999999985</v>
      </c>
      <c r="H24">
        <f t="shared" si="11"/>
        <v>65500</v>
      </c>
      <c r="I24">
        <f t="shared" si="11"/>
        <v>48740</v>
      </c>
    </row>
    <row r="25" spans="1:9">
      <c r="A25" t="s">
        <v>17</v>
      </c>
      <c r="B25">
        <v>9353</v>
      </c>
      <c r="C25">
        <v>5379</v>
      </c>
      <c r="D25">
        <v>2271</v>
      </c>
      <c r="E25">
        <v>1.4159999999999999</v>
      </c>
      <c r="F25">
        <v>4736</v>
      </c>
      <c r="G25">
        <v>1.1659999999999999</v>
      </c>
      <c r="H25">
        <v>3416</v>
      </c>
      <c r="I25">
        <v>3738</v>
      </c>
    </row>
    <row r="26" spans="1:9">
      <c r="A26" t="s">
        <v>3</v>
      </c>
      <c r="B26">
        <v>9353</v>
      </c>
      <c r="C26">
        <v>5379</v>
      </c>
      <c r="D26">
        <v>2271</v>
      </c>
      <c r="E26">
        <f t="shared" ref="E26:G26" si="12">E25*10000</f>
        <v>14160</v>
      </c>
      <c r="F26">
        <v>4736</v>
      </c>
      <c r="G26">
        <f t="shared" si="12"/>
        <v>11660</v>
      </c>
      <c r="H26">
        <v>3416</v>
      </c>
      <c r="I26">
        <v>3738</v>
      </c>
    </row>
    <row r="27" spans="1:9">
      <c r="A27" s="12" t="s">
        <v>18</v>
      </c>
      <c r="B27" s="13">
        <f>B26/B24</f>
        <v>0.11502890173410404</v>
      </c>
      <c r="C27" s="13">
        <f t="shared" ref="C27:I27" si="13">C26/C24</f>
        <v>9.3450312717164696E-2</v>
      </c>
      <c r="D27" s="13">
        <f t="shared" si="13"/>
        <v>8.7785079242365657E-2</v>
      </c>
      <c r="E27" s="13">
        <f t="shared" si="13"/>
        <v>0.10842266462480858</v>
      </c>
      <c r="F27" s="13">
        <f t="shared" si="13"/>
        <v>7.7537655533726255E-2</v>
      </c>
      <c r="G27" s="13">
        <f t="shared" si="13"/>
        <v>0.11852002439520229</v>
      </c>
      <c r="H27" s="13">
        <f t="shared" si="13"/>
        <v>5.2152671755725188E-2</v>
      </c>
      <c r="I27" s="13">
        <f t="shared" si="13"/>
        <v>7.6692654903569968E-2</v>
      </c>
    </row>
    <row r="28" spans="1:9">
      <c r="A28" t="s">
        <v>19</v>
      </c>
      <c r="B28">
        <v>5.1829999999999998</v>
      </c>
      <c r="C28">
        <v>4.96</v>
      </c>
      <c r="D28">
        <v>4.5540000000000003</v>
      </c>
      <c r="E28">
        <v>4.4269999999999996</v>
      </c>
      <c r="F28">
        <v>4.7510000000000003</v>
      </c>
      <c r="G28">
        <v>4.8739999999999997</v>
      </c>
      <c r="H28">
        <v>4.5579999999999998</v>
      </c>
      <c r="I28">
        <v>4.0730000000000004</v>
      </c>
    </row>
    <row r="29" spans="1:9">
      <c r="A29" t="s">
        <v>3</v>
      </c>
      <c r="B29">
        <f>B28*10000</f>
        <v>51830</v>
      </c>
      <c r="C29">
        <f t="shared" ref="C29:I29" si="14">C28*10000</f>
        <v>49600</v>
      </c>
      <c r="D29">
        <f t="shared" si="14"/>
        <v>45540</v>
      </c>
      <c r="E29">
        <f t="shared" si="14"/>
        <v>44269.999999999993</v>
      </c>
      <c r="F29">
        <f t="shared" si="14"/>
        <v>47510</v>
      </c>
      <c r="G29">
        <f t="shared" si="14"/>
        <v>48740</v>
      </c>
      <c r="H29">
        <f t="shared" si="14"/>
        <v>45580</v>
      </c>
      <c r="I29">
        <f t="shared" si="14"/>
        <v>40730.000000000007</v>
      </c>
    </row>
    <row r="30" spans="1:9">
      <c r="A30" t="s">
        <v>13</v>
      </c>
      <c r="B30">
        <v>8.7010000000000005</v>
      </c>
      <c r="C30">
        <v>6.8639999999999999</v>
      </c>
      <c r="D30">
        <v>6.609</v>
      </c>
      <c r="E30">
        <v>6.4390000000000001</v>
      </c>
      <c r="F30">
        <v>6.4530000000000003</v>
      </c>
      <c r="G30">
        <v>6.0460000000000003</v>
      </c>
      <c r="H30">
        <v>3.5139999999999998</v>
      </c>
      <c r="I30">
        <v>1.2869999999999999</v>
      </c>
    </row>
    <row r="31" spans="1:9">
      <c r="A31" t="s">
        <v>3</v>
      </c>
      <c r="B31">
        <f>B30*10000</f>
        <v>87010</v>
      </c>
      <c r="C31">
        <f t="shared" ref="C31:I31" si="15">C30*10000</f>
        <v>68640</v>
      </c>
      <c r="D31">
        <f t="shared" si="15"/>
        <v>66090</v>
      </c>
      <c r="E31">
        <f t="shared" si="15"/>
        <v>64390</v>
      </c>
      <c r="F31">
        <f t="shared" si="15"/>
        <v>64530</v>
      </c>
      <c r="G31">
        <f t="shared" si="15"/>
        <v>60460</v>
      </c>
      <c r="H31">
        <f t="shared" si="15"/>
        <v>35140</v>
      </c>
      <c r="I31">
        <f t="shared" si="15"/>
        <v>12870</v>
      </c>
    </row>
    <row r="32" spans="1:9">
      <c r="A32" s="12" t="s">
        <v>20</v>
      </c>
      <c r="B32" s="13">
        <f>B29/B31</f>
        <v>0.59567865762556027</v>
      </c>
      <c r="C32" s="13">
        <f t="shared" ref="C32:I32" si="16">C29/C31</f>
        <v>0.72261072261072257</v>
      </c>
      <c r="D32" s="13">
        <f t="shared" si="16"/>
        <v>0.6890603722197004</v>
      </c>
      <c r="E32" s="13">
        <f t="shared" si="16"/>
        <v>0.6875291194284826</v>
      </c>
      <c r="F32" s="13">
        <f t="shared" si="16"/>
        <v>0.73624670695800398</v>
      </c>
      <c r="G32" s="13">
        <f t="shared" si="16"/>
        <v>0.80615282831624213</v>
      </c>
      <c r="H32" s="13">
        <f t="shared" si="16"/>
        <v>1.2970973249857711</v>
      </c>
      <c r="I32" s="13">
        <f t="shared" si="16"/>
        <v>3.1647241647241655</v>
      </c>
    </row>
    <row r="33" spans="1:9">
      <c r="A33" s="12" t="s">
        <v>21</v>
      </c>
      <c r="B33" s="13">
        <v>26.071666616666665</v>
      </c>
      <c r="C33" s="13">
        <v>28.643050999999996</v>
      </c>
      <c r="D33" s="13" t="s">
        <v>22</v>
      </c>
      <c r="E33" s="13" t="s">
        <v>22</v>
      </c>
      <c r="F33" s="13" t="s">
        <v>22</v>
      </c>
      <c r="G33" s="13" t="s">
        <v>22</v>
      </c>
      <c r="H33" s="13" t="s">
        <v>22</v>
      </c>
      <c r="I33" s="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2219-C496-4A75-BFE3-42C20F0AE3B9}">
  <dimension ref="A1:J120"/>
  <sheetViews>
    <sheetView workbookViewId="0">
      <selection activeCell="P20" sqref="P20"/>
    </sheetView>
  </sheetViews>
  <sheetFormatPr defaultRowHeight="15"/>
  <cols>
    <col min="7" max="7" width="16.140625" bestFit="1" customWidth="1"/>
    <col min="8" max="8" width="12.140625" bestFit="1" customWidth="1"/>
    <col min="9" max="9" width="7.42578125" bestFit="1" customWidth="1"/>
    <col min="10" max="10" width="12.140625" bestFit="1" customWidth="1"/>
  </cols>
  <sheetData>
    <row r="1" spans="1:5">
      <c r="A1" s="14" t="s">
        <v>23</v>
      </c>
      <c r="B1" s="14" t="s">
        <v>24</v>
      </c>
      <c r="C1" t="s">
        <v>25</v>
      </c>
      <c r="D1" t="s">
        <v>26</v>
      </c>
      <c r="E1" t="s">
        <v>27</v>
      </c>
    </row>
    <row r="2" spans="1:5">
      <c r="A2" s="15">
        <v>44022</v>
      </c>
      <c r="B2" s="14">
        <v>7.47</v>
      </c>
      <c r="C2">
        <f>YEAR(A2)</f>
        <v>2020</v>
      </c>
      <c r="D2">
        <f>ROUNDUP(MONTH(A2)/3,0)</f>
        <v>3</v>
      </c>
      <c r="E2">
        <f>ROUND((D2/2),0)</f>
        <v>2</v>
      </c>
    </row>
    <row r="3" spans="1:5">
      <c r="A3" s="15">
        <v>44025</v>
      </c>
      <c r="B3" s="14">
        <v>8.2200000000000006</v>
      </c>
      <c r="C3">
        <f t="shared" ref="C3:C66" si="0">YEAR(A3)</f>
        <v>2020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5">
        <v>44026</v>
      </c>
      <c r="B4" s="14">
        <v>9.0399999999999991</v>
      </c>
      <c r="C4">
        <f t="shared" si="0"/>
        <v>2020</v>
      </c>
      <c r="D4">
        <f t="shared" si="1"/>
        <v>3</v>
      </c>
      <c r="E4">
        <f t="shared" si="2"/>
        <v>2</v>
      </c>
    </row>
    <row r="5" spans="1:5">
      <c r="A5" s="15">
        <v>44027</v>
      </c>
      <c r="B5" s="14">
        <v>9.94</v>
      </c>
      <c r="C5">
        <f t="shared" si="0"/>
        <v>2020</v>
      </c>
      <c r="D5">
        <f t="shared" si="1"/>
        <v>3</v>
      </c>
      <c r="E5">
        <f t="shared" si="2"/>
        <v>2</v>
      </c>
    </row>
    <row r="6" spans="1:5">
      <c r="A6" s="15">
        <v>44028</v>
      </c>
      <c r="B6" s="14">
        <v>10.93</v>
      </c>
      <c r="C6">
        <f t="shared" si="0"/>
        <v>2020</v>
      </c>
      <c r="D6">
        <f t="shared" si="1"/>
        <v>3</v>
      </c>
      <c r="E6">
        <f t="shared" si="2"/>
        <v>2</v>
      </c>
    </row>
    <row r="7" spans="1:5">
      <c r="A7" s="15">
        <v>44029</v>
      </c>
      <c r="B7" s="14">
        <v>12.02</v>
      </c>
      <c r="C7">
        <f t="shared" si="0"/>
        <v>2020</v>
      </c>
      <c r="D7">
        <f t="shared" si="1"/>
        <v>3</v>
      </c>
      <c r="E7">
        <f t="shared" si="2"/>
        <v>2</v>
      </c>
    </row>
    <row r="8" spans="1:5">
      <c r="A8" s="15">
        <v>44032</v>
      </c>
      <c r="B8" s="14">
        <v>13.22</v>
      </c>
      <c r="C8">
        <f t="shared" si="0"/>
        <v>2020</v>
      </c>
      <c r="D8">
        <f t="shared" si="1"/>
        <v>3</v>
      </c>
      <c r="E8">
        <f t="shared" si="2"/>
        <v>2</v>
      </c>
    </row>
    <row r="9" spans="1:5">
      <c r="A9" s="15">
        <v>44033</v>
      </c>
      <c r="B9" s="14">
        <v>14.54</v>
      </c>
      <c r="C9">
        <f t="shared" si="0"/>
        <v>2020</v>
      </c>
      <c r="D9">
        <f t="shared" si="1"/>
        <v>3</v>
      </c>
      <c r="E9">
        <f t="shared" si="2"/>
        <v>2</v>
      </c>
    </row>
    <row r="10" spans="1:5">
      <c r="A10" s="15">
        <v>44034</v>
      </c>
      <c r="B10" s="14">
        <v>15.99</v>
      </c>
      <c r="C10">
        <f t="shared" si="0"/>
        <v>2020</v>
      </c>
      <c r="D10">
        <f t="shared" si="1"/>
        <v>3</v>
      </c>
      <c r="E10">
        <f t="shared" si="2"/>
        <v>2</v>
      </c>
    </row>
    <row r="11" spans="1:5">
      <c r="A11" s="15">
        <v>44035</v>
      </c>
      <c r="B11" s="14">
        <v>17.59</v>
      </c>
      <c r="C11">
        <f t="shared" si="0"/>
        <v>2020</v>
      </c>
      <c r="D11">
        <f t="shared" si="1"/>
        <v>3</v>
      </c>
      <c r="E11">
        <f t="shared" si="2"/>
        <v>2</v>
      </c>
    </row>
    <row r="12" spans="1:5">
      <c r="A12" s="15">
        <v>44036</v>
      </c>
      <c r="B12" s="14">
        <v>19.350000000000001</v>
      </c>
      <c r="C12">
        <f t="shared" si="0"/>
        <v>2020</v>
      </c>
      <c r="D12">
        <f t="shared" si="1"/>
        <v>3</v>
      </c>
      <c r="E12">
        <f t="shared" si="2"/>
        <v>2</v>
      </c>
    </row>
    <row r="13" spans="1:5">
      <c r="A13" s="15">
        <v>44039</v>
      </c>
      <c r="B13" s="14">
        <v>21.290001</v>
      </c>
      <c r="C13">
        <f t="shared" si="0"/>
        <v>2020</v>
      </c>
      <c r="D13">
        <f t="shared" si="1"/>
        <v>3</v>
      </c>
      <c r="E13">
        <f t="shared" si="2"/>
        <v>2</v>
      </c>
    </row>
    <row r="14" spans="1:5">
      <c r="A14" s="15">
        <v>44040</v>
      </c>
      <c r="B14" s="14">
        <v>23.42</v>
      </c>
      <c r="C14">
        <f t="shared" si="0"/>
        <v>2020</v>
      </c>
      <c r="D14">
        <f t="shared" si="1"/>
        <v>3</v>
      </c>
      <c r="E14">
        <f t="shared" si="2"/>
        <v>2</v>
      </c>
    </row>
    <row r="15" spans="1:5">
      <c r="A15" s="15">
        <v>44041</v>
      </c>
      <c r="B15" s="14">
        <v>25.76</v>
      </c>
      <c r="C15">
        <f t="shared" si="0"/>
        <v>2020</v>
      </c>
      <c r="D15">
        <f t="shared" si="1"/>
        <v>3</v>
      </c>
      <c r="E15">
        <f t="shared" si="2"/>
        <v>2</v>
      </c>
    </row>
    <row r="16" spans="1:5">
      <c r="A16" s="15">
        <v>44042</v>
      </c>
      <c r="B16" s="14">
        <v>28.34</v>
      </c>
      <c r="C16">
        <f t="shared" si="0"/>
        <v>2020</v>
      </c>
      <c r="D16">
        <f t="shared" si="1"/>
        <v>3</v>
      </c>
      <c r="E16">
        <f t="shared" si="2"/>
        <v>2</v>
      </c>
    </row>
    <row r="17" spans="1:10">
      <c r="A17" s="15">
        <v>44043</v>
      </c>
      <c r="B17" s="14">
        <v>31.17</v>
      </c>
      <c r="C17">
        <f t="shared" si="0"/>
        <v>2020</v>
      </c>
      <c r="D17">
        <f t="shared" si="1"/>
        <v>3</v>
      </c>
      <c r="E17">
        <f t="shared" si="2"/>
        <v>2</v>
      </c>
    </row>
    <row r="18" spans="1:10">
      <c r="A18" s="15">
        <v>44046</v>
      </c>
      <c r="B18" s="14">
        <v>34.290000999999997</v>
      </c>
      <c r="C18">
        <f t="shared" si="0"/>
        <v>2020</v>
      </c>
      <c r="D18">
        <f t="shared" si="1"/>
        <v>3</v>
      </c>
      <c r="E18">
        <f t="shared" si="2"/>
        <v>2</v>
      </c>
      <c r="G18" s="16" t="s">
        <v>28</v>
      </c>
      <c r="H18" s="16" t="s">
        <v>25</v>
      </c>
    </row>
    <row r="19" spans="1:10">
      <c r="A19" s="15">
        <v>44047</v>
      </c>
      <c r="B19" s="14">
        <v>37.720001000000003</v>
      </c>
      <c r="C19">
        <f t="shared" si="0"/>
        <v>2020</v>
      </c>
      <c r="D19">
        <f t="shared" si="1"/>
        <v>3</v>
      </c>
      <c r="E19">
        <f t="shared" si="2"/>
        <v>2</v>
      </c>
      <c r="G19" s="16" t="s">
        <v>26</v>
      </c>
      <c r="H19">
        <v>2020</v>
      </c>
      <c r="I19" t="s">
        <v>29</v>
      </c>
      <c r="J19" t="s">
        <v>30</v>
      </c>
    </row>
    <row r="20" spans="1:10">
      <c r="A20" s="15">
        <v>44048</v>
      </c>
      <c r="B20" s="14">
        <v>41.490001999999997</v>
      </c>
      <c r="C20">
        <f t="shared" si="0"/>
        <v>2020</v>
      </c>
      <c r="D20">
        <f t="shared" si="1"/>
        <v>3</v>
      </c>
      <c r="E20">
        <f t="shared" si="2"/>
        <v>2</v>
      </c>
      <c r="G20" t="s">
        <v>29</v>
      </c>
      <c r="H20" s="17"/>
      <c r="I20" s="17"/>
      <c r="J20" s="17"/>
    </row>
    <row r="21" spans="1:10">
      <c r="A21" s="15">
        <v>44049</v>
      </c>
      <c r="B21" s="14">
        <v>45.639999000000003</v>
      </c>
      <c r="C21">
        <f t="shared" si="0"/>
        <v>2020</v>
      </c>
      <c r="D21">
        <f t="shared" si="1"/>
        <v>3</v>
      </c>
      <c r="E21">
        <f t="shared" si="2"/>
        <v>2</v>
      </c>
      <c r="G21">
        <v>4</v>
      </c>
      <c r="H21" s="17">
        <v>26.071666616666665</v>
      </c>
      <c r="I21" s="17"/>
      <c r="J21" s="17">
        <v>26.071666616666665</v>
      </c>
    </row>
    <row r="22" spans="1:10">
      <c r="A22" s="15">
        <v>44050</v>
      </c>
      <c r="B22" s="14">
        <v>48.470001000000003</v>
      </c>
      <c r="C22">
        <f t="shared" si="0"/>
        <v>2020</v>
      </c>
      <c r="D22">
        <f t="shared" si="1"/>
        <v>3</v>
      </c>
      <c r="E22">
        <f t="shared" si="2"/>
        <v>2</v>
      </c>
      <c r="G22">
        <v>3</v>
      </c>
      <c r="H22" s="17">
        <v>28.643050999999996</v>
      </c>
      <c r="I22" s="17"/>
      <c r="J22" s="17">
        <v>28.643050999999996</v>
      </c>
    </row>
    <row r="23" spans="1:10">
      <c r="A23" s="15">
        <v>44053</v>
      </c>
      <c r="B23" s="14">
        <v>43.630001</v>
      </c>
      <c r="C23">
        <f t="shared" si="0"/>
        <v>2020</v>
      </c>
      <c r="D23">
        <f t="shared" si="1"/>
        <v>3</v>
      </c>
      <c r="E23">
        <f t="shared" si="2"/>
        <v>2</v>
      </c>
      <c r="G23" t="s">
        <v>30</v>
      </c>
      <c r="H23" s="17">
        <v>27.346554672268919</v>
      </c>
      <c r="I23" s="17"/>
      <c r="J23" s="17">
        <v>27.346554672268905</v>
      </c>
    </row>
    <row r="24" spans="1:10">
      <c r="A24" s="15">
        <v>44054</v>
      </c>
      <c r="B24" s="14">
        <v>39.270000000000003</v>
      </c>
      <c r="C24">
        <f t="shared" si="0"/>
        <v>2020</v>
      </c>
      <c r="D24">
        <f t="shared" si="1"/>
        <v>3</v>
      </c>
      <c r="E24">
        <f t="shared" si="2"/>
        <v>2</v>
      </c>
    </row>
    <row r="25" spans="1:10">
      <c r="A25" s="15">
        <v>44055</v>
      </c>
      <c r="B25" s="14">
        <v>41.380001</v>
      </c>
      <c r="C25">
        <f t="shared" si="0"/>
        <v>2020</v>
      </c>
      <c r="D25">
        <f t="shared" si="1"/>
        <v>3</v>
      </c>
      <c r="E25">
        <f t="shared" si="2"/>
        <v>2</v>
      </c>
      <c r="G25" s="18">
        <v>26.071666616666665</v>
      </c>
      <c r="H25" s="18">
        <v>28.643050999999996</v>
      </c>
    </row>
    <row r="26" spans="1:10">
      <c r="A26" s="15">
        <v>44056</v>
      </c>
      <c r="B26" s="14">
        <v>37.369999</v>
      </c>
      <c r="C26">
        <f t="shared" si="0"/>
        <v>2020</v>
      </c>
      <c r="D26">
        <f t="shared" si="1"/>
        <v>3</v>
      </c>
      <c r="E26">
        <f t="shared" si="2"/>
        <v>2</v>
      </c>
    </row>
    <row r="27" spans="1:10">
      <c r="A27" s="15">
        <v>44057</v>
      </c>
      <c r="B27" s="14">
        <v>35.020000000000003</v>
      </c>
      <c r="C27">
        <f t="shared" si="0"/>
        <v>2020</v>
      </c>
      <c r="D27">
        <f t="shared" si="1"/>
        <v>3</v>
      </c>
      <c r="E27">
        <f t="shared" si="2"/>
        <v>2</v>
      </c>
    </row>
    <row r="28" spans="1:10">
      <c r="A28" s="15">
        <v>44060</v>
      </c>
      <c r="B28" s="14">
        <v>35.709999000000003</v>
      </c>
      <c r="C28">
        <f t="shared" si="0"/>
        <v>2020</v>
      </c>
      <c r="D28">
        <f t="shared" si="1"/>
        <v>3</v>
      </c>
      <c r="E28">
        <f t="shared" si="2"/>
        <v>2</v>
      </c>
    </row>
    <row r="29" spans="1:10">
      <c r="A29" s="15">
        <v>44061</v>
      </c>
      <c r="B29" s="14">
        <v>38.32</v>
      </c>
      <c r="C29">
        <f t="shared" si="0"/>
        <v>2020</v>
      </c>
      <c r="D29">
        <f t="shared" si="1"/>
        <v>3</v>
      </c>
      <c r="E29">
        <f t="shared" si="2"/>
        <v>2</v>
      </c>
    </row>
    <row r="30" spans="1:10">
      <c r="A30" s="15">
        <v>44062</v>
      </c>
      <c r="B30" s="14">
        <v>35.360000999999997</v>
      </c>
      <c r="C30">
        <f t="shared" si="0"/>
        <v>2020</v>
      </c>
      <c r="D30">
        <f t="shared" si="1"/>
        <v>3</v>
      </c>
      <c r="E30">
        <f t="shared" si="2"/>
        <v>2</v>
      </c>
    </row>
    <row r="31" spans="1:10">
      <c r="A31" s="15">
        <v>44063</v>
      </c>
      <c r="B31" s="14">
        <v>37.049999</v>
      </c>
      <c r="C31">
        <f t="shared" si="0"/>
        <v>2020</v>
      </c>
      <c r="D31">
        <f t="shared" si="1"/>
        <v>3</v>
      </c>
      <c r="E31">
        <f t="shared" si="2"/>
        <v>2</v>
      </c>
    </row>
    <row r="32" spans="1:10">
      <c r="A32" s="15">
        <v>44064</v>
      </c>
      <c r="B32" s="14">
        <v>36.32</v>
      </c>
      <c r="C32">
        <f t="shared" si="0"/>
        <v>2020</v>
      </c>
      <c r="D32">
        <f t="shared" si="1"/>
        <v>3</v>
      </c>
      <c r="E32">
        <f t="shared" si="2"/>
        <v>2</v>
      </c>
    </row>
    <row r="33" spans="1:5">
      <c r="A33" s="15">
        <v>44067</v>
      </c>
      <c r="B33" s="14">
        <v>34.439999</v>
      </c>
      <c r="C33">
        <f t="shared" si="0"/>
        <v>2020</v>
      </c>
      <c r="D33">
        <f t="shared" si="1"/>
        <v>3</v>
      </c>
      <c r="E33">
        <f t="shared" si="2"/>
        <v>2</v>
      </c>
    </row>
    <row r="34" spans="1:5">
      <c r="A34" s="15">
        <v>44068</v>
      </c>
      <c r="B34" s="14">
        <v>33.869999</v>
      </c>
      <c r="C34">
        <f t="shared" si="0"/>
        <v>2020</v>
      </c>
      <c r="D34">
        <f t="shared" si="1"/>
        <v>3</v>
      </c>
      <c r="E34">
        <f t="shared" si="2"/>
        <v>2</v>
      </c>
    </row>
    <row r="35" spans="1:5">
      <c r="A35" s="15">
        <v>44069</v>
      </c>
      <c r="B35" s="14">
        <v>32.110000999999997</v>
      </c>
      <c r="C35">
        <f t="shared" si="0"/>
        <v>2020</v>
      </c>
      <c r="D35">
        <f t="shared" si="1"/>
        <v>3</v>
      </c>
      <c r="E35">
        <f t="shared" si="2"/>
        <v>2</v>
      </c>
    </row>
    <row r="36" spans="1:5">
      <c r="A36" s="15">
        <v>44070</v>
      </c>
      <c r="B36" s="14">
        <v>32.299999</v>
      </c>
      <c r="C36">
        <f t="shared" si="0"/>
        <v>2020</v>
      </c>
      <c r="D36">
        <f t="shared" si="1"/>
        <v>3</v>
      </c>
      <c r="E36">
        <f t="shared" si="2"/>
        <v>2</v>
      </c>
    </row>
    <row r="37" spans="1:5">
      <c r="A37" s="15">
        <v>44071</v>
      </c>
      <c r="B37" s="14">
        <v>31.940000999999999</v>
      </c>
      <c r="C37">
        <f t="shared" si="0"/>
        <v>2020</v>
      </c>
      <c r="D37">
        <f t="shared" si="1"/>
        <v>3</v>
      </c>
      <c r="E37">
        <f t="shared" si="2"/>
        <v>2</v>
      </c>
    </row>
    <row r="38" spans="1:5">
      <c r="A38" s="15">
        <v>44074</v>
      </c>
      <c r="B38" s="14">
        <v>32.729999999999997</v>
      </c>
      <c r="C38">
        <f t="shared" si="0"/>
        <v>2020</v>
      </c>
      <c r="D38">
        <f t="shared" si="1"/>
        <v>3</v>
      </c>
      <c r="E38">
        <f t="shared" si="2"/>
        <v>2</v>
      </c>
    </row>
    <row r="39" spans="1:5">
      <c r="A39" s="15">
        <v>44075</v>
      </c>
      <c r="B39" s="14">
        <v>31.940000999999999</v>
      </c>
      <c r="C39">
        <f t="shared" si="0"/>
        <v>2020</v>
      </c>
      <c r="D39">
        <f t="shared" si="1"/>
        <v>3</v>
      </c>
      <c r="E39">
        <f t="shared" si="2"/>
        <v>2</v>
      </c>
    </row>
    <row r="40" spans="1:5">
      <c r="A40" s="15">
        <v>44076</v>
      </c>
      <c r="B40" s="14">
        <v>31.440000999999999</v>
      </c>
      <c r="C40">
        <f t="shared" si="0"/>
        <v>2020</v>
      </c>
      <c r="D40">
        <f t="shared" si="1"/>
        <v>3</v>
      </c>
      <c r="E40">
        <f t="shared" si="2"/>
        <v>2</v>
      </c>
    </row>
    <row r="41" spans="1:5">
      <c r="A41" s="15">
        <v>44077</v>
      </c>
      <c r="B41" s="14">
        <v>31.48</v>
      </c>
      <c r="C41">
        <f t="shared" si="0"/>
        <v>2020</v>
      </c>
      <c r="D41">
        <f t="shared" si="1"/>
        <v>3</v>
      </c>
      <c r="E41">
        <f t="shared" si="2"/>
        <v>2</v>
      </c>
    </row>
    <row r="42" spans="1:5">
      <c r="A42" s="15">
        <v>44078</v>
      </c>
      <c r="B42" s="14">
        <v>30.51</v>
      </c>
      <c r="C42">
        <f t="shared" si="0"/>
        <v>2020</v>
      </c>
      <c r="D42">
        <f t="shared" si="1"/>
        <v>3</v>
      </c>
      <c r="E42">
        <f t="shared" si="2"/>
        <v>2</v>
      </c>
    </row>
    <row r="43" spans="1:5">
      <c r="A43" s="15">
        <v>44081</v>
      </c>
      <c r="B43" s="14">
        <v>30.059999000000001</v>
      </c>
      <c r="C43">
        <f t="shared" si="0"/>
        <v>2020</v>
      </c>
      <c r="D43">
        <f t="shared" si="1"/>
        <v>3</v>
      </c>
      <c r="E43">
        <f t="shared" si="2"/>
        <v>2</v>
      </c>
    </row>
    <row r="44" spans="1:5">
      <c r="A44" s="15">
        <v>44082</v>
      </c>
      <c r="B44" s="14">
        <v>29.129999000000002</v>
      </c>
      <c r="C44">
        <f t="shared" si="0"/>
        <v>2020</v>
      </c>
      <c r="D44">
        <f t="shared" si="1"/>
        <v>3</v>
      </c>
      <c r="E44">
        <f t="shared" si="2"/>
        <v>2</v>
      </c>
    </row>
    <row r="45" spans="1:5">
      <c r="A45" s="15">
        <v>44083</v>
      </c>
      <c r="B45" s="14">
        <v>27.02</v>
      </c>
      <c r="C45">
        <f t="shared" si="0"/>
        <v>2020</v>
      </c>
      <c r="D45">
        <f t="shared" si="1"/>
        <v>3</v>
      </c>
      <c r="E45">
        <f t="shared" si="2"/>
        <v>2</v>
      </c>
    </row>
    <row r="46" spans="1:5">
      <c r="A46" s="15">
        <v>44084</v>
      </c>
      <c r="B46" s="14">
        <v>27.26</v>
      </c>
      <c r="C46">
        <f t="shared" si="0"/>
        <v>2020</v>
      </c>
      <c r="D46">
        <f t="shared" si="1"/>
        <v>3</v>
      </c>
      <c r="E46">
        <f t="shared" si="2"/>
        <v>2</v>
      </c>
    </row>
    <row r="47" spans="1:5">
      <c r="A47" s="15">
        <v>44085</v>
      </c>
      <c r="B47" s="14">
        <v>27.6</v>
      </c>
      <c r="C47">
        <f t="shared" si="0"/>
        <v>2020</v>
      </c>
      <c r="D47">
        <f t="shared" si="1"/>
        <v>3</v>
      </c>
      <c r="E47">
        <f t="shared" si="2"/>
        <v>2</v>
      </c>
    </row>
    <row r="48" spans="1:5">
      <c r="A48" s="15">
        <v>44088</v>
      </c>
      <c r="B48" s="14">
        <v>28.09</v>
      </c>
      <c r="C48">
        <f t="shared" si="0"/>
        <v>2020</v>
      </c>
      <c r="D48">
        <f t="shared" si="1"/>
        <v>3</v>
      </c>
      <c r="E48">
        <f t="shared" si="2"/>
        <v>2</v>
      </c>
    </row>
    <row r="49" spans="1:5">
      <c r="A49" s="15">
        <v>44089</v>
      </c>
      <c r="B49" s="14">
        <v>29.35</v>
      </c>
      <c r="C49">
        <f t="shared" si="0"/>
        <v>2020</v>
      </c>
      <c r="D49">
        <f t="shared" si="1"/>
        <v>3</v>
      </c>
      <c r="E49">
        <f t="shared" si="2"/>
        <v>2</v>
      </c>
    </row>
    <row r="50" spans="1:5">
      <c r="A50" s="15">
        <v>44090</v>
      </c>
      <c r="B50" s="14">
        <v>29.58</v>
      </c>
      <c r="C50">
        <f t="shared" si="0"/>
        <v>2020</v>
      </c>
      <c r="D50">
        <f t="shared" si="1"/>
        <v>3</v>
      </c>
      <c r="E50">
        <f t="shared" si="2"/>
        <v>2</v>
      </c>
    </row>
    <row r="51" spans="1:5">
      <c r="A51" s="15">
        <v>44091</v>
      </c>
      <c r="B51" s="14">
        <v>28.879999000000002</v>
      </c>
      <c r="C51">
        <f t="shared" si="0"/>
        <v>2020</v>
      </c>
      <c r="D51">
        <f t="shared" si="1"/>
        <v>3</v>
      </c>
      <c r="E51">
        <f t="shared" si="2"/>
        <v>2</v>
      </c>
    </row>
    <row r="52" spans="1:5">
      <c r="A52" s="15">
        <v>44092</v>
      </c>
      <c r="B52" s="14">
        <v>28.860001</v>
      </c>
      <c r="C52">
        <f t="shared" si="0"/>
        <v>2020</v>
      </c>
      <c r="D52">
        <f t="shared" si="1"/>
        <v>3</v>
      </c>
      <c r="E52">
        <f t="shared" si="2"/>
        <v>2</v>
      </c>
    </row>
    <row r="53" spans="1:5">
      <c r="A53" s="15">
        <v>44095</v>
      </c>
      <c r="B53" s="14">
        <v>29.5</v>
      </c>
      <c r="C53">
        <f t="shared" si="0"/>
        <v>2020</v>
      </c>
      <c r="D53">
        <f t="shared" si="1"/>
        <v>3</v>
      </c>
      <c r="E53">
        <f t="shared" si="2"/>
        <v>2</v>
      </c>
    </row>
    <row r="54" spans="1:5">
      <c r="A54" s="15">
        <v>44096</v>
      </c>
      <c r="B54" s="14">
        <v>28.700001</v>
      </c>
      <c r="C54">
        <f t="shared" si="0"/>
        <v>2020</v>
      </c>
      <c r="D54">
        <f t="shared" si="1"/>
        <v>3</v>
      </c>
      <c r="E54">
        <f t="shared" si="2"/>
        <v>2</v>
      </c>
    </row>
    <row r="55" spans="1:5">
      <c r="A55" s="15">
        <v>44097</v>
      </c>
      <c r="B55" s="14">
        <v>30.540001</v>
      </c>
      <c r="C55">
        <f t="shared" si="0"/>
        <v>2020</v>
      </c>
      <c r="D55">
        <f t="shared" si="1"/>
        <v>3</v>
      </c>
      <c r="E55">
        <f t="shared" si="2"/>
        <v>2</v>
      </c>
    </row>
    <row r="56" spans="1:5">
      <c r="A56" s="15">
        <v>44098</v>
      </c>
      <c r="B56" s="14">
        <v>29.370000999999998</v>
      </c>
      <c r="C56">
        <f t="shared" si="0"/>
        <v>2020</v>
      </c>
      <c r="D56">
        <f t="shared" si="1"/>
        <v>3</v>
      </c>
      <c r="E56">
        <f t="shared" si="2"/>
        <v>2</v>
      </c>
    </row>
    <row r="57" spans="1:5">
      <c r="A57" s="15">
        <v>44099</v>
      </c>
      <c r="B57" s="14">
        <v>27.59</v>
      </c>
      <c r="C57">
        <f t="shared" si="0"/>
        <v>2020</v>
      </c>
      <c r="D57">
        <f t="shared" si="1"/>
        <v>3</v>
      </c>
      <c r="E57">
        <f t="shared" si="2"/>
        <v>2</v>
      </c>
    </row>
    <row r="58" spans="1:5">
      <c r="A58" s="15">
        <v>44102</v>
      </c>
      <c r="B58" s="14">
        <v>26.950001</v>
      </c>
      <c r="C58">
        <f t="shared" si="0"/>
        <v>2020</v>
      </c>
      <c r="D58">
        <f t="shared" si="1"/>
        <v>3</v>
      </c>
      <c r="E58">
        <f t="shared" si="2"/>
        <v>2</v>
      </c>
    </row>
    <row r="59" spans="1:5">
      <c r="A59" s="15">
        <v>44103</v>
      </c>
      <c r="B59" s="14">
        <v>26.42</v>
      </c>
      <c r="C59">
        <f t="shared" si="0"/>
        <v>2020</v>
      </c>
      <c r="D59">
        <f t="shared" si="1"/>
        <v>3</v>
      </c>
      <c r="E59">
        <f t="shared" si="2"/>
        <v>2</v>
      </c>
    </row>
    <row r="60" spans="1:5">
      <c r="A60" s="15">
        <v>44104</v>
      </c>
      <c r="B60" s="14">
        <v>26.950001</v>
      </c>
      <c r="C60">
        <f t="shared" si="0"/>
        <v>2020</v>
      </c>
      <c r="D60">
        <f t="shared" si="1"/>
        <v>3</v>
      </c>
      <c r="E60">
        <f t="shared" si="2"/>
        <v>2</v>
      </c>
    </row>
    <row r="61" spans="1:5">
      <c r="A61" s="15">
        <v>44113</v>
      </c>
      <c r="B61" s="14">
        <v>27.91</v>
      </c>
      <c r="C61">
        <f t="shared" si="0"/>
        <v>2020</v>
      </c>
      <c r="D61">
        <f t="shared" si="1"/>
        <v>4</v>
      </c>
      <c r="E61">
        <f t="shared" si="2"/>
        <v>2</v>
      </c>
    </row>
    <row r="62" spans="1:5">
      <c r="A62" s="15">
        <v>44116</v>
      </c>
      <c r="B62" s="14">
        <v>28.68</v>
      </c>
      <c r="C62">
        <f t="shared" si="0"/>
        <v>2020</v>
      </c>
      <c r="D62">
        <f t="shared" si="1"/>
        <v>4</v>
      </c>
      <c r="E62">
        <f t="shared" si="2"/>
        <v>2</v>
      </c>
    </row>
    <row r="63" spans="1:5">
      <c r="A63" s="15">
        <v>44117</v>
      </c>
      <c r="B63" s="14">
        <v>29.25</v>
      </c>
      <c r="C63">
        <f t="shared" si="0"/>
        <v>2020</v>
      </c>
      <c r="D63">
        <f t="shared" si="1"/>
        <v>4</v>
      </c>
      <c r="E63">
        <f t="shared" si="2"/>
        <v>2</v>
      </c>
    </row>
    <row r="64" spans="1:5">
      <c r="A64" s="15">
        <v>44118</v>
      </c>
      <c r="B64" s="14">
        <v>28.860001</v>
      </c>
      <c r="C64">
        <f t="shared" si="0"/>
        <v>2020</v>
      </c>
      <c r="D64">
        <f t="shared" si="1"/>
        <v>4</v>
      </c>
      <c r="E64">
        <f t="shared" si="2"/>
        <v>2</v>
      </c>
    </row>
    <row r="65" spans="1:5">
      <c r="A65" s="15">
        <v>44119</v>
      </c>
      <c r="B65" s="14">
        <v>28.27</v>
      </c>
      <c r="C65">
        <f t="shared" si="0"/>
        <v>2020</v>
      </c>
      <c r="D65">
        <f t="shared" si="1"/>
        <v>4</v>
      </c>
      <c r="E65">
        <f t="shared" si="2"/>
        <v>2</v>
      </c>
    </row>
    <row r="66" spans="1:5">
      <c r="A66" s="15">
        <v>44120</v>
      </c>
      <c r="B66" s="14">
        <v>30.299999</v>
      </c>
      <c r="C66">
        <f t="shared" si="0"/>
        <v>2020</v>
      </c>
      <c r="D66">
        <f t="shared" si="1"/>
        <v>4</v>
      </c>
      <c r="E66">
        <f t="shared" si="2"/>
        <v>2</v>
      </c>
    </row>
    <row r="67" spans="1:5">
      <c r="A67" s="15">
        <v>44123</v>
      </c>
      <c r="B67" s="14">
        <v>28.99</v>
      </c>
      <c r="C67">
        <f t="shared" ref="C67:C120" si="3">YEAR(A67)</f>
        <v>2020</v>
      </c>
      <c r="D67">
        <f t="shared" ref="D67:D120" si="4">ROUNDUP(MONTH(A67)/3,0)</f>
        <v>4</v>
      </c>
      <c r="E67">
        <f t="shared" ref="E67:E120" si="5">ROUND((D67/2),0)</f>
        <v>2</v>
      </c>
    </row>
    <row r="68" spans="1:5">
      <c r="A68" s="15">
        <v>44124</v>
      </c>
      <c r="B68" s="14">
        <v>28.84</v>
      </c>
      <c r="C68">
        <f t="shared" si="3"/>
        <v>2020</v>
      </c>
      <c r="D68">
        <f t="shared" si="4"/>
        <v>4</v>
      </c>
      <c r="E68">
        <f t="shared" si="5"/>
        <v>2</v>
      </c>
    </row>
    <row r="69" spans="1:5">
      <c r="A69" s="15">
        <v>44125</v>
      </c>
      <c r="B69" s="14">
        <v>28.700001</v>
      </c>
      <c r="C69">
        <f t="shared" si="3"/>
        <v>2020</v>
      </c>
      <c r="D69">
        <f t="shared" si="4"/>
        <v>4</v>
      </c>
      <c r="E69">
        <f t="shared" si="5"/>
        <v>2</v>
      </c>
    </row>
    <row r="70" spans="1:5">
      <c r="A70" s="15">
        <v>44126</v>
      </c>
      <c r="B70" s="14">
        <v>27.209999</v>
      </c>
      <c r="C70">
        <f t="shared" si="3"/>
        <v>2020</v>
      </c>
      <c r="D70">
        <f t="shared" si="4"/>
        <v>4</v>
      </c>
      <c r="E70">
        <f t="shared" si="5"/>
        <v>2</v>
      </c>
    </row>
    <row r="71" spans="1:5">
      <c r="A71" s="15">
        <v>44127</v>
      </c>
      <c r="B71" s="14">
        <v>26.809999000000001</v>
      </c>
      <c r="C71">
        <f t="shared" si="3"/>
        <v>2020</v>
      </c>
      <c r="D71">
        <f t="shared" si="4"/>
        <v>4</v>
      </c>
      <c r="E71">
        <f t="shared" si="5"/>
        <v>2</v>
      </c>
    </row>
    <row r="72" spans="1:5">
      <c r="A72" s="15">
        <v>44130</v>
      </c>
      <c r="B72" s="14">
        <v>27.370000999999998</v>
      </c>
      <c r="C72">
        <f t="shared" si="3"/>
        <v>2020</v>
      </c>
      <c r="D72">
        <f t="shared" si="4"/>
        <v>4</v>
      </c>
      <c r="E72">
        <f t="shared" si="5"/>
        <v>2</v>
      </c>
    </row>
    <row r="73" spans="1:5">
      <c r="A73" s="15">
        <v>44131</v>
      </c>
      <c r="B73" s="14">
        <v>27.23</v>
      </c>
      <c r="C73">
        <f t="shared" si="3"/>
        <v>2020</v>
      </c>
      <c r="D73">
        <f t="shared" si="4"/>
        <v>4</v>
      </c>
      <c r="E73">
        <f t="shared" si="5"/>
        <v>2</v>
      </c>
    </row>
    <row r="74" spans="1:5">
      <c r="A74" s="15">
        <v>44132</v>
      </c>
      <c r="B74" s="14">
        <v>27.049999</v>
      </c>
      <c r="C74">
        <f t="shared" si="3"/>
        <v>2020</v>
      </c>
      <c r="D74">
        <f t="shared" si="4"/>
        <v>4</v>
      </c>
      <c r="E74">
        <f t="shared" si="5"/>
        <v>2</v>
      </c>
    </row>
    <row r="75" spans="1:5">
      <c r="A75" s="15">
        <v>44133</v>
      </c>
      <c r="B75" s="14">
        <v>26.799999</v>
      </c>
      <c r="C75">
        <f t="shared" si="3"/>
        <v>2020</v>
      </c>
      <c r="D75">
        <f t="shared" si="4"/>
        <v>4</v>
      </c>
      <c r="E75">
        <f t="shared" si="5"/>
        <v>2</v>
      </c>
    </row>
    <row r="76" spans="1:5">
      <c r="A76" s="15">
        <v>44134</v>
      </c>
      <c r="B76" s="14">
        <v>25.809999000000001</v>
      </c>
      <c r="C76">
        <f t="shared" si="3"/>
        <v>2020</v>
      </c>
      <c r="D76">
        <f t="shared" si="4"/>
        <v>4</v>
      </c>
      <c r="E76">
        <f t="shared" si="5"/>
        <v>2</v>
      </c>
    </row>
    <row r="77" spans="1:5">
      <c r="A77" s="15">
        <v>44137</v>
      </c>
      <c r="B77" s="14">
        <v>25.27</v>
      </c>
      <c r="C77">
        <f t="shared" si="3"/>
        <v>2020</v>
      </c>
      <c r="D77">
        <f t="shared" si="4"/>
        <v>4</v>
      </c>
      <c r="E77">
        <f t="shared" si="5"/>
        <v>2</v>
      </c>
    </row>
    <row r="78" spans="1:5">
      <c r="A78" s="15">
        <v>44138</v>
      </c>
      <c r="B78" s="14">
        <v>25.860001</v>
      </c>
      <c r="C78">
        <f t="shared" si="3"/>
        <v>2020</v>
      </c>
      <c r="D78">
        <f t="shared" si="4"/>
        <v>4</v>
      </c>
      <c r="E78">
        <f t="shared" si="5"/>
        <v>2</v>
      </c>
    </row>
    <row r="79" spans="1:5">
      <c r="A79" s="15">
        <v>44139</v>
      </c>
      <c r="B79" s="14">
        <v>26.17</v>
      </c>
      <c r="C79">
        <f t="shared" si="3"/>
        <v>2020</v>
      </c>
      <c r="D79">
        <f t="shared" si="4"/>
        <v>4</v>
      </c>
      <c r="E79">
        <f t="shared" si="5"/>
        <v>2</v>
      </c>
    </row>
    <row r="80" spans="1:5">
      <c r="A80" s="15">
        <v>44140</v>
      </c>
      <c r="B80" s="14">
        <v>26.15</v>
      </c>
      <c r="C80">
        <f t="shared" si="3"/>
        <v>2020</v>
      </c>
      <c r="D80">
        <f t="shared" si="4"/>
        <v>4</v>
      </c>
      <c r="E80">
        <f t="shared" si="5"/>
        <v>2</v>
      </c>
    </row>
    <row r="81" spans="1:5">
      <c r="A81" s="15">
        <v>44141</v>
      </c>
      <c r="B81" s="14">
        <v>25.65</v>
      </c>
      <c r="C81">
        <f t="shared" si="3"/>
        <v>2020</v>
      </c>
      <c r="D81">
        <f t="shared" si="4"/>
        <v>4</v>
      </c>
      <c r="E81">
        <f t="shared" si="5"/>
        <v>2</v>
      </c>
    </row>
    <row r="82" spans="1:5">
      <c r="A82" s="15">
        <v>44144</v>
      </c>
      <c r="B82" s="14">
        <v>26.23</v>
      </c>
      <c r="C82">
        <f t="shared" si="3"/>
        <v>2020</v>
      </c>
      <c r="D82">
        <f t="shared" si="4"/>
        <v>4</v>
      </c>
      <c r="E82">
        <f t="shared" si="5"/>
        <v>2</v>
      </c>
    </row>
    <row r="83" spans="1:5">
      <c r="A83" s="15">
        <v>44145</v>
      </c>
      <c r="B83" s="14">
        <v>26.290001</v>
      </c>
      <c r="C83">
        <f t="shared" si="3"/>
        <v>2020</v>
      </c>
      <c r="D83">
        <f t="shared" si="4"/>
        <v>4</v>
      </c>
      <c r="E83">
        <f t="shared" si="5"/>
        <v>2</v>
      </c>
    </row>
    <row r="84" spans="1:5">
      <c r="A84" s="15">
        <v>44146</v>
      </c>
      <c r="B84" s="14">
        <v>26.389999</v>
      </c>
      <c r="C84">
        <f t="shared" si="3"/>
        <v>2020</v>
      </c>
      <c r="D84">
        <f t="shared" si="4"/>
        <v>4</v>
      </c>
      <c r="E84">
        <f t="shared" si="5"/>
        <v>2</v>
      </c>
    </row>
    <row r="85" spans="1:5">
      <c r="A85" s="15">
        <v>44147</v>
      </c>
      <c r="B85" s="14">
        <v>25.93</v>
      </c>
      <c r="C85">
        <f t="shared" si="3"/>
        <v>2020</v>
      </c>
      <c r="D85">
        <f t="shared" si="4"/>
        <v>4</v>
      </c>
      <c r="E85">
        <f t="shared" si="5"/>
        <v>2</v>
      </c>
    </row>
    <row r="86" spans="1:5">
      <c r="A86" s="15">
        <v>44148</v>
      </c>
      <c r="B86" s="14">
        <v>25.52</v>
      </c>
      <c r="C86">
        <f t="shared" si="3"/>
        <v>2020</v>
      </c>
      <c r="D86">
        <f t="shared" si="4"/>
        <v>4</v>
      </c>
      <c r="E86">
        <f t="shared" si="5"/>
        <v>2</v>
      </c>
    </row>
    <row r="87" spans="1:5">
      <c r="A87" s="15">
        <v>44151</v>
      </c>
      <c r="B87" s="14">
        <v>25.459999</v>
      </c>
      <c r="C87">
        <f t="shared" si="3"/>
        <v>2020</v>
      </c>
      <c r="D87">
        <f t="shared" si="4"/>
        <v>4</v>
      </c>
      <c r="E87">
        <f t="shared" si="5"/>
        <v>2</v>
      </c>
    </row>
    <row r="88" spans="1:5">
      <c r="A88" s="15">
        <v>44152</v>
      </c>
      <c r="B88" s="14">
        <v>25.139999</v>
      </c>
      <c r="C88">
        <f t="shared" si="3"/>
        <v>2020</v>
      </c>
      <c r="D88">
        <f t="shared" si="4"/>
        <v>4</v>
      </c>
      <c r="E88">
        <f t="shared" si="5"/>
        <v>2</v>
      </c>
    </row>
    <row r="89" spans="1:5">
      <c r="A89" s="15">
        <v>44153</v>
      </c>
      <c r="B89" s="14">
        <v>25.190000999999999</v>
      </c>
      <c r="C89">
        <f t="shared" si="3"/>
        <v>2020</v>
      </c>
      <c r="D89">
        <f t="shared" si="4"/>
        <v>4</v>
      </c>
      <c r="E89">
        <f t="shared" si="5"/>
        <v>2</v>
      </c>
    </row>
    <row r="90" spans="1:5">
      <c r="A90" s="15">
        <v>44154</v>
      </c>
      <c r="B90" s="14">
        <v>25.15</v>
      </c>
      <c r="C90">
        <f t="shared" si="3"/>
        <v>2020</v>
      </c>
      <c r="D90">
        <f t="shared" si="4"/>
        <v>4</v>
      </c>
      <c r="E90">
        <f t="shared" si="5"/>
        <v>2</v>
      </c>
    </row>
    <row r="91" spans="1:5">
      <c r="A91" s="15">
        <v>44155</v>
      </c>
      <c r="B91" s="14">
        <v>25.57</v>
      </c>
      <c r="C91">
        <f t="shared" si="3"/>
        <v>2020</v>
      </c>
      <c r="D91">
        <f t="shared" si="4"/>
        <v>4</v>
      </c>
      <c r="E91">
        <f t="shared" si="5"/>
        <v>2</v>
      </c>
    </row>
    <row r="92" spans="1:5">
      <c r="A92" s="15">
        <v>44158</v>
      </c>
      <c r="B92" s="14">
        <v>25.5</v>
      </c>
      <c r="C92">
        <f t="shared" si="3"/>
        <v>2020</v>
      </c>
      <c r="D92">
        <f t="shared" si="4"/>
        <v>4</v>
      </c>
      <c r="E92">
        <f t="shared" si="5"/>
        <v>2</v>
      </c>
    </row>
    <row r="93" spans="1:5">
      <c r="A93" s="15">
        <v>44159</v>
      </c>
      <c r="B93" s="14">
        <v>25.26</v>
      </c>
      <c r="C93">
        <f t="shared" si="3"/>
        <v>2020</v>
      </c>
      <c r="D93">
        <f t="shared" si="4"/>
        <v>4</v>
      </c>
      <c r="E93">
        <f t="shared" si="5"/>
        <v>2</v>
      </c>
    </row>
    <row r="94" spans="1:5">
      <c r="A94" s="15">
        <v>44160</v>
      </c>
      <c r="B94" s="14">
        <v>25.120000999999998</v>
      </c>
      <c r="C94">
        <f t="shared" si="3"/>
        <v>2020</v>
      </c>
      <c r="D94">
        <f t="shared" si="4"/>
        <v>4</v>
      </c>
      <c r="E94">
        <f t="shared" si="5"/>
        <v>2</v>
      </c>
    </row>
    <row r="95" spans="1:5">
      <c r="A95" s="15">
        <v>44161</v>
      </c>
      <c r="B95" s="14">
        <v>25.08</v>
      </c>
      <c r="C95">
        <f t="shared" si="3"/>
        <v>2020</v>
      </c>
      <c r="D95">
        <f t="shared" si="4"/>
        <v>4</v>
      </c>
      <c r="E95">
        <f t="shared" si="5"/>
        <v>2</v>
      </c>
    </row>
    <row r="96" spans="1:5">
      <c r="A96" s="15">
        <v>44162</v>
      </c>
      <c r="B96" s="14">
        <v>24.09</v>
      </c>
      <c r="C96">
        <f t="shared" si="3"/>
        <v>2020</v>
      </c>
      <c r="D96">
        <f t="shared" si="4"/>
        <v>4</v>
      </c>
      <c r="E96">
        <f t="shared" si="5"/>
        <v>2</v>
      </c>
    </row>
    <row r="97" spans="1:5">
      <c r="A97" s="15">
        <v>44165</v>
      </c>
      <c r="B97" s="14">
        <v>24.08</v>
      </c>
      <c r="C97">
        <f t="shared" si="3"/>
        <v>2020</v>
      </c>
      <c r="D97">
        <f t="shared" si="4"/>
        <v>4</v>
      </c>
      <c r="E97">
        <f t="shared" si="5"/>
        <v>2</v>
      </c>
    </row>
    <row r="98" spans="1:5">
      <c r="A98" s="15">
        <v>44166</v>
      </c>
      <c r="B98" s="14">
        <v>24.299999</v>
      </c>
      <c r="C98">
        <f t="shared" si="3"/>
        <v>2020</v>
      </c>
      <c r="D98">
        <f t="shared" si="4"/>
        <v>4</v>
      </c>
      <c r="E98">
        <f t="shared" si="5"/>
        <v>2</v>
      </c>
    </row>
    <row r="99" spans="1:5">
      <c r="A99" s="15">
        <v>44167</v>
      </c>
      <c r="B99" s="14">
        <v>25.41</v>
      </c>
      <c r="C99">
        <f t="shared" si="3"/>
        <v>2020</v>
      </c>
      <c r="D99">
        <f t="shared" si="4"/>
        <v>4</v>
      </c>
      <c r="E99">
        <f t="shared" si="5"/>
        <v>2</v>
      </c>
    </row>
    <row r="100" spans="1:5">
      <c r="A100" s="15">
        <v>44168</v>
      </c>
      <c r="B100" s="14">
        <v>27.950001</v>
      </c>
      <c r="C100">
        <f t="shared" si="3"/>
        <v>2020</v>
      </c>
      <c r="D100">
        <f t="shared" si="4"/>
        <v>4</v>
      </c>
      <c r="E100">
        <f t="shared" si="5"/>
        <v>2</v>
      </c>
    </row>
    <row r="101" spans="1:5">
      <c r="A101" s="15">
        <v>44169</v>
      </c>
      <c r="B101" s="14">
        <v>28.030000999999999</v>
      </c>
      <c r="C101">
        <f t="shared" si="3"/>
        <v>2020</v>
      </c>
      <c r="D101">
        <f t="shared" si="4"/>
        <v>4</v>
      </c>
      <c r="E101">
        <f t="shared" si="5"/>
        <v>2</v>
      </c>
    </row>
    <row r="102" spans="1:5">
      <c r="A102" s="15">
        <v>44172</v>
      </c>
      <c r="B102" s="14">
        <v>26.84</v>
      </c>
      <c r="C102">
        <f t="shared" si="3"/>
        <v>2020</v>
      </c>
      <c r="D102">
        <f t="shared" si="4"/>
        <v>4</v>
      </c>
      <c r="E102">
        <f t="shared" si="5"/>
        <v>2</v>
      </c>
    </row>
    <row r="103" spans="1:5">
      <c r="A103" s="15">
        <v>44173</v>
      </c>
      <c r="B103" s="14">
        <v>26.26</v>
      </c>
      <c r="C103">
        <f t="shared" si="3"/>
        <v>2020</v>
      </c>
      <c r="D103">
        <f t="shared" si="4"/>
        <v>4</v>
      </c>
      <c r="E103">
        <f t="shared" si="5"/>
        <v>2</v>
      </c>
    </row>
    <row r="104" spans="1:5">
      <c r="A104" s="15">
        <v>44174</v>
      </c>
      <c r="B104" s="14">
        <v>26.459999</v>
      </c>
      <c r="C104">
        <f t="shared" si="3"/>
        <v>2020</v>
      </c>
      <c r="D104">
        <f t="shared" si="4"/>
        <v>4</v>
      </c>
      <c r="E104">
        <f t="shared" si="5"/>
        <v>2</v>
      </c>
    </row>
    <row r="105" spans="1:5">
      <c r="A105" s="15">
        <v>44175</v>
      </c>
      <c r="B105" s="14">
        <v>25.200001</v>
      </c>
      <c r="C105">
        <f t="shared" si="3"/>
        <v>2020</v>
      </c>
      <c r="D105">
        <f t="shared" si="4"/>
        <v>4</v>
      </c>
      <c r="E105">
        <f t="shared" si="5"/>
        <v>2</v>
      </c>
    </row>
    <row r="106" spans="1:5">
      <c r="A106" s="15">
        <v>44176</v>
      </c>
      <c r="B106" s="14">
        <v>24.549999</v>
      </c>
      <c r="C106">
        <f t="shared" si="3"/>
        <v>2020</v>
      </c>
      <c r="D106">
        <f t="shared" si="4"/>
        <v>4</v>
      </c>
      <c r="E106">
        <f t="shared" si="5"/>
        <v>2</v>
      </c>
    </row>
    <row r="107" spans="1:5">
      <c r="A107" s="15">
        <v>44179</v>
      </c>
      <c r="B107" s="14">
        <v>25.799999</v>
      </c>
      <c r="C107">
        <f t="shared" si="3"/>
        <v>2020</v>
      </c>
      <c r="D107">
        <f t="shared" si="4"/>
        <v>4</v>
      </c>
      <c r="E107">
        <f t="shared" si="5"/>
        <v>2</v>
      </c>
    </row>
    <row r="108" spans="1:5">
      <c r="A108" s="15">
        <v>44180</v>
      </c>
      <c r="B108" s="14">
        <v>25.27</v>
      </c>
      <c r="C108">
        <f t="shared" si="3"/>
        <v>2020</v>
      </c>
      <c r="D108">
        <f t="shared" si="4"/>
        <v>4</v>
      </c>
      <c r="E108">
        <f t="shared" si="5"/>
        <v>2</v>
      </c>
    </row>
    <row r="109" spans="1:5">
      <c r="A109" s="15">
        <v>44181</v>
      </c>
      <c r="B109" s="14">
        <v>24.639999</v>
      </c>
      <c r="C109">
        <f t="shared" si="3"/>
        <v>2020</v>
      </c>
      <c r="D109">
        <f t="shared" si="4"/>
        <v>4</v>
      </c>
      <c r="E109">
        <f t="shared" si="5"/>
        <v>2</v>
      </c>
    </row>
    <row r="110" spans="1:5">
      <c r="A110" s="15">
        <v>44182</v>
      </c>
      <c r="B110" s="14">
        <v>25.82</v>
      </c>
      <c r="C110">
        <f t="shared" si="3"/>
        <v>2020</v>
      </c>
      <c r="D110">
        <f t="shared" si="4"/>
        <v>4</v>
      </c>
      <c r="E110">
        <f t="shared" si="5"/>
        <v>2</v>
      </c>
    </row>
    <row r="111" spans="1:5">
      <c r="A111" s="15">
        <v>44183</v>
      </c>
      <c r="B111" s="14">
        <v>25.200001</v>
      </c>
      <c r="C111">
        <f t="shared" si="3"/>
        <v>2020</v>
      </c>
      <c r="D111">
        <f t="shared" si="4"/>
        <v>4</v>
      </c>
      <c r="E111">
        <f t="shared" si="5"/>
        <v>2</v>
      </c>
    </row>
    <row r="112" spans="1:5">
      <c r="A112" s="15">
        <v>44186</v>
      </c>
      <c r="B112" s="14">
        <v>24.959999</v>
      </c>
      <c r="C112">
        <f t="shared" si="3"/>
        <v>2020</v>
      </c>
      <c r="D112">
        <f t="shared" si="4"/>
        <v>4</v>
      </c>
      <c r="E112">
        <f t="shared" si="5"/>
        <v>2</v>
      </c>
    </row>
    <row r="113" spans="1:5">
      <c r="A113" s="15">
        <v>44187</v>
      </c>
      <c r="B113" s="14">
        <v>25.1</v>
      </c>
      <c r="C113">
        <f t="shared" si="3"/>
        <v>2020</v>
      </c>
      <c r="D113">
        <f t="shared" si="4"/>
        <v>4</v>
      </c>
      <c r="E113">
        <f t="shared" si="5"/>
        <v>2</v>
      </c>
    </row>
    <row r="114" spans="1:5">
      <c r="A114" s="15">
        <v>44188</v>
      </c>
      <c r="B114" s="14">
        <v>24.530000999999999</v>
      </c>
      <c r="C114">
        <f t="shared" si="3"/>
        <v>2020</v>
      </c>
      <c r="D114">
        <f t="shared" si="4"/>
        <v>4</v>
      </c>
      <c r="E114">
        <f t="shared" si="5"/>
        <v>2</v>
      </c>
    </row>
    <row r="115" spans="1:5">
      <c r="A115" s="15">
        <v>44189</v>
      </c>
      <c r="B115" s="14">
        <v>24.43</v>
      </c>
      <c r="C115">
        <f t="shared" si="3"/>
        <v>2020</v>
      </c>
      <c r="D115">
        <f t="shared" si="4"/>
        <v>4</v>
      </c>
      <c r="E115">
        <f t="shared" si="5"/>
        <v>2</v>
      </c>
    </row>
    <row r="116" spans="1:5">
      <c r="A116" s="15">
        <v>44190</v>
      </c>
      <c r="B116" s="14">
        <v>24.17</v>
      </c>
      <c r="C116">
        <f t="shared" si="3"/>
        <v>2020</v>
      </c>
      <c r="D116">
        <f t="shared" si="4"/>
        <v>4</v>
      </c>
      <c r="E116">
        <f t="shared" si="5"/>
        <v>2</v>
      </c>
    </row>
    <row r="117" spans="1:5">
      <c r="A117" s="15">
        <v>44193</v>
      </c>
      <c r="B117" s="14">
        <v>24.18</v>
      </c>
      <c r="C117">
        <f t="shared" si="3"/>
        <v>2020</v>
      </c>
      <c r="D117">
        <f t="shared" si="4"/>
        <v>4</v>
      </c>
      <c r="E117">
        <f t="shared" si="5"/>
        <v>2</v>
      </c>
    </row>
    <row r="118" spans="1:5">
      <c r="A118" s="15">
        <v>44194</v>
      </c>
      <c r="B118" s="14">
        <v>24.02</v>
      </c>
      <c r="C118">
        <f t="shared" si="3"/>
        <v>2020</v>
      </c>
      <c r="D118">
        <f t="shared" si="4"/>
        <v>4</v>
      </c>
      <c r="E118">
        <f t="shared" si="5"/>
        <v>2</v>
      </c>
    </row>
    <row r="119" spans="1:5">
      <c r="A119" s="15">
        <v>44195</v>
      </c>
      <c r="B119" s="14">
        <v>23.879999000000002</v>
      </c>
      <c r="C119">
        <f t="shared" si="3"/>
        <v>2020</v>
      </c>
      <c r="D119">
        <f t="shared" si="4"/>
        <v>4</v>
      </c>
      <c r="E119">
        <f t="shared" si="5"/>
        <v>2</v>
      </c>
    </row>
    <row r="120" spans="1:5">
      <c r="A120" s="15">
        <v>44196</v>
      </c>
      <c r="B120" s="14">
        <v>24.120000999999998</v>
      </c>
      <c r="C120">
        <f t="shared" si="3"/>
        <v>2020</v>
      </c>
      <c r="D120">
        <f t="shared" si="4"/>
        <v>4</v>
      </c>
      <c r="E120">
        <f t="shared" si="5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I47"/>
  <sheetViews>
    <sheetView topLeftCell="A15" workbookViewId="0">
      <selection activeCell="A39" sqref="A39:XFD39"/>
    </sheetView>
  </sheetViews>
  <sheetFormatPr defaultColWidth="85.140625" defaultRowHeight="15"/>
  <cols>
    <col min="1" max="1" width="29.85546875" bestFit="1" customWidth="1"/>
    <col min="2" max="4" width="13" bestFit="1" customWidth="1"/>
    <col min="5" max="5" width="14.28515625" bestFit="1" customWidth="1"/>
    <col min="6" max="6" width="13" bestFit="1" customWidth="1"/>
    <col min="7" max="9" width="14.28515625" bestFit="1" customWidth="1"/>
  </cols>
  <sheetData>
    <row r="1" spans="1:9">
      <c r="A1" s="1" t="s">
        <v>31</v>
      </c>
      <c r="B1" s="2">
        <v>44104</v>
      </c>
      <c r="C1" s="2">
        <v>44012</v>
      </c>
      <c r="D1" s="2">
        <v>43921</v>
      </c>
      <c r="E1" s="2">
        <v>43830</v>
      </c>
      <c r="F1" s="2">
        <v>43646</v>
      </c>
      <c r="G1" s="2">
        <v>43465</v>
      </c>
      <c r="H1" s="2">
        <v>43100</v>
      </c>
      <c r="I1" s="2">
        <v>42735</v>
      </c>
    </row>
    <row r="2" spans="1:9">
      <c r="A2" s="3" t="s">
        <v>32</v>
      </c>
      <c r="B2" s="4"/>
      <c r="C2" s="4"/>
      <c r="D2" s="4"/>
      <c r="E2" s="4"/>
      <c r="F2" s="4"/>
      <c r="G2" s="4"/>
      <c r="H2" s="4"/>
      <c r="I2" s="4"/>
    </row>
    <row r="3" spans="1:9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</row>
    <row r="4" spans="1:9">
      <c r="A4" s="4" t="s">
        <v>42</v>
      </c>
      <c r="B4" s="4" t="s">
        <v>43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</row>
    <row r="5" spans="1:9">
      <c r="A5" s="4" t="s">
        <v>51</v>
      </c>
      <c r="B5" s="5" t="s">
        <v>52</v>
      </c>
      <c r="C5" s="5" t="s">
        <v>52</v>
      </c>
      <c r="D5" s="5" t="s">
        <v>52</v>
      </c>
      <c r="E5" s="5" t="s">
        <v>52</v>
      </c>
      <c r="F5" s="5" t="s">
        <v>53</v>
      </c>
      <c r="G5" s="5" t="s">
        <v>54</v>
      </c>
      <c r="H5" s="5" t="s">
        <v>55</v>
      </c>
      <c r="I5" s="5" t="s">
        <v>56</v>
      </c>
    </row>
    <row r="6" spans="1:9">
      <c r="A6" s="4" t="s">
        <v>57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58</v>
      </c>
      <c r="G6" s="4" t="s">
        <v>59</v>
      </c>
      <c r="H6" s="4" t="s">
        <v>60</v>
      </c>
      <c r="I6" s="4" t="s">
        <v>61</v>
      </c>
    </row>
    <row r="7" spans="1:9">
      <c r="A7" s="4" t="s">
        <v>62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67</v>
      </c>
      <c r="G7" s="4" t="s">
        <v>68</v>
      </c>
      <c r="H7" s="4" t="s">
        <v>69</v>
      </c>
      <c r="I7" s="4" t="s">
        <v>70</v>
      </c>
    </row>
    <row r="8" spans="1:9">
      <c r="A8" s="4" t="s">
        <v>71</v>
      </c>
      <c r="B8" s="4" t="s">
        <v>72</v>
      </c>
      <c r="C8" s="4" t="s">
        <v>73</v>
      </c>
      <c r="D8" s="4" t="s">
        <v>74</v>
      </c>
      <c r="E8" s="4" t="s">
        <v>75</v>
      </c>
      <c r="F8" s="4" t="s">
        <v>76</v>
      </c>
      <c r="G8" s="4" t="s">
        <v>77</v>
      </c>
      <c r="H8" s="4" t="s">
        <v>78</v>
      </c>
      <c r="I8" s="4" t="s">
        <v>79</v>
      </c>
    </row>
    <row r="9" spans="1:9">
      <c r="A9" s="4" t="s">
        <v>80</v>
      </c>
      <c r="B9" s="4" t="s">
        <v>72</v>
      </c>
      <c r="C9" s="4" t="s">
        <v>73</v>
      </c>
      <c r="D9" s="4" t="s">
        <v>74</v>
      </c>
      <c r="E9" s="4" t="s">
        <v>75</v>
      </c>
      <c r="F9" s="4" t="s">
        <v>76</v>
      </c>
      <c r="G9" s="4" t="s">
        <v>77</v>
      </c>
      <c r="H9" s="4" t="s">
        <v>78</v>
      </c>
      <c r="I9" s="4" t="s">
        <v>79</v>
      </c>
    </row>
    <row r="10" spans="1:9">
      <c r="A10" s="4" t="s">
        <v>81</v>
      </c>
      <c r="B10" s="4" t="s">
        <v>82</v>
      </c>
      <c r="C10" s="4" t="s">
        <v>83</v>
      </c>
      <c r="D10" s="4" t="s">
        <v>84</v>
      </c>
      <c r="E10" s="4" t="s">
        <v>85</v>
      </c>
      <c r="F10" s="4" t="s">
        <v>86</v>
      </c>
      <c r="G10" s="4" t="s">
        <v>87</v>
      </c>
      <c r="H10" s="4" t="s">
        <v>88</v>
      </c>
      <c r="I10" s="4" t="s">
        <v>89</v>
      </c>
    </row>
    <row r="11" spans="1:9">
      <c r="A11" s="4" t="s">
        <v>90</v>
      </c>
      <c r="B11" s="4" t="s">
        <v>91</v>
      </c>
      <c r="C11" s="4" t="s">
        <v>92</v>
      </c>
      <c r="D11" s="4" t="s">
        <v>93</v>
      </c>
      <c r="E11" s="4" t="s">
        <v>94</v>
      </c>
      <c r="F11" s="4" t="s">
        <v>95</v>
      </c>
      <c r="G11" s="4" t="s">
        <v>96</v>
      </c>
      <c r="H11" s="4" t="s">
        <v>97</v>
      </c>
      <c r="I11" s="4" t="s">
        <v>98</v>
      </c>
    </row>
    <row r="12" spans="1:9">
      <c r="A12" s="3" t="s">
        <v>2</v>
      </c>
      <c r="B12" s="4" t="s">
        <v>99</v>
      </c>
      <c r="C12" s="4" t="s">
        <v>100</v>
      </c>
      <c r="D12" s="4" t="s">
        <v>101</v>
      </c>
      <c r="E12" s="4" t="s">
        <v>102</v>
      </c>
      <c r="F12" s="4" t="s">
        <v>103</v>
      </c>
      <c r="G12" s="4" t="s">
        <v>104</v>
      </c>
      <c r="H12" s="4" t="s">
        <v>105</v>
      </c>
      <c r="I12" s="4" t="s">
        <v>106</v>
      </c>
    </row>
    <row r="13" spans="1:9">
      <c r="A13" s="3" t="s">
        <v>107</v>
      </c>
      <c r="B13" s="4"/>
      <c r="C13" s="4"/>
      <c r="D13" s="4"/>
      <c r="E13" s="4"/>
      <c r="F13" s="4"/>
      <c r="G13" s="4"/>
      <c r="H13" s="4"/>
      <c r="I13" s="4"/>
    </row>
    <row r="14" spans="1:9">
      <c r="A14" s="4" t="s">
        <v>108</v>
      </c>
      <c r="B14" s="4" t="s">
        <v>109</v>
      </c>
      <c r="C14" s="4" t="s">
        <v>110</v>
      </c>
      <c r="D14" s="4" t="s">
        <v>111</v>
      </c>
      <c r="E14" s="4" t="s">
        <v>112</v>
      </c>
      <c r="F14" s="4" t="s">
        <v>113</v>
      </c>
      <c r="G14" s="4" t="s">
        <v>114</v>
      </c>
      <c r="H14" s="4" t="s">
        <v>115</v>
      </c>
      <c r="I14" s="4" t="s">
        <v>116</v>
      </c>
    </row>
    <row r="15" spans="1:9">
      <c r="A15" s="4" t="s">
        <v>117</v>
      </c>
      <c r="B15" s="4" t="s">
        <v>118</v>
      </c>
      <c r="C15" s="4" t="s">
        <v>119</v>
      </c>
      <c r="D15" s="4" t="s">
        <v>120</v>
      </c>
      <c r="E15" s="4" t="s">
        <v>121</v>
      </c>
      <c r="F15" s="4" t="s">
        <v>122</v>
      </c>
      <c r="G15" s="4" t="s">
        <v>123</v>
      </c>
      <c r="H15" s="4" t="s">
        <v>124</v>
      </c>
      <c r="I15" s="4" t="s">
        <v>125</v>
      </c>
    </row>
    <row r="16" spans="1:9">
      <c r="A16" s="4" t="s">
        <v>126</v>
      </c>
      <c r="B16" s="4" t="s">
        <v>127</v>
      </c>
      <c r="C16" s="4" t="s">
        <v>128</v>
      </c>
      <c r="D16" s="4" t="s">
        <v>129</v>
      </c>
      <c r="E16" s="4" t="s">
        <v>130</v>
      </c>
      <c r="F16" s="4" t="s">
        <v>131</v>
      </c>
      <c r="G16" s="4" t="s">
        <v>132</v>
      </c>
      <c r="H16" s="4" t="s">
        <v>133</v>
      </c>
      <c r="I16" s="4" t="s">
        <v>134</v>
      </c>
    </row>
    <row r="17" spans="1:9">
      <c r="A17" s="4" t="s">
        <v>135</v>
      </c>
      <c r="B17" s="4" t="s">
        <v>136</v>
      </c>
      <c r="C17" s="4" t="s">
        <v>137</v>
      </c>
      <c r="D17" s="4" t="s">
        <v>138</v>
      </c>
      <c r="E17" s="4" t="s">
        <v>139</v>
      </c>
      <c r="F17" s="4" t="s">
        <v>140</v>
      </c>
      <c r="G17" s="4" t="s">
        <v>141</v>
      </c>
      <c r="H17" s="4" t="s">
        <v>142</v>
      </c>
      <c r="I17" s="4" t="s">
        <v>143</v>
      </c>
    </row>
    <row r="18" spans="1:9">
      <c r="A18" s="4" t="s">
        <v>144</v>
      </c>
      <c r="B18" s="4" t="s">
        <v>145</v>
      </c>
      <c r="C18" s="4" t="s">
        <v>146</v>
      </c>
      <c r="D18" s="4" t="s">
        <v>147</v>
      </c>
      <c r="E18" s="4" t="s">
        <v>148</v>
      </c>
      <c r="F18" s="4" t="s">
        <v>149</v>
      </c>
      <c r="G18" s="4" t="s">
        <v>150</v>
      </c>
      <c r="H18" s="4" t="s">
        <v>151</v>
      </c>
      <c r="I18" s="4" t="s">
        <v>152</v>
      </c>
    </row>
    <row r="19" spans="1:9">
      <c r="A19" s="4" t="s">
        <v>153</v>
      </c>
      <c r="B19" s="5" t="s">
        <v>52</v>
      </c>
      <c r="C19" s="5" t="s">
        <v>52</v>
      </c>
      <c r="D19" s="5" t="s">
        <v>52</v>
      </c>
      <c r="E19" s="5" t="s">
        <v>154</v>
      </c>
      <c r="F19" s="5" t="s">
        <v>155</v>
      </c>
      <c r="G19" s="5" t="s">
        <v>52</v>
      </c>
      <c r="H19" s="5" t="s">
        <v>52</v>
      </c>
      <c r="I19" s="5" t="s">
        <v>156</v>
      </c>
    </row>
    <row r="20" spans="1:9">
      <c r="A20" s="3" t="s">
        <v>157</v>
      </c>
      <c r="B20" s="4" t="s">
        <v>158</v>
      </c>
      <c r="C20" s="4" t="s">
        <v>159</v>
      </c>
      <c r="D20" s="4" t="s">
        <v>160</v>
      </c>
      <c r="E20" s="4" t="s">
        <v>161</v>
      </c>
      <c r="F20" s="4" t="s">
        <v>162</v>
      </c>
      <c r="G20" s="4" t="s">
        <v>163</v>
      </c>
      <c r="H20" s="4" t="s">
        <v>164</v>
      </c>
      <c r="I20" s="4" t="s">
        <v>165</v>
      </c>
    </row>
    <row r="21" spans="1:9">
      <c r="A21" s="3" t="s">
        <v>166</v>
      </c>
      <c r="B21" s="4" t="s">
        <v>167</v>
      </c>
      <c r="C21" s="4" t="s">
        <v>168</v>
      </c>
      <c r="D21" s="4" t="s">
        <v>169</v>
      </c>
      <c r="E21" s="4" t="s">
        <v>170</v>
      </c>
      <c r="F21" s="4" t="s">
        <v>171</v>
      </c>
      <c r="G21" s="4" t="s">
        <v>172</v>
      </c>
      <c r="H21" s="4" t="s">
        <v>173</v>
      </c>
      <c r="I21" s="4" t="s">
        <v>174</v>
      </c>
    </row>
    <row r="22" spans="1:9">
      <c r="A22" s="3" t="s">
        <v>175</v>
      </c>
      <c r="B22" s="4"/>
      <c r="C22" s="4"/>
      <c r="D22" s="4"/>
      <c r="E22" s="4"/>
      <c r="F22" s="4"/>
      <c r="G22" s="4"/>
      <c r="H22" s="4"/>
      <c r="I22" s="4"/>
    </row>
    <row r="23" spans="1:9">
      <c r="A23" s="4" t="s">
        <v>176</v>
      </c>
      <c r="B23" s="4" t="s">
        <v>177</v>
      </c>
      <c r="C23" s="4" t="s">
        <v>178</v>
      </c>
      <c r="D23" s="4" t="s">
        <v>179</v>
      </c>
      <c r="E23" s="4" t="s">
        <v>180</v>
      </c>
      <c r="F23" s="4" t="s">
        <v>181</v>
      </c>
      <c r="G23" s="4" t="s">
        <v>182</v>
      </c>
      <c r="H23" s="4" t="s">
        <v>183</v>
      </c>
      <c r="I23" s="4" t="s">
        <v>184</v>
      </c>
    </row>
    <row r="24" spans="1:9">
      <c r="A24" s="4" t="s">
        <v>185</v>
      </c>
      <c r="B24" s="4" t="s">
        <v>186</v>
      </c>
      <c r="C24" s="4" t="s">
        <v>187</v>
      </c>
      <c r="D24" s="4" t="s">
        <v>188</v>
      </c>
      <c r="E24" s="4" t="s">
        <v>189</v>
      </c>
      <c r="F24" s="4" t="s">
        <v>190</v>
      </c>
      <c r="G24" s="4" t="s">
        <v>191</v>
      </c>
      <c r="H24" s="4" t="s">
        <v>192</v>
      </c>
      <c r="I24" s="4" t="s">
        <v>193</v>
      </c>
    </row>
    <row r="25" spans="1:9">
      <c r="A25" s="4" t="s">
        <v>194</v>
      </c>
      <c r="B25" s="4" t="s">
        <v>195</v>
      </c>
      <c r="C25" s="4" t="s">
        <v>52</v>
      </c>
      <c r="D25" s="4" t="s">
        <v>52</v>
      </c>
      <c r="E25" s="4" t="s">
        <v>52</v>
      </c>
      <c r="F25" s="4" t="s">
        <v>196</v>
      </c>
      <c r="G25" s="4" t="s">
        <v>197</v>
      </c>
      <c r="H25" s="4" t="s">
        <v>52</v>
      </c>
      <c r="I25" s="4" t="s">
        <v>198</v>
      </c>
    </row>
    <row r="26" spans="1:9">
      <c r="A26" s="4" t="s">
        <v>199</v>
      </c>
      <c r="B26" s="4" t="s">
        <v>200</v>
      </c>
      <c r="C26" s="4" t="s">
        <v>187</v>
      </c>
      <c r="D26" s="4" t="s">
        <v>188</v>
      </c>
      <c r="E26" s="4" t="s">
        <v>189</v>
      </c>
      <c r="F26" s="4" t="s">
        <v>201</v>
      </c>
      <c r="G26" s="4" t="s">
        <v>202</v>
      </c>
      <c r="H26" s="4" t="s">
        <v>192</v>
      </c>
      <c r="I26" s="4" t="s">
        <v>203</v>
      </c>
    </row>
    <row r="27" spans="1:9">
      <c r="A27" s="4" t="s">
        <v>204</v>
      </c>
      <c r="B27" s="5" t="s">
        <v>52</v>
      </c>
      <c r="C27" s="5" t="s">
        <v>52</v>
      </c>
      <c r="D27" s="5" t="s">
        <v>205</v>
      </c>
      <c r="E27" s="5" t="s">
        <v>206</v>
      </c>
      <c r="F27" s="5" t="s">
        <v>207</v>
      </c>
      <c r="G27" s="5" t="s">
        <v>208</v>
      </c>
      <c r="H27" s="5" t="s">
        <v>209</v>
      </c>
      <c r="I27" s="5" t="s">
        <v>210</v>
      </c>
    </row>
    <row r="28" spans="1:9">
      <c r="A28" s="4" t="s">
        <v>211</v>
      </c>
      <c r="B28" s="4" t="s">
        <v>212</v>
      </c>
      <c r="C28" s="4" t="s">
        <v>213</v>
      </c>
      <c r="D28" s="4" t="s">
        <v>214</v>
      </c>
      <c r="E28" s="4" t="s">
        <v>215</v>
      </c>
      <c r="F28" s="4" t="s">
        <v>216</v>
      </c>
      <c r="G28" s="4" t="s">
        <v>217</v>
      </c>
      <c r="H28" s="4" t="s">
        <v>218</v>
      </c>
      <c r="I28" s="4" t="s">
        <v>219</v>
      </c>
    </row>
    <row r="29" spans="1:9">
      <c r="A29" s="4" t="s">
        <v>220</v>
      </c>
      <c r="B29" s="4" t="s">
        <v>221</v>
      </c>
      <c r="C29" s="4" t="s">
        <v>222</v>
      </c>
      <c r="D29" s="4" t="s">
        <v>223</v>
      </c>
      <c r="E29" s="4" t="s">
        <v>224</v>
      </c>
      <c r="F29" s="4" t="s">
        <v>72</v>
      </c>
      <c r="G29" s="4" t="s">
        <v>225</v>
      </c>
      <c r="H29" s="4" t="s">
        <v>226</v>
      </c>
      <c r="I29" s="4" t="s">
        <v>227</v>
      </c>
    </row>
    <row r="30" spans="1:9">
      <c r="A30" s="4" t="s">
        <v>228</v>
      </c>
      <c r="B30" s="4" t="s">
        <v>229</v>
      </c>
      <c r="C30" s="4" t="s">
        <v>230</v>
      </c>
      <c r="D30" s="4" t="s">
        <v>231</v>
      </c>
      <c r="E30" s="4" t="s">
        <v>232</v>
      </c>
      <c r="F30" s="4" t="s">
        <v>233</v>
      </c>
      <c r="G30" s="4" t="s">
        <v>234</v>
      </c>
      <c r="H30" s="4" t="s">
        <v>235</v>
      </c>
      <c r="I30" s="4" t="s">
        <v>236</v>
      </c>
    </row>
    <row r="31" spans="1:9">
      <c r="A31" s="4" t="s">
        <v>237</v>
      </c>
      <c r="B31" s="4" t="s">
        <v>229</v>
      </c>
      <c r="C31" s="4" t="s">
        <v>230</v>
      </c>
      <c r="D31" s="4" t="s">
        <v>231</v>
      </c>
      <c r="E31" s="4" t="s">
        <v>232</v>
      </c>
      <c r="F31" s="4" t="s">
        <v>233</v>
      </c>
      <c r="G31" s="4" t="s">
        <v>234</v>
      </c>
      <c r="H31" s="4" t="s">
        <v>235</v>
      </c>
      <c r="I31" s="4" t="s">
        <v>236</v>
      </c>
    </row>
    <row r="32" spans="1:9">
      <c r="A32" s="4" t="s">
        <v>238</v>
      </c>
      <c r="B32" s="4" t="s">
        <v>239</v>
      </c>
      <c r="C32" s="4" t="s">
        <v>240</v>
      </c>
      <c r="D32" s="4" t="s">
        <v>241</v>
      </c>
      <c r="E32" s="4" t="s">
        <v>242</v>
      </c>
      <c r="F32" s="4" t="s">
        <v>243</v>
      </c>
      <c r="G32" s="4" t="s">
        <v>244</v>
      </c>
      <c r="H32" s="4" t="s">
        <v>245</v>
      </c>
      <c r="I32" s="4" t="s">
        <v>246</v>
      </c>
    </row>
    <row r="33" spans="1:9">
      <c r="A33" s="3" t="s">
        <v>4</v>
      </c>
      <c r="B33" s="4" t="s">
        <v>247</v>
      </c>
      <c r="C33" s="4" t="s">
        <v>248</v>
      </c>
      <c r="D33" s="4" t="s">
        <v>249</v>
      </c>
      <c r="E33" s="4" t="s">
        <v>250</v>
      </c>
      <c r="F33" s="4" t="s">
        <v>251</v>
      </c>
      <c r="G33" s="4" t="s">
        <v>252</v>
      </c>
      <c r="H33" s="4" t="s">
        <v>253</v>
      </c>
      <c r="I33" s="4" t="s">
        <v>254</v>
      </c>
    </row>
    <row r="34" spans="1:9">
      <c r="A34" s="3" t="s">
        <v>255</v>
      </c>
      <c r="B34" s="4"/>
      <c r="C34" s="4"/>
      <c r="D34" s="4"/>
      <c r="E34" s="4"/>
      <c r="F34" s="4"/>
      <c r="G34" s="4"/>
      <c r="H34" s="4"/>
      <c r="I34" s="4"/>
    </row>
    <row r="35" spans="1:9">
      <c r="A35" s="4" t="s">
        <v>256</v>
      </c>
      <c r="B35" s="4" t="s">
        <v>214</v>
      </c>
      <c r="C35" s="4" t="s">
        <v>257</v>
      </c>
      <c r="D35" s="4" t="s">
        <v>257</v>
      </c>
      <c r="E35" s="4" t="s">
        <v>257</v>
      </c>
      <c r="F35" s="4" t="s">
        <v>258</v>
      </c>
      <c r="G35" s="4" t="s">
        <v>259</v>
      </c>
      <c r="H35" s="4" t="s">
        <v>260</v>
      </c>
      <c r="I35" s="4" t="s">
        <v>261</v>
      </c>
    </row>
    <row r="36" spans="1:9">
      <c r="A36" s="4" t="s">
        <v>262</v>
      </c>
      <c r="B36" s="5" t="s">
        <v>52</v>
      </c>
      <c r="C36" s="5" t="s">
        <v>263</v>
      </c>
      <c r="D36" s="5" t="s">
        <v>264</v>
      </c>
      <c r="E36" s="5" t="s">
        <v>265</v>
      </c>
      <c r="F36" s="5" t="s">
        <v>266</v>
      </c>
      <c r="G36" s="5" t="s">
        <v>267</v>
      </c>
      <c r="H36" s="5" t="s">
        <v>64</v>
      </c>
      <c r="I36" s="5" t="s">
        <v>52</v>
      </c>
    </row>
    <row r="37" spans="1:9">
      <c r="A37" s="4" t="s">
        <v>268</v>
      </c>
      <c r="B37" s="4" t="s">
        <v>269</v>
      </c>
      <c r="C37" s="4" t="s">
        <v>270</v>
      </c>
      <c r="D37" s="4" t="s">
        <v>271</v>
      </c>
      <c r="E37" s="4" t="s">
        <v>272</v>
      </c>
      <c r="F37" s="4" t="s">
        <v>273</v>
      </c>
      <c r="G37" s="4" t="s">
        <v>274</v>
      </c>
      <c r="H37" s="4" t="s">
        <v>275</v>
      </c>
      <c r="I37" s="4" t="s">
        <v>276</v>
      </c>
    </row>
    <row r="38" spans="1:9">
      <c r="A38" s="3" t="s">
        <v>11</v>
      </c>
      <c r="B38" s="4" t="s">
        <v>277</v>
      </c>
      <c r="C38" s="4" t="s">
        <v>278</v>
      </c>
      <c r="D38" s="4" t="s">
        <v>279</v>
      </c>
      <c r="E38" s="4" t="s">
        <v>280</v>
      </c>
      <c r="F38" s="4" t="s">
        <v>281</v>
      </c>
      <c r="G38" s="4" t="s">
        <v>282</v>
      </c>
      <c r="H38" s="4" t="s">
        <v>283</v>
      </c>
      <c r="I38" s="4" t="s">
        <v>284</v>
      </c>
    </row>
    <row r="39" spans="1:9">
      <c r="A39" s="3" t="s">
        <v>19</v>
      </c>
      <c r="B39" s="4" t="s">
        <v>285</v>
      </c>
      <c r="C39" s="4" t="s">
        <v>286</v>
      </c>
      <c r="D39" s="4" t="s">
        <v>287</v>
      </c>
      <c r="E39" s="4" t="s">
        <v>288</v>
      </c>
      <c r="F39" s="4" t="s">
        <v>289</v>
      </c>
      <c r="G39" s="4" t="s">
        <v>290</v>
      </c>
      <c r="H39" s="4" t="s">
        <v>291</v>
      </c>
      <c r="I39" s="4" t="s">
        <v>292</v>
      </c>
    </row>
    <row r="40" spans="1:9">
      <c r="A40" s="3" t="s">
        <v>293</v>
      </c>
      <c r="B40" s="4"/>
      <c r="C40" s="4"/>
      <c r="D40" s="4"/>
      <c r="E40" s="4"/>
      <c r="F40" s="4"/>
      <c r="G40" s="4"/>
      <c r="H40" s="4"/>
      <c r="I40" s="4"/>
    </row>
    <row r="41" spans="1:9">
      <c r="A41" s="4" t="s">
        <v>294</v>
      </c>
      <c r="B41" s="4" t="s">
        <v>110</v>
      </c>
      <c r="C41" s="4" t="s">
        <v>295</v>
      </c>
      <c r="D41" s="4" t="s">
        <v>295</v>
      </c>
      <c r="E41" s="4" t="s">
        <v>295</v>
      </c>
      <c r="F41" s="4" t="s">
        <v>295</v>
      </c>
      <c r="G41" s="4" t="s">
        <v>295</v>
      </c>
      <c r="H41" s="4" t="s">
        <v>296</v>
      </c>
      <c r="I41" s="4" t="s">
        <v>181</v>
      </c>
    </row>
    <row r="42" spans="1:9">
      <c r="A42" s="4" t="s">
        <v>297</v>
      </c>
      <c r="B42" s="4" t="s">
        <v>298</v>
      </c>
      <c r="C42" s="4" t="s">
        <v>299</v>
      </c>
      <c r="D42" s="4" t="s">
        <v>299</v>
      </c>
      <c r="E42" s="4" t="s">
        <v>299</v>
      </c>
      <c r="F42" s="4" t="s">
        <v>300</v>
      </c>
      <c r="G42" s="4" t="s">
        <v>299</v>
      </c>
      <c r="H42" s="4" t="s">
        <v>301</v>
      </c>
      <c r="I42" s="4" t="s">
        <v>302</v>
      </c>
    </row>
    <row r="43" spans="1:9">
      <c r="A43" s="4" t="s">
        <v>303</v>
      </c>
      <c r="B43" s="4" t="s">
        <v>304</v>
      </c>
      <c r="C43" s="4" t="s">
        <v>304</v>
      </c>
      <c r="D43" s="4" t="s">
        <v>304</v>
      </c>
      <c r="E43" s="4" t="s">
        <v>304</v>
      </c>
      <c r="F43" s="4" t="s">
        <v>305</v>
      </c>
      <c r="G43" s="4" t="s">
        <v>306</v>
      </c>
      <c r="H43" s="4" t="s">
        <v>307</v>
      </c>
      <c r="I43" s="4" t="s">
        <v>308</v>
      </c>
    </row>
    <row r="44" spans="1:9">
      <c r="A44" s="4" t="s">
        <v>309</v>
      </c>
      <c r="B44" s="4" t="s">
        <v>188</v>
      </c>
      <c r="C44" s="4" t="s">
        <v>310</v>
      </c>
      <c r="D44" s="4" t="s">
        <v>311</v>
      </c>
      <c r="E44" s="4" t="s">
        <v>312</v>
      </c>
      <c r="F44" s="4" t="s">
        <v>313</v>
      </c>
      <c r="G44" s="4" t="s">
        <v>314</v>
      </c>
      <c r="H44" s="4" t="s">
        <v>315</v>
      </c>
      <c r="I44" s="4" t="s">
        <v>316</v>
      </c>
    </row>
    <row r="45" spans="1:9">
      <c r="A45" s="3" t="s">
        <v>317</v>
      </c>
      <c r="B45" s="4" t="s">
        <v>318</v>
      </c>
      <c r="C45" s="4" t="s">
        <v>319</v>
      </c>
      <c r="D45" s="4" t="s">
        <v>320</v>
      </c>
      <c r="E45" s="4" t="s">
        <v>321</v>
      </c>
      <c r="F45" s="4" t="s">
        <v>322</v>
      </c>
      <c r="G45" s="4" t="s">
        <v>323</v>
      </c>
      <c r="H45" s="4" t="s">
        <v>324</v>
      </c>
      <c r="I45" s="4" t="s">
        <v>325</v>
      </c>
    </row>
    <row r="46" spans="1:9">
      <c r="A46" s="3" t="s">
        <v>13</v>
      </c>
      <c r="B46" s="4" t="s">
        <v>318</v>
      </c>
      <c r="C46" s="4" t="s">
        <v>319</v>
      </c>
      <c r="D46" s="4" t="s">
        <v>320</v>
      </c>
      <c r="E46" s="4" t="s">
        <v>321</v>
      </c>
      <c r="F46" s="4" t="s">
        <v>322</v>
      </c>
      <c r="G46" s="4" t="s">
        <v>323</v>
      </c>
      <c r="H46" s="4" t="s">
        <v>324</v>
      </c>
      <c r="I46" s="4" t="s">
        <v>325</v>
      </c>
    </row>
    <row r="47" spans="1:9">
      <c r="A47" s="3" t="s">
        <v>326</v>
      </c>
      <c r="B47" s="4" t="s">
        <v>167</v>
      </c>
      <c r="C47" s="4" t="s">
        <v>168</v>
      </c>
      <c r="D47" s="4" t="s">
        <v>169</v>
      </c>
      <c r="E47" s="4" t="s">
        <v>170</v>
      </c>
      <c r="F47" s="4" t="s">
        <v>171</v>
      </c>
      <c r="G47" s="4" t="s">
        <v>172</v>
      </c>
      <c r="H47" s="4" t="s">
        <v>173</v>
      </c>
      <c r="I47" s="4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E9ED-0CEF-48BF-98B9-D20CAC1F8A74}">
  <dimension ref="A1:I26"/>
  <sheetViews>
    <sheetView workbookViewId="0">
      <selection activeCell="A14" sqref="A14:XFD14"/>
    </sheetView>
  </sheetViews>
  <sheetFormatPr defaultColWidth="15.85546875" defaultRowHeight="15"/>
  <cols>
    <col min="1" max="1" width="40.85546875" bestFit="1" customWidth="1"/>
    <col min="2" max="4" width="13" bestFit="1" customWidth="1"/>
    <col min="5" max="5" width="14.28515625" bestFit="1" customWidth="1"/>
    <col min="6" max="6" width="13" bestFit="1" customWidth="1"/>
    <col min="7" max="9" width="14.28515625" bestFit="1" customWidth="1"/>
  </cols>
  <sheetData>
    <row r="1" spans="1:9">
      <c r="A1" s="1" t="s">
        <v>327</v>
      </c>
      <c r="B1" s="2">
        <v>44104</v>
      </c>
      <c r="C1" s="2">
        <v>44012</v>
      </c>
      <c r="D1" s="2">
        <v>43921</v>
      </c>
      <c r="E1" s="2">
        <v>43830</v>
      </c>
      <c r="F1" s="2">
        <v>43646</v>
      </c>
      <c r="G1" s="2">
        <v>43465</v>
      </c>
      <c r="H1" s="2">
        <v>43100</v>
      </c>
      <c r="I1" s="2">
        <v>42735</v>
      </c>
    </row>
    <row r="2" spans="1:9">
      <c r="A2" s="3" t="s">
        <v>16</v>
      </c>
      <c r="B2" s="4" t="s">
        <v>328</v>
      </c>
      <c r="C2" s="4" t="s">
        <v>329</v>
      </c>
      <c r="D2" s="4" t="s">
        <v>330</v>
      </c>
      <c r="E2" s="4" t="s">
        <v>331</v>
      </c>
      <c r="F2" s="4" t="s">
        <v>332</v>
      </c>
      <c r="G2" s="4" t="s">
        <v>333</v>
      </c>
      <c r="H2" s="4" t="s">
        <v>334</v>
      </c>
      <c r="I2" s="4" t="s">
        <v>290</v>
      </c>
    </row>
    <row r="3" spans="1:9">
      <c r="A3" s="4" t="s">
        <v>335</v>
      </c>
      <c r="B3" s="4" t="s">
        <v>328</v>
      </c>
      <c r="C3" s="4" t="s">
        <v>329</v>
      </c>
      <c r="D3" s="4" t="s">
        <v>330</v>
      </c>
      <c r="E3" s="4" t="s">
        <v>331</v>
      </c>
      <c r="F3" s="4" t="s">
        <v>332</v>
      </c>
      <c r="G3" s="4" t="s">
        <v>333</v>
      </c>
      <c r="H3" s="4" t="s">
        <v>334</v>
      </c>
      <c r="I3" s="4" t="s">
        <v>290</v>
      </c>
    </row>
    <row r="4" spans="1:9">
      <c r="A4" s="3" t="s">
        <v>336</v>
      </c>
      <c r="B4" s="4" t="s">
        <v>337</v>
      </c>
      <c r="C4" s="4" t="s">
        <v>338</v>
      </c>
      <c r="D4" s="4" t="s">
        <v>339</v>
      </c>
      <c r="E4" s="4" t="s">
        <v>340</v>
      </c>
      <c r="F4" s="4" t="s">
        <v>341</v>
      </c>
      <c r="G4" s="4" t="s">
        <v>342</v>
      </c>
      <c r="H4" s="4" t="s">
        <v>343</v>
      </c>
      <c r="I4" s="4" t="s">
        <v>344</v>
      </c>
    </row>
    <row r="5" spans="1:9">
      <c r="A5" s="4" t="s">
        <v>345</v>
      </c>
      <c r="B5" s="4" t="s">
        <v>346</v>
      </c>
      <c r="C5" s="4" t="s">
        <v>347</v>
      </c>
      <c r="D5" s="4" t="s">
        <v>348</v>
      </c>
      <c r="E5" s="4" t="s">
        <v>349</v>
      </c>
      <c r="F5" s="4" t="s">
        <v>350</v>
      </c>
      <c r="G5" s="4" t="s">
        <v>351</v>
      </c>
      <c r="H5" s="4" t="s">
        <v>352</v>
      </c>
      <c r="I5" s="4" t="s">
        <v>353</v>
      </c>
    </row>
    <row r="6" spans="1:9">
      <c r="A6" s="4" t="s">
        <v>354</v>
      </c>
      <c r="B6" s="4" t="s">
        <v>355</v>
      </c>
      <c r="C6" s="4" t="s">
        <v>356</v>
      </c>
      <c r="D6" s="4" t="s">
        <v>357</v>
      </c>
      <c r="E6" s="4" t="s">
        <v>358</v>
      </c>
      <c r="F6" s="4" t="s">
        <v>359</v>
      </c>
      <c r="G6" s="4" t="s">
        <v>360</v>
      </c>
      <c r="H6" s="4" t="s">
        <v>361</v>
      </c>
      <c r="I6" s="4" t="s">
        <v>274</v>
      </c>
    </row>
    <row r="7" spans="1:9">
      <c r="A7" s="4" t="s">
        <v>362</v>
      </c>
      <c r="B7" s="4" t="s">
        <v>363</v>
      </c>
      <c r="C7" s="4" t="s">
        <v>364</v>
      </c>
      <c r="D7" s="4" t="s">
        <v>365</v>
      </c>
      <c r="E7" s="4" t="s">
        <v>366</v>
      </c>
      <c r="F7" s="4" t="s">
        <v>367</v>
      </c>
      <c r="G7" s="4" t="s">
        <v>368</v>
      </c>
      <c r="H7" s="4" t="s">
        <v>369</v>
      </c>
      <c r="I7" s="4" t="s">
        <v>370</v>
      </c>
    </row>
    <row r="8" spans="1:9">
      <c r="A8" s="4" t="s">
        <v>371</v>
      </c>
      <c r="B8" s="4" t="s">
        <v>372</v>
      </c>
      <c r="C8" s="4" t="s">
        <v>373</v>
      </c>
      <c r="D8" s="4" t="s">
        <v>374</v>
      </c>
      <c r="E8" s="4" t="s">
        <v>375</v>
      </c>
      <c r="F8" s="4" t="s">
        <v>376</v>
      </c>
      <c r="G8" s="4" t="s">
        <v>377</v>
      </c>
      <c r="H8" s="4" t="s">
        <v>378</v>
      </c>
      <c r="I8" s="4" t="s">
        <v>379</v>
      </c>
    </row>
    <row r="9" spans="1:9">
      <c r="A9" s="4" t="s">
        <v>380</v>
      </c>
      <c r="B9" s="4" t="s">
        <v>381</v>
      </c>
      <c r="C9" s="4" t="s">
        <v>382</v>
      </c>
      <c r="D9" s="4" t="s">
        <v>383</v>
      </c>
      <c r="E9" s="4" t="s">
        <v>207</v>
      </c>
      <c r="F9" s="4" t="s">
        <v>384</v>
      </c>
      <c r="G9" s="4" t="s">
        <v>385</v>
      </c>
      <c r="H9" s="4" t="s">
        <v>386</v>
      </c>
      <c r="I9" s="4" t="s">
        <v>387</v>
      </c>
    </row>
    <row r="10" spans="1:9">
      <c r="A10" s="4" t="s">
        <v>388</v>
      </c>
      <c r="B10" s="4" t="s">
        <v>389</v>
      </c>
      <c r="C10" s="4" t="s">
        <v>390</v>
      </c>
      <c r="D10" s="4" t="s">
        <v>391</v>
      </c>
      <c r="E10" s="4" t="s">
        <v>392</v>
      </c>
      <c r="F10" s="4" t="s">
        <v>393</v>
      </c>
      <c r="G10" s="4" t="s">
        <v>394</v>
      </c>
      <c r="H10" s="4" t="s">
        <v>395</v>
      </c>
      <c r="I10" s="4" t="s">
        <v>218</v>
      </c>
    </row>
    <row r="11" spans="1:9">
      <c r="A11" s="4" t="s">
        <v>396</v>
      </c>
      <c r="B11" s="4"/>
      <c r="C11" s="5" t="s">
        <v>52</v>
      </c>
      <c r="D11" s="5" t="s">
        <v>52</v>
      </c>
      <c r="E11" s="5" t="s">
        <v>52</v>
      </c>
      <c r="F11" s="4" t="s">
        <v>397</v>
      </c>
      <c r="G11" s="5" t="s">
        <v>52</v>
      </c>
      <c r="H11" s="5" t="s">
        <v>52</v>
      </c>
      <c r="I11" s="4" t="s">
        <v>398</v>
      </c>
    </row>
    <row r="12" spans="1:9">
      <c r="A12" s="3" t="s">
        <v>399</v>
      </c>
      <c r="B12" s="4"/>
      <c r="C12" s="4"/>
      <c r="D12" s="4"/>
      <c r="E12" s="4"/>
      <c r="F12" s="4"/>
      <c r="G12" s="4"/>
      <c r="H12" s="4"/>
      <c r="I12" s="4"/>
    </row>
    <row r="13" spans="1:9">
      <c r="A13" s="4" t="s">
        <v>400</v>
      </c>
      <c r="B13" s="4" t="s">
        <v>401</v>
      </c>
      <c r="C13" s="4" t="s">
        <v>402</v>
      </c>
      <c r="D13" s="4" t="s">
        <v>403</v>
      </c>
      <c r="E13" s="4" t="s">
        <v>404</v>
      </c>
      <c r="F13" s="4" t="s">
        <v>405</v>
      </c>
      <c r="G13" s="4" t="s">
        <v>406</v>
      </c>
      <c r="H13" s="4" t="s">
        <v>407</v>
      </c>
      <c r="I13" s="4" t="s">
        <v>408</v>
      </c>
    </row>
    <row r="14" spans="1:9">
      <c r="A14" s="3" t="s">
        <v>17</v>
      </c>
      <c r="B14" s="4" t="s">
        <v>409</v>
      </c>
      <c r="C14" s="4" t="s">
        <v>410</v>
      </c>
      <c r="D14" s="4" t="s">
        <v>411</v>
      </c>
      <c r="E14" s="4" t="s">
        <v>412</v>
      </c>
      <c r="F14" s="4" t="s">
        <v>413</v>
      </c>
      <c r="G14" s="4" t="s">
        <v>414</v>
      </c>
      <c r="H14" s="4" t="s">
        <v>415</v>
      </c>
      <c r="I14" s="4" t="s">
        <v>416</v>
      </c>
    </row>
    <row r="15" spans="1:9">
      <c r="A15" s="4" t="s">
        <v>417</v>
      </c>
      <c r="B15" s="4" t="s">
        <v>418</v>
      </c>
      <c r="C15" s="4" t="s">
        <v>419</v>
      </c>
      <c r="D15" s="4" t="s">
        <v>420</v>
      </c>
      <c r="E15" s="4" t="s">
        <v>421</v>
      </c>
      <c r="F15" s="4" t="s">
        <v>422</v>
      </c>
      <c r="G15" s="4" t="s">
        <v>423</v>
      </c>
      <c r="H15" s="4" t="s">
        <v>424</v>
      </c>
      <c r="I15" s="4" t="s">
        <v>425</v>
      </c>
    </row>
    <row r="16" spans="1:9">
      <c r="A16" s="4" t="s">
        <v>426</v>
      </c>
      <c r="B16" s="4" t="s">
        <v>427</v>
      </c>
      <c r="C16" s="4" t="s">
        <v>428</v>
      </c>
      <c r="D16" s="4" t="s">
        <v>429</v>
      </c>
      <c r="E16" s="4" t="s">
        <v>430</v>
      </c>
      <c r="F16" s="4" t="s">
        <v>431</v>
      </c>
      <c r="G16" s="4" t="s">
        <v>432</v>
      </c>
      <c r="H16" s="4" t="s">
        <v>433</v>
      </c>
      <c r="I16" s="4" t="s">
        <v>434</v>
      </c>
    </row>
    <row r="17" spans="1:9">
      <c r="A17" s="3" t="s">
        <v>435</v>
      </c>
      <c r="B17" s="4" t="s">
        <v>436</v>
      </c>
      <c r="C17" s="4" t="s">
        <v>437</v>
      </c>
      <c r="D17" s="4" t="s">
        <v>438</v>
      </c>
      <c r="E17" s="4" t="s">
        <v>439</v>
      </c>
      <c r="F17" s="4" t="s">
        <v>440</v>
      </c>
      <c r="G17" s="4" t="s">
        <v>441</v>
      </c>
      <c r="H17" s="4" t="s">
        <v>442</v>
      </c>
      <c r="I17" s="4" t="s">
        <v>443</v>
      </c>
    </row>
    <row r="18" spans="1:9">
      <c r="A18" s="4" t="s">
        <v>444</v>
      </c>
      <c r="B18" s="4" t="s">
        <v>445</v>
      </c>
      <c r="C18" s="4" t="s">
        <v>446</v>
      </c>
      <c r="D18" s="4" t="s">
        <v>447</v>
      </c>
      <c r="E18" s="4" t="s">
        <v>448</v>
      </c>
      <c r="F18" s="4" t="s">
        <v>449</v>
      </c>
      <c r="G18" s="4" t="s">
        <v>450</v>
      </c>
      <c r="H18" s="4" t="s">
        <v>451</v>
      </c>
      <c r="I18" s="4" t="s">
        <v>452</v>
      </c>
    </row>
    <row r="19" spans="1:9">
      <c r="A19" s="3" t="s">
        <v>10</v>
      </c>
      <c r="B19" s="4" t="s">
        <v>453</v>
      </c>
      <c r="C19" s="4" t="s">
        <v>454</v>
      </c>
      <c r="D19" s="4" t="s">
        <v>455</v>
      </c>
      <c r="E19" s="4" t="s">
        <v>456</v>
      </c>
      <c r="F19" s="4" t="s">
        <v>457</v>
      </c>
      <c r="G19" s="4" t="s">
        <v>458</v>
      </c>
      <c r="H19" s="4" t="s">
        <v>459</v>
      </c>
      <c r="I19" s="4" t="s">
        <v>460</v>
      </c>
    </row>
    <row r="20" spans="1:9">
      <c r="A20" s="4" t="s">
        <v>461</v>
      </c>
      <c r="B20" s="4" t="s">
        <v>453</v>
      </c>
      <c r="C20" s="4" t="s">
        <v>454</v>
      </c>
      <c r="D20" s="4" t="s">
        <v>455</v>
      </c>
      <c r="E20" s="4" t="s">
        <v>456</v>
      </c>
      <c r="F20" s="4" t="s">
        <v>457</v>
      </c>
      <c r="G20" s="4" t="s">
        <v>458</v>
      </c>
      <c r="H20" s="4" t="s">
        <v>459</v>
      </c>
      <c r="I20" s="4" t="s">
        <v>460</v>
      </c>
    </row>
    <row r="21" spans="1:9">
      <c r="A21" s="4" t="s">
        <v>462</v>
      </c>
      <c r="B21" s="4" t="s">
        <v>463</v>
      </c>
      <c r="C21" s="4" t="s">
        <v>464</v>
      </c>
      <c r="D21" s="4" t="s">
        <v>465</v>
      </c>
      <c r="E21" s="4" t="s">
        <v>466</v>
      </c>
      <c r="F21" s="4" t="s">
        <v>467</v>
      </c>
      <c r="G21" s="4" t="s">
        <v>468</v>
      </c>
      <c r="H21" s="4" t="s">
        <v>469</v>
      </c>
      <c r="I21" s="4" t="s">
        <v>470</v>
      </c>
    </row>
    <row r="22" spans="1:9">
      <c r="A22" s="3" t="s">
        <v>471</v>
      </c>
      <c r="B22" s="4"/>
      <c r="C22" s="4"/>
      <c r="D22" s="4"/>
      <c r="E22" s="4"/>
      <c r="F22" s="4"/>
      <c r="G22" s="4"/>
      <c r="H22" s="4"/>
      <c r="I22" s="4"/>
    </row>
    <row r="23" spans="1:9">
      <c r="A23" s="4" t="s">
        <v>472</v>
      </c>
      <c r="B23" s="4">
        <v>0.2</v>
      </c>
      <c r="C23" s="4">
        <v>0.12</v>
      </c>
      <c r="D23" s="4">
        <v>0.05</v>
      </c>
      <c r="E23" s="4">
        <v>0.33</v>
      </c>
      <c r="F23" s="4">
        <v>0.11</v>
      </c>
      <c r="G23" s="4">
        <v>0.31</v>
      </c>
      <c r="H23" s="4">
        <v>0.13</v>
      </c>
      <c r="I23" s="4">
        <v>0.21</v>
      </c>
    </row>
    <row r="24" spans="1:9">
      <c r="A24" s="4" t="s">
        <v>473</v>
      </c>
      <c r="B24" s="4">
        <v>0.2</v>
      </c>
      <c r="C24" s="4">
        <v>0.12</v>
      </c>
      <c r="D24" s="4">
        <v>0.05</v>
      </c>
      <c r="E24" s="4">
        <v>0.33</v>
      </c>
      <c r="F24" s="4">
        <v>0.11</v>
      </c>
      <c r="G24" s="4">
        <v>0.31</v>
      </c>
      <c r="H24" s="4">
        <v>0.13</v>
      </c>
      <c r="I24" s="5" t="s">
        <v>52</v>
      </c>
    </row>
    <row r="25" spans="1:9">
      <c r="A25" s="3" t="s">
        <v>474</v>
      </c>
      <c r="B25" s="4" t="s">
        <v>453</v>
      </c>
      <c r="C25" s="4" t="s">
        <v>454</v>
      </c>
      <c r="D25" s="4" t="s">
        <v>455</v>
      </c>
      <c r="E25" s="4" t="s">
        <v>456</v>
      </c>
      <c r="F25" s="4" t="s">
        <v>457</v>
      </c>
      <c r="G25" s="4" t="s">
        <v>458</v>
      </c>
      <c r="H25" s="4" t="s">
        <v>459</v>
      </c>
      <c r="I25" s="5" t="s">
        <v>52</v>
      </c>
    </row>
    <row r="26" spans="1:9">
      <c r="A26" s="4" t="s">
        <v>475</v>
      </c>
      <c r="B26" s="4" t="s">
        <v>453</v>
      </c>
      <c r="C26" s="4" t="s">
        <v>454</v>
      </c>
      <c r="D26" s="4" t="s">
        <v>455</v>
      </c>
      <c r="E26" s="5" t="s">
        <v>52</v>
      </c>
      <c r="F26" s="4" t="s">
        <v>457</v>
      </c>
      <c r="G26" s="5" t="s">
        <v>52</v>
      </c>
      <c r="H26" s="5" t="s">
        <v>52</v>
      </c>
      <c r="I26" s="5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K26"/>
  <sheetViews>
    <sheetView workbookViewId="0">
      <selection activeCell="A3" sqref="A3"/>
    </sheetView>
  </sheetViews>
  <sheetFormatPr defaultColWidth="15.85546875" defaultRowHeight="15"/>
  <cols>
    <col min="1" max="1" width="40.85546875" bestFit="1" customWidth="1"/>
    <col min="2" max="4" width="13" bestFit="1" customWidth="1"/>
    <col min="5" max="6" width="14.28515625" bestFit="1" customWidth="1"/>
    <col min="7" max="8" width="13" bestFit="1" customWidth="1"/>
    <col min="9" max="11" width="14.28515625" bestFit="1" customWidth="1"/>
  </cols>
  <sheetData>
    <row r="1" spans="1:11">
      <c r="A1" s="1" t="s">
        <v>327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43100</v>
      </c>
      <c r="K1" s="2">
        <v>42735</v>
      </c>
    </row>
    <row r="2" spans="1:11">
      <c r="A2" s="3" t="s">
        <v>16</v>
      </c>
      <c r="B2" s="4" t="s">
        <v>328</v>
      </c>
      <c r="C2" s="4" t="s">
        <v>329</v>
      </c>
      <c r="D2" s="4" t="s">
        <v>330</v>
      </c>
      <c r="E2" s="4" t="s">
        <v>331</v>
      </c>
      <c r="F2" s="4" t="s">
        <v>476</v>
      </c>
      <c r="G2" s="4" t="s">
        <v>332</v>
      </c>
      <c r="H2" s="4" t="s">
        <v>477</v>
      </c>
      <c r="I2" s="4" t="s">
        <v>333</v>
      </c>
      <c r="J2" s="4" t="s">
        <v>334</v>
      </c>
      <c r="K2" s="4" t="s">
        <v>290</v>
      </c>
    </row>
    <row r="3" spans="1:11">
      <c r="A3" s="4" t="s">
        <v>335</v>
      </c>
      <c r="B3" s="4" t="s">
        <v>328</v>
      </c>
      <c r="C3" s="4" t="s">
        <v>329</v>
      </c>
      <c r="D3" s="4" t="s">
        <v>330</v>
      </c>
      <c r="E3" s="4" t="s">
        <v>331</v>
      </c>
      <c r="F3" s="4" t="s">
        <v>476</v>
      </c>
      <c r="G3" s="4" t="s">
        <v>332</v>
      </c>
      <c r="H3" s="4" t="s">
        <v>477</v>
      </c>
      <c r="I3" s="4" t="s">
        <v>333</v>
      </c>
      <c r="J3" s="4" t="s">
        <v>334</v>
      </c>
      <c r="K3" s="4" t="s">
        <v>290</v>
      </c>
    </row>
    <row r="4" spans="1:11">
      <c r="A4" s="3" t="s">
        <v>336</v>
      </c>
      <c r="B4" s="4" t="s">
        <v>337</v>
      </c>
      <c r="C4" s="4" t="s">
        <v>338</v>
      </c>
      <c r="D4" s="4" t="s">
        <v>339</v>
      </c>
      <c r="E4" s="4" t="s">
        <v>340</v>
      </c>
      <c r="F4" s="4" t="s">
        <v>478</v>
      </c>
      <c r="G4" s="4" t="s">
        <v>341</v>
      </c>
      <c r="H4" s="4" t="s">
        <v>479</v>
      </c>
      <c r="I4" s="4" t="s">
        <v>342</v>
      </c>
      <c r="J4" s="4" t="s">
        <v>343</v>
      </c>
      <c r="K4" s="4" t="s">
        <v>344</v>
      </c>
    </row>
    <row r="5" spans="1:11">
      <c r="A5" s="4" t="s">
        <v>345</v>
      </c>
      <c r="B5" s="4" t="s">
        <v>346</v>
      </c>
      <c r="C5" s="4" t="s">
        <v>347</v>
      </c>
      <c r="D5" s="4" t="s">
        <v>348</v>
      </c>
      <c r="E5" s="4" t="s">
        <v>349</v>
      </c>
      <c r="F5" s="4" t="s">
        <v>480</v>
      </c>
      <c r="G5" s="4" t="s">
        <v>350</v>
      </c>
      <c r="H5" s="4" t="s">
        <v>481</v>
      </c>
      <c r="I5" s="4" t="s">
        <v>351</v>
      </c>
      <c r="J5" s="4" t="s">
        <v>352</v>
      </c>
      <c r="K5" s="4" t="s">
        <v>353</v>
      </c>
    </row>
    <row r="6" spans="1:11">
      <c r="A6" s="4" t="s">
        <v>354</v>
      </c>
      <c r="B6" s="4" t="s">
        <v>355</v>
      </c>
      <c r="C6" s="4" t="s">
        <v>356</v>
      </c>
      <c r="D6" s="4" t="s">
        <v>357</v>
      </c>
      <c r="E6" s="4" t="s">
        <v>358</v>
      </c>
      <c r="F6" s="4" t="s">
        <v>482</v>
      </c>
      <c r="G6" s="4" t="s">
        <v>359</v>
      </c>
      <c r="H6" s="4" t="s">
        <v>483</v>
      </c>
      <c r="I6" s="4" t="s">
        <v>360</v>
      </c>
      <c r="J6" s="4" t="s">
        <v>361</v>
      </c>
      <c r="K6" s="4" t="s">
        <v>274</v>
      </c>
    </row>
    <row r="7" spans="1:11">
      <c r="A7" s="4" t="s">
        <v>362</v>
      </c>
      <c r="B7" s="4" t="s">
        <v>363</v>
      </c>
      <c r="C7" s="4" t="s">
        <v>364</v>
      </c>
      <c r="D7" s="4" t="s">
        <v>365</v>
      </c>
      <c r="E7" s="4" t="s">
        <v>366</v>
      </c>
      <c r="F7" s="4" t="s">
        <v>484</v>
      </c>
      <c r="G7" s="4" t="s">
        <v>367</v>
      </c>
      <c r="H7" s="4" t="s">
        <v>485</v>
      </c>
      <c r="I7" s="4" t="s">
        <v>368</v>
      </c>
      <c r="J7" s="4" t="s">
        <v>369</v>
      </c>
      <c r="K7" s="4" t="s">
        <v>370</v>
      </c>
    </row>
    <row r="8" spans="1:11">
      <c r="A8" s="4" t="s">
        <v>371</v>
      </c>
      <c r="B8" s="4" t="s">
        <v>372</v>
      </c>
      <c r="C8" s="4" t="s">
        <v>373</v>
      </c>
      <c r="D8" s="4" t="s">
        <v>374</v>
      </c>
      <c r="E8" s="4" t="s">
        <v>375</v>
      </c>
      <c r="F8" s="4" t="s">
        <v>486</v>
      </c>
      <c r="G8" s="4" t="s">
        <v>376</v>
      </c>
      <c r="H8" s="4" t="s">
        <v>487</v>
      </c>
      <c r="I8" s="4" t="s">
        <v>377</v>
      </c>
      <c r="J8" s="4" t="s">
        <v>378</v>
      </c>
      <c r="K8" s="4" t="s">
        <v>379</v>
      </c>
    </row>
    <row r="9" spans="1:11">
      <c r="A9" s="4" t="s">
        <v>380</v>
      </c>
      <c r="B9" s="4" t="s">
        <v>381</v>
      </c>
      <c r="C9" s="4" t="s">
        <v>382</v>
      </c>
      <c r="D9" s="4" t="s">
        <v>383</v>
      </c>
      <c r="E9" s="4" t="s">
        <v>207</v>
      </c>
      <c r="F9" s="4" t="s">
        <v>488</v>
      </c>
      <c r="G9" s="4" t="s">
        <v>384</v>
      </c>
      <c r="H9" s="4" t="s">
        <v>489</v>
      </c>
      <c r="I9" s="4" t="s">
        <v>385</v>
      </c>
      <c r="J9" s="4" t="s">
        <v>386</v>
      </c>
      <c r="K9" s="4" t="s">
        <v>387</v>
      </c>
    </row>
    <row r="10" spans="1:11">
      <c r="A10" s="4" t="s">
        <v>388</v>
      </c>
      <c r="B10" s="4" t="s">
        <v>389</v>
      </c>
      <c r="C10" s="4" t="s">
        <v>390</v>
      </c>
      <c r="D10" s="4" t="s">
        <v>391</v>
      </c>
      <c r="E10" s="4" t="s">
        <v>392</v>
      </c>
      <c r="F10" s="4" t="s">
        <v>490</v>
      </c>
      <c r="G10" s="4" t="s">
        <v>393</v>
      </c>
      <c r="H10" s="4" t="s">
        <v>491</v>
      </c>
      <c r="I10" s="4" t="s">
        <v>394</v>
      </c>
      <c r="J10" s="4" t="s">
        <v>395</v>
      </c>
      <c r="K10" s="4" t="s">
        <v>218</v>
      </c>
    </row>
    <row r="11" spans="1:11">
      <c r="A11" s="4" t="s">
        <v>396</v>
      </c>
      <c r="B11" s="4"/>
      <c r="C11" s="5" t="s">
        <v>52</v>
      </c>
      <c r="D11" s="5" t="s">
        <v>52</v>
      </c>
      <c r="E11" s="5" t="s">
        <v>52</v>
      </c>
      <c r="F11" s="5"/>
      <c r="G11" s="4" t="s">
        <v>397</v>
      </c>
      <c r="H11" s="5" t="s">
        <v>52</v>
      </c>
      <c r="I11" s="5" t="s">
        <v>52</v>
      </c>
      <c r="J11" s="5" t="s">
        <v>52</v>
      </c>
      <c r="K11" s="4" t="s">
        <v>398</v>
      </c>
    </row>
    <row r="12" spans="1:11">
      <c r="A12" s="3" t="s">
        <v>399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400</v>
      </c>
      <c r="B13" s="4" t="s">
        <v>401</v>
      </c>
      <c r="C13" s="4" t="s">
        <v>402</v>
      </c>
      <c r="D13" s="4" t="s">
        <v>403</v>
      </c>
      <c r="E13" s="4" t="s">
        <v>404</v>
      </c>
      <c r="F13" s="4" t="s">
        <v>492</v>
      </c>
      <c r="G13" s="4" t="s">
        <v>405</v>
      </c>
      <c r="H13" s="4" t="s">
        <v>493</v>
      </c>
      <c r="I13" s="4" t="s">
        <v>406</v>
      </c>
      <c r="J13" s="4" t="s">
        <v>407</v>
      </c>
      <c r="K13" s="4" t="s">
        <v>408</v>
      </c>
    </row>
    <row r="14" spans="1:11">
      <c r="A14" s="3" t="s">
        <v>17</v>
      </c>
      <c r="B14" s="4" t="s">
        <v>409</v>
      </c>
      <c r="C14" s="4" t="s">
        <v>410</v>
      </c>
      <c r="D14" s="4" t="s">
        <v>411</v>
      </c>
      <c r="E14" s="4" t="s">
        <v>412</v>
      </c>
      <c r="F14" s="4" t="s">
        <v>494</v>
      </c>
      <c r="G14" s="4" t="s">
        <v>413</v>
      </c>
      <c r="H14" s="4" t="s">
        <v>495</v>
      </c>
      <c r="I14" s="4" t="s">
        <v>414</v>
      </c>
      <c r="J14" s="4" t="s">
        <v>415</v>
      </c>
      <c r="K14" s="4" t="s">
        <v>416</v>
      </c>
    </row>
    <row r="15" spans="1:11">
      <c r="A15" s="4" t="s">
        <v>417</v>
      </c>
      <c r="B15" s="4" t="s">
        <v>418</v>
      </c>
      <c r="C15" s="4" t="s">
        <v>419</v>
      </c>
      <c r="D15" s="4" t="s">
        <v>420</v>
      </c>
      <c r="E15" s="4" t="s">
        <v>421</v>
      </c>
      <c r="F15" s="4" t="s">
        <v>496</v>
      </c>
      <c r="G15" s="4" t="s">
        <v>422</v>
      </c>
      <c r="H15" s="4" t="s">
        <v>497</v>
      </c>
      <c r="I15" s="4" t="s">
        <v>423</v>
      </c>
      <c r="J15" s="4" t="s">
        <v>424</v>
      </c>
      <c r="K15" s="4" t="s">
        <v>425</v>
      </c>
    </row>
    <row r="16" spans="1:11">
      <c r="A16" s="4" t="s">
        <v>426</v>
      </c>
      <c r="B16" s="4" t="s">
        <v>427</v>
      </c>
      <c r="C16" s="4" t="s">
        <v>428</v>
      </c>
      <c r="D16" s="4" t="s">
        <v>429</v>
      </c>
      <c r="E16" s="4" t="s">
        <v>430</v>
      </c>
      <c r="F16" s="4" t="s">
        <v>498</v>
      </c>
      <c r="G16" s="4" t="s">
        <v>431</v>
      </c>
      <c r="H16" s="4" t="s">
        <v>499</v>
      </c>
      <c r="I16" s="4" t="s">
        <v>432</v>
      </c>
      <c r="J16" s="4" t="s">
        <v>433</v>
      </c>
      <c r="K16" s="4" t="s">
        <v>434</v>
      </c>
    </row>
    <row r="17" spans="1:11">
      <c r="A17" s="3" t="s">
        <v>435</v>
      </c>
      <c r="B17" s="4" t="s">
        <v>436</v>
      </c>
      <c r="C17" s="4" t="s">
        <v>437</v>
      </c>
      <c r="D17" s="4" t="s">
        <v>438</v>
      </c>
      <c r="E17" s="4" t="s">
        <v>439</v>
      </c>
      <c r="F17" s="4" t="s">
        <v>500</v>
      </c>
      <c r="G17" s="4" t="s">
        <v>440</v>
      </c>
      <c r="H17" s="4" t="s">
        <v>183</v>
      </c>
      <c r="I17" s="4" t="s">
        <v>441</v>
      </c>
      <c r="J17" s="4" t="s">
        <v>442</v>
      </c>
      <c r="K17" s="4" t="s">
        <v>443</v>
      </c>
    </row>
    <row r="18" spans="1:11">
      <c r="A18" s="4" t="s">
        <v>444</v>
      </c>
      <c r="B18" s="4" t="s">
        <v>445</v>
      </c>
      <c r="C18" s="4" t="s">
        <v>446</v>
      </c>
      <c r="D18" s="4" t="s">
        <v>447</v>
      </c>
      <c r="E18" s="4" t="s">
        <v>448</v>
      </c>
      <c r="F18" s="4" t="s">
        <v>501</v>
      </c>
      <c r="G18" s="4" t="s">
        <v>449</v>
      </c>
      <c r="H18" s="4" t="s">
        <v>502</v>
      </c>
      <c r="I18" s="4" t="s">
        <v>450</v>
      </c>
      <c r="J18" s="4" t="s">
        <v>451</v>
      </c>
      <c r="K18" s="4" t="s">
        <v>452</v>
      </c>
    </row>
    <row r="19" spans="1:11">
      <c r="A19" s="3" t="s">
        <v>10</v>
      </c>
      <c r="B19" s="4" t="s">
        <v>453</v>
      </c>
      <c r="C19" s="4" t="s">
        <v>454</v>
      </c>
      <c r="D19" s="4" t="s">
        <v>455</v>
      </c>
      <c r="E19" s="4" t="s">
        <v>456</v>
      </c>
      <c r="F19" s="4" t="s">
        <v>503</v>
      </c>
      <c r="G19" s="4" t="s">
        <v>457</v>
      </c>
      <c r="H19" s="4" t="s">
        <v>504</v>
      </c>
      <c r="I19" s="4" t="s">
        <v>458</v>
      </c>
      <c r="J19" s="4" t="s">
        <v>459</v>
      </c>
      <c r="K19" s="4" t="s">
        <v>460</v>
      </c>
    </row>
    <row r="20" spans="1:11">
      <c r="A20" s="4" t="s">
        <v>461</v>
      </c>
      <c r="B20" s="4" t="s">
        <v>453</v>
      </c>
      <c r="C20" s="4" t="s">
        <v>454</v>
      </c>
      <c r="D20" s="4" t="s">
        <v>455</v>
      </c>
      <c r="E20" s="4" t="s">
        <v>456</v>
      </c>
      <c r="F20" s="4" t="s">
        <v>503</v>
      </c>
      <c r="G20" s="4" t="s">
        <v>457</v>
      </c>
      <c r="H20" s="4" t="s">
        <v>504</v>
      </c>
      <c r="I20" s="4" t="s">
        <v>458</v>
      </c>
      <c r="J20" s="4" t="s">
        <v>459</v>
      </c>
      <c r="K20" s="4" t="s">
        <v>460</v>
      </c>
    </row>
    <row r="21" spans="1:11">
      <c r="A21" s="4" t="s">
        <v>462</v>
      </c>
      <c r="B21" s="4" t="s">
        <v>463</v>
      </c>
      <c r="C21" s="4" t="s">
        <v>464</v>
      </c>
      <c r="D21" s="4" t="s">
        <v>465</v>
      </c>
      <c r="E21" s="4" t="s">
        <v>466</v>
      </c>
      <c r="F21" s="4" t="s">
        <v>505</v>
      </c>
      <c r="G21" s="4" t="s">
        <v>467</v>
      </c>
      <c r="H21" s="4" t="s">
        <v>506</v>
      </c>
      <c r="I21" s="4" t="s">
        <v>468</v>
      </c>
      <c r="J21" s="4" t="s">
        <v>469</v>
      </c>
      <c r="K21" s="4" t="s">
        <v>470</v>
      </c>
    </row>
    <row r="22" spans="1:11">
      <c r="A22" s="3" t="s">
        <v>471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 t="s">
        <v>472</v>
      </c>
      <c r="B23" s="4">
        <v>0.2</v>
      </c>
      <c r="C23" s="4">
        <v>0.12</v>
      </c>
      <c r="D23" s="4">
        <v>0.05</v>
      </c>
      <c r="E23" s="4">
        <v>0.33</v>
      </c>
      <c r="F23" s="4">
        <v>0.13</v>
      </c>
      <c r="G23" s="4">
        <v>0.11</v>
      </c>
      <c r="H23" s="4">
        <v>0.05</v>
      </c>
      <c r="I23" s="4">
        <v>0.31</v>
      </c>
      <c r="J23" s="4">
        <v>0.13</v>
      </c>
      <c r="K23" s="4">
        <v>0.21</v>
      </c>
    </row>
    <row r="24" spans="1:11">
      <c r="A24" s="4" t="s">
        <v>473</v>
      </c>
      <c r="B24" s="4">
        <v>0.2</v>
      </c>
      <c r="C24" s="4">
        <v>0.12</v>
      </c>
      <c r="D24" s="4">
        <v>0.05</v>
      </c>
      <c r="E24" s="4">
        <v>0.33</v>
      </c>
      <c r="F24" s="4">
        <v>0.13</v>
      </c>
      <c r="G24" s="4">
        <v>0.11</v>
      </c>
      <c r="H24" s="4">
        <v>0.05</v>
      </c>
      <c r="I24" s="4">
        <v>0.31</v>
      </c>
      <c r="J24" s="4">
        <v>0.13</v>
      </c>
      <c r="K24" s="5" t="s">
        <v>52</v>
      </c>
    </row>
    <row r="25" spans="1:11">
      <c r="A25" s="3" t="s">
        <v>474</v>
      </c>
      <c r="B25" s="4" t="s">
        <v>453</v>
      </c>
      <c r="C25" s="4" t="s">
        <v>454</v>
      </c>
      <c r="D25" s="4" t="s">
        <v>455</v>
      </c>
      <c r="E25" s="4" t="s">
        <v>456</v>
      </c>
      <c r="F25" s="4" t="s">
        <v>503</v>
      </c>
      <c r="G25" s="4" t="s">
        <v>457</v>
      </c>
      <c r="H25" s="4" t="s">
        <v>504</v>
      </c>
      <c r="I25" s="4" t="s">
        <v>458</v>
      </c>
      <c r="J25" s="4" t="s">
        <v>459</v>
      </c>
      <c r="K25" s="5" t="s">
        <v>52</v>
      </c>
    </row>
    <row r="26" spans="1:11">
      <c r="A26" s="4" t="s">
        <v>475</v>
      </c>
      <c r="B26" s="4" t="s">
        <v>453</v>
      </c>
      <c r="C26" s="4" t="s">
        <v>454</v>
      </c>
      <c r="D26" s="4" t="s">
        <v>455</v>
      </c>
      <c r="E26" s="5" t="s">
        <v>52</v>
      </c>
      <c r="F26" s="5" t="s">
        <v>503</v>
      </c>
      <c r="G26" s="4" t="s">
        <v>457</v>
      </c>
      <c r="H26" s="4" t="s">
        <v>504</v>
      </c>
      <c r="I26" s="5" t="s">
        <v>52</v>
      </c>
      <c r="J26" s="5" t="s">
        <v>52</v>
      </c>
      <c r="K26" s="5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K36"/>
  <sheetViews>
    <sheetView workbookViewId="0">
      <selection sqref="A1:XFD1048576"/>
    </sheetView>
  </sheetViews>
  <sheetFormatPr defaultColWidth="111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11" width="14.28515625" bestFit="1" customWidth="1"/>
  </cols>
  <sheetData>
    <row r="1" spans="1:11">
      <c r="A1" s="1" t="s">
        <v>507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43100</v>
      </c>
      <c r="K1" s="2">
        <v>42735</v>
      </c>
    </row>
    <row r="2" spans="1:11">
      <c r="A2" s="3" t="s">
        <v>508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509</v>
      </c>
      <c r="B3" s="4" t="s">
        <v>510</v>
      </c>
      <c r="C3" s="4" t="s">
        <v>511</v>
      </c>
      <c r="D3" s="4" t="s">
        <v>512</v>
      </c>
      <c r="E3" s="4" t="s">
        <v>513</v>
      </c>
      <c r="F3" s="4" t="s">
        <v>514</v>
      </c>
      <c r="G3" s="4" t="s">
        <v>515</v>
      </c>
      <c r="H3" s="4" t="s">
        <v>516</v>
      </c>
      <c r="I3" s="4" t="s">
        <v>517</v>
      </c>
      <c r="J3" s="4" t="s">
        <v>518</v>
      </c>
      <c r="K3" s="4" t="s">
        <v>519</v>
      </c>
    </row>
    <row r="4" spans="1:11">
      <c r="A4" s="4" t="s">
        <v>520</v>
      </c>
      <c r="B4" s="4" t="s">
        <v>521</v>
      </c>
      <c r="C4" s="5" t="s">
        <v>52</v>
      </c>
      <c r="D4" s="5" t="s">
        <v>52</v>
      </c>
      <c r="E4" s="4" t="s">
        <v>522</v>
      </c>
      <c r="F4" s="4">
        <v>1360.81</v>
      </c>
      <c r="G4" s="4">
        <v>1360.81</v>
      </c>
      <c r="H4" s="5" t="s">
        <v>52</v>
      </c>
      <c r="I4" s="4" t="s">
        <v>523</v>
      </c>
      <c r="J4" s="4" t="s">
        <v>524</v>
      </c>
      <c r="K4" s="5" t="s">
        <v>52</v>
      </c>
    </row>
    <row r="5" spans="1:11">
      <c r="A5" s="4" t="s">
        <v>525</v>
      </c>
      <c r="B5" s="4" t="s">
        <v>526</v>
      </c>
      <c r="C5" s="4" t="s">
        <v>527</v>
      </c>
      <c r="D5" s="4" t="s">
        <v>119</v>
      </c>
      <c r="E5" s="4" t="s">
        <v>528</v>
      </c>
      <c r="F5" s="4" t="s">
        <v>529</v>
      </c>
      <c r="G5" s="4" t="s">
        <v>530</v>
      </c>
      <c r="H5" s="4" t="s">
        <v>531</v>
      </c>
      <c r="I5" s="4" t="s">
        <v>532</v>
      </c>
      <c r="J5" s="4" t="s">
        <v>533</v>
      </c>
      <c r="K5" s="4" t="s">
        <v>534</v>
      </c>
    </row>
    <row r="6" spans="1:11">
      <c r="A6" s="3" t="s">
        <v>535</v>
      </c>
      <c r="B6" s="4" t="s">
        <v>536</v>
      </c>
      <c r="C6" s="4" t="s">
        <v>537</v>
      </c>
      <c r="D6" s="4" t="s">
        <v>538</v>
      </c>
      <c r="E6" s="4" t="s">
        <v>539</v>
      </c>
      <c r="F6" s="4" t="s">
        <v>540</v>
      </c>
      <c r="G6" s="4" t="s">
        <v>541</v>
      </c>
      <c r="H6" s="4" t="s">
        <v>542</v>
      </c>
      <c r="I6" s="4" t="s">
        <v>543</v>
      </c>
      <c r="J6" s="4" t="s">
        <v>321</v>
      </c>
      <c r="K6" s="4" t="s">
        <v>544</v>
      </c>
    </row>
    <row r="7" spans="1:11">
      <c r="A7" s="4" t="s">
        <v>545</v>
      </c>
      <c r="B7" s="4" t="s">
        <v>546</v>
      </c>
      <c r="C7" s="4" t="s">
        <v>547</v>
      </c>
      <c r="D7" s="4" t="s">
        <v>548</v>
      </c>
      <c r="E7" s="4" t="s">
        <v>549</v>
      </c>
      <c r="F7" s="4" t="s">
        <v>82</v>
      </c>
      <c r="G7" s="4" t="s">
        <v>550</v>
      </c>
      <c r="H7" s="4" t="s">
        <v>551</v>
      </c>
      <c r="I7" s="4" t="s">
        <v>552</v>
      </c>
      <c r="J7" s="4" t="s">
        <v>553</v>
      </c>
      <c r="K7" s="4" t="s">
        <v>554</v>
      </c>
    </row>
    <row r="8" spans="1:11">
      <c r="A8" s="4" t="s">
        <v>555</v>
      </c>
      <c r="B8" s="4" t="s">
        <v>556</v>
      </c>
      <c r="C8" s="4" t="s">
        <v>557</v>
      </c>
      <c r="D8" s="4" t="s">
        <v>558</v>
      </c>
      <c r="E8" s="4" t="s">
        <v>559</v>
      </c>
      <c r="F8" s="4" t="s">
        <v>560</v>
      </c>
      <c r="G8" s="4" t="s">
        <v>561</v>
      </c>
      <c r="H8" s="4" t="s">
        <v>562</v>
      </c>
      <c r="I8" s="4" t="s">
        <v>563</v>
      </c>
      <c r="J8" s="4" t="s">
        <v>564</v>
      </c>
      <c r="K8" s="4" t="s">
        <v>565</v>
      </c>
    </row>
    <row r="9" spans="1:11">
      <c r="A9" s="4" t="s">
        <v>566</v>
      </c>
      <c r="B9" s="4" t="s">
        <v>567</v>
      </c>
      <c r="C9" s="4" t="s">
        <v>568</v>
      </c>
      <c r="D9" s="4" t="s">
        <v>569</v>
      </c>
      <c r="E9" s="4" t="s">
        <v>570</v>
      </c>
      <c r="F9" s="4" t="s">
        <v>571</v>
      </c>
      <c r="G9" s="4" t="s">
        <v>572</v>
      </c>
      <c r="H9" s="4" t="s">
        <v>573</v>
      </c>
      <c r="I9" s="4" t="s">
        <v>574</v>
      </c>
      <c r="J9" s="4" t="s">
        <v>575</v>
      </c>
      <c r="K9" s="4" t="s">
        <v>576</v>
      </c>
    </row>
    <row r="10" spans="1:11">
      <c r="A10" s="4" t="s">
        <v>577</v>
      </c>
      <c r="B10" s="4" t="s">
        <v>578</v>
      </c>
      <c r="C10" s="4" t="s">
        <v>579</v>
      </c>
      <c r="D10" s="4" t="s">
        <v>580</v>
      </c>
      <c r="E10" s="4" t="s">
        <v>581</v>
      </c>
      <c r="F10" s="4" t="s">
        <v>582</v>
      </c>
      <c r="G10" s="4" t="s">
        <v>583</v>
      </c>
      <c r="H10" s="4" t="s">
        <v>584</v>
      </c>
      <c r="I10" s="4" t="s">
        <v>585</v>
      </c>
      <c r="J10" s="4" t="s">
        <v>586</v>
      </c>
      <c r="K10" s="4" t="s">
        <v>133</v>
      </c>
    </row>
    <row r="11" spans="1:11">
      <c r="A11" s="3" t="s">
        <v>587</v>
      </c>
      <c r="B11" s="4" t="s">
        <v>588</v>
      </c>
      <c r="C11" s="4" t="s">
        <v>589</v>
      </c>
      <c r="D11" s="4" t="s">
        <v>590</v>
      </c>
      <c r="E11" s="4" t="s">
        <v>591</v>
      </c>
      <c r="F11" s="4" t="s">
        <v>592</v>
      </c>
      <c r="G11" s="4" t="s">
        <v>593</v>
      </c>
      <c r="H11" s="4" t="s">
        <v>594</v>
      </c>
      <c r="I11" s="4" t="s">
        <v>595</v>
      </c>
      <c r="J11" s="4" t="s">
        <v>596</v>
      </c>
      <c r="K11" s="4" t="s">
        <v>597</v>
      </c>
    </row>
    <row r="12" spans="1:11">
      <c r="A12" s="3" t="s">
        <v>598</v>
      </c>
      <c r="B12" s="5" t="s">
        <v>599</v>
      </c>
      <c r="C12" s="5" t="s">
        <v>600</v>
      </c>
      <c r="D12" s="5" t="s">
        <v>601</v>
      </c>
      <c r="E12" s="4" t="s">
        <v>602</v>
      </c>
      <c r="F12" s="5" t="s">
        <v>603</v>
      </c>
      <c r="G12" s="5" t="s">
        <v>604</v>
      </c>
      <c r="H12" s="5" t="s">
        <v>605</v>
      </c>
      <c r="I12" s="4" t="s">
        <v>606</v>
      </c>
      <c r="J12" s="4" t="s">
        <v>607</v>
      </c>
      <c r="K12" s="4" t="s">
        <v>608</v>
      </c>
    </row>
    <row r="13" spans="1:11">
      <c r="A13" s="3" t="s">
        <v>609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610</v>
      </c>
      <c r="B14" s="4" t="s">
        <v>611</v>
      </c>
      <c r="C14" s="4" t="s">
        <v>611</v>
      </c>
      <c r="D14" s="4" t="s">
        <v>612</v>
      </c>
      <c r="E14" s="4" t="s">
        <v>613</v>
      </c>
      <c r="F14" s="4" t="s">
        <v>614</v>
      </c>
      <c r="G14" s="4" t="s">
        <v>615</v>
      </c>
      <c r="H14" s="4" t="s">
        <v>616</v>
      </c>
      <c r="I14" s="4" t="s">
        <v>617</v>
      </c>
      <c r="J14" s="4" t="s">
        <v>618</v>
      </c>
      <c r="K14" s="4" t="s">
        <v>619</v>
      </c>
    </row>
    <row r="15" spans="1:11" ht="28.5">
      <c r="A15" s="4" t="s">
        <v>620</v>
      </c>
      <c r="B15" s="4" t="s">
        <v>621</v>
      </c>
      <c r="C15" s="4">
        <v>6140</v>
      </c>
      <c r="D15" s="5" t="s">
        <v>52</v>
      </c>
      <c r="E15" s="4">
        <v>6705</v>
      </c>
      <c r="F15" s="4">
        <v>5194.82</v>
      </c>
      <c r="G15" s="4">
        <v>1100</v>
      </c>
      <c r="H15" s="4">
        <v>200</v>
      </c>
      <c r="I15" s="4" t="s">
        <v>622</v>
      </c>
      <c r="J15" s="4" t="s">
        <v>623</v>
      </c>
      <c r="K15" s="4" t="s">
        <v>624</v>
      </c>
    </row>
    <row r="16" spans="1:11">
      <c r="A16" s="4" t="s">
        <v>625</v>
      </c>
      <c r="I16" s="4" t="s">
        <v>626</v>
      </c>
      <c r="J16" s="4" t="s">
        <v>627</v>
      </c>
      <c r="K16" s="4" t="s">
        <v>628</v>
      </c>
    </row>
    <row r="17" spans="1:11">
      <c r="A17" s="3" t="s">
        <v>629</v>
      </c>
      <c r="B17" s="4" t="s">
        <v>630</v>
      </c>
      <c r="C17" s="4" t="s">
        <v>611</v>
      </c>
      <c r="D17" s="4" t="s">
        <v>612</v>
      </c>
      <c r="E17" s="4" t="s">
        <v>613</v>
      </c>
      <c r="F17" s="4" t="s">
        <v>614</v>
      </c>
      <c r="G17" s="4" t="s">
        <v>615</v>
      </c>
      <c r="H17" s="4" t="s">
        <v>616</v>
      </c>
      <c r="I17" s="4" t="s">
        <v>441</v>
      </c>
      <c r="J17" s="4" t="s">
        <v>631</v>
      </c>
      <c r="K17" s="4" t="s">
        <v>632</v>
      </c>
    </row>
    <row r="18" spans="1:11">
      <c r="A18" s="4" t="s">
        <v>633</v>
      </c>
      <c r="B18" s="4" t="s">
        <v>634</v>
      </c>
      <c r="C18" s="4" t="s">
        <v>635</v>
      </c>
      <c r="D18" s="4" t="s">
        <v>636</v>
      </c>
      <c r="E18" s="4" t="s">
        <v>637</v>
      </c>
      <c r="F18" s="4" t="s">
        <v>638</v>
      </c>
      <c r="G18" s="4" t="s">
        <v>639</v>
      </c>
      <c r="H18" s="4" t="s">
        <v>640</v>
      </c>
      <c r="I18" s="4" t="s">
        <v>641</v>
      </c>
      <c r="J18" s="4" t="s">
        <v>642</v>
      </c>
      <c r="K18" s="4" t="s">
        <v>643</v>
      </c>
    </row>
    <row r="19" spans="1:11">
      <c r="A19" s="4" t="s">
        <v>644</v>
      </c>
      <c r="B19" s="4" t="s">
        <v>645</v>
      </c>
      <c r="C19" s="4" t="s">
        <v>646</v>
      </c>
      <c r="D19" s="4" t="s">
        <v>647</v>
      </c>
      <c r="E19" s="4" t="s">
        <v>579</v>
      </c>
      <c r="F19" s="4" t="s">
        <v>579</v>
      </c>
      <c r="G19" s="4" t="s">
        <v>579</v>
      </c>
      <c r="H19" s="4" t="s">
        <v>648</v>
      </c>
      <c r="I19" s="4" t="s">
        <v>487</v>
      </c>
      <c r="J19" s="4" t="s">
        <v>649</v>
      </c>
      <c r="K19" s="4" t="s">
        <v>650</v>
      </c>
    </row>
    <row r="20" spans="1:11">
      <c r="A20" s="4" t="s">
        <v>651</v>
      </c>
      <c r="I20" s="5" t="s">
        <v>52</v>
      </c>
      <c r="J20" s="4" t="s">
        <v>652</v>
      </c>
      <c r="K20" s="5" t="s">
        <v>52</v>
      </c>
    </row>
    <row r="21" spans="1:11">
      <c r="A21" s="4" t="s">
        <v>653</v>
      </c>
      <c r="I21" s="5" t="s">
        <v>52</v>
      </c>
      <c r="J21" s="4" t="s">
        <v>654</v>
      </c>
      <c r="K21" s="4" t="s">
        <v>655</v>
      </c>
    </row>
    <row r="22" spans="1:11">
      <c r="A22" s="3" t="s">
        <v>656</v>
      </c>
      <c r="B22" s="4" t="s">
        <v>657</v>
      </c>
      <c r="C22" s="4" t="s">
        <v>658</v>
      </c>
      <c r="D22" s="4" t="s">
        <v>659</v>
      </c>
      <c r="E22" s="4" t="s">
        <v>660</v>
      </c>
      <c r="F22" s="4" t="s">
        <v>661</v>
      </c>
      <c r="G22" s="4" t="s">
        <v>662</v>
      </c>
      <c r="H22" s="4" t="s">
        <v>663</v>
      </c>
      <c r="I22" s="4" t="s">
        <v>664</v>
      </c>
      <c r="J22" s="4" t="s">
        <v>665</v>
      </c>
      <c r="K22" s="4" t="s">
        <v>666</v>
      </c>
    </row>
    <row r="23" spans="1:11">
      <c r="A23" s="3" t="s">
        <v>667</v>
      </c>
      <c r="B23" s="5" t="s">
        <v>668</v>
      </c>
      <c r="C23" s="5" t="s">
        <v>669</v>
      </c>
      <c r="D23" s="5" t="s">
        <v>670</v>
      </c>
      <c r="E23" s="5" t="s">
        <v>671</v>
      </c>
      <c r="F23" s="5" t="s">
        <v>672</v>
      </c>
      <c r="G23" s="5" t="s">
        <v>673</v>
      </c>
      <c r="H23" s="5" t="s">
        <v>674</v>
      </c>
      <c r="I23" s="5" t="s">
        <v>675</v>
      </c>
      <c r="J23" s="5" t="s">
        <v>676</v>
      </c>
      <c r="K23" s="5" t="s">
        <v>677</v>
      </c>
    </row>
    <row r="24" spans="1:11">
      <c r="A24" s="3" t="s">
        <v>678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 t="s">
        <v>679</v>
      </c>
      <c r="B25" s="4" t="s">
        <v>680</v>
      </c>
      <c r="C25" s="5" t="s">
        <v>52</v>
      </c>
      <c r="D25" s="5" t="s">
        <v>52</v>
      </c>
      <c r="E25" s="5" t="s">
        <v>52</v>
      </c>
      <c r="F25" s="5" t="s">
        <v>52</v>
      </c>
      <c r="I25" s="4" t="s">
        <v>681</v>
      </c>
      <c r="J25" s="4" t="s">
        <v>682</v>
      </c>
      <c r="K25" s="5" t="s">
        <v>52</v>
      </c>
    </row>
    <row r="26" spans="1:11">
      <c r="A26" s="4" t="s">
        <v>683</v>
      </c>
      <c r="B26" s="4" t="s">
        <v>684</v>
      </c>
      <c r="C26" s="4" t="s">
        <v>685</v>
      </c>
      <c r="D26" s="4" t="s">
        <v>686</v>
      </c>
      <c r="E26" s="4" t="s">
        <v>180</v>
      </c>
      <c r="F26" s="4" t="s">
        <v>687</v>
      </c>
      <c r="G26" s="4" t="s">
        <v>688</v>
      </c>
      <c r="H26" s="4" t="s">
        <v>689</v>
      </c>
      <c r="I26" s="4" t="s">
        <v>690</v>
      </c>
      <c r="J26" s="4" t="s">
        <v>691</v>
      </c>
      <c r="K26" s="4" t="s">
        <v>692</v>
      </c>
    </row>
    <row r="27" spans="1:11">
      <c r="A27" s="4" t="s">
        <v>693</v>
      </c>
      <c r="B27" s="5" t="s">
        <v>52</v>
      </c>
      <c r="C27" s="5" t="s">
        <v>52</v>
      </c>
      <c r="D27" s="5" t="s">
        <v>52</v>
      </c>
      <c r="E27" s="4" t="s">
        <v>694</v>
      </c>
      <c r="F27" s="5" t="s">
        <v>52</v>
      </c>
      <c r="G27" s="5" t="s">
        <v>52</v>
      </c>
      <c r="H27" s="5" t="s">
        <v>52</v>
      </c>
      <c r="I27" s="4" t="s">
        <v>695</v>
      </c>
      <c r="J27" s="4" t="s">
        <v>696</v>
      </c>
      <c r="K27" s="4" t="s">
        <v>490</v>
      </c>
    </row>
    <row r="28" spans="1:11">
      <c r="A28" s="3" t="s">
        <v>697</v>
      </c>
      <c r="B28" s="4" t="s">
        <v>698</v>
      </c>
      <c r="C28" s="4" t="s">
        <v>685</v>
      </c>
      <c r="D28" s="4" t="s">
        <v>686</v>
      </c>
      <c r="E28" s="4" t="s">
        <v>699</v>
      </c>
      <c r="F28" s="4" t="s">
        <v>687</v>
      </c>
      <c r="G28" s="4" t="s">
        <v>688</v>
      </c>
      <c r="H28" s="4" t="s">
        <v>689</v>
      </c>
      <c r="I28" s="4" t="s">
        <v>700</v>
      </c>
      <c r="J28" s="4" t="s">
        <v>701</v>
      </c>
      <c r="K28" s="4" t="s">
        <v>702</v>
      </c>
    </row>
    <row r="29" spans="1:11">
      <c r="A29" s="4" t="s">
        <v>703</v>
      </c>
      <c r="B29" s="4" t="s">
        <v>608</v>
      </c>
      <c r="C29" s="4" t="s">
        <v>704</v>
      </c>
      <c r="D29" s="4" t="s">
        <v>705</v>
      </c>
      <c r="E29" s="4" t="s">
        <v>706</v>
      </c>
      <c r="F29" s="4" t="s">
        <v>707</v>
      </c>
      <c r="G29" s="4" t="s">
        <v>708</v>
      </c>
      <c r="H29" s="4" t="s">
        <v>709</v>
      </c>
      <c r="I29" s="4" t="s">
        <v>710</v>
      </c>
      <c r="J29" s="4" t="s">
        <v>680</v>
      </c>
      <c r="K29" s="4" t="s">
        <v>711</v>
      </c>
    </row>
    <row r="30" spans="1:11">
      <c r="A30" s="4" t="s">
        <v>712</v>
      </c>
      <c r="B30" s="4" t="s">
        <v>713</v>
      </c>
      <c r="C30" s="4" t="s">
        <v>714</v>
      </c>
      <c r="D30" s="4" t="s">
        <v>715</v>
      </c>
      <c r="E30" s="4" t="s">
        <v>716</v>
      </c>
      <c r="F30" s="4" t="s">
        <v>717</v>
      </c>
      <c r="G30" s="4" t="s">
        <v>718</v>
      </c>
      <c r="H30" s="4" t="s">
        <v>719</v>
      </c>
      <c r="I30" s="4" t="s">
        <v>720</v>
      </c>
      <c r="J30" s="4" t="s">
        <v>721</v>
      </c>
      <c r="K30" s="4" t="s">
        <v>722</v>
      </c>
    </row>
    <row r="31" spans="1:11">
      <c r="A31" s="4" t="s">
        <v>723</v>
      </c>
      <c r="B31" s="4" t="s">
        <v>724</v>
      </c>
      <c r="C31" s="4" t="s">
        <v>213</v>
      </c>
      <c r="D31" s="4" t="s">
        <v>725</v>
      </c>
      <c r="E31" s="4" t="s">
        <v>726</v>
      </c>
      <c r="F31" s="4" t="s">
        <v>727</v>
      </c>
      <c r="G31" s="4" t="s">
        <v>728</v>
      </c>
      <c r="H31" s="4" t="s">
        <v>729</v>
      </c>
      <c r="I31" s="4" t="s">
        <v>730</v>
      </c>
      <c r="J31" s="4" t="s">
        <v>731</v>
      </c>
      <c r="K31" s="4" t="s">
        <v>732</v>
      </c>
    </row>
    <row r="32" spans="1:11">
      <c r="A32" s="3" t="s">
        <v>733</v>
      </c>
      <c r="B32" s="4" t="s">
        <v>734</v>
      </c>
      <c r="C32" s="4" t="s">
        <v>735</v>
      </c>
      <c r="D32" s="4" t="s">
        <v>736</v>
      </c>
      <c r="E32" s="4" t="s">
        <v>737</v>
      </c>
      <c r="F32" s="4" t="s">
        <v>738</v>
      </c>
      <c r="G32" s="4" t="s">
        <v>739</v>
      </c>
      <c r="H32" s="4" t="s">
        <v>740</v>
      </c>
      <c r="I32" s="4" t="s">
        <v>741</v>
      </c>
      <c r="J32" s="4" t="s">
        <v>742</v>
      </c>
      <c r="K32" s="4" t="s">
        <v>743</v>
      </c>
    </row>
    <row r="33" spans="1:11">
      <c r="A33" s="3" t="s">
        <v>744</v>
      </c>
      <c r="B33" s="4" t="s">
        <v>745</v>
      </c>
      <c r="C33" s="4" t="s">
        <v>746</v>
      </c>
      <c r="D33" s="4" t="s">
        <v>747</v>
      </c>
      <c r="E33" s="5" t="s">
        <v>748</v>
      </c>
      <c r="F33" s="5" t="s">
        <v>749</v>
      </c>
      <c r="G33" s="5" t="s">
        <v>750</v>
      </c>
      <c r="H33" s="5" t="s">
        <v>751</v>
      </c>
      <c r="I33" s="4" t="s">
        <v>752</v>
      </c>
      <c r="J33" s="4" t="s">
        <v>753</v>
      </c>
      <c r="K33" s="4" t="s">
        <v>754</v>
      </c>
    </row>
    <row r="34" spans="1:11">
      <c r="A34" s="3" t="s">
        <v>755</v>
      </c>
      <c r="B34" s="4" t="s">
        <v>756</v>
      </c>
      <c r="C34" s="5" t="s">
        <v>757</v>
      </c>
      <c r="D34" s="5" t="s">
        <v>758</v>
      </c>
      <c r="E34" s="5" t="s">
        <v>759</v>
      </c>
      <c r="F34" s="5" t="s">
        <v>760</v>
      </c>
      <c r="G34" s="5" t="s">
        <v>761</v>
      </c>
      <c r="H34" s="5" t="s">
        <v>762</v>
      </c>
      <c r="I34" s="4" t="s">
        <v>763</v>
      </c>
      <c r="J34" s="4" t="s">
        <v>764</v>
      </c>
      <c r="K34" s="4" t="s">
        <v>765</v>
      </c>
    </row>
    <row r="35" spans="1:11">
      <c r="A35" s="4" t="s">
        <v>766</v>
      </c>
      <c r="B35" s="4" t="s">
        <v>37</v>
      </c>
      <c r="C35" s="4" t="s">
        <v>37</v>
      </c>
      <c r="D35" s="4" t="s">
        <v>37</v>
      </c>
      <c r="E35" s="4" t="s">
        <v>767</v>
      </c>
      <c r="F35" s="4" t="s">
        <v>767</v>
      </c>
      <c r="G35" s="4" t="s">
        <v>767</v>
      </c>
      <c r="H35" s="4" t="s">
        <v>767</v>
      </c>
      <c r="I35" s="4" t="s">
        <v>40</v>
      </c>
      <c r="J35" s="4" t="s">
        <v>768</v>
      </c>
      <c r="K35" s="4" t="s">
        <v>769</v>
      </c>
    </row>
    <row r="36" spans="1:11">
      <c r="A36" s="3" t="s">
        <v>770</v>
      </c>
      <c r="B36" s="4" t="s">
        <v>34</v>
      </c>
      <c r="C36" s="4" t="s">
        <v>35</v>
      </c>
      <c r="D36" s="4" t="s">
        <v>36</v>
      </c>
      <c r="E36" s="4" t="s">
        <v>37</v>
      </c>
      <c r="F36" s="4" t="s">
        <v>771</v>
      </c>
      <c r="G36" s="4" t="s">
        <v>772</v>
      </c>
      <c r="H36" s="4" t="s">
        <v>773</v>
      </c>
      <c r="I36" s="4" t="s">
        <v>767</v>
      </c>
      <c r="J36" s="4" t="s">
        <v>40</v>
      </c>
      <c r="K36" s="4" t="s">
        <v>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sqref="A1:E47"/>
    </sheetView>
  </sheetViews>
  <sheetFormatPr defaultRowHeight="15"/>
  <sheetData>
    <row r="1" spans="1:5" ht="28.5">
      <c r="A1" s="1" t="s">
        <v>31</v>
      </c>
      <c r="B1" s="2">
        <v>43830</v>
      </c>
      <c r="C1" s="2">
        <v>43465</v>
      </c>
      <c r="D1" s="2">
        <v>43100</v>
      </c>
      <c r="E1" s="2">
        <v>42735</v>
      </c>
    </row>
    <row r="2" spans="1:5" ht="28.5">
      <c r="A2" s="3" t="s">
        <v>32</v>
      </c>
      <c r="B2" s="4"/>
      <c r="C2" s="4"/>
      <c r="D2" s="4"/>
      <c r="E2" s="4"/>
    </row>
    <row r="3" spans="1:5" ht="28.5">
      <c r="A3" s="4" t="s">
        <v>33</v>
      </c>
      <c r="B3" s="4" t="s">
        <v>37</v>
      </c>
      <c r="C3" s="4" t="s">
        <v>39</v>
      </c>
      <c r="D3" s="4" t="s">
        <v>40</v>
      </c>
      <c r="E3" s="4" t="s">
        <v>41</v>
      </c>
    </row>
    <row r="4" spans="1:5" ht="55.5">
      <c r="A4" s="4" t="s">
        <v>42</v>
      </c>
      <c r="B4" s="4" t="s">
        <v>46</v>
      </c>
      <c r="C4" s="4" t="s">
        <v>48</v>
      </c>
      <c r="D4" s="4" t="s">
        <v>49</v>
      </c>
      <c r="E4" s="4" t="s">
        <v>50</v>
      </c>
    </row>
    <row r="5" spans="1:5" ht="42">
      <c r="A5" s="4" t="s">
        <v>51</v>
      </c>
      <c r="B5" s="5" t="s">
        <v>52</v>
      </c>
      <c r="C5" s="4" t="s">
        <v>54</v>
      </c>
      <c r="D5" s="4" t="s">
        <v>55</v>
      </c>
      <c r="E5" s="4" t="s">
        <v>56</v>
      </c>
    </row>
    <row r="6" spans="1:5" ht="42">
      <c r="A6" s="4" t="s">
        <v>57</v>
      </c>
      <c r="B6" s="4" t="s">
        <v>46</v>
      </c>
      <c r="C6" s="4" t="s">
        <v>59</v>
      </c>
      <c r="D6" s="4" t="s">
        <v>60</v>
      </c>
      <c r="E6" s="4" t="s">
        <v>61</v>
      </c>
    </row>
    <row r="7" spans="1:5" ht="28.5">
      <c r="A7" s="4" t="s">
        <v>62</v>
      </c>
      <c r="B7" s="4" t="s">
        <v>66</v>
      </c>
      <c r="C7" s="4" t="s">
        <v>68</v>
      </c>
      <c r="D7" s="4" t="s">
        <v>69</v>
      </c>
      <c r="E7" s="4" t="s">
        <v>70</v>
      </c>
    </row>
    <row r="8" spans="1:5" ht="42">
      <c r="A8" s="4" t="s">
        <v>71</v>
      </c>
      <c r="B8" s="4" t="s">
        <v>75</v>
      </c>
      <c r="C8" s="4" t="s">
        <v>77</v>
      </c>
      <c r="D8" s="4" t="s">
        <v>78</v>
      </c>
      <c r="E8" s="4" t="s">
        <v>79</v>
      </c>
    </row>
    <row r="9" spans="1:5" ht="42">
      <c r="A9" s="4" t="s">
        <v>80</v>
      </c>
      <c r="B9" s="4" t="s">
        <v>75</v>
      </c>
      <c r="C9" s="4" t="s">
        <v>77</v>
      </c>
      <c r="D9" s="4" t="s">
        <v>78</v>
      </c>
      <c r="E9" s="4" t="s">
        <v>79</v>
      </c>
    </row>
    <row r="10" spans="1:5" ht="28.5">
      <c r="A10" s="4" t="s">
        <v>81</v>
      </c>
      <c r="B10" s="4" t="s">
        <v>85</v>
      </c>
      <c r="C10" s="4" t="s">
        <v>87</v>
      </c>
      <c r="D10" s="4" t="s">
        <v>88</v>
      </c>
      <c r="E10" s="4" t="s">
        <v>89</v>
      </c>
    </row>
    <row r="11" spans="1:5" ht="42">
      <c r="A11" s="4" t="s">
        <v>90</v>
      </c>
      <c r="B11" s="4" t="s">
        <v>94</v>
      </c>
      <c r="C11" s="4" t="s">
        <v>96</v>
      </c>
      <c r="D11" s="4" t="s">
        <v>97</v>
      </c>
      <c r="E11" s="4" t="s">
        <v>98</v>
      </c>
    </row>
    <row r="12" spans="1:5" ht="28.5">
      <c r="A12" s="3" t="s">
        <v>2</v>
      </c>
      <c r="B12" s="4" t="s">
        <v>102</v>
      </c>
      <c r="C12" s="4" t="s">
        <v>104</v>
      </c>
      <c r="D12" s="4" t="s">
        <v>105</v>
      </c>
      <c r="E12" s="4" t="s">
        <v>106</v>
      </c>
    </row>
    <row r="13" spans="1:5" ht="28.5">
      <c r="A13" s="3" t="s">
        <v>107</v>
      </c>
      <c r="B13" s="4"/>
      <c r="C13" s="4"/>
      <c r="D13" s="4"/>
      <c r="E13" s="4"/>
    </row>
    <row r="14" spans="1:5" ht="28.5">
      <c r="A14" s="4" t="s">
        <v>108</v>
      </c>
      <c r="B14" s="4" t="s">
        <v>112</v>
      </c>
      <c r="C14" s="4" t="s">
        <v>114</v>
      </c>
      <c r="D14" s="4" t="s">
        <v>115</v>
      </c>
      <c r="E14" s="4" t="s">
        <v>116</v>
      </c>
    </row>
    <row r="15" spans="1:5" ht="28.5">
      <c r="A15" s="4" t="s">
        <v>117</v>
      </c>
      <c r="B15" s="4" t="s">
        <v>121</v>
      </c>
      <c r="C15" s="4" t="s">
        <v>123</v>
      </c>
      <c r="D15" s="4" t="s">
        <v>124</v>
      </c>
      <c r="E15" s="4" t="s">
        <v>125</v>
      </c>
    </row>
    <row r="16" spans="1:5" ht="28.5">
      <c r="A16" s="4" t="s">
        <v>126</v>
      </c>
      <c r="B16" s="4" t="s">
        <v>130</v>
      </c>
      <c r="C16" s="4" t="s">
        <v>132</v>
      </c>
      <c r="D16" s="4" t="s">
        <v>133</v>
      </c>
      <c r="E16" s="4" t="s">
        <v>134</v>
      </c>
    </row>
    <row r="17" spans="1:5" ht="42">
      <c r="A17" s="4" t="s">
        <v>135</v>
      </c>
      <c r="B17" s="4" t="s">
        <v>139</v>
      </c>
      <c r="C17" s="4" t="s">
        <v>141</v>
      </c>
      <c r="D17" s="4" t="s">
        <v>142</v>
      </c>
      <c r="E17" s="4" t="s">
        <v>143</v>
      </c>
    </row>
    <row r="18" spans="1:5" ht="42">
      <c r="A18" s="4" t="s">
        <v>144</v>
      </c>
      <c r="B18" s="4" t="s">
        <v>148</v>
      </c>
      <c r="C18" s="4" t="s">
        <v>150</v>
      </c>
      <c r="D18" s="4" t="s">
        <v>151</v>
      </c>
      <c r="E18" s="4" t="s">
        <v>152</v>
      </c>
    </row>
    <row r="19" spans="1:5" ht="42">
      <c r="A19" s="4" t="s">
        <v>153</v>
      </c>
      <c r="B19" s="4" t="s">
        <v>154</v>
      </c>
      <c r="C19" s="5" t="s">
        <v>52</v>
      </c>
      <c r="D19" s="5" t="s">
        <v>52</v>
      </c>
      <c r="E19" s="4" t="s">
        <v>156</v>
      </c>
    </row>
    <row r="20" spans="1:5" ht="42">
      <c r="A20" s="3" t="s">
        <v>157</v>
      </c>
      <c r="B20" s="4" t="s">
        <v>161</v>
      </c>
      <c r="C20" s="4" t="s">
        <v>163</v>
      </c>
      <c r="D20" s="4" t="s">
        <v>164</v>
      </c>
      <c r="E20" s="4" t="s">
        <v>165</v>
      </c>
    </row>
    <row r="21" spans="1:5" ht="28.5">
      <c r="A21" s="3" t="s">
        <v>166</v>
      </c>
      <c r="B21" s="4" t="s">
        <v>170</v>
      </c>
      <c r="C21" s="4" t="s">
        <v>172</v>
      </c>
      <c r="D21" s="4" t="s">
        <v>173</v>
      </c>
      <c r="E21" s="4" t="s">
        <v>174</v>
      </c>
    </row>
    <row r="22" spans="1:5" ht="28.5">
      <c r="A22" s="3" t="s">
        <v>175</v>
      </c>
      <c r="B22" s="4"/>
      <c r="C22" s="4"/>
      <c r="D22" s="4"/>
      <c r="E22" s="4"/>
    </row>
    <row r="23" spans="1:5" ht="28.5">
      <c r="A23" s="4" t="s">
        <v>176</v>
      </c>
      <c r="B23" s="4" t="s">
        <v>180</v>
      </c>
      <c r="C23" s="4" t="s">
        <v>182</v>
      </c>
      <c r="D23" s="4" t="s">
        <v>183</v>
      </c>
      <c r="E23" s="4" t="s">
        <v>184</v>
      </c>
    </row>
    <row r="24" spans="1:5" ht="55.5">
      <c r="A24" s="4" t="s">
        <v>185</v>
      </c>
      <c r="B24" s="4" t="s">
        <v>189</v>
      </c>
      <c r="C24" s="4" t="s">
        <v>191</v>
      </c>
      <c r="D24" s="4" t="s">
        <v>192</v>
      </c>
      <c r="E24" s="4" t="s">
        <v>193</v>
      </c>
    </row>
    <row r="25" spans="1:5" ht="42">
      <c r="A25" s="4" t="s">
        <v>194</v>
      </c>
      <c r="B25" s="5" t="s">
        <v>52</v>
      </c>
      <c r="C25" s="4" t="s">
        <v>197</v>
      </c>
      <c r="D25" s="5" t="s">
        <v>52</v>
      </c>
      <c r="E25" s="4" t="s">
        <v>198</v>
      </c>
    </row>
    <row r="26" spans="1:5" ht="42">
      <c r="A26" s="4" t="s">
        <v>199</v>
      </c>
      <c r="B26" s="4" t="s">
        <v>189</v>
      </c>
      <c r="C26" s="4" t="s">
        <v>202</v>
      </c>
      <c r="D26" s="4" t="s">
        <v>192</v>
      </c>
      <c r="E26" s="4" t="s">
        <v>203</v>
      </c>
    </row>
    <row r="27" spans="1:5" ht="28.5">
      <c r="A27" s="4" t="s">
        <v>204</v>
      </c>
      <c r="B27" s="4" t="s">
        <v>206</v>
      </c>
      <c r="C27" s="4" t="s">
        <v>208</v>
      </c>
      <c r="D27" s="4" t="s">
        <v>209</v>
      </c>
      <c r="E27" s="4" t="s">
        <v>210</v>
      </c>
    </row>
    <row r="28" spans="1:5" ht="42">
      <c r="A28" s="4" t="s">
        <v>211</v>
      </c>
      <c r="B28" s="4" t="s">
        <v>215</v>
      </c>
      <c r="C28" s="4" t="s">
        <v>217</v>
      </c>
      <c r="D28" s="4" t="s">
        <v>218</v>
      </c>
      <c r="E28" s="4" t="s">
        <v>219</v>
      </c>
    </row>
    <row r="29" spans="1:5" ht="28.5">
      <c r="A29" s="4" t="s">
        <v>220</v>
      </c>
      <c r="B29" s="4" t="s">
        <v>224</v>
      </c>
      <c r="C29" s="4" t="s">
        <v>225</v>
      </c>
      <c r="D29" s="4" t="s">
        <v>226</v>
      </c>
      <c r="E29" s="4" t="s">
        <v>227</v>
      </c>
    </row>
    <row r="30" spans="1:5" ht="42">
      <c r="A30" s="4" t="s">
        <v>228</v>
      </c>
      <c r="B30" s="4" t="s">
        <v>232</v>
      </c>
      <c r="C30" s="4" t="s">
        <v>234</v>
      </c>
      <c r="D30" s="4" t="s">
        <v>235</v>
      </c>
      <c r="E30" s="4" t="s">
        <v>236</v>
      </c>
    </row>
    <row r="31" spans="1:5" ht="42">
      <c r="A31" s="4" t="s">
        <v>237</v>
      </c>
      <c r="B31" s="4" t="s">
        <v>232</v>
      </c>
      <c r="C31" s="4" t="s">
        <v>234</v>
      </c>
      <c r="D31" s="4" t="s">
        <v>235</v>
      </c>
      <c r="E31" s="4" t="s">
        <v>236</v>
      </c>
    </row>
    <row r="32" spans="1:5" ht="69">
      <c r="A32" s="4" t="s">
        <v>238</v>
      </c>
      <c r="B32" s="4" t="s">
        <v>242</v>
      </c>
      <c r="C32" s="4" t="s">
        <v>244</v>
      </c>
      <c r="D32" s="4" t="s">
        <v>245</v>
      </c>
      <c r="E32" s="4" t="s">
        <v>246</v>
      </c>
    </row>
    <row r="33" spans="1:5" ht="28.5">
      <c r="A33" s="3" t="s">
        <v>4</v>
      </c>
      <c r="B33" s="4" t="s">
        <v>250</v>
      </c>
      <c r="C33" s="4" t="s">
        <v>252</v>
      </c>
      <c r="D33" s="4" t="s">
        <v>253</v>
      </c>
      <c r="E33" s="4" t="s">
        <v>254</v>
      </c>
    </row>
    <row r="34" spans="1:5" ht="28.5">
      <c r="A34" s="3" t="s">
        <v>255</v>
      </c>
      <c r="B34" s="4"/>
      <c r="C34" s="4"/>
      <c r="D34" s="4"/>
      <c r="E34" s="4"/>
    </row>
    <row r="35" spans="1:5" ht="28.5">
      <c r="A35" s="4" t="s">
        <v>256</v>
      </c>
      <c r="B35" s="4" t="s">
        <v>257</v>
      </c>
      <c r="C35" s="4" t="s">
        <v>259</v>
      </c>
      <c r="D35" s="4" t="s">
        <v>260</v>
      </c>
      <c r="E35" s="4" t="s">
        <v>261</v>
      </c>
    </row>
    <row r="36" spans="1:5" ht="42">
      <c r="A36" s="4" t="s">
        <v>262</v>
      </c>
      <c r="B36" s="4" t="s">
        <v>265</v>
      </c>
      <c r="C36" s="4" t="s">
        <v>267</v>
      </c>
      <c r="D36" s="4" t="s">
        <v>64</v>
      </c>
      <c r="E36" s="5" t="s">
        <v>52</v>
      </c>
    </row>
    <row r="37" spans="1:5" ht="28.5">
      <c r="A37" s="4" t="s">
        <v>268</v>
      </c>
      <c r="B37" s="4" t="s">
        <v>272</v>
      </c>
      <c r="C37" s="4" t="s">
        <v>274</v>
      </c>
      <c r="D37" s="4" t="s">
        <v>275</v>
      </c>
      <c r="E37" s="4" t="s">
        <v>276</v>
      </c>
    </row>
    <row r="38" spans="1:5" ht="42">
      <c r="A38" s="3" t="s">
        <v>11</v>
      </c>
      <c r="B38" s="4" t="s">
        <v>280</v>
      </c>
      <c r="C38" s="4" t="s">
        <v>282</v>
      </c>
      <c r="D38" s="4" t="s">
        <v>283</v>
      </c>
      <c r="E38" s="4" t="s">
        <v>284</v>
      </c>
    </row>
    <row r="39" spans="1:5" ht="28.5">
      <c r="A39" s="3" t="s">
        <v>19</v>
      </c>
      <c r="B39" s="4" t="s">
        <v>288</v>
      </c>
      <c r="C39" s="4" t="s">
        <v>290</v>
      </c>
      <c r="D39" s="4" t="s">
        <v>291</v>
      </c>
      <c r="E39" s="4" t="s">
        <v>292</v>
      </c>
    </row>
    <row r="40" spans="1:5" ht="55.5">
      <c r="A40" s="3" t="s">
        <v>293</v>
      </c>
      <c r="B40" s="4"/>
      <c r="C40" s="4"/>
      <c r="D40" s="4"/>
      <c r="E40" s="4"/>
    </row>
    <row r="41" spans="1:5" ht="55.5">
      <c r="A41" s="4" t="s">
        <v>294</v>
      </c>
      <c r="B41" s="4" t="s">
        <v>295</v>
      </c>
      <c r="C41" s="4" t="s">
        <v>295</v>
      </c>
      <c r="D41" s="4" t="s">
        <v>296</v>
      </c>
      <c r="E41" s="4" t="s">
        <v>181</v>
      </c>
    </row>
    <row r="42" spans="1:5" ht="28.5">
      <c r="A42" s="4" t="s">
        <v>297</v>
      </c>
      <c r="B42" s="4" t="s">
        <v>299</v>
      </c>
      <c r="C42" s="4" t="s">
        <v>299</v>
      </c>
      <c r="D42" s="4" t="s">
        <v>301</v>
      </c>
      <c r="E42" s="4" t="s">
        <v>302</v>
      </c>
    </row>
    <row r="43" spans="1:5" ht="28.5">
      <c r="A43" s="4" t="s">
        <v>303</v>
      </c>
      <c r="B43" s="4" t="s">
        <v>304</v>
      </c>
      <c r="C43" s="4" t="s">
        <v>306</v>
      </c>
      <c r="D43" s="4" t="s">
        <v>307</v>
      </c>
      <c r="E43" s="4" t="s">
        <v>308</v>
      </c>
    </row>
    <row r="44" spans="1:5" ht="42">
      <c r="A44" s="4" t="s">
        <v>309</v>
      </c>
      <c r="B44" s="4" t="s">
        <v>312</v>
      </c>
      <c r="C44" s="4" t="s">
        <v>314</v>
      </c>
      <c r="D44" s="4" t="s">
        <v>315</v>
      </c>
      <c r="E44" s="4" t="s">
        <v>316</v>
      </c>
    </row>
    <row r="45" spans="1:5" ht="55.5">
      <c r="A45" s="3" t="s">
        <v>317</v>
      </c>
      <c r="B45" s="4" t="s">
        <v>321</v>
      </c>
      <c r="C45" s="4" t="s">
        <v>323</v>
      </c>
      <c r="D45" s="4" t="s">
        <v>324</v>
      </c>
      <c r="E45" s="4" t="s">
        <v>325</v>
      </c>
    </row>
    <row r="46" spans="1:5" ht="28.5">
      <c r="A46" s="3" t="s">
        <v>13</v>
      </c>
      <c r="B46" s="4" t="s">
        <v>321</v>
      </c>
      <c r="C46" s="4" t="s">
        <v>323</v>
      </c>
      <c r="D46" s="4" t="s">
        <v>324</v>
      </c>
      <c r="E46" s="4" t="s">
        <v>325</v>
      </c>
    </row>
    <row r="47" spans="1:5" ht="42">
      <c r="A47" s="3" t="s">
        <v>326</v>
      </c>
      <c r="B47" s="4" t="s">
        <v>170</v>
      </c>
      <c r="C47" s="4" t="s">
        <v>172</v>
      </c>
      <c r="D47" s="4" t="s">
        <v>173</v>
      </c>
      <c r="E47" s="4" t="s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E25"/>
  <sheetViews>
    <sheetView workbookViewId="0">
      <selection activeCell="F13" sqref="F13"/>
    </sheetView>
  </sheetViews>
  <sheetFormatPr defaultColWidth="56.28515625" defaultRowHeight="15"/>
  <cols>
    <col min="1" max="1" width="37.5703125" bestFit="1" customWidth="1"/>
    <col min="2" max="5" width="14.28515625" bestFit="1" customWidth="1"/>
  </cols>
  <sheetData>
    <row r="1" spans="1:5">
      <c r="A1" s="1" t="s">
        <v>327</v>
      </c>
      <c r="B1" s="2">
        <v>43830</v>
      </c>
      <c r="C1" s="2">
        <v>43465</v>
      </c>
      <c r="D1" s="2">
        <v>43100</v>
      </c>
      <c r="E1" s="2">
        <v>42735</v>
      </c>
    </row>
    <row r="2" spans="1:5">
      <c r="A2" s="3" t="s">
        <v>16</v>
      </c>
      <c r="B2" s="4" t="s">
        <v>331</v>
      </c>
      <c r="C2" s="4" t="s">
        <v>333</v>
      </c>
      <c r="D2" s="4" t="s">
        <v>334</v>
      </c>
      <c r="E2" s="4" t="s">
        <v>290</v>
      </c>
    </row>
    <row r="3" spans="1:5">
      <c r="A3" s="4" t="s">
        <v>335</v>
      </c>
      <c r="B3" s="4" t="s">
        <v>331</v>
      </c>
      <c r="C3" s="4" t="s">
        <v>333</v>
      </c>
      <c r="D3" s="4" t="s">
        <v>334</v>
      </c>
      <c r="E3" s="4" t="s">
        <v>290</v>
      </c>
    </row>
    <row r="4" spans="1:5">
      <c r="A4" s="3" t="s">
        <v>336</v>
      </c>
      <c r="B4" s="4" t="s">
        <v>340</v>
      </c>
      <c r="C4" s="4" t="s">
        <v>342</v>
      </c>
      <c r="D4" s="4" t="s">
        <v>343</v>
      </c>
      <c r="E4" s="4" t="s">
        <v>344</v>
      </c>
    </row>
    <row r="5" spans="1:5">
      <c r="A5" s="4" t="s">
        <v>345</v>
      </c>
      <c r="B5" s="4" t="s">
        <v>349</v>
      </c>
      <c r="C5" s="4" t="s">
        <v>351</v>
      </c>
      <c r="D5" s="4" t="s">
        <v>352</v>
      </c>
      <c r="E5" s="4" t="s">
        <v>353</v>
      </c>
    </row>
    <row r="6" spans="1:5">
      <c r="A6" s="4" t="s">
        <v>354</v>
      </c>
      <c r="B6" s="4" t="s">
        <v>358</v>
      </c>
      <c r="C6" s="4" t="s">
        <v>360</v>
      </c>
      <c r="D6" s="4" t="s">
        <v>361</v>
      </c>
      <c r="E6" s="4" t="s">
        <v>274</v>
      </c>
    </row>
    <row r="7" spans="1:5">
      <c r="A7" s="4" t="s">
        <v>362</v>
      </c>
      <c r="B7" s="4" t="s">
        <v>366</v>
      </c>
      <c r="C7" s="4" t="s">
        <v>368</v>
      </c>
      <c r="D7" s="4" t="s">
        <v>369</v>
      </c>
      <c r="E7" s="4" t="s">
        <v>370</v>
      </c>
    </row>
    <row r="8" spans="1:5">
      <c r="A8" s="4" t="s">
        <v>371</v>
      </c>
      <c r="B8" s="4" t="s">
        <v>375</v>
      </c>
      <c r="C8" s="4" t="s">
        <v>377</v>
      </c>
      <c r="D8" s="4" t="s">
        <v>378</v>
      </c>
      <c r="E8" s="4" t="s">
        <v>379</v>
      </c>
    </row>
    <row r="9" spans="1:5">
      <c r="A9" s="4" t="s">
        <v>380</v>
      </c>
      <c r="B9" s="4" t="s">
        <v>207</v>
      </c>
      <c r="C9" s="4" t="s">
        <v>385</v>
      </c>
      <c r="D9" s="4" t="s">
        <v>386</v>
      </c>
      <c r="E9" s="4" t="s">
        <v>387</v>
      </c>
    </row>
    <row r="10" spans="1:5">
      <c r="A10" s="4" t="s">
        <v>388</v>
      </c>
      <c r="B10" s="4" t="s">
        <v>392</v>
      </c>
      <c r="C10" s="4" t="s">
        <v>394</v>
      </c>
      <c r="D10" s="4" t="s">
        <v>395</v>
      </c>
      <c r="E10" s="4" t="s">
        <v>218</v>
      </c>
    </row>
    <row r="11" spans="1:5">
      <c r="A11" s="4" t="s">
        <v>396</v>
      </c>
      <c r="B11" s="5" t="s">
        <v>52</v>
      </c>
      <c r="C11" s="5" t="s">
        <v>52</v>
      </c>
      <c r="D11" s="5" t="s">
        <v>52</v>
      </c>
      <c r="E11" s="4" t="s">
        <v>398</v>
      </c>
    </row>
    <row r="12" spans="1:5">
      <c r="A12" s="3" t="s">
        <v>399</v>
      </c>
      <c r="B12" s="4"/>
      <c r="C12" s="4"/>
      <c r="D12" s="4"/>
      <c r="E12" s="4"/>
    </row>
    <row r="13" spans="1:5">
      <c r="A13" s="4" t="s">
        <v>400</v>
      </c>
      <c r="B13" s="4" t="s">
        <v>404</v>
      </c>
      <c r="C13" s="4" t="s">
        <v>406</v>
      </c>
      <c r="D13" s="4" t="s">
        <v>407</v>
      </c>
      <c r="E13" s="4" t="s">
        <v>408</v>
      </c>
    </row>
    <row r="14" spans="1:5">
      <c r="A14" s="3" t="s">
        <v>17</v>
      </c>
      <c r="B14" s="4" t="s">
        <v>412</v>
      </c>
      <c r="C14" s="4" t="s">
        <v>414</v>
      </c>
      <c r="D14" s="4" t="s">
        <v>415</v>
      </c>
      <c r="E14" s="4" t="s">
        <v>416</v>
      </c>
    </row>
    <row r="15" spans="1:5">
      <c r="A15" s="4" t="s">
        <v>417</v>
      </c>
      <c r="B15" s="4" t="s">
        <v>421</v>
      </c>
      <c r="C15" s="4" t="s">
        <v>423</v>
      </c>
      <c r="D15" s="4" t="s">
        <v>424</v>
      </c>
      <c r="E15" s="4" t="s">
        <v>425</v>
      </c>
    </row>
    <row r="16" spans="1:5">
      <c r="A16" s="4" t="s">
        <v>426</v>
      </c>
      <c r="B16" s="4" t="s">
        <v>430</v>
      </c>
      <c r="C16" s="4" t="s">
        <v>432</v>
      </c>
      <c r="D16" s="4" t="s">
        <v>433</v>
      </c>
      <c r="E16" s="4" t="s">
        <v>434</v>
      </c>
    </row>
    <row r="17" spans="1:5">
      <c r="A17" s="3" t="s">
        <v>435</v>
      </c>
      <c r="B17" s="4" t="s">
        <v>439</v>
      </c>
      <c r="C17" s="4" t="s">
        <v>441</v>
      </c>
      <c r="D17" s="4" t="s">
        <v>442</v>
      </c>
      <c r="E17" s="4" t="s">
        <v>443</v>
      </c>
    </row>
    <row r="18" spans="1:5">
      <c r="A18" s="4" t="s">
        <v>444</v>
      </c>
      <c r="B18" s="4" t="s">
        <v>448</v>
      </c>
      <c r="C18" s="4" t="s">
        <v>450</v>
      </c>
      <c r="D18" s="4" t="s">
        <v>451</v>
      </c>
      <c r="E18" s="4" t="s">
        <v>452</v>
      </c>
    </row>
    <row r="19" spans="1:5">
      <c r="A19" s="3" t="s">
        <v>10</v>
      </c>
      <c r="B19" s="4" t="s">
        <v>456</v>
      </c>
      <c r="C19" s="4" t="s">
        <v>458</v>
      </c>
      <c r="D19" s="4" t="s">
        <v>459</v>
      </c>
      <c r="E19" s="4" t="s">
        <v>460</v>
      </c>
    </row>
    <row r="20" spans="1:5">
      <c r="A20" s="4" t="s">
        <v>461</v>
      </c>
      <c r="B20" s="4" t="s">
        <v>456</v>
      </c>
      <c r="C20" s="4" t="s">
        <v>458</v>
      </c>
      <c r="D20" s="4" t="s">
        <v>459</v>
      </c>
      <c r="E20" s="4" t="s">
        <v>460</v>
      </c>
    </row>
    <row r="21" spans="1:5">
      <c r="A21" s="4" t="s">
        <v>462</v>
      </c>
      <c r="B21" s="4" t="s">
        <v>466</v>
      </c>
      <c r="C21" s="4" t="s">
        <v>468</v>
      </c>
      <c r="D21" s="4" t="s">
        <v>469</v>
      </c>
      <c r="E21" s="4" t="s">
        <v>470</v>
      </c>
    </row>
    <row r="22" spans="1:5">
      <c r="A22" s="3" t="s">
        <v>471</v>
      </c>
      <c r="B22" s="4"/>
      <c r="C22" s="4"/>
      <c r="D22" s="4"/>
      <c r="E22" s="4"/>
    </row>
    <row r="23" spans="1:5">
      <c r="A23" s="4" t="s">
        <v>472</v>
      </c>
      <c r="B23" s="4">
        <v>0.33</v>
      </c>
      <c r="C23" s="4">
        <v>0.31</v>
      </c>
      <c r="D23" s="4">
        <v>0.13</v>
      </c>
      <c r="E23" s="4">
        <v>0.21</v>
      </c>
    </row>
    <row r="24" spans="1:5">
      <c r="A24" s="4" t="s">
        <v>473</v>
      </c>
      <c r="B24" s="4">
        <v>0.33</v>
      </c>
      <c r="C24" s="4">
        <v>0.31</v>
      </c>
      <c r="D24" s="4">
        <v>0.13</v>
      </c>
      <c r="E24" s="5" t="s">
        <v>52</v>
      </c>
    </row>
    <row r="25" spans="1:5">
      <c r="A25" s="3" t="s">
        <v>474</v>
      </c>
      <c r="B25" s="4" t="s">
        <v>456</v>
      </c>
      <c r="C25" s="4" t="s">
        <v>458</v>
      </c>
      <c r="D25" s="4" t="s">
        <v>459</v>
      </c>
      <c r="E25" s="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Math</vt:lpstr>
      <vt:lpstr>Ratios</vt:lpstr>
      <vt:lpstr>Stock Price</vt:lpstr>
      <vt:lpstr>бухгалтерский баланс Q</vt:lpstr>
      <vt:lpstr>отчет о прибылях Q (2)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2021-01-05T16:32:33Z</dcterms:modified>
  <cp:category/>
  <cp:contentStatus/>
</cp:coreProperties>
</file>