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6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klyukin\Documents\Python Scripts\phd\portfolio\take_home\"/>
    </mc:Choice>
  </mc:AlternateContent>
  <bookViews>
    <workbookView xWindow="0" yWindow="0" windowWidth="28800" windowHeight="12300"/>
  </bookViews>
  <sheets>
    <sheet name="Лист1" sheetId="2" r:id="rId1"/>
    <sheet name="Worksheet" sheetId="1" r:id="rId2"/>
  </sheets>
  <definedNames>
    <definedName name="_xlchart.v1.0" hidden="1">Worksheet!$B$67</definedName>
    <definedName name="_xlchart.v1.1" hidden="1">Worksheet!$B$68:$B$92</definedName>
    <definedName name="_xlchart.v1.10" hidden="1">Worksheet!$C$7</definedName>
    <definedName name="_xlchart.v1.11" hidden="1">Worksheet!$C$8:$C$56</definedName>
    <definedName name="_xlchart.v1.2" hidden="1">Worksheet!$D$67</definedName>
    <definedName name="_xlchart.v1.3" hidden="1">Worksheet!$D$68:$D$92</definedName>
    <definedName name="_xlchart.v1.4" hidden="1">Worksheet!$B$7</definedName>
    <definedName name="_xlchart.v1.5" hidden="1">Worksheet!$B$8:$B$56</definedName>
    <definedName name="_xlchart.v1.6" hidden="1">Worksheet!$D$7</definedName>
    <definedName name="_xlchart.v1.7" hidden="1">Worksheet!$D$8:$D$56</definedName>
    <definedName name="_xlchart.v1.8" hidden="1">Worksheet!$C$67</definedName>
    <definedName name="_xlchart.v1.9" hidden="1">Worksheet!$C$68:$C$92</definedName>
  </definedNames>
  <calcPr calcId="162913"/>
  <pivotCaches>
    <pivotCache cacheId="8" r:id="rId3"/>
  </pivotCaches>
</workbook>
</file>

<file path=xl/calcChain.xml><?xml version="1.0" encoding="utf-8"?>
<calcChain xmlns="http://schemas.openxmlformats.org/spreadsheetml/2006/main">
  <c r="L19" i="2" l="1"/>
  <c r="L20" i="2"/>
  <c r="L21" i="2"/>
  <c r="L22" i="2"/>
  <c r="K19" i="2"/>
  <c r="K20" i="2"/>
  <c r="K21" i="2"/>
  <c r="K22" i="2"/>
  <c r="H39" i="1" l="1"/>
  <c r="I39" i="1"/>
  <c r="G39" i="1"/>
  <c r="H24" i="1" l="1"/>
  <c r="I24" i="1"/>
  <c r="G24" i="1"/>
  <c r="F25" i="1"/>
  <c r="G25" i="1" l="1"/>
  <c r="F40" i="1"/>
  <c r="F26" i="1"/>
  <c r="I40" i="1"/>
  <c r="G40" i="1"/>
  <c r="I25" i="1"/>
  <c r="H25" i="1"/>
  <c r="F27" i="1" l="1"/>
  <c r="F42" i="1" s="1"/>
  <c r="G26" i="1"/>
  <c r="H26" i="1"/>
  <c r="I26" i="1"/>
  <c r="F41" i="1"/>
  <c r="H40" i="1"/>
  <c r="F28" i="1" l="1"/>
  <c r="F43" i="1"/>
  <c r="H27" i="1"/>
  <c r="H42" i="1" s="1"/>
  <c r="G27" i="1"/>
  <c r="I27" i="1"/>
  <c r="I41" i="1"/>
  <c r="G41" i="1"/>
  <c r="H41" i="1"/>
  <c r="F29" i="1" l="1"/>
  <c r="F44" i="1"/>
  <c r="G28" i="1"/>
  <c r="H28" i="1"/>
  <c r="I28" i="1"/>
  <c r="G43" i="1"/>
  <c r="G42" i="1"/>
  <c r="H43" i="1"/>
  <c r="I42" i="1"/>
  <c r="F30" i="1" l="1"/>
  <c r="F45" i="1"/>
  <c r="I29" i="1"/>
  <c r="H29" i="1"/>
  <c r="G29" i="1"/>
  <c r="I43" i="1"/>
  <c r="F31" i="1" l="1"/>
  <c r="F46" i="1"/>
  <c r="G30" i="1"/>
  <c r="H30" i="1"/>
  <c r="H45" i="1" s="1"/>
  <c r="I30" i="1"/>
  <c r="G44" i="1"/>
  <c r="H44" i="1"/>
  <c r="I44" i="1"/>
  <c r="F32" i="1" l="1"/>
  <c r="F47" i="1" s="1"/>
  <c r="G31" i="1"/>
  <c r="H31" i="1"/>
  <c r="I31" i="1"/>
  <c r="I46" i="1" s="1"/>
  <c r="I45" i="1"/>
  <c r="G45" i="1"/>
  <c r="F33" i="1" l="1"/>
  <c r="F48" i="1"/>
  <c r="I32" i="1"/>
  <c r="G32" i="1"/>
  <c r="G47" i="1" s="1"/>
  <c r="H32" i="1"/>
  <c r="H47" i="1" s="1"/>
  <c r="G46" i="1"/>
  <c r="H46" i="1"/>
  <c r="F34" i="1" l="1"/>
  <c r="F49" i="1" s="1"/>
  <c r="G33" i="1"/>
  <c r="H33" i="1"/>
  <c r="I33" i="1"/>
  <c r="G48" i="1"/>
  <c r="I47" i="1"/>
  <c r="F35" i="1" l="1"/>
  <c r="F50" i="1"/>
  <c r="G34" i="1"/>
  <c r="H34" i="1"/>
  <c r="I34" i="1"/>
  <c r="I48" i="1"/>
  <c r="H48" i="1"/>
  <c r="F36" i="1" l="1"/>
  <c r="F51" i="1"/>
  <c r="G35" i="1"/>
  <c r="G50" i="1" s="1"/>
  <c r="H35" i="1"/>
  <c r="I35" i="1"/>
  <c r="H49" i="1"/>
  <c r="G49" i="1"/>
  <c r="I49" i="1"/>
  <c r="F37" i="1" l="1"/>
  <c r="H36" i="1"/>
  <c r="G36" i="1"/>
  <c r="I36" i="1"/>
  <c r="I50" i="1"/>
  <c r="H50" i="1"/>
  <c r="I37" i="1" l="1"/>
  <c r="I52" i="1" s="1"/>
  <c r="G37" i="1"/>
  <c r="H37" i="1"/>
  <c r="G52" i="1"/>
  <c r="F52" i="1"/>
  <c r="G51" i="1"/>
  <c r="H52" i="1"/>
  <c r="H51" i="1"/>
  <c r="I51" i="1"/>
</calcChain>
</file>

<file path=xl/sharedStrings.xml><?xml version="1.0" encoding="utf-8"?>
<sst xmlns="http://schemas.openxmlformats.org/spreadsheetml/2006/main" count="143" uniqueCount="45">
  <si>
    <t>Frank RG</t>
  </si>
  <si>
    <t>Число регистраций автомобилей в месяц</t>
  </si>
  <si>
    <t>Дата</t>
  </si>
  <si>
    <t>Число регистраций в месяц, тыс. штук</t>
  </si>
  <si>
    <t>Число регистраций новых автомобилей в месяц, тыс. штук</t>
  </si>
  <si>
    <t>Число регистраций автомобилей с пробегом в месяц, тыс. штук</t>
  </si>
  <si>
    <t>Источник: Автостат</t>
  </si>
  <si>
    <t>Данные: на 1 февраля 2025 года</t>
  </si>
  <si>
    <t>Ссылка: https://frankrg.com/data-hub/category/car-loans/chart/141421</t>
  </si>
  <si>
    <t>2021</t>
  </si>
  <si>
    <t>2022</t>
  </si>
  <si>
    <t>2023</t>
  </si>
  <si>
    <t>2024</t>
  </si>
  <si>
    <t>Годы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</si>
  <si>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</si>
  <si>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</si>
  <si>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</si>
  <si>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</si>
  <si>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</si>
  <si>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</si>
  <si>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</si>
  <si>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</si>
  <si>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</si>
  <si>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</si>
  <si>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</si>
  <si>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</si>
  <si>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</si>
  <si>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Стд откл от ср знач</t>
  </si>
  <si>
    <t xml:space="preserve"> </t>
  </si>
  <si>
    <t>Доля регистраций новых автомобилей (правая ось)</t>
  </si>
  <si>
    <t>Доля регистраций автомобилей с пробегом (правая ось)</t>
  </si>
  <si>
    <t>Число регистраций в месяц (левая ось)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</si>
  <si>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</si>
  <si>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</si>
  <si>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</si>
  <si>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</si>
  <si>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</si>
  <si>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</si>
  <si>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</si>
  <si>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</si>
  <si>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</si>
  <si>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</si>
  <si>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</si>
  <si>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</si>
  <si>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Кол-во регистраций автомобилей (левая ось)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</si>
</sst>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0\ _₽_-;\-* #,##0.00\ _₽_-;_-* &quot;-&quot;??\ _₽_-;_-@_-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rgb="FFFD8C1C"/>
      </top>
      <bottom style="thin">
        <color rgb="FFFD8C1C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top" wrapText="1"/>
    </xf>
    <xf numFmtId="14" fontId="0" fillId="0" borderId="0" xfId="0" applyNumberFormat="1"/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43" fontId="0" fillId="0" borderId="4" xfId="0" applyNumberFormat="1" applyBorder="1"/>
    <xf numFmtId="43" fontId="0" fillId="0" borderId="2" xfId="0" applyNumberFormat="1" applyBorder="1"/>
    <xf numFmtId="43" fontId="0" fillId="0" borderId="3" xfId="0" applyNumberFormat="1" applyBorder="1"/>
    <xf numFmtId="0" fontId="0" fillId="0" borderId="0" xfId="0" applyFill="1" applyBorder="1" applyAlignment="1"/>
    <xf numFmtId="0" fontId="0" fillId="0" borderId="5" xfId="0" applyFill="1" applyBorder="1" applyAlignment="1"/>
    <xf numFmtId="43" fontId="0" fillId="0" borderId="0" xfId="1" applyFont="1"/>
    <xf numFmtId="43" fontId="0" fillId="2" borderId="0" xfId="1" applyFont="1" applyFill="1"/>
    <xf numFmtId="43" fontId="0" fillId="3" borderId="0" xfId="1" applyFont="1" applyFill="1"/>
    <xf numFmtId="164" fontId="0" fillId="0" borderId="0" xfId="0" applyNumberFormat="1"/>
    <xf numFmtId="1" fontId="0" fillId="0" borderId="0" xfId="0" applyNumberFormat="1"/>
    <xf numFmtId="0" fontId="0" fillId="0" borderId="7" xfId="0" applyBorder="1"/>
    <xf numFmtId="164" fontId="0" fillId="0" borderId="0" xfId="0" applyNumberFormat="1" applyBorder="1"/>
    <xf numFmtId="164" fontId="0" fillId="0" borderId="8" xfId="0" applyNumberFormat="1" applyBorder="1"/>
    <xf numFmtId="0" fontId="0" fillId="0" borderId="9" xfId="0" applyBorder="1"/>
    <xf numFmtId="164" fontId="0" fillId="0" borderId="5" xfId="0" applyNumberFormat="1" applyBorder="1"/>
    <xf numFmtId="164" fontId="0" fillId="0" borderId="10" xfId="0" applyNumberFormat="1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0" xfId="0" applyFill="1" applyBorder="1"/>
    <xf numFmtId="0" fontId="0" fillId="0" borderId="13" xfId="0" applyBorder="1"/>
    <xf numFmtId="14" fontId="0" fillId="0" borderId="2" xfId="0" applyNumberFormat="1" applyBorder="1"/>
    <xf numFmtId="0" fontId="0" fillId="0" borderId="14" xfId="0" applyBorder="1"/>
    <xf numFmtId="14" fontId="0" fillId="0" borderId="15" xfId="0" applyNumberFormat="1" applyBorder="1"/>
    <xf numFmtId="43" fontId="0" fillId="0" borderId="0" xfId="0" applyNumberFormat="1"/>
    <xf numFmtId="0" fontId="0" fillId="0" borderId="17" xfId="0" applyBorder="1"/>
    <xf numFmtId="14" fontId="0" fillId="0" borderId="18" xfId="0" applyNumberFormat="1" applyBorder="1"/>
    <xf numFmtId="43" fontId="0" fillId="0" borderId="19" xfId="0" applyNumberFormat="1" applyBorder="1"/>
    <xf numFmtId="43" fontId="0" fillId="0" borderId="15" xfId="0" applyNumberFormat="1" applyBorder="1"/>
    <xf numFmtId="43" fontId="0" fillId="0" borderId="16" xfId="0" applyNumberFormat="1" applyBorder="1"/>
    <xf numFmtId="43" fontId="0" fillId="0" borderId="18" xfId="0" applyNumberFormat="1" applyBorder="1"/>
    <xf numFmtId="43" fontId="0" fillId="0" borderId="20" xfId="0" applyNumberFormat="1" applyBorder="1"/>
  </cellXfs>
  <cellStyles count="2">
    <cellStyle name="Обычный" xfId="0" builtinId="0"/>
    <cellStyle name="Финансовый" xfId="1" builtinId="3"/>
  </cellStyles>
  <dxfs count="3"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</dxfs>
  <tableStyles count="0" defaultTableStyle="TableStyleMedium9"/>
  <colors>
    <mruColors>
      <color rgb="FF5F5F5F"/>
      <color rgb="FFC1FFC1"/>
      <color rgb="FFF9F3C1"/>
      <color rgb="FFF99E95"/>
      <color rgb="FFF9F3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[Frank RG. Число регистраций автомобилей в месяц (01.02.2025).xlsx]Лист1!Сводная таблица2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"/>
        <c:spPr>
          <a:solidFill>
            <a:schemeClr val="accent1"/>
          </a:solidFill>
          <a:ln w="15875" cap="rnd">
            <a:solidFill>
              <a:srgbClr val="5F5F5F"/>
            </a:solidFill>
            <a:round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7"/>
        <c:spPr>
          <a:solidFill>
            <a:srgbClr val="C1FFC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</c:pivotFmt>
      <c:pivotFmt>
        <c:idx val="10"/>
        <c:spPr>
          <a:solidFill>
            <a:schemeClr val="accent1"/>
          </a:solidFill>
          <a:ln w="15875" cap="rnd">
            <a:solidFill>
              <a:srgbClr val="5F5F5F"/>
            </a:solidFill>
            <a:round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11"/>
        <c:spPr>
          <a:solidFill>
            <a:srgbClr val="F9F3C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rgbClr val="C1FFC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15875" cap="rnd">
            <a:solidFill>
              <a:srgbClr val="5F5F5F"/>
            </a:solidFill>
            <a:round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14"/>
        <c:spPr>
          <a:solidFill>
            <a:srgbClr val="C1FFC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rgbClr val="F9F3C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ln w="28575" cap="rnd">
            <a:solidFill>
              <a:srgbClr val="5F5F5F"/>
            </a:solidFill>
            <a:round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62"/>
        <c:spPr>
          <a:solidFill>
            <a:srgbClr val="C1FFC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rgbClr val="F9F3C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percentStacked"/>
        <c:varyColors val="0"/>
        <c:ser>
          <c:idx val="1"/>
          <c:order val="1"/>
          <c:tx>
            <c:strRef>
              <c:f>Лист1!$D$3</c:f>
              <c:strCache>
                <c:ptCount val="1"/>
                <c:pt idx="0">
                  <c:v>Доля регистраций новых автомобилей (правая ось)</c:v>
                </c:pt>
              </c:strCache>
            </c:strRef>
          </c:tx>
          <c:spPr>
            <a:solidFill>
              <a:srgbClr val="C1FFC1"/>
            </a:solidFill>
            <a:ln>
              <a:noFill/>
            </a:ln>
            <a:effectLst/>
          </c:spPr>
          <c:cat>
            <c:multiLvlStrRef>
              <c:f>Лист1!$A$4:$B$51</c:f>
              <c:multiLvlStrCache>
                <c:ptCount val="48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ноя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</c:v>
                  </c:pt>
                  <c:pt idx="14">
                    <c:v>мар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</c:v>
                  </c:pt>
                  <c:pt idx="18">
                    <c:v>июл</c:v>
                  </c:pt>
                  <c:pt idx="19">
                    <c:v>авг</c:v>
                  </c:pt>
                  <c:pt idx="20">
                    <c:v>сен</c:v>
                  </c:pt>
                  <c:pt idx="21">
                    <c:v>окт</c:v>
                  </c:pt>
                  <c:pt idx="22">
                    <c:v>ноя</c:v>
                  </c:pt>
                  <c:pt idx="23">
                    <c:v>дек</c:v>
                  </c:pt>
                  <c:pt idx="24">
                    <c:v>янв</c:v>
                  </c:pt>
                  <c:pt idx="25">
                    <c:v>фев</c:v>
                  </c:pt>
                  <c:pt idx="26">
                    <c:v>мар</c:v>
                  </c:pt>
                  <c:pt idx="27">
                    <c:v>апр</c:v>
                  </c:pt>
                  <c:pt idx="28">
                    <c:v>май</c:v>
                  </c:pt>
                  <c:pt idx="29">
                    <c:v>июн</c:v>
                  </c:pt>
                  <c:pt idx="30">
                    <c:v>июл</c:v>
                  </c:pt>
                  <c:pt idx="31">
                    <c:v>авг</c:v>
                  </c:pt>
                  <c:pt idx="32">
                    <c:v>сен</c:v>
                  </c:pt>
                  <c:pt idx="33">
                    <c:v>окт</c:v>
                  </c:pt>
                  <c:pt idx="34">
                    <c:v>ноя</c:v>
                  </c:pt>
                  <c:pt idx="35">
                    <c:v>дек</c:v>
                  </c:pt>
                  <c:pt idx="36">
                    <c:v>янв</c:v>
                  </c:pt>
                  <c:pt idx="37">
                    <c:v>фев</c:v>
                  </c:pt>
                  <c:pt idx="38">
                    <c:v>мар</c:v>
                  </c:pt>
                  <c:pt idx="39">
                    <c:v>апр</c:v>
                  </c:pt>
                  <c:pt idx="40">
                    <c:v>май</c:v>
                  </c:pt>
                  <c:pt idx="41">
                    <c:v>июн</c:v>
                  </c:pt>
                  <c:pt idx="42">
                    <c:v>июл</c:v>
                  </c:pt>
                  <c:pt idx="43">
                    <c:v>авг</c:v>
                  </c:pt>
                  <c:pt idx="44">
                    <c:v>сен</c:v>
                  </c:pt>
                  <c:pt idx="45">
                    <c:v>окт</c:v>
                  </c:pt>
                  <c:pt idx="46">
                    <c:v>ноя</c:v>
                  </c:pt>
                  <c:pt idx="47">
                    <c:v>дек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  <c:pt idx="36">
                    <c:v>2024</c:v>
                  </c:pt>
                </c:lvl>
              </c:multiLvlStrCache>
            </c:multiLvlStrRef>
          </c:cat>
          <c:val>
            <c:numRef>
              <c:f>Лист1!$D$4:$D$51</c:f>
              <c:numCache>
                <c:formatCode>_(* #,##0.00_);_(* \(#,##0.00\);_(* "-"??_);_(@_)</c:formatCode>
                <c:ptCount val="48"/>
                <c:pt idx="0">
                  <c:v>97.983000000000004</c:v>
                </c:pt>
                <c:pt idx="1">
                  <c:v>112.56100000000001</c:v>
                </c:pt>
                <c:pt idx="2">
                  <c:v>139.226</c:v>
                </c:pt>
                <c:pt idx="3">
                  <c:v>171.47800000000001</c:v>
                </c:pt>
                <c:pt idx="4">
                  <c:v>127.235</c:v>
                </c:pt>
                <c:pt idx="5">
                  <c:v>145.14599999999999</c:v>
                </c:pt>
                <c:pt idx="6">
                  <c:v>141.48599999999999</c:v>
                </c:pt>
                <c:pt idx="7">
                  <c:v>117.06399999999999</c:v>
                </c:pt>
                <c:pt idx="8">
                  <c:v>112.255</c:v>
                </c:pt>
                <c:pt idx="9">
                  <c:v>117.47</c:v>
                </c:pt>
                <c:pt idx="10">
                  <c:v>100.626</c:v>
                </c:pt>
                <c:pt idx="11">
                  <c:v>133.56200000000001</c:v>
                </c:pt>
                <c:pt idx="12">
                  <c:v>85.93</c:v>
                </c:pt>
                <c:pt idx="13">
                  <c:v>99.108000000000004</c:v>
                </c:pt>
                <c:pt idx="14">
                  <c:v>78.909000000000006</c:v>
                </c:pt>
                <c:pt idx="15">
                  <c:v>27.96</c:v>
                </c:pt>
                <c:pt idx="16">
                  <c:v>27.456</c:v>
                </c:pt>
                <c:pt idx="17">
                  <c:v>32.728999999999999</c:v>
                </c:pt>
                <c:pt idx="18">
                  <c:v>35.58</c:v>
                </c:pt>
                <c:pt idx="19">
                  <c:v>42.59</c:v>
                </c:pt>
                <c:pt idx="20">
                  <c:v>44.398000000000003</c:v>
                </c:pt>
                <c:pt idx="21">
                  <c:v>43.304000000000002</c:v>
                </c:pt>
                <c:pt idx="22">
                  <c:v>51.517000000000003</c:v>
                </c:pt>
                <c:pt idx="23">
                  <c:v>56.750999999999998</c:v>
                </c:pt>
                <c:pt idx="24">
                  <c:v>45.249000000000002</c:v>
                </c:pt>
                <c:pt idx="25">
                  <c:v>56.177</c:v>
                </c:pt>
                <c:pt idx="26">
                  <c:v>70.012</c:v>
                </c:pt>
                <c:pt idx="27">
                  <c:v>75.679000000000002</c:v>
                </c:pt>
                <c:pt idx="28">
                  <c:v>72.203999999999994</c:v>
                </c:pt>
                <c:pt idx="29">
                  <c:v>82.427999999999997</c:v>
                </c:pt>
                <c:pt idx="30">
                  <c:v>95.69</c:v>
                </c:pt>
                <c:pt idx="31">
                  <c:v>109.77200000000001</c:v>
                </c:pt>
                <c:pt idx="32">
                  <c:v>110.404</c:v>
                </c:pt>
                <c:pt idx="33">
                  <c:v>112.295</c:v>
                </c:pt>
                <c:pt idx="34">
                  <c:v>109.749</c:v>
                </c:pt>
                <c:pt idx="35">
                  <c:v>119.474</c:v>
                </c:pt>
                <c:pt idx="36">
                  <c:v>80.239000000000004</c:v>
                </c:pt>
                <c:pt idx="37">
                  <c:v>103.953</c:v>
                </c:pt>
                <c:pt idx="38">
                  <c:v>146.52699999999999</c:v>
                </c:pt>
                <c:pt idx="39">
                  <c:v>137.04900000000001</c:v>
                </c:pt>
                <c:pt idx="40">
                  <c:v>127.178</c:v>
                </c:pt>
                <c:pt idx="41">
                  <c:v>124.39400000000001</c:v>
                </c:pt>
                <c:pt idx="42">
                  <c:v>136.221</c:v>
                </c:pt>
                <c:pt idx="43">
                  <c:v>148.33799999999999</c:v>
                </c:pt>
                <c:pt idx="44">
                  <c:v>150.87899999999999</c:v>
                </c:pt>
                <c:pt idx="45">
                  <c:v>171.179</c:v>
                </c:pt>
                <c:pt idx="46">
                  <c:v>121.884</c:v>
                </c:pt>
                <c:pt idx="47">
                  <c:v>123.431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B3-4796-A172-ED7971B056AF}"/>
            </c:ext>
          </c:extLst>
        </c:ser>
        <c:ser>
          <c:idx val="2"/>
          <c:order val="2"/>
          <c:tx>
            <c:strRef>
              <c:f>Лист1!$E$3</c:f>
              <c:strCache>
                <c:ptCount val="1"/>
                <c:pt idx="0">
                  <c:v>Доля регистраций автомобилей с пробегом (правая ось)</c:v>
                </c:pt>
              </c:strCache>
            </c:strRef>
          </c:tx>
          <c:spPr>
            <a:solidFill>
              <a:srgbClr val="F9F3C1"/>
            </a:solidFill>
            <a:ln>
              <a:noFill/>
            </a:ln>
            <a:effectLst/>
          </c:spPr>
          <c:cat>
            <c:multiLvlStrRef>
              <c:f>Лист1!$A$4:$B$51</c:f>
              <c:multiLvlStrCache>
                <c:ptCount val="48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ноя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</c:v>
                  </c:pt>
                  <c:pt idx="14">
                    <c:v>мар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</c:v>
                  </c:pt>
                  <c:pt idx="18">
                    <c:v>июл</c:v>
                  </c:pt>
                  <c:pt idx="19">
                    <c:v>авг</c:v>
                  </c:pt>
                  <c:pt idx="20">
                    <c:v>сен</c:v>
                  </c:pt>
                  <c:pt idx="21">
                    <c:v>окт</c:v>
                  </c:pt>
                  <c:pt idx="22">
                    <c:v>ноя</c:v>
                  </c:pt>
                  <c:pt idx="23">
                    <c:v>дек</c:v>
                  </c:pt>
                  <c:pt idx="24">
                    <c:v>янв</c:v>
                  </c:pt>
                  <c:pt idx="25">
                    <c:v>фев</c:v>
                  </c:pt>
                  <c:pt idx="26">
                    <c:v>мар</c:v>
                  </c:pt>
                  <c:pt idx="27">
                    <c:v>апр</c:v>
                  </c:pt>
                  <c:pt idx="28">
                    <c:v>май</c:v>
                  </c:pt>
                  <c:pt idx="29">
                    <c:v>июн</c:v>
                  </c:pt>
                  <c:pt idx="30">
                    <c:v>июл</c:v>
                  </c:pt>
                  <c:pt idx="31">
                    <c:v>авг</c:v>
                  </c:pt>
                  <c:pt idx="32">
                    <c:v>сен</c:v>
                  </c:pt>
                  <c:pt idx="33">
                    <c:v>окт</c:v>
                  </c:pt>
                  <c:pt idx="34">
                    <c:v>ноя</c:v>
                  </c:pt>
                  <c:pt idx="35">
                    <c:v>дек</c:v>
                  </c:pt>
                  <c:pt idx="36">
                    <c:v>янв</c:v>
                  </c:pt>
                  <c:pt idx="37">
                    <c:v>фев</c:v>
                  </c:pt>
                  <c:pt idx="38">
                    <c:v>мар</c:v>
                  </c:pt>
                  <c:pt idx="39">
                    <c:v>апр</c:v>
                  </c:pt>
                  <c:pt idx="40">
                    <c:v>май</c:v>
                  </c:pt>
                  <c:pt idx="41">
                    <c:v>июн</c:v>
                  </c:pt>
                  <c:pt idx="42">
                    <c:v>июл</c:v>
                  </c:pt>
                  <c:pt idx="43">
                    <c:v>авг</c:v>
                  </c:pt>
                  <c:pt idx="44">
                    <c:v>сен</c:v>
                  </c:pt>
                  <c:pt idx="45">
                    <c:v>окт</c:v>
                  </c:pt>
                  <c:pt idx="46">
                    <c:v>ноя</c:v>
                  </c:pt>
                  <c:pt idx="47">
                    <c:v>дек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  <c:pt idx="36">
                    <c:v>2024</c:v>
                  </c:pt>
                </c:lvl>
              </c:multiLvlStrCache>
            </c:multiLvlStrRef>
          </c:cat>
          <c:val>
            <c:numRef>
              <c:f>Лист1!$E$4:$E$51</c:f>
              <c:numCache>
                <c:formatCode>_(* #,##0.00_);_(* \(#,##0.00\);_(* "-"??_);_(@_)</c:formatCode>
                <c:ptCount val="48"/>
                <c:pt idx="0">
                  <c:v>365.428</c:v>
                </c:pt>
                <c:pt idx="1">
                  <c:v>403.67899999999997</c:v>
                </c:pt>
                <c:pt idx="2">
                  <c:v>476.298</c:v>
                </c:pt>
                <c:pt idx="3">
                  <c:v>551.45899999999995</c:v>
                </c:pt>
                <c:pt idx="4">
                  <c:v>465.60599999999999</c:v>
                </c:pt>
                <c:pt idx="5">
                  <c:v>520.23400000000004</c:v>
                </c:pt>
                <c:pt idx="6">
                  <c:v>530.303</c:v>
                </c:pt>
                <c:pt idx="7">
                  <c:v>524.32799999999997</c:v>
                </c:pt>
                <c:pt idx="8">
                  <c:v>576.202</c:v>
                </c:pt>
                <c:pt idx="9">
                  <c:v>573.78099999999995</c:v>
                </c:pt>
                <c:pt idx="10">
                  <c:v>491.68400000000003</c:v>
                </c:pt>
                <c:pt idx="11">
                  <c:v>513.33500000000004</c:v>
                </c:pt>
                <c:pt idx="12">
                  <c:v>337.791</c:v>
                </c:pt>
                <c:pt idx="13">
                  <c:v>377.28699999999998</c:v>
                </c:pt>
                <c:pt idx="14">
                  <c:v>424.22399999999999</c:v>
                </c:pt>
                <c:pt idx="15">
                  <c:v>352.34699999999998</c:v>
                </c:pt>
                <c:pt idx="16">
                  <c:v>326.80900000000003</c:v>
                </c:pt>
                <c:pt idx="17">
                  <c:v>398.536</c:v>
                </c:pt>
                <c:pt idx="18">
                  <c:v>430.46800000000002</c:v>
                </c:pt>
                <c:pt idx="19">
                  <c:v>438.89600000000002</c:v>
                </c:pt>
                <c:pt idx="20">
                  <c:v>459.58100000000002</c:v>
                </c:pt>
                <c:pt idx="21">
                  <c:v>437.16500000000002</c:v>
                </c:pt>
                <c:pt idx="22">
                  <c:v>460.30599999999998</c:v>
                </c:pt>
                <c:pt idx="23">
                  <c:v>468.87299999999999</c:v>
                </c:pt>
                <c:pt idx="24">
                  <c:v>361.30200000000002</c:v>
                </c:pt>
                <c:pt idx="25">
                  <c:v>394.51100000000002</c:v>
                </c:pt>
                <c:pt idx="26">
                  <c:v>497.80700000000002</c:v>
                </c:pt>
                <c:pt idx="27">
                  <c:v>495.678</c:v>
                </c:pt>
                <c:pt idx="28">
                  <c:v>502.14299999999997</c:v>
                </c:pt>
                <c:pt idx="29">
                  <c:v>502.09</c:v>
                </c:pt>
                <c:pt idx="30">
                  <c:v>511.78300000000002</c:v>
                </c:pt>
                <c:pt idx="31">
                  <c:v>551.27099999999996</c:v>
                </c:pt>
                <c:pt idx="32">
                  <c:v>509.471</c:v>
                </c:pt>
                <c:pt idx="33">
                  <c:v>489.10599999999999</c:v>
                </c:pt>
                <c:pt idx="34">
                  <c:v>458.07900000000001</c:v>
                </c:pt>
                <c:pt idx="35">
                  <c:v>419.67399999999998</c:v>
                </c:pt>
                <c:pt idx="36">
                  <c:v>324.71600000000001</c:v>
                </c:pt>
                <c:pt idx="37">
                  <c:v>399.41399999999999</c:v>
                </c:pt>
                <c:pt idx="38">
                  <c:v>502.10300000000001</c:v>
                </c:pt>
                <c:pt idx="39">
                  <c:v>509.529</c:v>
                </c:pt>
                <c:pt idx="40">
                  <c:v>512.87900000000002</c:v>
                </c:pt>
                <c:pt idx="41">
                  <c:v>499.61799999999999</c:v>
                </c:pt>
                <c:pt idx="42">
                  <c:v>546.23900000000003</c:v>
                </c:pt>
                <c:pt idx="43">
                  <c:v>560.03300000000002</c:v>
                </c:pt>
                <c:pt idx="44">
                  <c:v>529.44000000000005</c:v>
                </c:pt>
                <c:pt idx="45">
                  <c:v>605.32100000000003</c:v>
                </c:pt>
                <c:pt idx="46">
                  <c:v>524.45399999999995</c:v>
                </c:pt>
                <c:pt idx="47">
                  <c:v>522.89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B3-4796-A172-ED7971B05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676704"/>
        <c:axId val="1473693760"/>
      </c:areaChart>
      <c:lineChart>
        <c:grouping val="standard"/>
        <c:varyColors val="0"/>
        <c:ser>
          <c:idx val="0"/>
          <c:order val="0"/>
          <c:tx>
            <c:strRef>
              <c:f>Лист1!$C$3</c:f>
              <c:strCache>
                <c:ptCount val="1"/>
                <c:pt idx="0">
                  <c:v>Кол-во регистраций автомобилей (левая ось)</c:v>
                </c:pt>
              </c:strCache>
            </c:strRef>
          </c:tx>
          <c:spPr>
            <a:ln w="28575" cap="rnd">
              <a:solidFill>
                <a:srgbClr val="5F5F5F"/>
              </a:solidFill>
              <a:round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multiLvlStrRef>
              <c:f>Лист1!$A$4:$B$51</c:f>
              <c:multiLvlStrCache>
                <c:ptCount val="48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ноя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</c:v>
                  </c:pt>
                  <c:pt idx="14">
                    <c:v>мар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</c:v>
                  </c:pt>
                  <c:pt idx="18">
                    <c:v>июл</c:v>
                  </c:pt>
                  <c:pt idx="19">
                    <c:v>авг</c:v>
                  </c:pt>
                  <c:pt idx="20">
                    <c:v>сен</c:v>
                  </c:pt>
                  <c:pt idx="21">
                    <c:v>окт</c:v>
                  </c:pt>
                  <c:pt idx="22">
                    <c:v>ноя</c:v>
                  </c:pt>
                  <c:pt idx="23">
                    <c:v>дек</c:v>
                  </c:pt>
                  <c:pt idx="24">
                    <c:v>янв</c:v>
                  </c:pt>
                  <c:pt idx="25">
                    <c:v>фев</c:v>
                  </c:pt>
                  <c:pt idx="26">
                    <c:v>мар</c:v>
                  </c:pt>
                  <c:pt idx="27">
                    <c:v>апр</c:v>
                  </c:pt>
                  <c:pt idx="28">
                    <c:v>май</c:v>
                  </c:pt>
                  <c:pt idx="29">
                    <c:v>июн</c:v>
                  </c:pt>
                  <c:pt idx="30">
                    <c:v>июл</c:v>
                  </c:pt>
                  <c:pt idx="31">
                    <c:v>авг</c:v>
                  </c:pt>
                  <c:pt idx="32">
                    <c:v>сен</c:v>
                  </c:pt>
                  <c:pt idx="33">
                    <c:v>окт</c:v>
                  </c:pt>
                  <c:pt idx="34">
                    <c:v>ноя</c:v>
                  </c:pt>
                  <c:pt idx="35">
                    <c:v>дек</c:v>
                  </c:pt>
                  <c:pt idx="36">
                    <c:v>янв</c:v>
                  </c:pt>
                  <c:pt idx="37">
                    <c:v>фев</c:v>
                  </c:pt>
                  <c:pt idx="38">
                    <c:v>мар</c:v>
                  </c:pt>
                  <c:pt idx="39">
                    <c:v>апр</c:v>
                  </c:pt>
                  <c:pt idx="40">
                    <c:v>май</c:v>
                  </c:pt>
                  <c:pt idx="41">
                    <c:v>июн</c:v>
                  </c:pt>
                  <c:pt idx="42">
                    <c:v>июл</c:v>
                  </c:pt>
                  <c:pt idx="43">
                    <c:v>авг</c:v>
                  </c:pt>
                  <c:pt idx="44">
                    <c:v>сен</c:v>
                  </c:pt>
                  <c:pt idx="45">
                    <c:v>окт</c:v>
                  </c:pt>
                  <c:pt idx="46">
                    <c:v>ноя</c:v>
                  </c:pt>
                  <c:pt idx="47">
                    <c:v>дек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  <c:pt idx="36">
                    <c:v>2024</c:v>
                  </c:pt>
                </c:lvl>
              </c:multiLvlStrCache>
            </c:multiLvlStrRef>
          </c:cat>
          <c:val>
            <c:numRef>
              <c:f>Лист1!$C$4:$C$51</c:f>
              <c:numCache>
                <c:formatCode>_(* #,##0.00_);_(* \(#,##0.00\);_(* "-"??_);_(@_)</c:formatCode>
                <c:ptCount val="48"/>
                <c:pt idx="0">
                  <c:v>463.411</c:v>
                </c:pt>
                <c:pt idx="1">
                  <c:v>516.24</c:v>
                </c:pt>
                <c:pt idx="2">
                  <c:v>615.524</c:v>
                </c:pt>
                <c:pt idx="3">
                  <c:v>722.93700000000001</c:v>
                </c:pt>
                <c:pt idx="4">
                  <c:v>592.84100000000001</c:v>
                </c:pt>
                <c:pt idx="5">
                  <c:v>665.38</c:v>
                </c:pt>
                <c:pt idx="6">
                  <c:v>671.78899999999999</c:v>
                </c:pt>
                <c:pt idx="7">
                  <c:v>641.39200000000005</c:v>
                </c:pt>
                <c:pt idx="8">
                  <c:v>688.45699999999999</c:v>
                </c:pt>
                <c:pt idx="9">
                  <c:v>691.25099999999998</c:v>
                </c:pt>
                <c:pt idx="10">
                  <c:v>592.30999999999995</c:v>
                </c:pt>
                <c:pt idx="11">
                  <c:v>646.89700000000005</c:v>
                </c:pt>
                <c:pt idx="12">
                  <c:v>423.721</c:v>
                </c:pt>
                <c:pt idx="13">
                  <c:v>476.39499999999998</c:v>
                </c:pt>
                <c:pt idx="14">
                  <c:v>503.13299999999998</c:v>
                </c:pt>
                <c:pt idx="15">
                  <c:v>380.30700000000002</c:v>
                </c:pt>
                <c:pt idx="16">
                  <c:v>354.26499999999999</c:v>
                </c:pt>
                <c:pt idx="17">
                  <c:v>431.26499999999999</c:v>
                </c:pt>
                <c:pt idx="18">
                  <c:v>466.048</c:v>
                </c:pt>
                <c:pt idx="19">
                  <c:v>481.48599999999999</c:v>
                </c:pt>
                <c:pt idx="20">
                  <c:v>503.97899999999998</c:v>
                </c:pt>
                <c:pt idx="21">
                  <c:v>480.46899999999999</c:v>
                </c:pt>
                <c:pt idx="22">
                  <c:v>511.82299999999998</c:v>
                </c:pt>
                <c:pt idx="23">
                  <c:v>525.62400000000002</c:v>
                </c:pt>
                <c:pt idx="24">
                  <c:v>406.55099999999999</c:v>
                </c:pt>
                <c:pt idx="25">
                  <c:v>450.68799999999999</c:v>
                </c:pt>
                <c:pt idx="26">
                  <c:v>567.81899999999996</c:v>
                </c:pt>
                <c:pt idx="27">
                  <c:v>571.35699999999997</c:v>
                </c:pt>
                <c:pt idx="28">
                  <c:v>574.34699999999998</c:v>
                </c:pt>
                <c:pt idx="29">
                  <c:v>584.51800000000003</c:v>
                </c:pt>
                <c:pt idx="30">
                  <c:v>607.47299999999996</c:v>
                </c:pt>
                <c:pt idx="31">
                  <c:v>661.04300000000001</c:v>
                </c:pt>
                <c:pt idx="32">
                  <c:v>619.875</c:v>
                </c:pt>
                <c:pt idx="33">
                  <c:v>601.40099999999995</c:v>
                </c:pt>
                <c:pt idx="34">
                  <c:v>567.82799999999997</c:v>
                </c:pt>
                <c:pt idx="35">
                  <c:v>539.14800000000002</c:v>
                </c:pt>
                <c:pt idx="36">
                  <c:v>404.95499999999998</c:v>
                </c:pt>
                <c:pt idx="37">
                  <c:v>503.36700000000002</c:v>
                </c:pt>
                <c:pt idx="38">
                  <c:v>648.63</c:v>
                </c:pt>
                <c:pt idx="39">
                  <c:v>646.57799999999997</c:v>
                </c:pt>
                <c:pt idx="40">
                  <c:v>640.05700000000002</c:v>
                </c:pt>
                <c:pt idx="41">
                  <c:v>624.01199999999994</c:v>
                </c:pt>
                <c:pt idx="42">
                  <c:v>682.46</c:v>
                </c:pt>
                <c:pt idx="43">
                  <c:v>708.37099999999998</c:v>
                </c:pt>
                <c:pt idx="44">
                  <c:v>680.31899999999996</c:v>
                </c:pt>
                <c:pt idx="45">
                  <c:v>776.5</c:v>
                </c:pt>
                <c:pt idx="46">
                  <c:v>646.33799999999997</c:v>
                </c:pt>
                <c:pt idx="47">
                  <c:v>646.32100000000003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3-4796-A172-ED7971B05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924847"/>
        <c:axId val="1615914447"/>
      </c:lineChart>
      <c:valAx>
        <c:axId val="1615914447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5924847"/>
        <c:crosses val="max"/>
        <c:crossBetween val="between"/>
      </c:valAx>
      <c:catAx>
        <c:axId val="16159248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5914447"/>
        <c:crosses val="autoZero"/>
        <c:auto val="1"/>
        <c:lblAlgn val="ctr"/>
        <c:lblOffset val="100"/>
        <c:noMultiLvlLbl val="0"/>
      </c:catAx>
      <c:valAx>
        <c:axId val="147369376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3676704"/>
        <c:crosses val="autoZero"/>
        <c:crossBetween val="between"/>
      </c:valAx>
      <c:catAx>
        <c:axId val="147367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3693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326967053543677"/>
          <c:y val="0.78876479959655699"/>
          <c:w val="0.71255361001339146"/>
          <c:h val="0.17112012745131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Worksheet!$G$39</c:f>
              <c:strCache>
                <c:ptCount val="1"/>
                <c:pt idx="0">
                  <c:v> Число регистраций в месяц, тыс. штук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Worksheet!$F$40:$F$52</c:f>
              <c:strCache>
                <c:ptCount val="13"/>
                <c:pt idx="0">
                  <c:v>3,25 до 2,75</c:v>
                </c:pt>
                <c:pt idx="1">
                  <c:v>2,75 до 2,25</c:v>
                </c:pt>
                <c:pt idx="2">
                  <c:v>2,25 до 1,75</c:v>
                </c:pt>
                <c:pt idx="3">
                  <c:v>1,75 до 1,25</c:v>
                </c:pt>
                <c:pt idx="4">
                  <c:v>1,25 до 0,75</c:v>
                </c:pt>
                <c:pt idx="5">
                  <c:v>0,75 до 0,25</c:v>
                </c:pt>
                <c:pt idx="6">
                  <c:v>0,25 до -0,25</c:v>
                </c:pt>
                <c:pt idx="7">
                  <c:v>-0,25 до -0,75</c:v>
                </c:pt>
                <c:pt idx="8">
                  <c:v>-0,75 до -1,25</c:v>
                </c:pt>
                <c:pt idx="9">
                  <c:v>-1,25 до -1,75</c:v>
                </c:pt>
                <c:pt idx="10">
                  <c:v>-1,75 до -2,25</c:v>
                </c:pt>
                <c:pt idx="11">
                  <c:v>-2,25 до -2,75</c:v>
                </c:pt>
                <c:pt idx="12">
                  <c:v>-2,75 до -3,25</c:v>
                </c:pt>
              </c:strCache>
            </c:strRef>
          </c:cat>
          <c:val>
            <c:numRef>
              <c:f>Worksheet!$G$40:$G$52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12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BD-44D3-90D8-2A42E98B536D}"/>
            </c:ext>
          </c:extLst>
        </c:ser>
        <c:ser>
          <c:idx val="1"/>
          <c:order val="1"/>
          <c:tx>
            <c:strRef>
              <c:f>Worksheet!$H$39</c:f>
              <c:strCache>
                <c:ptCount val="1"/>
                <c:pt idx="0">
                  <c:v> Число регистраций новых автомобилей в месяц, тыс. штук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Worksheet!$F$40:$F$52</c:f>
              <c:strCache>
                <c:ptCount val="13"/>
                <c:pt idx="0">
                  <c:v>3,25 до 2,75</c:v>
                </c:pt>
                <c:pt idx="1">
                  <c:v>2,75 до 2,25</c:v>
                </c:pt>
                <c:pt idx="2">
                  <c:v>2,25 до 1,75</c:v>
                </c:pt>
                <c:pt idx="3">
                  <c:v>1,75 до 1,25</c:v>
                </c:pt>
                <c:pt idx="4">
                  <c:v>1,25 до 0,75</c:v>
                </c:pt>
                <c:pt idx="5">
                  <c:v>0,75 до 0,25</c:v>
                </c:pt>
                <c:pt idx="6">
                  <c:v>0,25 до -0,25</c:v>
                </c:pt>
                <c:pt idx="7">
                  <c:v>-0,25 до -0,75</c:v>
                </c:pt>
                <c:pt idx="8">
                  <c:v>-0,75 до -1,25</c:v>
                </c:pt>
                <c:pt idx="9">
                  <c:v>-1,25 до -1,75</c:v>
                </c:pt>
                <c:pt idx="10">
                  <c:v>-1,75 до -2,25</c:v>
                </c:pt>
                <c:pt idx="11">
                  <c:v>-2,25 до -2,75</c:v>
                </c:pt>
                <c:pt idx="12">
                  <c:v>-2,75 до -3,25</c:v>
                </c:pt>
              </c:strCache>
            </c:strRef>
          </c:cat>
          <c:val>
            <c:numRef>
              <c:f>Worksheet!$H$40:$H$52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7</c:v>
                </c:pt>
                <c:pt idx="5">
                  <c:v>14</c:v>
                </c:pt>
                <c:pt idx="6">
                  <c:v>5</c:v>
                </c:pt>
                <c:pt idx="7">
                  <c:v>8</c:v>
                </c:pt>
                <c:pt idx="8">
                  <c:v>3</c:v>
                </c:pt>
                <c:pt idx="9">
                  <c:v>6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BD-44D3-90D8-2A42E98B536D}"/>
            </c:ext>
          </c:extLst>
        </c:ser>
        <c:ser>
          <c:idx val="2"/>
          <c:order val="2"/>
          <c:tx>
            <c:strRef>
              <c:f>Worksheet!$I$39</c:f>
              <c:strCache>
                <c:ptCount val="1"/>
                <c:pt idx="0">
                  <c:v> Число регистраций автомобилей с пробегом в месяц, тыс. штук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Worksheet!$F$40:$F$52</c:f>
              <c:strCache>
                <c:ptCount val="13"/>
                <c:pt idx="0">
                  <c:v>3,25 до 2,75</c:v>
                </c:pt>
                <c:pt idx="1">
                  <c:v>2,75 до 2,25</c:v>
                </c:pt>
                <c:pt idx="2">
                  <c:v>2,25 до 1,75</c:v>
                </c:pt>
                <c:pt idx="3">
                  <c:v>1,75 до 1,25</c:v>
                </c:pt>
                <c:pt idx="4">
                  <c:v>1,25 до 0,75</c:v>
                </c:pt>
                <c:pt idx="5">
                  <c:v>0,75 до 0,25</c:v>
                </c:pt>
                <c:pt idx="6">
                  <c:v>0,25 до -0,25</c:v>
                </c:pt>
                <c:pt idx="7">
                  <c:v>-0,25 до -0,75</c:v>
                </c:pt>
                <c:pt idx="8">
                  <c:v>-0,75 до -1,25</c:v>
                </c:pt>
                <c:pt idx="9">
                  <c:v>-1,25 до -1,75</c:v>
                </c:pt>
                <c:pt idx="10">
                  <c:v>-1,75 до -2,25</c:v>
                </c:pt>
                <c:pt idx="11">
                  <c:v>-2,25 до -2,75</c:v>
                </c:pt>
                <c:pt idx="12">
                  <c:v>-2,75 до -3,25</c:v>
                </c:pt>
              </c:strCache>
            </c:strRef>
          </c:cat>
          <c:val>
            <c:numRef>
              <c:f>Worksheet!$I$40:$I$52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7</c:v>
                </c:pt>
                <c:pt idx="5">
                  <c:v>15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BD-44D3-90D8-2A42E98B5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6573168"/>
        <c:axId val="1476569840"/>
      </c:barChart>
      <c:catAx>
        <c:axId val="147657316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5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6569840"/>
        <c:crosses val="autoZero"/>
        <c:auto val="1"/>
        <c:lblAlgn val="ctr"/>
        <c:lblOffset val="100"/>
        <c:noMultiLvlLbl val="0"/>
      </c:catAx>
      <c:valAx>
        <c:axId val="147656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657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Worksheet!$C$7</c:f>
              <c:strCache>
                <c:ptCount val="1"/>
                <c:pt idx="0">
                  <c:v>Число регистраций новых автомобилей в месяц, тыс. штук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Worksheet!$A$8:$A$56</c:f>
              <c:numCache>
                <c:formatCode>m/d/yyyy</c:formatCode>
                <c:ptCount val="49"/>
                <c:pt idx="0">
                  <c:v>44227</c:v>
                </c:pt>
                <c:pt idx="1">
                  <c:v>44255</c:v>
                </c:pt>
                <c:pt idx="2">
                  <c:v>44286</c:v>
                </c:pt>
                <c:pt idx="3">
                  <c:v>44316</c:v>
                </c:pt>
                <c:pt idx="4">
                  <c:v>44347</c:v>
                </c:pt>
                <c:pt idx="5">
                  <c:v>44377</c:v>
                </c:pt>
                <c:pt idx="6">
                  <c:v>44408</c:v>
                </c:pt>
                <c:pt idx="7">
                  <c:v>44439</c:v>
                </c:pt>
                <c:pt idx="8">
                  <c:v>44469</c:v>
                </c:pt>
                <c:pt idx="9">
                  <c:v>44500</c:v>
                </c:pt>
                <c:pt idx="10">
                  <c:v>44530</c:v>
                </c:pt>
                <c:pt idx="11">
                  <c:v>44561</c:v>
                </c:pt>
                <c:pt idx="12">
                  <c:v>44592</c:v>
                </c:pt>
                <c:pt idx="13">
                  <c:v>44620</c:v>
                </c:pt>
                <c:pt idx="14">
                  <c:v>44651</c:v>
                </c:pt>
                <c:pt idx="15">
                  <c:v>44681</c:v>
                </c:pt>
                <c:pt idx="16">
                  <c:v>44712</c:v>
                </c:pt>
                <c:pt idx="17">
                  <c:v>44742</c:v>
                </c:pt>
                <c:pt idx="18">
                  <c:v>44773</c:v>
                </c:pt>
                <c:pt idx="19">
                  <c:v>44804</c:v>
                </c:pt>
                <c:pt idx="20">
                  <c:v>44834</c:v>
                </c:pt>
                <c:pt idx="21">
                  <c:v>44865</c:v>
                </c:pt>
                <c:pt idx="22">
                  <c:v>44895</c:v>
                </c:pt>
                <c:pt idx="23">
                  <c:v>44926</c:v>
                </c:pt>
                <c:pt idx="24">
                  <c:v>44957</c:v>
                </c:pt>
                <c:pt idx="25">
                  <c:v>44985</c:v>
                </c:pt>
                <c:pt idx="26">
                  <c:v>45016</c:v>
                </c:pt>
                <c:pt idx="27">
                  <c:v>45046</c:v>
                </c:pt>
                <c:pt idx="28">
                  <c:v>45077</c:v>
                </c:pt>
                <c:pt idx="29">
                  <c:v>45107</c:v>
                </c:pt>
                <c:pt idx="30">
                  <c:v>45138</c:v>
                </c:pt>
                <c:pt idx="31">
                  <c:v>45169</c:v>
                </c:pt>
                <c:pt idx="32">
                  <c:v>45199</c:v>
                </c:pt>
                <c:pt idx="33">
                  <c:v>45230</c:v>
                </c:pt>
                <c:pt idx="34">
                  <c:v>45260</c:v>
                </c:pt>
                <c:pt idx="35">
                  <c:v>45291</c:v>
                </c:pt>
                <c:pt idx="36">
                  <c:v>45322</c:v>
                </c:pt>
                <c:pt idx="37">
                  <c:v>45351</c:v>
                </c:pt>
                <c:pt idx="38">
                  <c:v>45382</c:v>
                </c:pt>
                <c:pt idx="39">
                  <c:v>45412</c:v>
                </c:pt>
                <c:pt idx="40">
                  <c:v>45443</c:v>
                </c:pt>
                <c:pt idx="41">
                  <c:v>45473</c:v>
                </c:pt>
                <c:pt idx="42">
                  <c:v>45504</c:v>
                </c:pt>
                <c:pt idx="43">
                  <c:v>45535</c:v>
                </c:pt>
                <c:pt idx="44">
                  <c:v>45565</c:v>
                </c:pt>
                <c:pt idx="45">
                  <c:v>45596</c:v>
                </c:pt>
                <c:pt idx="46">
                  <c:v>45626</c:v>
                </c:pt>
                <c:pt idx="47">
                  <c:v>45657</c:v>
                </c:pt>
                <c:pt idx="48">
                  <c:v>45688</c:v>
                </c:pt>
              </c:numCache>
            </c:numRef>
          </c:cat>
          <c:val>
            <c:numRef>
              <c:f>Worksheet!$C$8:$C$56</c:f>
              <c:numCache>
                <c:formatCode>General</c:formatCode>
                <c:ptCount val="49"/>
                <c:pt idx="0">
                  <c:v>97.983000000000004</c:v>
                </c:pt>
                <c:pt idx="1">
                  <c:v>112.56100000000001</c:v>
                </c:pt>
                <c:pt idx="2">
                  <c:v>139.226</c:v>
                </c:pt>
                <c:pt idx="3">
                  <c:v>171.47800000000001</c:v>
                </c:pt>
                <c:pt idx="4">
                  <c:v>127.235</c:v>
                </c:pt>
                <c:pt idx="5">
                  <c:v>145.14599999999999</c:v>
                </c:pt>
                <c:pt idx="6">
                  <c:v>141.48599999999999</c:v>
                </c:pt>
                <c:pt idx="7">
                  <c:v>117.06399999999999</c:v>
                </c:pt>
                <c:pt idx="8">
                  <c:v>112.255</c:v>
                </c:pt>
                <c:pt idx="9">
                  <c:v>117.47</c:v>
                </c:pt>
                <c:pt idx="10">
                  <c:v>100.626</c:v>
                </c:pt>
                <c:pt idx="11">
                  <c:v>133.56200000000001</c:v>
                </c:pt>
                <c:pt idx="12">
                  <c:v>85.93</c:v>
                </c:pt>
                <c:pt idx="13">
                  <c:v>99.108000000000004</c:v>
                </c:pt>
                <c:pt idx="14">
                  <c:v>78.909000000000006</c:v>
                </c:pt>
                <c:pt idx="15">
                  <c:v>27.96</c:v>
                </c:pt>
                <c:pt idx="16">
                  <c:v>27.456</c:v>
                </c:pt>
                <c:pt idx="17">
                  <c:v>32.728999999999999</c:v>
                </c:pt>
                <c:pt idx="18">
                  <c:v>35.58</c:v>
                </c:pt>
                <c:pt idx="19">
                  <c:v>42.59</c:v>
                </c:pt>
                <c:pt idx="20">
                  <c:v>44.398000000000003</c:v>
                </c:pt>
                <c:pt idx="21">
                  <c:v>43.304000000000002</c:v>
                </c:pt>
                <c:pt idx="22">
                  <c:v>51.517000000000003</c:v>
                </c:pt>
                <c:pt idx="23">
                  <c:v>56.750999999999998</c:v>
                </c:pt>
                <c:pt idx="24">
                  <c:v>45.249000000000002</c:v>
                </c:pt>
                <c:pt idx="25">
                  <c:v>56.177</c:v>
                </c:pt>
                <c:pt idx="26">
                  <c:v>70.012</c:v>
                </c:pt>
                <c:pt idx="27">
                  <c:v>75.679000000000002</c:v>
                </c:pt>
                <c:pt idx="28">
                  <c:v>72.203999999999994</c:v>
                </c:pt>
                <c:pt idx="29">
                  <c:v>82.427999999999997</c:v>
                </c:pt>
                <c:pt idx="30">
                  <c:v>95.69</c:v>
                </c:pt>
                <c:pt idx="31">
                  <c:v>109.77200000000001</c:v>
                </c:pt>
                <c:pt idx="32">
                  <c:v>110.404</c:v>
                </c:pt>
                <c:pt idx="33">
                  <c:v>112.295</c:v>
                </c:pt>
                <c:pt idx="34">
                  <c:v>109.749</c:v>
                </c:pt>
                <c:pt idx="35">
                  <c:v>119.474</c:v>
                </c:pt>
                <c:pt idx="36">
                  <c:v>80.239000000000004</c:v>
                </c:pt>
                <c:pt idx="37">
                  <c:v>103.953</c:v>
                </c:pt>
                <c:pt idx="38">
                  <c:v>146.52699999999999</c:v>
                </c:pt>
                <c:pt idx="39">
                  <c:v>137.04900000000001</c:v>
                </c:pt>
                <c:pt idx="40">
                  <c:v>127.178</c:v>
                </c:pt>
                <c:pt idx="41">
                  <c:v>124.39400000000001</c:v>
                </c:pt>
                <c:pt idx="42">
                  <c:v>136.221</c:v>
                </c:pt>
                <c:pt idx="43">
                  <c:v>148.33799999999999</c:v>
                </c:pt>
                <c:pt idx="44">
                  <c:v>150.87899999999999</c:v>
                </c:pt>
                <c:pt idx="45">
                  <c:v>171.179</c:v>
                </c:pt>
                <c:pt idx="46">
                  <c:v>121.884</c:v>
                </c:pt>
                <c:pt idx="47">
                  <c:v>123.431</c:v>
                </c:pt>
                <c:pt idx="48">
                  <c:v>89.072000000000003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A3-4380-84EE-DE6BAF664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3874704"/>
        <c:axId val="1323876784"/>
      </c:lineChart>
      <c:dateAx>
        <c:axId val="1323874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3876784"/>
        <c:crosses val="autoZero"/>
        <c:auto val="1"/>
        <c:lblOffset val="100"/>
        <c:baseTimeUnit val="months"/>
      </c:dateAx>
      <c:valAx>
        <c:axId val="13238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387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651A3137-827C-4591-B2AD-EB5B8DBB8B94}">
          <cx:tx>
            <cx:txData>
              <cx:f>_xlchart.v1.4</cx:f>
              <cx:v>Число регистраций в месяц, тыс. штук</cx:v>
            </cx:txData>
          </cx:tx>
          <cx:dataId val="0"/>
          <cx:layoutPr>
            <cx:binning intervalClosed="r">
              <cx:binCount val="13"/>
            </cx:binning>
          </cx:layoutPr>
        </cx:series>
      </cx:plotAreaRegion>
      <cx:axis id="0">
        <cx:catScaling gapWidth="0"/>
        <cx:tickLabels/>
        <cx:numFmt formatCode="# ##0" sourceLinked="0"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ru-RU"/>
          </a:p>
        </cx:txPr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/>
    <cx:plotArea>
      <cx:plotAreaRegion>
        <cx:series layoutId="clusteredColumn" uniqueId="{66DA0E61-5966-4E75-918A-A37CF755154B}">
          <cx:tx>
            <cx:txData>
              <cx:f>_xlchart.v1.10</cx:f>
              <cx:v>Число регистраций новых автомобилей в месяц, тыс. штук</cx:v>
            </cx:txData>
          </cx:tx>
          <cx:dataId val="0"/>
          <cx:layoutPr>
            <cx:binning intervalClosed="r">
              <cx:binCount val="13"/>
            </cx:binning>
          </cx:layoutPr>
        </cx:series>
      </cx:plotAreaRegion>
      <cx:axis id="0">
        <cx:catScaling gapWidth="0"/>
        <cx:tickLabels/>
        <cx:numFmt formatCode="# ##0" sourceLinked="0"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ru-RU"/>
          </a:p>
        </cx:txPr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5B92F3BD-AB3E-4C53-B7FB-4B8CE17CCBFA}">
          <cx:tx>
            <cx:txData>
              <cx:f>_xlchart.v1.6</cx:f>
              <cx:v>Число регистраций автомобилей с пробегом в месяц, тыс. штук</cx:v>
            </cx:txData>
          </cx:tx>
          <cx:dataId val="0"/>
          <cx:layoutPr>
            <cx:binning intervalClosed="r">
              <cx:binCount val="13"/>
            </cx:binning>
          </cx:layoutPr>
        </cx:series>
      </cx:plotAreaRegion>
      <cx:axis id="0">
        <cx:catScaling gapWidth="0"/>
        <cx:tickLabels/>
        <cx:numFmt formatCode="# ##0" sourceLinked="0"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ru-RU"/>
          </a:p>
        </cx:txPr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13971507-4371-4EC1-A998-AD9E2B6DEDBC}">
          <cx:tx>
            <cx:txData>
              <cx:f>_xlchart.v1.0</cx:f>
              <cx:v>Число регистраций в месяц, тыс. штук</cx:v>
            </cx:txData>
          </cx:tx>
          <cx:dataId val="0"/>
          <cx:layoutPr>
            <cx:binning intervalClosed="r">
              <cx:binCount val="13"/>
            </cx:binning>
          </cx:layoutPr>
        </cx:series>
      </cx:plotAreaRegion>
      <cx:axis id="0">
        <cx:catScaling gapWidth="0"/>
        <cx:tickLabels/>
        <cx:numFmt formatCode="# ##0" sourceLinked="0"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/>
    <cx:plotArea>
      <cx:plotAreaRegion>
        <cx:series layoutId="clusteredColumn" uniqueId="{7C268AF0-5FA1-4A03-A332-C4E57278706A}">
          <cx:tx>
            <cx:txData>
              <cx:f>_xlchart.v1.8</cx:f>
              <cx:v>Число регистраций новых автомобилей в месяц, тыс. штук</cx:v>
            </cx:txData>
          </cx:tx>
          <cx:dataId val="0"/>
          <cx:layoutPr>
            <cx:binning intervalClosed="r">
              <cx:binCount val="13"/>
            </cx:binning>
          </cx:layoutPr>
        </cx:series>
      </cx:plotAreaRegion>
      <cx:axis id="0">
        <cx:catScaling gapWidth="0"/>
        <cx:tickLabels/>
        <cx:numFmt formatCode="# ##0" sourceLinked="0"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08D03D9D-2F4A-4460-8F99-83DA3B04E359}">
          <cx:tx>
            <cx:txData>
              <cx:f>_xlchart.v1.2</cx:f>
              <cx:v>Число регистраций автомобилей с пробегом в месяц, тыс. штук</cx:v>
            </cx:txData>
          </cx:tx>
          <cx:dataId val="0"/>
          <cx:layoutPr>
            <cx:binning intervalClosed="r">
              <cx:binCount val="13"/>
            </cx:binning>
          </cx:layoutPr>
        </cx:series>
      </cx:plotAreaRegion>
      <cx:axis id="0">
        <cx:catScaling gapWidth="0"/>
        <cx:tickLabels/>
        <cx:numFmt formatCode="# ##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microsoft.com/office/2014/relationships/chartEx" Target="../charts/chartEx3.xml"/><Relationship Id="rId7" Type="http://schemas.microsoft.com/office/2014/relationships/chartEx" Target="../charts/chartEx6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5.xml"/><Relationship Id="rId5" Type="http://schemas.microsoft.com/office/2014/relationships/chartEx" Target="../charts/chartEx4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8</xdr:row>
      <xdr:rowOff>85725</xdr:rowOff>
    </xdr:from>
    <xdr:to>
      <xdr:col>4</xdr:col>
      <xdr:colOff>1295400</xdr:colOff>
      <xdr:row>31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1</xdr:col>
      <xdr:colOff>2171700</xdr:colOff>
      <xdr:row>24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26</xdr:row>
      <xdr:rowOff>0</xdr:rowOff>
    </xdr:from>
    <xdr:to>
      <xdr:col>2</xdr:col>
      <xdr:colOff>2171700</xdr:colOff>
      <xdr:row>40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43</xdr:row>
      <xdr:rowOff>0</xdr:rowOff>
    </xdr:from>
    <xdr:to>
      <xdr:col>3</xdr:col>
      <xdr:colOff>2171700</xdr:colOff>
      <xdr:row>57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4</xdr:col>
      <xdr:colOff>600074</xdr:colOff>
      <xdr:row>53</xdr:row>
      <xdr:rowOff>66675</xdr:rowOff>
    </xdr:from>
    <xdr:to>
      <xdr:col>9</xdr:col>
      <xdr:colOff>47624</xdr:colOff>
      <xdr:row>66</xdr:row>
      <xdr:rowOff>333375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2381249</xdr:colOff>
      <xdr:row>69</xdr:row>
      <xdr:rowOff>0</xdr:rowOff>
    </xdr:from>
    <xdr:to>
      <xdr:col>1</xdr:col>
      <xdr:colOff>2371725</xdr:colOff>
      <xdr:row>83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Диаграмма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69</xdr:row>
      <xdr:rowOff>0</xdr:rowOff>
    </xdr:from>
    <xdr:to>
      <xdr:col>2</xdr:col>
      <xdr:colOff>2390776</xdr:colOff>
      <xdr:row>83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Диаграмма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3</xdr:col>
      <xdr:colOff>0</xdr:colOff>
      <xdr:row>69</xdr:row>
      <xdr:rowOff>0</xdr:rowOff>
    </xdr:from>
    <xdr:to>
      <xdr:col>3</xdr:col>
      <xdr:colOff>2390776</xdr:colOff>
      <xdr:row>83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Диаграмма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</xdr:col>
      <xdr:colOff>1952625</xdr:colOff>
      <xdr:row>11</xdr:row>
      <xdr:rowOff>114300</xdr:rowOff>
    </xdr:from>
    <xdr:to>
      <xdr:col>5</xdr:col>
      <xdr:colOff>1114425</xdr:colOff>
      <xdr:row>25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Клюкин Борис Денисович" refreshedDate="45722.681102893519" createdVersion="6" refreshedVersion="6" minRefreshableVersion="3" recordCount="49">
  <cacheSource type="worksheet">
    <worksheetSource ref="A7:D56" sheet="Worksheet"/>
  </cacheSource>
  <cacheFields count="6">
    <cacheField name="Дата" numFmtId="14">
      <sharedItems containsSemiMixedTypes="0" containsNonDate="0" containsDate="1" containsString="0" minDate="2021-01-31T00:00:00" maxDate="2025-02-01T00:00:00" count="49">
        <d v="2021-01-31T00:00:00"/>
        <d v="2021-02-28T00:00:00"/>
        <d v="2021-03-31T00:00:00"/>
        <d v="2021-04-30T00:00:00"/>
        <d v="2021-05-31T00:00:00"/>
        <d v="2021-06-30T00:00:00"/>
        <d v="2021-07-31T00:00:00"/>
        <d v="2021-08-31T00:00:00"/>
        <d v="2021-09-30T00:00:00"/>
        <d v="2021-10-31T00:00:00"/>
        <d v="2021-11-30T00:00:00"/>
        <d v="2021-12-31T00:00:00"/>
        <d v="2022-01-31T00:00:00"/>
        <d v="2022-02-28T00:00:00"/>
        <d v="2022-03-31T00:00:00"/>
        <d v="2022-04-30T00:00:00"/>
        <d v="2022-05-31T00:00:00"/>
        <d v="2022-06-30T00:00:00"/>
        <d v="2022-07-31T00:00:00"/>
        <d v="2022-08-31T00:00:00"/>
        <d v="2022-09-30T00:00:00"/>
        <d v="2022-10-31T00:00:00"/>
        <d v="2022-11-30T00:00:00"/>
        <d v="2022-12-31T00:00:00"/>
        <d v="2023-01-31T00:00:00"/>
        <d v="2023-02-28T00:00:00"/>
        <d v="2023-03-31T00:00:00"/>
        <d v="2023-04-30T00:00:00"/>
        <d v="2023-05-31T00:00:00"/>
        <d v="2023-06-30T00:00:00"/>
        <d v="2023-07-31T00:00:00"/>
        <d v="2023-08-31T00:00:00"/>
        <d v="2023-09-30T00:00:00"/>
        <d v="2023-10-31T00:00:00"/>
        <d v="2023-11-30T00:00:00"/>
        <d v="2023-12-31T00:00:00"/>
        <d v="2024-01-31T00:00:00"/>
        <d v="2024-02-29T00:00:00"/>
        <d v="2024-03-31T00:00:00"/>
        <d v="2024-04-30T00:00:00"/>
        <d v="2024-05-31T00:00:00"/>
        <d v="2024-06-30T00:00:00"/>
        <d v="2024-07-31T00:00:00"/>
        <d v="2024-08-31T00:00:00"/>
        <d v="2024-09-30T00:00:00"/>
        <d v="2024-10-31T00:00:00"/>
        <d v="2024-11-30T00:00:00"/>
        <d v="2024-12-31T00:00:00"/>
        <d v="2025-01-31T00:00:00"/>
      </sharedItems>
      <fieldGroup par="5" base="0">
        <rangePr groupBy="months" startDate="2021-01-31T00:00:00" endDate="2025-02-01T00:00:00"/>
        <groupItems count="14">
          <s v="&lt;31.01.2021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2.2025"/>
        </groupItems>
      </fieldGroup>
    </cacheField>
    <cacheField name="Число регистраций в месяц, тыс. штук" numFmtId="0">
      <sharedItems containsSemiMixedTypes="0" containsString="0" containsNumber="1" minValue="354.26499999999999" maxValue="776.5"/>
    </cacheField>
    <cacheField name="Число регистраций новых автомобилей в месяц, тыс. штук" numFmtId="0">
      <sharedItems containsSemiMixedTypes="0" containsString="0" containsNumber="1" minValue="27.456" maxValue="171.47800000000001"/>
    </cacheField>
    <cacheField name="Число регистраций автомобилей с пробегом в месяц, тыс. штук" numFmtId="0">
      <sharedItems containsSemiMixedTypes="0" containsString="0" containsNumber="1" minValue="324.71600000000001" maxValue="605.32100000000003"/>
    </cacheField>
    <cacheField name="Кварталы" numFmtId="0" databaseField="0">
      <fieldGroup base="0">
        <rangePr groupBy="quarters" startDate="2021-01-31T00:00:00" endDate="2025-02-01T00:00:00"/>
        <groupItems count="6">
          <s v="&lt;31.01.2021"/>
          <s v="Кв-л1"/>
          <s v="Кв-л2"/>
          <s v="Кв-л3"/>
          <s v="Кв-л4"/>
          <s v="&gt;01.02.2025"/>
        </groupItems>
      </fieldGroup>
    </cacheField>
    <cacheField name="Годы" numFmtId="0" databaseField="0">
      <fieldGroup base="0">
        <rangePr groupBy="years" startDate="2021-01-31T00:00:00" endDate="2025-02-01T00:00:00"/>
        <groupItems count="7">
          <s v="&lt;31.01.2021"/>
          <s v="2021"/>
          <s v="2022"/>
          <s v="2023"/>
          <s v="2024"/>
          <s v="2025"/>
          <s v="&gt;01.02.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n v="463.411"/>
    <n v="97.983000000000004"/>
    <n v="365.428"/>
  </r>
  <r>
    <x v="1"/>
    <n v="516.24"/>
    <n v="112.56100000000001"/>
    <n v="403.67899999999997"/>
  </r>
  <r>
    <x v="2"/>
    <n v="615.524"/>
    <n v="139.226"/>
    <n v="476.298"/>
  </r>
  <r>
    <x v="3"/>
    <n v="722.93700000000001"/>
    <n v="171.47800000000001"/>
    <n v="551.45899999999995"/>
  </r>
  <r>
    <x v="4"/>
    <n v="592.84100000000001"/>
    <n v="127.235"/>
    <n v="465.60599999999999"/>
  </r>
  <r>
    <x v="5"/>
    <n v="665.38"/>
    <n v="145.14599999999999"/>
    <n v="520.23400000000004"/>
  </r>
  <r>
    <x v="6"/>
    <n v="671.78899999999999"/>
    <n v="141.48599999999999"/>
    <n v="530.303"/>
  </r>
  <r>
    <x v="7"/>
    <n v="641.39200000000005"/>
    <n v="117.06399999999999"/>
    <n v="524.32799999999997"/>
  </r>
  <r>
    <x v="8"/>
    <n v="688.45699999999999"/>
    <n v="112.255"/>
    <n v="576.202"/>
  </r>
  <r>
    <x v="9"/>
    <n v="691.25099999999998"/>
    <n v="117.47"/>
    <n v="573.78099999999995"/>
  </r>
  <r>
    <x v="10"/>
    <n v="592.30999999999995"/>
    <n v="100.626"/>
    <n v="491.68400000000003"/>
  </r>
  <r>
    <x v="11"/>
    <n v="646.89700000000005"/>
    <n v="133.56200000000001"/>
    <n v="513.33500000000004"/>
  </r>
  <r>
    <x v="12"/>
    <n v="423.721"/>
    <n v="85.93"/>
    <n v="337.791"/>
  </r>
  <r>
    <x v="13"/>
    <n v="476.39499999999998"/>
    <n v="99.108000000000004"/>
    <n v="377.28699999999998"/>
  </r>
  <r>
    <x v="14"/>
    <n v="503.13299999999998"/>
    <n v="78.909000000000006"/>
    <n v="424.22399999999999"/>
  </r>
  <r>
    <x v="15"/>
    <n v="380.30700000000002"/>
    <n v="27.96"/>
    <n v="352.34699999999998"/>
  </r>
  <r>
    <x v="16"/>
    <n v="354.26499999999999"/>
    <n v="27.456"/>
    <n v="326.80900000000003"/>
  </r>
  <r>
    <x v="17"/>
    <n v="431.26499999999999"/>
    <n v="32.728999999999999"/>
    <n v="398.536"/>
  </r>
  <r>
    <x v="18"/>
    <n v="466.048"/>
    <n v="35.58"/>
    <n v="430.46800000000002"/>
  </r>
  <r>
    <x v="19"/>
    <n v="481.48599999999999"/>
    <n v="42.59"/>
    <n v="438.89600000000002"/>
  </r>
  <r>
    <x v="20"/>
    <n v="503.97899999999998"/>
    <n v="44.398000000000003"/>
    <n v="459.58100000000002"/>
  </r>
  <r>
    <x v="21"/>
    <n v="480.46899999999999"/>
    <n v="43.304000000000002"/>
    <n v="437.16500000000002"/>
  </r>
  <r>
    <x v="22"/>
    <n v="511.82299999999998"/>
    <n v="51.517000000000003"/>
    <n v="460.30599999999998"/>
  </r>
  <r>
    <x v="23"/>
    <n v="525.62400000000002"/>
    <n v="56.750999999999998"/>
    <n v="468.87299999999999"/>
  </r>
  <r>
    <x v="24"/>
    <n v="406.55099999999999"/>
    <n v="45.249000000000002"/>
    <n v="361.30200000000002"/>
  </r>
  <r>
    <x v="25"/>
    <n v="450.68799999999999"/>
    <n v="56.177"/>
    <n v="394.51100000000002"/>
  </r>
  <r>
    <x v="26"/>
    <n v="567.81899999999996"/>
    <n v="70.012"/>
    <n v="497.80700000000002"/>
  </r>
  <r>
    <x v="27"/>
    <n v="571.35699999999997"/>
    <n v="75.679000000000002"/>
    <n v="495.678"/>
  </r>
  <r>
    <x v="28"/>
    <n v="574.34699999999998"/>
    <n v="72.203999999999994"/>
    <n v="502.14299999999997"/>
  </r>
  <r>
    <x v="29"/>
    <n v="584.51800000000003"/>
    <n v="82.427999999999997"/>
    <n v="502.09"/>
  </r>
  <r>
    <x v="30"/>
    <n v="607.47299999999996"/>
    <n v="95.69"/>
    <n v="511.78300000000002"/>
  </r>
  <r>
    <x v="31"/>
    <n v="661.04300000000001"/>
    <n v="109.77200000000001"/>
    <n v="551.27099999999996"/>
  </r>
  <r>
    <x v="32"/>
    <n v="619.875"/>
    <n v="110.404"/>
    <n v="509.471"/>
  </r>
  <r>
    <x v="33"/>
    <n v="601.40099999999995"/>
    <n v="112.295"/>
    <n v="489.10599999999999"/>
  </r>
  <r>
    <x v="34"/>
    <n v="567.82799999999997"/>
    <n v="109.749"/>
    <n v="458.07900000000001"/>
  </r>
  <r>
    <x v="35"/>
    <n v="539.14800000000002"/>
    <n v="119.474"/>
    <n v="419.67399999999998"/>
  </r>
  <r>
    <x v="36"/>
    <n v="404.95499999999998"/>
    <n v="80.239000000000004"/>
    <n v="324.71600000000001"/>
  </r>
  <r>
    <x v="37"/>
    <n v="503.36700000000002"/>
    <n v="103.953"/>
    <n v="399.41399999999999"/>
  </r>
  <r>
    <x v="38"/>
    <n v="648.63"/>
    <n v="146.52699999999999"/>
    <n v="502.10300000000001"/>
  </r>
  <r>
    <x v="39"/>
    <n v="646.57799999999997"/>
    <n v="137.04900000000001"/>
    <n v="509.529"/>
  </r>
  <r>
    <x v="40"/>
    <n v="640.05700000000002"/>
    <n v="127.178"/>
    <n v="512.87900000000002"/>
  </r>
  <r>
    <x v="41"/>
    <n v="624.01199999999994"/>
    <n v="124.39400000000001"/>
    <n v="499.61799999999999"/>
  </r>
  <r>
    <x v="42"/>
    <n v="682.46"/>
    <n v="136.221"/>
    <n v="546.23900000000003"/>
  </r>
  <r>
    <x v="43"/>
    <n v="708.37099999999998"/>
    <n v="148.33799999999999"/>
    <n v="560.03300000000002"/>
  </r>
  <r>
    <x v="44"/>
    <n v="680.31899999999996"/>
    <n v="150.87899999999999"/>
    <n v="529.44000000000005"/>
  </r>
  <r>
    <x v="45"/>
    <n v="776.5"/>
    <n v="171.179"/>
    <n v="605.32100000000003"/>
  </r>
  <r>
    <x v="46"/>
    <n v="646.33799999999997"/>
    <n v="121.884"/>
    <n v="524.45399999999995"/>
  </r>
  <r>
    <x v="47"/>
    <n v="646.32100000000003"/>
    <n v="123.431"/>
    <n v="522.89"/>
  </r>
  <r>
    <x v="48"/>
    <n v="509.33199999999999"/>
    <n v="89.072000000000003"/>
    <n v="420.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8" dataPosition="0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compact="0" compactData="0" multipleFieldFilters="0" chartFormat="29">
  <location ref="A3:E51" firstHeaderRow="0" firstDataRow="1" firstDataCol="2"/>
  <pivotFields count="6">
    <pivotField axis="axisRow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x="1"/>
        <item x="2"/>
        <item x="3"/>
        <item x="4"/>
        <item x="0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2"/>
        <item x="3"/>
        <item x="4"/>
        <item h="1" x="5"/>
        <item h="1" x="0"/>
        <item h="1" x="6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0"/>
  </rowFields>
  <rowItems count="48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</rowItems>
  <colFields count="1">
    <field x="-2"/>
  </colFields>
  <colItems count="3">
    <i>
      <x/>
    </i>
    <i i="1">
      <x v="1"/>
    </i>
    <i i="2">
      <x v="2"/>
    </i>
  </colItems>
  <dataFields count="3">
    <dataField name="Кол-во регистраций автомобилей (левая ось)" fld="1" baseField="0" baseItem="0"/>
    <dataField name="Доля регистраций новых автомобилей (правая ось)" fld="2" baseField="0" baseItem="0" numFmtId="43"/>
    <dataField name="Доля регистраций автомобилей с пробегом (правая ось)" fld="3" baseField="0" baseItem="0"/>
  </dataFields>
  <formats count="1">
    <format dxfId="2">
      <pivotArea outline="0" collapsedLevelsAreSubtotals="1" fieldPosition="0"/>
    </format>
  </formats>
  <chartFormats count="3">
    <chartFormat chart="0" format="6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51"/>
  <sheetViews>
    <sheetView tabSelected="1" workbookViewId="0">
      <selection activeCell="H13" sqref="H13"/>
    </sheetView>
  </sheetViews>
  <sheetFormatPr defaultRowHeight="15" x14ac:dyDescent="0.25"/>
  <cols>
    <col min="1" max="1" width="54" bestFit="1" customWidth="1"/>
    <col min="2" max="2" width="7.5703125" bestFit="1" customWidth="1"/>
    <col min="3" max="3" width="42.7109375" bestFit="1" customWidth="1"/>
    <col min="4" max="4" width="49.28515625" bestFit="1" customWidth="1"/>
    <col min="5" max="5" width="54" bestFit="1" customWidth="1"/>
    <col min="6" max="50" width="8" customWidth="1"/>
    <col min="51" max="51" width="11.7109375" bestFit="1" customWidth="1"/>
  </cols>
  <sheetData>
    <row r="3" spans="1:5" x14ac:dyDescent="0.25">
      <c r="A3" s="5" t="s">
        <v>13</v>
      </c>
      <c r="B3" s="5" t="s">
        <v>2</v>
      </c>
      <c r="C3" s="4" t="s">
        <v>44</v>
      </c>
      <c r="D3" s="6" t="s">
        <v>29</v>
      </c>
      <c r="E3" s="7" t="s">
        <v>30</v>
      </c>
    </row>
    <row r="4" spans="1:5" x14ac:dyDescent="0.25">
      <c r="A4" s="4" t="s">
        <v>9</v>
      </c>
      <c r="B4" s="29" t="s">
        <v>32</v>
      </c>
      <c r="C4" s="9">
        <v>463.411</v>
      </c>
      <c r="D4" s="10">
        <v>97.983000000000004</v>
      </c>
      <c r="E4" s="8">
        <v>365.428</v>
      </c>
    </row>
    <row r="5" spans="1:5" x14ac:dyDescent="0.25">
      <c r="A5" s="30" t="s">
        <v>9</v>
      </c>
      <c r="B5" s="31" t="s">
        <v>33</v>
      </c>
      <c r="C5" s="36">
        <v>516.24</v>
      </c>
      <c r="D5" s="32">
        <v>112.56100000000001</v>
      </c>
      <c r="E5" s="37">
        <v>403.67899999999997</v>
      </c>
    </row>
    <row r="6" spans="1:5" x14ac:dyDescent="0.25">
      <c r="A6" s="30" t="s">
        <v>9</v>
      </c>
      <c r="B6" s="31" t="s">
        <v>34</v>
      </c>
      <c r="C6" s="36">
        <v>615.524</v>
      </c>
      <c r="D6" s="32">
        <v>139.226</v>
      </c>
      <c r="E6" s="37">
        <v>476.298</v>
      </c>
    </row>
    <row r="7" spans="1:5" x14ac:dyDescent="0.25">
      <c r="A7" s="30" t="s">
        <v>9</v>
      </c>
      <c r="B7" s="31" t="s">
        <v>35</v>
      </c>
      <c r="C7" s="36">
        <v>722.93700000000001</v>
      </c>
      <c r="D7" s="32">
        <v>171.47800000000001</v>
      </c>
      <c r="E7" s="37">
        <v>551.45899999999995</v>
      </c>
    </row>
    <row r="8" spans="1:5" x14ac:dyDescent="0.25">
      <c r="A8" s="30" t="s">
        <v>9</v>
      </c>
      <c r="B8" s="31" t="s">
        <v>36</v>
      </c>
      <c r="C8" s="36">
        <v>592.84100000000001</v>
      </c>
      <c r="D8" s="32">
        <v>127.235</v>
      </c>
      <c r="E8" s="37">
        <v>465.60599999999999</v>
      </c>
    </row>
    <row r="9" spans="1:5" x14ac:dyDescent="0.25">
      <c r="A9" s="30" t="s">
        <v>9</v>
      </c>
      <c r="B9" s="31" t="s">
        <v>37</v>
      </c>
      <c r="C9" s="36">
        <v>665.38</v>
      </c>
      <c r="D9" s="32">
        <v>145.14599999999999</v>
      </c>
      <c r="E9" s="37">
        <v>520.23400000000004</v>
      </c>
    </row>
    <row r="10" spans="1:5" x14ac:dyDescent="0.25">
      <c r="A10" s="30" t="s">
        <v>9</v>
      </c>
      <c r="B10" s="31" t="s">
        <v>38</v>
      </c>
      <c r="C10" s="36">
        <v>671.78899999999999</v>
      </c>
      <c r="D10" s="32">
        <v>141.48599999999999</v>
      </c>
      <c r="E10" s="37">
        <v>530.303</v>
      </c>
    </row>
    <row r="11" spans="1:5" x14ac:dyDescent="0.25">
      <c r="A11" s="30" t="s">
        <v>9</v>
      </c>
      <c r="B11" s="31" t="s">
        <v>39</v>
      </c>
      <c r="C11" s="36">
        <v>641.39200000000005</v>
      </c>
      <c r="D11" s="32">
        <v>117.06399999999999</v>
      </c>
      <c r="E11" s="37">
        <v>524.32799999999997</v>
      </c>
    </row>
    <row r="12" spans="1:5" x14ac:dyDescent="0.25">
      <c r="A12" s="30" t="s">
        <v>9</v>
      </c>
      <c r="B12" s="31" t="s">
        <v>40</v>
      </c>
      <c r="C12" s="36">
        <v>688.45699999999999</v>
      </c>
      <c r="D12" s="32">
        <v>112.255</v>
      </c>
      <c r="E12" s="37">
        <v>576.202</v>
      </c>
    </row>
    <row r="13" spans="1:5" x14ac:dyDescent="0.25">
      <c r="A13" s="30" t="s">
        <v>9</v>
      </c>
      <c r="B13" s="31" t="s">
        <v>41</v>
      </c>
      <c r="C13" s="36">
        <v>691.25099999999998</v>
      </c>
      <c r="D13" s="32">
        <v>117.47</v>
      </c>
      <c r="E13" s="37">
        <v>573.78099999999995</v>
      </c>
    </row>
    <row r="14" spans="1:5" x14ac:dyDescent="0.25">
      <c r="A14" s="30" t="s">
        <v>9</v>
      </c>
      <c r="B14" s="31" t="s">
        <v>42</v>
      </c>
      <c r="C14" s="36">
        <v>592.30999999999995</v>
      </c>
      <c r="D14" s="32">
        <v>100.626</v>
      </c>
      <c r="E14" s="37">
        <v>491.68400000000003</v>
      </c>
    </row>
    <row r="15" spans="1:5" x14ac:dyDescent="0.25">
      <c r="A15" s="30" t="s">
        <v>9</v>
      </c>
      <c r="B15" s="31" t="s">
        <v>43</v>
      </c>
      <c r="C15" s="36">
        <v>646.89700000000005</v>
      </c>
      <c r="D15" s="32">
        <v>133.56200000000001</v>
      </c>
      <c r="E15" s="37">
        <v>513.33500000000004</v>
      </c>
    </row>
    <row r="16" spans="1:5" x14ac:dyDescent="0.25">
      <c r="A16" s="4" t="s">
        <v>10</v>
      </c>
      <c r="B16" s="29" t="s">
        <v>32</v>
      </c>
      <c r="C16" s="9">
        <v>423.721</v>
      </c>
      <c r="D16" s="10">
        <v>85.93</v>
      </c>
      <c r="E16" s="8">
        <v>337.791</v>
      </c>
    </row>
    <row r="17" spans="1:12" x14ac:dyDescent="0.25">
      <c r="A17" s="30" t="s">
        <v>10</v>
      </c>
      <c r="B17" s="31" t="s">
        <v>33</v>
      </c>
      <c r="C17" s="36">
        <v>476.39499999999998</v>
      </c>
      <c r="D17" s="32">
        <v>99.108000000000004</v>
      </c>
      <c r="E17" s="37">
        <v>377.28699999999998</v>
      </c>
    </row>
    <row r="18" spans="1:12" x14ac:dyDescent="0.25">
      <c r="A18" s="30" t="s">
        <v>10</v>
      </c>
      <c r="B18" s="31" t="s">
        <v>34</v>
      </c>
      <c r="C18" s="36">
        <v>503.13299999999998</v>
      </c>
      <c r="D18" s="32">
        <v>78.909000000000006</v>
      </c>
      <c r="E18" s="37">
        <v>424.22399999999999</v>
      </c>
      <c r="G18" s="4" t="s">
        <v>13</v>
      </c>
      <c r="H18" t="s">
        <v>31</v>
      </c>
      <c r="I18" t="s">
        <v>29</v>
      </c>
      <c r="J18" t="s">
        <v>30</v>
      </c>
    </row>
    <row r="19" spans="1:12" x14ac:dyDescent="0.25">
      <c r="A19" s="30" t="s">
        <v>10</v>
      </c>
      <c r="B19" s="31" t="s">
        <v>35</v>
      </c>
      <c r="C19" s="36">
        <v>380.30700000000002</v>
      </c>
      <c r="D19" s="32">
        <v>27.96</v>
      </c>
      <c r="E19" s="37">
        <v>352.34699999999998</v>
      </c>
      <c r="G19" s="4" t="s">
        <v>9</v>
      </c>
      <c r="H19">
        <v>7508.429000000001</v>
      </c>
      <c r="I19">
        <v>1516.0920000000001</v>
      </c>
      <c r="J19">
        <v>5992.3370000000004</v>
      </c>
      <c r="K19">
        <f t="shared" ref="K19:L21" si="0">I19/$H19</f>
        <v>0.20191867033703054</v>
      </c>
      <c r="L19">
        <f t="shared" si="0"/>
        <v>0.79808132966296941</v>
      </c>
    </row>
    <row r="20" spans="1:12" x14ac:dyDescent="0.25">
      <c r="A20" s="30" t="s">
        <v>10</v>
      </c>
      <c r="B20" s="31" t="s">
        <v>36</v>
      </c>
      <c r="C20" s="36">
        <v>354.26499999999999</v>
      </c>
      <c r="D20" s="32">
        <v>27.456</v>
      </c>
      <c r="E20" s="37">
        <v>326.80900000000003</v>
      </c>
      <c r="G20" s="4" t="s">
        <v>10</v>
      </c>
      <c r="H20">
        <v>5538.5149999999994</v>
      </c>
      <c r="I20">
        <v>626.23199999999997</v>
      </c>
      <c r="J20">
        <v>4912.2829999999994</v>
      </c>
      <c r="K20">
        <f t="shared" si="0"/>
        <v>0.11306857524083623</v>
      </c>
      <c r="L20">
        <f t="shared" si="0"/>
        <v>0.88693142475916376</v>
      </c>
    </row>
    <row r="21" spans="1:12" x14ac:dyDescent="0.25">
      <c r="A21" s="30" t="s">
        <v>10</v>
      </c>
      <c r="B21" s="31" t="s">
        <v>37</v>
      </c>
      <c r="C21" s="36">
        <v>431.26499999999999</v>
      </c>
      <c r="D21" s="32">
        <v>32.728999999999999</v>
      </c>
      <c r="E21" s="37">
        <v>398.536</v>
      </c>
      <c r="G21" s="4" t="s">
        <v>11</v>
      </c>
      <c r="H21">
        <v>6752.0479999999998</v>
      </c>
      <c r="I21">
        <v>1059.133</v>
      </c>
      <c r="J21">
        <v>5692.915</v>
      </c>
      <c r="K21">
        <f t="shared" si="0"/>
        <v>0.15686099980331894</v>
      </c>
      <c r="L21">
        <f t="shared" si="0"/>
        <v>0.84313900019668109</v>
      </c>
    </row>
    <row r="22" spans="1:12" x14ac:dyDescent="0.25">
      <c r="A22" s="30" t="s">
        <v>10</v>
      </c>
      <c r="B22" s="31" t="s">
        <v>38</v>
      </c>
      <c r="C22" s="36">
        <v>466.048</v>
      </c>
      <c r="D22" s="32">
        <v>35.58</v>
      </c>
      <c r="E22" s="37">
        <v>430.46800000000002</v>
      </c>
      <c r="G22" s="28" t="s">
        <v>12</v>
      </c>
      <c r="H22">
        <v>7607.9079999999994</v>
      </c>
      <c r="I22">
        <v>1571.2720000000002</v>
      </c>
      <c r="J22">
        <v>6036.6359999999995</v>
      </c>
      <c r="K22">
        <f>I22/$H22</f>
        <v>0.20653141441773484</v>
      </c>
      <c r="L22">
        <f>J22/$H22</f>
        <v>0.79346858558226518</v>
      </c>
    </row>
    <row r="23" spans="1:12" x14ac:dyDescent="0.25">
      <c r="A23" s="30" t="s">
        <v>10</v>
      </c>
      <c r="B23" s="31" t="s">
        <v>39</v>
      </c>
      <c r="C23" s="36">
        <v>481.48599999999999</v>
      </c>
      <c r="D23" s="32">
        <v>42.59</v>
      </c>
      <c r="E23" s="37">
        <v>438.89600000000002</v>
      </c>
    </row>
    <row r="24" spans="1:12" x14ac:dyDescent="0.25">
      <c r="A24" s="30" t="s">
        <v>10</v>
      </c>
      <c r="B24" s="31" t="s">
        <v>40</v>
      </c>
      <c r="C24" s="36">
        <v>503.97899999999998</v>
      </c>
      <c r="D24" s="32">
        <v>44.398000000000003</v>
      </c>
      <c r="E24" s="37">
        <v>459.58100000000002</v>
      </c>
    </row>
    <row r="25" spans="1:12" x14ac:dyDescent="0.25">
      <c r="A25" s="30" t="s">
        <v>10</v>
      </c>
      <c r="B25" s="31" t="s">
        <v>41</v>
      </c>
      <c r="C25" s="36">
        <v>480.46899999999999</v>
      </c>
      <c r="D25" s="32">
        <v>43.304000000000002</v>
      </c>
      <c r="E25" s="37">
        <v>437.16500000000002</v>
      </c>
    </row>
    <row r="26" spans="1:12" x14ac:dyDescent="0.25">
      <c r="A26" s="30" t="s">
        <v>10</v>
      </c>
      <c r="B26" s="31" t="s">
        <v>42</v>
      </c>
      <c r="C26" s="36">
        <v>511.82299999999998</v>
      </c>
      <c r="D26" s="32">
        <v>51.517000000000003</v>
      </c>
      <c r="E26" s="37">
        <v>460.30599999999998</v>
      </c>
    </row>
    <row r="27" spans="1:12" x14ac:dyDescent="0.25">
      <c r="A27" s="30" t="s">
        <v>10</v>
      </c>
      <c r="B27" s="31" t="s">
        <v>43</v>
      </c>
      <c r="C27" s="36">
        <v>525.62400000000002</v>
      </c>
      <c r="D27" s="32">
        <v>56.750999999999998</v>
      </c>
      <c r="E27" s="37">
        <v>468.87299999999999</v>
      </c>
    </row>
    <row r="28" spans="1:12" x14ac:dyDescent="0.25">
      <c r="A28" s="4" t="s">
        <v>11</v>
      </c>
      <c r="B28" s="29" t="s">
        <v>32</v>
      </c>
      <c r="C28" s="9">
        <v>406.55099999999999</v>
      </c>
      <c r="D28" s="10">
        <v>45.249000000000002</v>
      </c>
      <c r="E28" s="8">
        <v>361.30200000000002</v>
      </c>
    </row>
    <row r="29" spans="1:12" x14ac:dyDescent="0.25">
      <c r="A29" s="30" t="s">
        <v>11</v>
      </c>
      <c r="B29" s="31" t="s">
        <v>33</v>
      </c>
      <c r="C29" s="36">
        <v>450.68799999999999</v>
      </c>
      <c r="D29" s="32">
        <v>56.177</v>
      </c>
      <c r="E29" s="37">
        <v>394.51100000000002</v>
      </c>
    </row>
    <row r="30" spans="1:12" x14ac:dyDescent="0.25">
      <c r="A30" s="30" t="s">
        <v>11</v>
      </c>
      <c r="B30" s="31" t="s">
        <v>34</v>
      </c>
      <c r="C30" s="36">
        <v>567.81899999999996</v>
      </c>
      <c r="D30" s="32">
        <v>70.012</v>
      </c>
      <c r="E30" s="37">
        <v>497.80700000000002</v>
      </c>
    </row>
    <row r="31" spans="1:12" x14ac:dyDescent="0.25">
      <c r="A31" s="30" t="s">
        <v>11</v>
      </c>
      <c r="B31" s="31" t="s">
        <v>35</v>
      </c>
      <c r="C31" s="36">
        <v>571.35699999999997</v>
      </c>
      <c r="D31" s="32">
        <v>75.679000000000002</v>
      </c>
      <c r="E31" s="37">
        <v>495.678</v>
      </c>
    </row>
    <row r="32" spans="1:12" x14ac:dyDescent="0.25">
      <c r="A32" s="30" t="s">
        <v>11</v>
      </c>
      <c r="B32" s="31" t="s">
        <v>36</v>
      </c>
      <c r="C32" s="36">
        <v>574.34699999999998</v>
      </c>
      <c r="D32" s="32">
        <v>72.203999999999994</v>
      </c>
      <c r="E32" s="37">
        <v>502.14299999999997</v>
      </c>
    </row>
    <row r="33" spans="1:5" x14ac:dyDescent="0.25">
      <c r="A33" s="30" t="s">
        <v>11</v>
      </c>
      <c r="B33" s="31" t="s">
        <v>37</v>
      </c>
      <c r="C33" s="36">
        <v>584.51800000000003</v>
      </c>
      <c r="D33" s="32">
        <v>82.427999999999997</v>
      </c>
      <c r="E33" s="37">
        <v>502.09</v>
      </c>
    </row>
    <row r="34" spans="1:5" x14ac:dyDescent="0.25">
      <c r="A34" s="30" t="s">
        <v>11</v>
      </c>
      <c r="B34" s="31" t="s">
        <v>38</v>
      </c>
      <c r="C34" s="36">
        <v>607.47299999999996</v>
      </c>
      <c r="D34" s="32">
        <v>95.69</v>
      </c>
      <c r="E34" s="37">
        <v>511.78300000000002</v>
      </c>
    </row>
    <row r="35" spans="1:5" x14ac:dyDescent="0.25">
      <c r="A35" s="30" t="s">
        <v>11</v>
      </c>
      <c r="B35" s="31" t="s">
        <v>39</v>
      </c>
      <c r="C35" s="36">
        <v>661.04300000000001</v>
      </c>
      <c r="D35" s="32">
        <v>109.77200000000001</v>
      </c>
      <c r="E35" s="37">
        <v>551.27099999999996</v>
      </c>
    </row>
    <row r="36" spans="1:5" x14ac:dyDescent="0.25">
      <c r="A36" s="30" t="s">
        <v>11</v>
      </c>
      <c r="B36" s="31" t="s">
        <v>40</v>
      </c>
      <c r="C36" s="36">
        <v>619.875</v>
      </c>
      <c r="D36" s="32">
        <v>110.404</v>
      </c>
      <c r="E36" s="37">
        <v>509.471</v>
      </c>
    </row>
    <row r="37" spans="1:5" x14ac:dyDescent="0.25">
      <c r="A37" s="30" t="s">
        <v>11</v>
      </c>
      <c r="B37" s="31" t="s">
        <v>41</v>
      </c>
      <c r="C37" s="36">
        <v>601.40099999999995</v>
      </c>
      <c r="D37" s="32">
        <v>112.295</v>
      </c>
      <c r="E37" s="37">
        <v>489.10599999999999</v>
      </c>
    </row>
    <row r="38" spans="1:5" x14ac:dyDescent="0.25">
      <c r="A38" s="30" t="s">
        <v>11</v>
      </c>
      <c r="B38" s="31" t="s">
        <v>42</v>
      </c>
      <c r="C38" s="36">
        <v>567.82799999999997</v>
      </c>
      <c r="D38" s="32">
        <v>109.749</v>
      </c>
      <c r="E38" s="37">
        <v>458.07900000000001</v>
      </c>
    </row>
    <row r="39" spans="1:5" x14ac:dyDescent="0.25">
      <c r="A39" s="30" t="s">
        <v>11</v>
      </c>
      <c r="B39" s="31" t="s">
        <v>43</v>
      </c>
      <c r="C39" s="36">
        <v>539.14800000000002</v>
      </c>
      <c r="D39" s="32">
        <v>119.474</v>
      </c>
      <c r="E39" s="37">
        <v>419.67399999999998</v>
      </c>
    </row>
    <row r="40" spans="1:5" x14ac:dyDescent="0.25">
      <c r="A40" s="4" t="s">
        <v>12</v>
      </c>
      <c r="B40" s="29" t="s">
        <v>32</v>
      </c>
      <c r="C40" s="9">
        <v>404.95499999999998</v>
      </c>
      <c r="D40" s="10">
        <v>80.239000000000004</v>
      </c>
      <c r="E40" s="8">
        <v>324.71600000000001</v>
      </c>
    </row>
    <row r="41" spans="1:5" x14ac:dyDescent="0.25">
      <c r="A41" s="30" t="s">
        <v>12</v>
      </c>
      <c r="B41" s="31" t="s">
        <v>33</v>
      </c>
      <c r="C41" s="36">
        <v>503.36700000000002</v>
      </c>
      <c r="D41" s="32">
        <v>103.953</v>
      </c>
      <c r="E41" s="37">
        <v>399.41399999999999</v>
      </c>
    </row>
    <row r="42" spans="1:5" x14ac:dyDescent="0.25">
      <c r="A42" s="30" t="s">
        <v>12</v>
      </c>
      <c r="B42" s="31" t="s">
        <v>34</v>
      </c>
      <c r="C42" s="36">
        <v>648.63</v>
      </c>
      <c r="D42" s="32">
        <v>146.52699999999999</v>
      </c>
      <c r="E42" s="37">
        <v>502.10300000000001</v>
      </c>
    </row>
    <row r="43" spans="1:5" x14ac:dyDescent="0.25">
      <c r="A43" s="30" t="s">
        <v>12</v>
      </c>
      <c r="B43" s="31" t="s">
        <v>35</v>
      </c>
      <c r="C43" s="36">
        <v>646.57799999999997</v>
      </c>
      <c r="D43" s="32">
        <v>137.04900000000001</v>
      </c>
      <c r="E43" s="37">
        <v>509.529</v>
      </c>
    </row>
    <row r="44" spans="1:5" x14ac:dyDescent="0.25">
      <c r="A44" s="30" t="s">
        <v>12</v>
      </c>
      <c r="B44" s="31" t="s">
        <v>36</v>
      </c>
      <c r="C44" s="36">
        <v>640.05700000000002</v>
      </c>
      <c r="D44" s="32">
        <v>127.178</v>
      </c>
      <c r="E44" s="37">
        <v>512.87900000000002</v>
      </c>
    </row>
    <row r="45" spans="1:5" x14ac:dyDescent="0.25">
      <c r="A45" s="30" t="s">
        <v>12</v>
      </c>
      <c r="B45" s="31" t="s">
        <v>37</v>
      </c>
      <c r="C45" s="36">
        <v>624.01199999999994</v>
      </c>
      <c r="D45" s="32">
        <v>124.39400000000001</v>
      </c>
      <c r="E45" s="37">
        <v>499.61799999999999</v>
      </c>
    </row>
    <row r="46" spans="1:5" x14ac:dyDescent="0.25">
      <c r="A46" s="30" t="s">
        <v>12</v>
      </c>
      <c r="B46" s="31" t="s">
        <v>38</v>
      </c>
      <c r="C46" s="36">
        <v>682.46</v>
      </c>
      <c r="D46" s="32">
        <v>136.221</v>
      </c>
      <c r="E46" s="37">
        <v>546.23900000000003</v>
      </c>
    </row>
    <row r="47" spans="1:5" x14ac:dyDescent="0.25">
      <c r="A47" s="30" t="s">
        <v>12</v>
      </c>
      <c r="B47" s="31" t="s">
        <v>39</v>
      </c>
      <c r="C47" s="36">
        <v>708.37099999999998</v>
      </c>
      <c r="D47" s="32">
        <v>148.33799999999999</v>
      </c>
      <c r="E47" s="37">
        <v>560.03300000000002</v>
      </c>
    </row>
    <row r="48" spans="1:5" x14ac:dyDescent="0.25">
      <c r="A48" s="30" t="s">
        <v>12</v>
      </c>
      <c r="B48" s="31" t="s">
        <v>40</v>
      </c>
      <c r="C48" s="36">
        <v>680.31899999999996</v>
      </c>
      <c r="D48" s="32">
        <v>150.87899999999999</v>
      </c>
      <c r="E48" s="37">
        <v>529.44000000000005</v>
      </c>
    </row>
    <row r="49" spans="1:5" x14ac:dyDescent="0.25">
      <c r="A49" s="30" t="s">
        <v>12</v>
      </c>
      <c r="B49" s="31" t="s">
        <v>41</v>
      </c>
      <c r="C49" s="36">
        <v>776.5</v>
      </c>
      <c r="D49" s="32">
        <v>171.179</v>
      </c>
      <c r="E49" s="37">
        <v>605.32100000000003</v>
      </c>
    </row>
    <row r="50" spans="1:5" x14ac:dyDescent="0.25">
      <c r="A50" s="30" t="s">
        <v>12</v>
      </c>
      <c r="B50" s="31" t="s">
        <v>42</v>
      </c>
      <c r="C50" s="36">
        <v>646.33799999999997</v>
      </c>
      <c r="D50" s="32">
        <v>121.884</v>
      </c>
      <c r="E50" s="37">
        <v>524.45399999999995</v>
      </c>
    </row>
    <row r="51" spans="1:5" x14ac:dyDescent="0.25">
      <c r="A51" s="33" t="s">
        <v>12</v>
      </c>
      <c r="B51" s="34" t="s">
        <v>43</v>
      </c>
      <c r="C51" s="38">
        <v>646.32100000000003</v>
      </c>
      <c r="D51" s="35">
        <v>123.431</v>
      </c>
      <c r="E51" s="39">
        <v>522.89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topLeftCell="B1" workbookViewId="0">
      <selection activeCell="E7" sqref="E1:E1048576"/>
    </sheetView>
  </sheetViews>
  <sheetFormatPr defaultRowHeight="15" x14ac:dyDescent="0.25"/>
  <cols>
    <col min="1" max="4" width="36" customWidth="1"/>
    <col min="6" max="6" width="24.5703125" bestFit="1" customWidth="1"/>
    <col min="7" max="7" width="31.5703125" bestFit="1" customWidth="1"/>
    <col min="8" max="8" width="31.42578125" bestFit="1" customWidth="1"/>
    <col min="9" max="9" width="32" bestFit="1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t="s">
        <v>6</v>
      </c>
    </row>
    <row r="4" spans="1:9" x14ac:dyDescent="0.25">
      <c r="A4" t="s">
        <v>7</v>
      </c>
    </row>
    <row r="5" spans="1:9" x14ac:dyDescent="0.25">
      <c r="A5" t="s">
        <v>8</v>
      </c>
    </row>
    <row r="7" spans="1:9" ht="30" x14ac:dyDescent="0.25">
      <c r="A7" s="2" t="s">
        <v>2</v>
      </c>
      <c r="B7" s="2" t="s">
        <v>3</v>
      </c>
      <c r="C7" s="2" t="s">
        <v>4</v>
      </c>
      <c r="D7" s="2" t="s">
        <v>5</v>
      </c>
      <c r="G7" s="2" t="s">
        <v>3</v>
      </c>
      <c r="H7" s="2" t="s">
        <v>4</v>
      </c>
      <c r="I7" s="2" t="s">
        <v>5</v>
      </c>
    </row>
    <row r="8" spans="1:9" x14ac:dyDescent="0.25">
      <c r="A8" s="3">
        <v>44227</v>
      </c>
      <c r="B8">
        <v>463.411</v>
      </c>
      <c r="C8">
        <v>97.983000000000004</v>
      </c>
      <c r="D8">
        <v>365.428</v>
      </c>
      <c r="F8" s="11"/>
    </row>
    <row r="9" spans="1:9" x14ac:dyDescent="0.25">
      <c r="A9" s="3">
        <v>44255</v>
      </c>
      <c r="B9">
        <v>516.24</v>
      </c>
      <c r="C9">
        <v>112.56100000000001</v>
      </c>
      <c r="D9">
        <v>403.67899999999997</v>
      </c>
      <c r="F9" s="11" t="s">
        <v>14</v>
      </c>
      <c r="G9" s="15">
        <v>569.71902040816337</v>
      </c>
      <c r="H9" s="15">
        <v>99.220428571428585</v>
      </c>
      <c r="I9" s="15">
        <v>470.4985918367347</v>
      </c>
    </row>
    <row r="10" spans="1:9" x14ac:dyDescent="0.25">
      <c r="A10" s="3">
        <v>44286</v>
      </c>
      <c r="B10">
        <v>615.524</v>
      </c>
      <c r="C10">
        <v>139.226</v>
      </c>
      <c r="D10">
        <v>476.298</v>
      </c>
      <c r="F10" s="11" t="s">
        <v>15</v>
      </c>
      <c r="G10" s="13">
        <v>14.308093450325146</v>
      </c>
      <c r="H10" s="13">
        <v>5.5640521413168331</v>
      </c>
      <c r="I10" s="13">
        <v>10.023722782224977</v>
      </c>
    </row>
    <row r="11" spans="1:9" x14ac:dyDescent="0.25">
      <c r="A11" s="3">
        <v>44316</v>
      </c>
      <c r="B11">
        <v>722.93700000000001</v>
      </c>
      <c r="C11">
        <v>171.47800000000001</v>
      </c>
      <c r="D11">
        <v>551.45899999999995</v>
      </c>
      <c r="F11" s="11" t="s">
        <v>16</v>
      </c>
      <c r="G11" s="15">
        <v>584.51800000000003</v>
      </c>
      <c r="H11" s="15">
        <v>109.749</v>
      </c>
      <c r="I11" s="15">
        <v>491.68400000000003</v>
      </c>
    </row>
    <row r="12" spans="1:9" x14ac:dyDescent="0.25">
      <c r="A12" s="3">
        <v>44347</v>
      </c>
      <c r="B12">
        <v>592.84100000000001</v>
      </c>
      <c r="C12">
        <v>127.235</v>
      </c>
      <c r="D12">
        <v>465.60599999999999</v>
      </c>
      <c r="F12" s="11" t="s">
        <v>17</v>
      </c>
      <c r="G12" s="13" t="e">
        <v>#N/A</v>
      </c>
      <c r="H12" s="13" t="e">
        <v>#N/A</v>
      </c>
      <c r="I12" s="13" t="e">
        <v>#N/A</v>
      </c>
    </row>
    <row r="13" spans="1:9" x14ac:dyDescent="0.25">
      <c r="A13" s="3">
        <v>44377</v>
      </c>
      <c r="B13">
        <v>665.38</v>
      </c>
      <c r="C13">
        <v>145.14599999999999</v>
      </c>
      <c r="D13">
        <v>520.23400000000004</v>
      </c>
      <c r="F13" s="11" t="s">
        <v>18</v>
      </c>
      <c r="G13" s="13">
        <v>100.15665415227602</v>
      </c>
      <c r="H13" s="13">
        <v>38.948364989217829</v>
      </c>
      <c r="I13" s="13">
        <v>70.166059475574841</v>
      </c>
    </row>
    <row r="14" spans="1:9" x14ac:dyDescent="0.25">
      <c r="A14" s="3">
        <v>44408</v>
      </c>
      <c r="B14">
        <v>671.78899999999999</v>
      </c>
      <c r="C14">
        <v>141.48599999999999</v>
      </c>
      <c r="D14">
        <v>530.303</v>
      </c>
      <c r="F14" s="11" t="s">
        <v>19</v>
      </c>
      <c r="G14" s="13">
        <v>10031.35537097863</v>
      </c>
      <c r="H14" s="13">
        <v>1516.9751353333293</v>
      </c>
      <c r="I14" s="13">
        <v>4923.275902329905</v>
      </c>
    </row>
    <row r="15" spans="1:9" x14ac:dyDescent="0.25">
      <c r="A15" s="3">
        <v>44439</v>
      </c>
      <c r="B15">
        <v>641.39200000000005</v>
      </c>
      <c r="C15">
        <v>117.06399999999999</v>
      </c>
      <c r="D15">
        <v>524.32799999999997</v>
      </c>
      <c r="F15" s="11" t="s">
        <v>20</v>
      </c>
      <c r="G15" s="14">
        <v>-0.74781422501083572</v>
      </c>
      <c r="H15" s="14">
        <v>-0.8376773682967027</v>
      </c>
      <c r="I15" s="14">
        <v>-0.58974353959053971</v>
      </c>
    </row>
    <row r="16" spans="1:9" x14ac:dyDescent="0.25">
      <c r="A16" s="3">
        <v>44469</v>
      </c>
      <c r="B16">
        <v>688.45699999999999</v>
      </c>
      <c r="C16">
        <v>112.255</v>
      </c>
      <c r="D16">
        <v>576.202</v>
      </c>
      <c r="F16" s="11" t="s">
        <v>21</v>
      </c>
      <c r="G16" s="14">
        <v>-0.25013663710415518</v>
      </c>
      <c r="H16" s="14">
        <v>-0.25638847154809441</v>
      </c>
      <c r="I16" s="14">
        <v>-0.42937556950202083</v>
      </c>
    </row>
    <row r="17" spans="1:10" x14ac:dyDescent="0.25">
      <c r="A17" s="3">
        <v>44500</v>
      </c>
      <c r="B17">
        <v>691.25099999999998</v>
      </c>
      <c r="C17">
        <v>117.47</v>
      </c>
      <c r="D17">
        <v>573.78099999999995</v>
      </c>
      <c r="F17" s="11" t="s">
        <v>22</v>
      </c>
      <c r="G17" s="13">
        <v>422.23500000000001</v>
      </c>
      <c r="H17" s="13">
        <v>144.02200000000002</v>
      </c>
      <c r="I17" s="13">
        <v>280.60500000000002</v>
      </c>
    </row>
    <row r="18" spans="1:10" x14ac:dyDescent="0.25">
      <c r="A18" s="3">
        <v>44530</v>
      </c>
      <c r="B18">
        <v>592.30999999999995</v>
      </c>
      <c r="C18">
        <v>100.626</v>
      </c>
      <c r="D18">
        <v>491.68400000000003</v>
      </c>
      <c r="F18" s="11" t="s">
        <v>23</v>
      </c>
      <c r="G18" s="13">
        <v>354.26499999999999</v>
      </c>
      <c r="H18" s="13">
        <v>27.456</v>
      </c>
      <c r="I18" s="13">
        <v>324.71600000000001</v>
      </c>
    </row>
    <row r="19" spans="1:10" x14ac:dyDescent="0.25">
      <c r="A19" s="3">
        <v>44561</v>
      </c>
      <c r="B19">
        <v>646.89700000000005</v>
      </c>
      <c r="C19">
        <v>133.56200000000001</v>
      </c>
      <c r="D19">
        <v>513.33500000000004</v>
      </c>
      <c r="F19" s="11" t="s">
        <v>24</v>
      </c>
      <c r="G19" s="13">
        <v>776.5</v>
      </c>
      <c r="H19" s="13">
        <v>171.47800000000001</v>
      </c>
      <c r="I19" s="13">
        <v>605.32100000000003</v>
      </c>
    </row>
    <row r="20" spans="1:10" x14ac:dyDescent="0.25">
      <c r="A20" s="3">
        <v>44592</v>
      </c>
      <c r="B20">
        <v>423.721</v>
      </c>
      <c r="C20">
        <v>85.93</v>
      </c>
      <c r="D20">
        <v>337.791</v>
      </c>
      <c r="F20" s="11" t="s">
        <v>25</v>
      </c>
      <c r="G20" s="13">
        <v>27916.232000000004</v>
      </c>
      <c r="H20" s="13">
        <v>4861.8010000000004</v>
      </c>
      <c r="I20" s="13">
        <v>23054.431</v>
      </c>
    </row>
    <row r="21" spans="1:10" ht="15.75" thickBot="1" x14ac:dyDescent="0.3">
      <c r="A21" s="3">
        <v>44620</v>
      </c>
      <c r="B21">
        <v>476.39499999999998</v>
      </c>
      <c r="C21">
        <v>99.108000000000004</v>
      </c>
      <c r="D21">
        <v>377.28699999999998</v>
      </c>
      <c r="F21" s="12" t="s">
        <v>26</v>
      </c>
      <c r="G21">
        <v>49</v>
      </c>
      <c r="H21">
        <v>49</v>
      </c>
      <c r="I21">
        <v>49</v>
      </c>
    </row>
    <row r="22" spans="1:10" ht="15.75" thickBot="1" x14ac:dyDescent="0.3">
      <c r="A22" s="3">
        <v>44651</v>
      </c>
      <c r="B22">
        <v>503.13299999999998</v>
      </c>
      <c r="C22">
        <v>78.909000000000006</v>
      </c>
      <c r="D22">
        <v>424.22399999999999</v>
      </c>
    </row>
    <row r="23" spans="1:10" x14ac:dyDescent="0.25">
      <c r="A23" s="3">
        <v>44681</v>
      </c>
      <c r="B23">
        <v>380.30700000000002</v>
      </c>
      <c r="C23">
        <v>27.96</v>
      </c>
      <c r="D23">
        <v>352.34699999999998</v>
      </c>
      <c r="F23" s="24" t="s">
        <v>27</v>
      </c>
      <c r="G23" s="25" t="s">
        <v>3</v>
      </c>
      <c r="H23" s="25" t="s">
        <v>4</v>
      </c>
      <c r="I23" s="26" t="s">
        <v>5</v>
      </c>
      <c r="J23" s="27" t="s">
        <v>28</v>
      </c>
    </row>
    <row r="24" spans="1:10" x14ac:dyDescent="0.25">
      <c r="A24" s="3">
        <v>44712</v>
      </c>
      <c r="B24">
        <v>354.26499999999999</v>
      </c>
      <c r="C24">
        <v>27.456</v>
      </c>
      <c r="D24">
        <v>326.80900000000003</v>
      </c>
      <c r="F24" s="18">
        <v>3.25</v>
      </c>
      <c r="G24" s="19">
        <f>G$9+(G$13*$F24)</f>
        <v>895.22814640306046</v>
      </c>
      <c r="H24" s="19">
        <f t="shared" ref="H24:I37" si="0">H$9+(H$13*$F24)</f>
        <v>225.80261478638653</v>
      </c>
      <c r="I24" s="20">
        <f t="shared" si="0"/>
        <v>698.53828513235294</v>
      </c>
    </row>
    <row r="25" spans="1:10" x14ac:dyDescent="0.25">
      <c r="A25" s="3">
        <v>44742</v>
      </c>
      <c r="B25">
        <v>431.26499999999999</v>
      </c>
      <c r="C25">
        <v>32.728999999999999</v>
      </c>
      <c r="D25">
        <v>398.536</v>
      </c>
      <c r="F25" s="18">
        <f>F24-0.5</f>
        <v>2.75</v>
      </c>
      <c r="G25" s="19">
        <f t="shared" ref="G25:G37" si="1">G$9+(G$13*$F25)</f>
        <v>845.1498193269224</v>
      </c>
      <c r="H25" s="19">
        <f t="shared" si="0"/>
        <v>206.32843229177763</v>
      </c>
      <c r="I25" s="20">
        <f t="shared" si="0"/>
        <v>663.45525539456548</v>
      </c>
    </row>
    <row r="26" spans="1:10" x14ac:dyDescent="0.25">
      <c r="A26" s="3">
        <v>44773</v>
      </c>
      <c r="B26">
        <v>466.048</v>
      </c>
      <c r="C26">
        <v>35.58</v>
      </c>
      <c r="D26">
        <v>430.46800000000002</v>
      </c>
      <c r="F26" s="18">
        <f t="shared" ref="F26:F37" si="2">F25-0.5</f>
        <v>2.25</v>
      </c>
      <c r="G26" s="19">
        <f t="shared" si="1"/>
        <v>795.07149225078444</v>
      </c>
      <c r="H26" s="19">
        <f t="shared" si="0"/>
        <v>186.85424979716871</v>
      </c>
      <c r="I26" s="20">
        <f t="shared" si="0"/>
        <v>628.37222565677803</v>
      </c>
    </row>
    <row r="27" spans="1:10" x14ac:dyDescent="0.25">
      <c r="A27" s="3">
        <v>44804</v>
      </c>
      <c r="B27">
        <v>481.48599999999999</v>
      </c>
      <c r="C27">
        <v>42.59</v>
      </c>
      <c r="D27">
        <v>438.89600000000002</v>
      </c>
      <c r="F27" s="18">
        <f t="shared" si="2"/>
        <v>1.75</v>
      </c>
      <c r="G27" s="19">
        <f t="shared" si="1"/>
        <v>744.99316517464638</v>
      </c>
      <c r="H27" s="19">
        <f t="shared" si="0"/>
        <v>167.38006730255978</v>
      </c>
      <c r="I27" s="20">
        <f t="shared" si="0"/>
        <v>593.28919591899069</v>
      </c>
    </row>
    <row r="28" spans="1:10" x14ac:dyDescent="0.25">
      <c r="A28" s="3">
        <v>44834</v>
      </c>
      <c r="B28">
        <v>503.97899999999998</v>
      </c>
      <c r="C28">
        <v>44.398000000000003</v>
      </c>
      <c r="D28">
        <v>459.58100000000002</v>
      </c>
      <c r="F28" s="18">
        <f t="shared" si="2"/>
        <v>1.25</v>
      </c>
      <c r="G28" s="19">
        <f t="shared" si="1"/>
        <v>694.91483809850843</v>
      </c>
      <c r="H28" s="19">
        <f t="shared" si="0"/>
        <v>147.90588480795088</v>
      </c>
      <c r="I28" s="20">
        <f t="shared" si="0"/>
        <v>558.20616618120323</v>
      </c>
    </row>
    <row r="29" spans="1:10" x14ac:dyDescent="0.25">
      <c r="A29" s="3">
        <v>44865</v>
      </c>
      <c r="B29">
        <v>480.46899999999999</v>
      </c>
      <c r="C29">
        <v>43.304000000000002</v>
      </c>
      <c r="D29">
        <v>437.16500000000002</v>
      </c>
      <c r="F29" s="18">
        <f t="shared" si="2"/>
        <v>0.75</v>
      </c>
      <c r="G29" s="19">
        <f t="shared" si="1"/>
        <v>644.83651102237036</v>
      </c>
      <c r="H29" s="19">
        <f t="shared" si="0"/>
        <v>128.43170231334196</v>
      </c>
      <c r="I29" s="20">
        <f t="shared" si="0"/>
        <v>523.12313644341589</v>
      </c>
    </row>
    <row r="30" spans="1:10" x14ac:dyDescent="0.25">
      <c r="A30" s="3">
        <v>44895</v>
      </c>
      <c r="B30">
        <v>511.82299999999998</v>
      </c>
      <c r="C30">
        <v>51.517000000000003</v>
      </c>
      <c r="D30">
        <v>460.30599999999998</v>
      </c>
      <c r="F30" s="18">
        <f t="shared" si="2"/>
        <v>0.25</v>
      </c>
      <c r="G30" s="19">
        <f t="shared" si="1"/>
        <v>594.75818394623241</v>
      </c>
      <c r="H30" s="19">
        <f t="shared" si="0"/>
        <v>108.95751981873305</v>
      </c>
      <c r="I30" s="20">
        <f t="shared" si="0"/>
        <v>488.04010670562843</v>
      </c>
    </row>
    <row r="31" spans="1:10" x14ac:dyDescent="0.25">
      <c r="A31" s="3">
        <v>44926</v>
      </c>
      <c r="B31">
        <v>525.62400000000002</v>
      </c>
      <c r="C31">
        <v>56.750999999999998</v>
      </c>
      <c r="D31">
        <v>468.87299999999999</v>
      </c>
      <c r="F31" s="18">
        <f t="shared" si="2"/>
        <v>-0.25</v>
      </c>
      <c r="G31" s="19">
        <f t="shared" si="1"/>
        <v>544.67985687009434</v>
      </c>
      <c r="H31" s="19">
        <f t="shared" si="0"/>
        <v>89.483337324124122</v>
      </c>
      <c r="I31" s="20">
        <f t="shared" si="0"/>
        <v>452.95707696784098</v>
      </c>
    </row>
    <row r="32" spans="1:10" x14ac:dyDescent="0.25">
      <c r="A32" s="3">
        <v>44957</v>
      </c>
      <c r="B32">
        <v>406.55099999999999</v>
      </c>
      <c r="C32">
        <v>45.249000000000002</v>
      </c>
      <c r="D32">
        <v>361.30200000000002</v>
      </c>
      <c r="F32" s="18">
        <f t="shared" si="2"/>
        <v>-0.75</v>
      </c>
      <c r="G32" s="19">
        <f t="shared" si="1"/>
        <v>494.60152979395639</v>
      </c>
      <c r="H32" s="19">
        <f t="shared" si="0"/>
        <v>70.009154829515211</v>
      </c>
      <c r="I32" s="20">
        <f t="shared" si="0"/>
        <v>417.87404723005358</v>
      </c>
    </row>
    <row r="33" spans="1:9" x14ac:dyDescent="0.25">
      <c r="A33" s="3">
        <v>44985</v>
      </c>
      <c r="B33">
        <v>450.68799999999999</v>
      </c>
      <c r="C33">
        <v>56.177</v>
      </c>
      <c r="D33">
        <v>394.51100000000002</v>
      </c>
      <c r="F33" s="18">
        <f t="shared" si="2"/>
        <v>-1.25</v>
      </c>
      <c r="G33" s="19">
        <f t="shared" si="1"/>
        <v>444.52320271781832</v>
      </c>
      <c r="H33" s="19">
        <f t="shared" si="0"/>
        <v>50.5349723349063</v>
      </c>
      <c r="I33" s="20">
        <f t="shared" si="0"/>
        <v>382.79101749226618</v>
      </c>
    </row>
    <row r="34" spans="1:9" x14ac:dyDescent="0.25">
      <c r="A34" s="3">
        <v>45016</v>
      </c>
      <c r="B34">
        <v>567.81899999999996</v>
      </c>
      <c r="C34">
        <v>70.012</v>
      </c>
      <c r="D34">
        <v>497.80700000000002</v>
      </c>
      <c r="F34" s="18">
        <f t="shared" si="2"/>
        <v>-1.75</v>
      </c>
      <c r="G34" s="19">
        <f t="shared" si="1"/>
        <v>394.44487564168037</v>
      </c>
      <c r="H34" s="19">
        <f t="shared" si="0"/>
        <v>31.060789840297389</v>
      </c>
      <c r="I34" s="20">
        <f t="shared" si="0"/>
        <v>347.70798775447872</v>
      </c>
    </row>
    <row r="35" spans="1:9" x14ac:dyDescent="0.25">
      <c r="A35" s="3">
        <v>45046</v>
      </c>
      <c r="B35">
        <v>571.35699999999997</v>
      </c>
      <c r="C35">
        <v>75.679000000000002</v>
      </c>
      <c r="D35">
        <v>495.678</v>
      </c>
      <c r="F35" s="18">
        <f t="shared" si="2"/>
        <v>-2.25</v>
      </c>
      <c r="G35" s="19">
        <f t="shared" si="1"/>
        <v>344.3665485655423</v>
      </c>
      <c r="H35" s="19">
        <f t="shared" si="0"/>
        <v>11.586607345688464</v>
      </c>
      <c r="I35" s="20">
        <f t="shared" si="0"/>
        <v>312.62495801669132</v>
      </c>
    </row>
    <row r="36" spans="1:9" x14ac:dyDescent="0.25">
      <c r="A36" s="3">
        <v>45077</v>
      </c>
      <c r="B36">
        <v>574.34699999999998</v>
      </c>
      <c r="C36">
        <v>72.203999999999994</v>
      </c>
      <c r="D36">
        <v>502.14299999999997</v>
      </c>
      <c r="F36" s="18">
        <f t="shared" si="2"/>
        <v>-2.75</v>
      </c>
      <c r="G36" s="19">
        <f t="shared" si="1"/>
        <v>294.28822148940435</v>
      </c>
      <c r="H36" s="19">
        <f t="shared" si="0"/>
        <v>-7.8875751489204475</v>
      </c>
      <c r="I36" s="20">
        <f t="shared" si="0"/>
        <v>277.54192827890392</v>
      </c>
    </row>
    <row r="37" spans="1:9" ht="15.75" thickBot="1" x14ac:dyDescent="0.3">
      <c r="A37" s="3">
        <v>45107</v>
      </c>
      <c r="B37">
        <v>584.51800000000003</v>
      </c>
      <c r="C37">
        <v>82.427999999999997</v>
      </c>
      <c r="D37">
        <v>502.09</v>
      </c>
      <c r="F37" s="21">
        <f t="shared" si="2"/>
        <v>-3.25</v>
      </c>
      <c r="G37" s="22">
        <f t="shared" si="1"/>
        <v>244.20989441326628</v>
      </c>
      <c r="H37" s="22">
        <f t="shared" si="0"/>
        <v>-27.361757643529359</v>
      </c>
      <c r="I37" s="23">
        <f t="shared" si="0"/>
        <v>242.45889854111647</v>
      </c>
    </row>
    <row r="38" spans="1:9" x14ac:dyDescent="0.25">
      <c r="A38" s="3">
        <v>45138</v>
      </c>
      <c r="B38">
        <v>607.47299999999996</v>
      </c>
      <c r="C38">
        <v>95.69</v>
      </c>
      <c r="D38">
        <v>511.78300000000002</v>
      </c>
    </row>
    <row r="39" spans="1:9" x14ac:dyDescent="0.25">
      <c r="A39" s="3">
        <v>45169</v>
      </c>
      <c r="B39">
        <v>661.04300000000001</v>
      </c>
      <c r="C39">
        <v>109.77200000000001</v>
      </c>
      <c r="D39">
        <v>551.27099999999996</v>
      </c>
      <c r="G39" s="16" t="str">
        <f>G23</f>
        <v>Число регистраций в месяц, тыс. штук</v>
      </c>
      <c r="H39" s="16" t="str">
        <f>H23</f>
        <v>Число регистраций новых автомобилей в месяц, тыс. штук</v>
      </c>
      <c r="I39" s="16" t="str">
        <f>I23</f>
        <v>Число регистраций автомобилей с пробегом в месяц, тыс. штук</v>
      </c>
    </row>
    <row r="40" spans="1:9" x14ac:dyDescent="0.25">
      <c r="A40" s="3">
        <v>45199</v>
      </c>
      <c r="B40">
        <v>619.875</v>
      </c>
      <c r="C40">
        <v>110.404</v>
      </c>
      <c r="D40">
        <v>509.471</v>
      </c>
      <c r="F40" t="str">
        <f>F24&amp;" до "&amp;F25</f>
        <v>3,25 до 2,75</v>
      </c>
      <c r="G40" s="17">
        <f t="shared" ref="G40:G52" si="3">COUNTIFS(B$8:B$56,"&lt;"&amp;G24,B$8:B$56,"&gt;"&amp;G25)</f>
        <v>0</v>
      </c>
      <c r="H40" s="17">
        <f t="shared" ref="H40:H52" si="4">COUNTIFS(C$8:C$56,"&lt;"&amp;H24,C$8:C$56,"&gt;"&amp;H25)</f>
        <v>0</v>
      </c>
      <c r="I40" s="17">
        <f t="shared" ref="I40:I52" si="5">COUNTIFS(D$8:D$56,"&lt;"&amp;I24,D$8:D$56,"&gt;"&amp;I25)</f>
        <v>0</v>
      </c>
    </row>
    <row r="41" spans="1:9" x14ac:dyDescent="0.25">
      <c r="A41" s="3">
        <v>45230</v>
      </c>
      <c r="B41">
        <v>601.40099999999995</v>
      </c>
      <c r="C41">
        <v>112.295</v>
      </c>
      <c r="D41">
        <v>489.10599999999999</v>
      </c>
      <c r="F41" t="str">
        <f t="shared" ref="F41:F52" si="6">F25&amp;" до "&amp;F26</f>
        <v>2,75 до 2,25</v>
      </c>
      <c r="G41" s="17">
        <f t="shared" si="3"/>
        <v>0</v>
      </c>
      <c r="H41" s="17">
        <f t="shared" si="4"/>
        <v>0</v>
      </c>
      <c r="I41" s="17">
        <f t="shared" si="5"/>
        <v>0</v>
      </c>
    </row>
    <row r="42" spans="1:9" x14ac:dyDescent="0.25">
      <c r="A42" s="3">
        <v>45260</v>
      </c>
      <c r="B42">
        <v>567.82799999999997</v>
      </c>
      <c r="C42">
        <v>109.749</v>
      </c>
      <c r="D42">
        <v>458.07900000000001</v>
      </c>
      <c r="F42" t="str">
        <f t="shared" si="6"/>
        <v>2,25 до 1,75</v>
      </c>
      <c r="G42" s="17">
        <f t="shared" si="3"/>
        <v>1</v>
      </c>
      <c r="H42" s="17">
        <f t="shared" si="4"/>
        <v>2</v>
      </c>
      <c r="I42" s="17">
        <f t="shared" si="5"/>
        <v>1</v>
      </c>
    </row>
    <row r="43" spans="1:9" x14ac:dyDescent="0.25">
      <c r="A43" s="3">
        <v>45291</v>
      </c>
      <c r="B43">
        <v>539.14800000000002</v>
      </c>
      <c r="C43">
        <v>119.474</v>
      </c>
      <c r="D43">
        <v>419.67399999999998</v>
      </c>
      <c r="F43" t="str">
        <f t="shared" si="6"/>
        <v>1,75 до 1,25</v>
      </c>
      <c r="G43" s="17">
        <f t="shared" si="3"/>
        <v>2</v>
      </c>
      <c r="H43" s="17">
        <f t="shared" si="4"/>
        <v>2</v>
      </c>
      <c r="I43" s="17">
        <f t="shared" si="5"/>
        <v>3</v>
      </c>
    </row>
    <row r="44" spans="1:9" x14ac:dyDescent="0.25">
      <c r="A44" s="3">
        <v>45322</v>
      </c>
      <c r="B44">
        <v>404.95499999999998</v>
      </c>
      <c r="C44">
        <v>80.239000000000004</v>
      </c>
      <c r="D44">
        <v>324.71600000000001</v>
      </c>
      <c r="F44" t="str">
        <f t="shared" si="6"/>
        <v>1,25 до 0,75</v>
      </c>
      <c r="G44" s="17">
        <f t="shared" si="3"/>
        <v>12</v>
      </c>
      <c r="H44" s="17">
        <f t="shared" si="4"/>
        <v>7</v>
      </c>
      <c r="I44" s="17">
        <f t="shared" si="5"/>
        <v>7</v>
      </c>
    </row>
    <row r="45" spans="1:9" x14ac:dyDescent="0.25">
      <c r="A45" s="3">
        <v>45351</v>
      </c>
      <c r="B45">
        <v>503.36700000000002</v>
      </c>
      <c r="C45">
        <v>103.953</v>
      </c>
      <c r="D45">
        <v>399.41399999999999</v>
      </c>
      <c r="F45" t="str">
        <f t="shared" si="6"/>
        <v>0,75 до 0,25</v>
      </c>
      <c r="G45" s="17">
        <f t="shared" si="3"/>
        <v>7</v>
      </c>
      <c r="H45" s="17">
        <f t="shared" si="4"/>
        <v>14</v>
      </c>
      <c r="I45" s="17">
        <f t="shared" si="5"/>
        <v>15</v>
      </c>
    </row>
    <row r="46" spans="1:9" x14ac:dyDescent="0.25">
      <c r="A46" s="3">
        <v>45382</v>
      </c>
      <c r="B46">
        <v>648.63</v>
      </c>
      <c r="C46">
        <v>146.52699999999999</v>
      </c>
      <c r="D46">
        <v>502.10300000000001</v>
      </c>
      <c r="F46" t="str">
        <f t="shared" si="6"/>
        <v>0,25 до -0,25</v>
      </c>
      <c r="G46" s="17">
        <f t="shared" si="3"/>
        <v>7</v>
      </c>
      <c r="H46" s="17">
        <f t="shared" si="4"/>
        <v>5</v>
      </c>
      <c r="I46" s="17">
        <f t="shared" si="5"/>
        <v>6</v>
      </c>
    </row>
    <row r="47" spans="1:9" x14ac:dyDescent="0.25">
      <c r="A47" s="3">
        <v>45412</v>
      </c>
      <c r="B47">
        <v>646.57799999999997</v>
      </c>
      <c r="C47">
        <v>137.04900000000001</v>
      </c>
      <c r="D47">
        <v>509.529</v>
      </c>
      <c r="F47" t="str">
        <f t="shared" si="6"/>
        <v>-0,25 до -0,75</v>
      </c>
      <c r="G47" s="17">
        <f t="shared" si="3"/>
        <v>8</v>
      </c>
      <c r="H47" s="17">
        <f t="shared" si="4"/>
        <v>8</v>
      </c>
      <c r="I47" s="17">
        <f t="shared" si="5"/>
        <v>6</v>
      </c>
    </row>
    <row r="48" spans="1:9" x14ac:dyDescent="0.25">
      <c r="A48" s="3">
        <v>45443</v>
      </c>
      <c r="B48">
        <v>640.05700000000002</v>
      </c>
      <c r="C48">
        <v>127.178</v>
      </c>
      <c r="D48">
        <v>512.87900000000002</v>
      </c>
      <c r="F48" t="str">
        <f t="shared" si="6"/>
        <v>-0,75 до -1,25</v>
      </c>
      <c r="G48" s="17">
        <f t="shared" si="3"/>
        <v>6</v>
      </c>
      <c r="H48" s="17">
        <f t="shared" si="4"/>
        <v>3</v>
      </c>
      <c r="I48" s="17">
        <f t="shared" si="5"/>
        <v>4</v>
      </c>
    </row>
    <row r="49" spans="1:9" x14ac:dyDescent="0.25">
      <c r="A49" s="3">
        <v>45473</v>
      </c>
      <c r="B49">
        <v>624.01199999999994</v>
      </c>
      <c r="C49">
        <v>124.39400000000001</v>
      </c>
      <c r="D49">
        <v>499.61799999999999</v>
      </c>
      <c r="F49" t="str">
        <f t="shared" si="6"/>
        <v>-1,25 до -1,75</v>
      </c>
      <c r="G49" s="17">
        <f t="shared" si="3"/>
        <v>4</v>
      </c>
      <c r="H49" s="17">
        <f t="shared" si="4"/>
        <v>6</v>
      </c>
      <c r="I49" s="17">
        <f t="shared" si="5"/>
        <v>4</v>
      </c>
    </row>
    <row r="50" spans="1:9" x14ac:dyDescent="0.25">
      <c r="A50" s="3">
        <v>45504</v>
      </c>
      <c r="B50">
        <v>682.46</v>
      </c>
      <c r="C50">
        <v>136.221</v>
      </c>
      <c r="D50">
        <v>546.23900000000003</v>
      </c>
      <c r="F50" t="str">
        <f t="shared" si="6"/>
        <v>-1,75 до -2,25</v>
      </c>
      <c r="G50" s="17">
        <f t="shared" si="3"/>
        <v>2</v>
      </c>
      <c r="H50" s="17">
        <f t="shared" si="4"/>
        <v>2</v>
      </c>
      <c r="I50" s="17">
        <f t="shared" si="5"/>
        <v>3</v>
      </c>
    </row>
    <row r="51" spans="1:9" x14ac:dyDescent="0.25">
      <c r="A51" s="3">
        <v>45535</v>
      </c>
      <c r="B51">
        <v>708.37099999999998</v>
      </c>
      <c r="C51">
        <v>148.33799999999999</v>
      </c>
      <c r="D51">
        <v>560.03300000000002</v>
      </c>
      <c r="F51" t="str">
        <f t="shared" si="6"/>
        <v>-2,25 до -2,75</v>
      </c>
      <c r="G51" s="17">
        <f t="shared" si="3"/>
        <v>0</v>
      </c>
      <c r="H51" s="17">
        <f t="shared" si="4"/>
        <v>0</v>
      </c>
      <c r="I51" s="17">
        <f t="shared" si="5"/>
        <v>0</v>
      </c>
    </row>
    <row r="52" spans="1:9" x14ac:dyDescent="0.25">
      <c r="A52" s="3">
        <v>45565</v>
      </c>
      <c r="B52">
        <v>680.31899999999996</v>
      </c>
      <c r="C52">
        <v>150.87899999999999</v>
      </c>
      <c r="D52">
        <v>529.44000000000005</v>
      </c>
      <c r="F52" t="str">
        <f t="shared" si="6"/>
        <v>-2,75 до -3,25</v>
      </c>
      <c r="G52" s="17">
        <f t="shared" si="3"/>
        <v>0</v>
      </c>
      <c r="H52" s="17">
        <f t="shared" si="4"/>
        <v>0</v>
      </c>
      <c r="I52" s="17">
        <f t="shared" si="5"/>
        <v>0</v>
      </c>
    </row>
    <row r="53" spans="1:9" x14ac:dyDescent="0.25">
      <c r="A53" s="3">
        <v>45596</v>
      </c>
      <c r="B53">
        <v>776.5</v>
      </c>
      <c r="C53">
        <v>171.179</v>
      </c>
      <c r="D53">
        <v>605.32100000000003</v>
      </c>
    </row>
    <row r="54" spans="1:9" x14ac:dyDescent="0.25">
      <c r="A54" s="3">
        <v>45626</v>
      </c>
      <c r="B54">
        <v>646.33799999999997</v>
      </c>
      <c r="C54">
        <v>121.884</v>
      </c>
      <c r="D54">
        <v>524.45399999999995</v>
      </c>
    </row>
    <row r="55" spans="1:9" x14ac:dyDescent="0.25">
      <c r="A55" s="3">
        <v>45657</v>
      </c>
      <c r="B55">
        <v>646.32100000000003</v>
      </c>
      <c r="C55">
        <v>123.431</v>
      </c>
      <c r="D55">
        <v>522.89</v>
      </c>
    </row>
    <row r="56" spans="1:9" x14ac:dyDescent="0.25">
      <c r="A56" s="3">
        <v>45688</v>
      </c>
      <c r="B56">
        <v>509.33199999999999</v>
      </c>
      <c r="C56">
        <v>89.072000000000003</v>
      </c>
      <c r="D56">
        <v>420.26</v>
      </c>
    </row>
    <row r="67" spans="1:4" ht="30" x14ac:dyDescent="0.25">
      <c r="A67" s="2" t="s">
        <v>2</v>
      </c>
      <c r="B67" s="2" t="s">
        <v>3</v>
      </c>
      <c r="C67" s="2" t="s">
        <v>4</v>
      </c>
      <c r="D67" s="2" t="s">
        <v>5</v>
      </c>
    </row>
    <row r="68" spans="1:4" x14ac:dyDescent="0.25">
      <c r="A68" s="3">
        <v>44958</v>
      </c>
      <c r="B68">
        <v>406.55099999999999</v>
      </c>
      <c r="C68">
        <v>45.249000000000002</v>
      </c>
      <c r="D68">
        <v>361.30200000000002</v>
      </c>
    </row>
    <row r="69" spans="1:4" x14ac:dyDescent="0.25">
      <c r="A69" s="3">
        <v>44986</v>
      </c>
      <c r="B69">
        <v>450.68799999999999</v>
      </c>
      <c r="C69">
        <v>56.177</v>
      </c>
      <c r="D69">
        <v>394.51100000000002</v>
      </c>
    </row>
    <row r="70" spans="1:4" x14ac:dyDescent="0.25">
      <c r="A70" s="3">
        <v>45017</v>
      </c>
      <c r="B70">
        <v>567.81899999999996</v>
      </c>
      <c r="C70">
        <v>70.012</v>
      </c>
      <c r="D70">
        <v>497.80700000000002</v>
      </c>
    </row>
    <row r="71" spans="1:4" x14ac:dyDescent="0.25">
      <c r="A71" s="3">
        <v>45047</v>
      </c>
      <c r="B71">
        <v>571.35699999999997</v>
      </c>
      <c r="C71">
        <v>75.679000000000002</v>
      </c>
      <c r="D71">
        <v>495.678</v>
      </c>
    </row>
    <row r="72" spans="1:4" x14ac:dyDescent="0.25">
      <c r="A72" s="3">
        <v>45078</v>
      </c>
      <c r="B72">
        <v>574.34699999999998</v>
      </c>
      <c r="C72">
        <v>72.203999999999994</v>
      </c>
      <c r="D72">
        <v>502.14299999999997</v>
      </c>
    </row>
    <row r="73" spans="1:4" x14ac:dyDescent="0.25">
      <c r="A73" s="3">
        <v>45108</v>
      </c>
      <c r="B73">
        <v>584.51800000000003</v>
      </c>
      <c r="C73">
        <v>82.427999999999997</v>
      </c>
      <c r="D73">
        <v>502.09</v>
      </c>
    </row>
    <row r="74" spans="1:4" x14ac:dyDescent="0.25">
      <c r="A74" s="3">
        <v>45139</v>
      </c>
      <c r="B74">
        <v>607.47299999999996</v>
      </c>
      <c r="C74">
        <v>95.69</v>
      </c>
      <c r="D74">
        <v>511.78300000000002</v>
      </c>
    </row>
    <row r="75" spans="1:4" x14ac:dyDescent="0.25">
      <c r="A75" s="3">
        <v>45170</v>
      </c>
      <c r="B75">
        <v>661.04300000000001</v>
      </c>
      <c r="C75">
        <v>109.77200000000001</v>
      </c>
      <c r="D75">
        <v>551.27099999999996</v>
      </c>
    </row>
    <row r="76" spans="1:4" x14ac:dyDescent="0.25">
      <c r="A76" s="3">
        <v>45200</v>
      </c>
      <c r="B76">
        <v>619.875</v>
      </c>
      <c r="C76">
        <v>110.404</v>
      </c>
      <c r="D76">
        <v>509.471</v>
      </c>
    </row>
    <row r="77" spans="1:4" x14ac:dyDescent="0.25">
      <c r="A77" s="3">
        <v>45231</v>
      </c>
      <c r="B77">
        <v>601.40099999999995</v>
      </c>
      <c r="C77">
        <v>112.295</v>
      </c>
      <c r="D77">
        <v>489.10599999999999</v>
      </c>
    </row>
    <row r="78" spans="1:4" x14ac:dyDescent="0.25">
      <c r="A78" s="3">
        <v>45261</v>
      </c>
      <c r="B78">
        <v>567.82799999999997</v>
      </c>
      <c r="C78">
        <v>109.749</v>
      </c>
      <c r="D78">
        <v>458.07900000000001</v>
      </c>
    </row>
    <row r="79" spans="1:4" x14ac:dyDescent="0.25">
      <c r="A79" s="3">
        <v>45292</v>
      </c>
      <c r="B79">
        <v>539.14800000000002</v>
      </c>
      <c r="C79">
        <v>119.474</v>
      </c>
      <c r="D79">
        <v>419.67399999999998</v>
      </c>
    </row>
    <row r="80" spans="1:4" x14ac:dyDescent="0.25">
      <c r="A80" s="3">
        <v>45323</v>
      </c>
      <c r="B80">
        <v>404.95499999999998</v>
      </c>
      <c r="C80">
        <v>80.239000000000004</v>
      </c>
      <c r="D80">
        <v>324.71600000000001</v>
      </c>
    </row>
    <row r="81" spans="1:4" x14ac:dyDescent="0.25">
      <c r="A81" s="3">
        <v>45352</v>
      </c>
      <c r="B81">
        <v>503.36700000000002</v>
      </c>
      <c r="C81">
        <v>103.953</v>
      </c>
      <c r="D81">
        <v>399.41399999999999</v>
      </c>
    </row>
    <row r="82" spans="1:4" x14ac:dyDescent="0.25">
      <c r="A82" s="3">
        <v>45383</v>
      </c>
      <c r="B82">
        <v>648.63</v>
      </c>
      <c r="C82">
        <v>146.52699999999999</v>
      </c>
      <c r="D82">
        <v>502.10300000000001</v>
      </c>
    </row>
    <row r="83" spans="1:4" x14ac:dyDescent="0.25">
      <c r="A83" s="3">
        <v>45413</v>
      </c>
      <c r="B83">
        <v>646.57799999999997</v>
      </c>
      <c r="C83">
        <v>137.04900000000001</v>
      </c>
      <c r="D83">
        <v>509.529</v>
      </c>
    </row>
    <row r="84" spans="1:4" x14ac:dyDescent="0.25">
      <c r="A84" s="3">
        <v>45444</v>
      </c>
      <c r="B84">
        <v>640.05700000000002</v>
      </c>
      <c r="C84">
        <v>127.178</v>
      </c>
      <c r="D84">
        <v>512.87900000000002</v>
      </c>
    </row>
    <row r="85" spans="1:4" x14ac:dyDescent="0.25">
      <c r="A85" s="3">
        <v>45474</v>
      </c>
      <c r="B85">
        <v>624.01199999999994</v>
      </c>
      <c r="C85">
        <v>124.39400000000001</v>
      </c>
      <c r="D85">
        <v>499.61799999999999</v>
      </c>
    </row>
    <row r="86" spans="1:4" x14ac:dyDescent="0.25">
      <c r="A86" s="3">
        <v>45505</v>
      </c>
      <c r="B86">
        <v>682.46</v>
      </c>
      <c r="C86">
        <v>136.221</v>
      </c>
      <c r="D86">
        <v>546.23900000000003</v>
      </c>
    </row>
    <row r="87" spans="1:4" x14ac:dyDescent="0.25">
      <c r="A87" s="3">
        <v>45536</v>
      </c>
      <c r="B87">
        <v>708.37099999999998</v>
      </c>
      <c r="C87">
        <v>148.33799999999999</v>
      </c>
      <c r="D87">
        <v>560.03300000000002</v>
      </c>
    </row>
    <row r="88" spans="1:4" x14ac:dyDescent="0.25">
      <c r="A88" s="3">
        <v>45566</v>
      </c>
      <c r="B88">
        <v>680.31899999999996</v>
      </c>
      <c r="C88">
        <v>150.87899999999999</v>
      </c>
      <c r="D88">
        <v>529.44000000000005</v>
      </c>
    </row>
    <row r="89" spans="1:4" x14ac:dyDescent="0.25">
      <c r="A89" s="3">
        <v>45597</v>
      </c>
      <c r="B89">
        <v>776.5</v>
      </c>
      <c r="C89">
        <v>171.179</v>
      </c>
      <c r="D89">
        <v>605.32100000000003</v>
      </c>
    </row>
    <row r="90" spans="1:4" x14ac:dyDescent="0.25">
      <c r="A90" s="3">
        <v>45627</v>
      </c>
      <c r="B90">
        <v>646.33799999999997</v>
      </c>
      <c r="C90">
        <v>121.884</v>
      </c>
      <c r="D90">
        <v>524.45399999999995</v>
      </c>
    </row>
    <row r="91" spans="1:4" x14ac:dyDescent="0.25">
      <c r="A91" s="3">
        <v>45658</v>
      </c>
      <c r="B91">
        <v>646.32100000000003</v>
      </c>
      <c r="C91">
        <v>123.431</v>
      </c>
      <c r="D91">
        <v>522.89</v>
      </c>
    </row>
    <row r="92" spans="1:4" x14ac:dyDescent="0.25">
      <c r="A92" s="3">
        <v>45689</v>
      </c>
      <c r="B92">
        <v>509.33199999999999</v>
      </c>
      <c r="C92">
        <v>89.072000000000003</v>
      </c>
      <c r="D92">
        <v>420.26</v>
      </c>
    </row>
  </sheetData>
  <conditionalFormatting sqref="G40:G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:H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0:I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Клюкин Борис Денисович</cp:lastModifiedBy>
  <dcterms:created xsi:type="dcterms:W3CDTF">2025-03-05T15:08:43Z</dcterms:created>
  <dcterms:modified xsi:type="dcterms:W3CDTF">2025-03-06T16:54:52Z</dcterms:modified>
  <cp:category/>
</cp:coreProperties>
</file>