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chartsheets/sheet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oimspp-my.sharepoint.com/personal/lelliott_usbr_gov/Documents/Documents/GitHub/Fall_Flow_Redd_Dewatering/"/>
    </mc:Choice>
  </mc:AlternateContent>
  <xr:revisionPtr revIDLastSave="29" documentId="8_{83C9648E-EE27-4047-BEB3-590BD6E26B8E}" xr6:coauthVersionLast="47" xr6:coauthVersionMax="47" xr10:uidLastSave="{5C7EC68E-7479-4ACB-89F8-C9BD2E4F6BEC}"/>
  <bookViews>
    <workbookView xWindow="660" yWindow="3720" windowWidth="22590" windowHeight="11040" tabRatio="838" xr2:uid="{8B6B0201-DD1B-4D0A-8FA2-1793C828B1EC}"/>
  </bookViews>
  <sheets>
    <sheet name="KES Flow all" sheetId="3" r:id="rId1"/>
    <sheet name="Ramping Rates" sheetId="9" r:id="rId2"/>
    <sheet name="WRC shallow redd 09252023" sheetId="10" r:id="rId3"/>
    <sheet name="KES Chart Simple FW " sheetId="8" r:id="rId4"/>
    <sheet name="KES Fall and Winter Chart all" sheetId="6" r:id="rId5"/>
    <sheet name="Scenario Description" sheetId="7" r:id="rId6"/>
    <sheet name="KES Fall Flow Chart" sheetId="5"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49" i="3" l="1"/>
  <c r="AA256" i="3" s="1"/>
  <c r="AA250" i="3"/>
  <c r="AA257" i="3" s="1"/>
  <c r="AA252" i="3"/>
  <c r="AA259" i="3" s="1"/>
  <c r="AA253" i="3"/>
  <c r="AA260" i="3" s="1"/>
  <c r="AA254" i="3"/>
  <c r="AA261" i="3" s="1"/>
  <c r="AA96" i="3"/>
  <c r="AA97" i="3" s="1"/>
  <c r="Z249" i="3"/>
  <c r="Z256" i="3" s="1"/>
  <c r="Z250" i="3"/>
  <c r="Z257" i="3" s="1"/>
  <c r="Z252" i="3"/>
  <c r="Z259" i="3" s="1"/>
  <c r="Z253" i="3"/>
  <c r="Z260" i="3" s="1"/>
  <c r="Z254" i="3"/>
  <c r="Z261" i="3" s="1"/>
  <c r="Z96" i="3"/>
  <c r="Z97" i="3" s="1"/>
  <c r="Z98" i="3" s="1"/>
  <c r="Z99" i="3" s="1"/>
  <c r="Z100" i="3" s="1"/>
  <c r="X249" i="3"/>
  <c r="X256" i="3" s="1"/>
  <c r="Y249" i="3"/>
  <c r="Y256" i="3" s="1"/>
  <c r="X250" i="3"/>
  <c r="X257" i="3" s="1"/>
  <c r="Y250" i="3"/>
  <c r="Y257" i="3" s="1"/>
  <c r="X251" i="3"/>
  <c r="X258" i="3" s="1"/>
  <c r="Y251" i="3"/>
  <c r="Y258" i="3" s="1"/>
  <c r="X252" i="3"/>
  <c r="X259" i="3" s="1"/>
  <c r="Y252" i="3"/>
  <c r="Y259" i="3" s="1"/>
  <c r="X253" i="3"/>
  <c r="X260" i="3" s="1"/>
  <c r="Y253" i="3"/>
  <c r="Y260" i="3" s="1"/>
  <c r="X254" i="3"/>
  <c r="X261" i="3" s="1"/>
  <c r="Y254" i="3"/>
  <c r="Y261" i="3" s="1"/>
  <c r="AA98" i="3" l="1"/>
  <c r="AA99" i="3" s="1"/>
  <c r="AA100" i="3" s="1"/>
  <c r="Z251" i="3"/>
  <c r="Z258" i="3" s="1"/>
  <c r="Z262" i="3" s="1"/>
  <c r="Y262" i="3"/>
  <c r="X262" i="3"/>
  <c r="V249" i="3"/>
  <c r="V256" i="3" s="1"/>
  <c r="W249" i="3"/>
  <c r="V250" i="3"/>
  <c r="V257" i="3" s="1"/>
  <c r="W250" i="3"/>
  <c r="W257" i="3" s="1"/>
  <c r="V251" i="3"/>
  <c r="V258" i="3" s="1"/>
  <c r="W251" i="3"/>
  <c r="W258" i="3" s="1"/>
  <c r="V252" i="3"/>
  <c r="V259" i="3" s="1"/>
  <c r="W252" i="3"/>
  <c r="W259" i="3" s="1"/>
  <c r="V253" i="3"/>
  <c r="V260" i="3" s="1"/>
  <c r="W253" i="3"/>
  <c r="W260" i="3" s="1"/>
  <c r="V254" i="3"/>
  <c r="V261" i="3" s="1"/>
  <c r="W254" i="3"/>
  <c r="W261" i="3" s="1"/>
  <c r="W256" i="3"/>
  <c r="AC34" i="3"/>
  <c r="E249" i="3"/>
  <c r="E256" i="3" s="1"/>
  <c r="E251" i="3"/>
  <c r="E258" i="3" s="1"/>
  <c r="E217" i="3"/>
  <c r="E218" i="3" s="1"/>
  <c r="E219" i="3" s="1"/>
  <c r="E220" i="3" s="1"/>
  <c r="E221" i="3" s="1"/>
  <c r="E222" i="3" s="1"/>
  <c r="E223" i="3" s="1"/>
  <c r="E224" i="3" s="1"/>
  <c r="E225" i="3" s="1"/>
  <c r="E226" i="3" s="1"/>
  <c r="E227" i="3" s="1"/>
  <c r="E228" i="3" s="1"/>
  <c r="E229" i="3" s="1"/>
  <c r="E230" i="3" s="1"/>
  <c r="E231" i="3" s="1"/>
  <c r="E232" i="3" s="1"/>
  <c r="E233" i="3" s="1"/>
  <c r="E234" i="3" s="1"/>
  <c r="E235" i="3" s="1"/>
  <c r="E236" i="3" s="1"/>
  <c r="E237" i="3" s="1"/>
  <c r="E238" i="3" s="1"/>
  <c r="E239" i="3" s="1"/>
  <c r="E240" i="3" s="1"/>
  <c r="E241" i="3" s="1"/>
  <c r="E242" i="3" s="1"/>
  <c r="E243" i="3" s="1"/>
  <c r="E244" i="3" s="1"/>
  <c r="E245" i="3" s="1"/>
  <c r="E246" i="3" s="1"/>
  <c r="E188" i="3"/>
  <c r="E189" i="3" s="1"/>
  <c r="E190" i="3" s="1"/>
  <c r="E191" i="3" s="1"/>
  <c r="E192" i="3" s="1"/>
  <c r="E193" i="3" s="1"/>
  <c r="E194" i="3" s="1"/>
  <c r="E195" i="3" s="1"/>
  <c r="E196" i="3" s="1"/>
  <c r="E197" i="3" s="1"/>
  <c r="E198" i="3" s="1"/>
  <c r="E199" i="3" s="1"/>
  <c r="E200" i="3" s="1"/>
  <c r="E201" i="3" s="1"/>
  <c r="E202" i="3" s="1"/>
  <c r="E203" i="3" s="1"/>
  <c r="E204" i="3" s="1"/>
  <c r="E205" i="3" s="1"/>
  <c r="E206" i="3" s="1"/>
  <c r="E207" i="3" s="1"/>
  <c r="E208" i="3" s="1"/>
  <c r="E209" i="3" s="1"/>
  <c r="E210" i="3" s="1"/>
  <c r="E211" i="3" s="1"/>
  <c r="E212" i="3" s="1"/>
  <c r="E213" i="3" s="1"/>
  <c r="E214" i="3" s="1"/>
  <c r="E215" i="3" s="1"/>
  <c r="E126" i="3"/>
  <c r="E127" i="3" s="1"/>
  <c r="E128" i="3" s="1"/>
  <c r="E129" i="3" s="1"/>
  <c r="E130" i="3" s="1"/>
  <c r="E131" i="3" s="1"/>
  <c r="E132" i="3" s="1"/>
  <c r="E133" i="3" s="1"/>
  <c r="E134" i="3" s="1"/>
  <c r="E135" i="3" s="1"/>
  <c r="E136" i="3" s="1"/>
  <c r="E137" i="3" s="1"/>
  <c r="E138" i="3" s="1"/>
  <c r="E139" i="3" s="1"/>
  <c r="E140" i="3" s="1"/>
  <c r="E141" i="3" s="1"/>
  <c r="E142" i="3" s="1"/>
  <c r="E143" i="3" s="1"/>
  <c r="E144" i="3" s="1"/>
  <c r="E145" i="3" s="1"/>
  <c r="E146" i="3" s="1"/>
  <c r="E147" i="3" s="1"/>
  <c r="E148" i="3" s="1"/>
  <c r="E149" i="3" s="1"/>
  <c r="E150" i="3" s="1"/>
  <c r="E151" i="3" s="1"/>
  <c r="E152" i="3" s="1"/>
  <c r="E153" i="3" s="1"/>
  <c r="E154" i="3" s="1"/>
  <c r="E155" i="3" s="1"/>
  <c r="E156" i="3" s="1"/>
  <c r="E157" i="3" s="1"/>
  <c r="E158" i="3" s="1"/>
  <c r="E159" i="3" s="1"/>
  <c r="E160" i="3" s="1"/>
  <c r="E161" i="3" s="1"/>
  <c r="E162" i="3" s="1"/>
  <c r="E163" i="3" s="1"/>
  <c r="E164" i="3" s="1"/>
  <c r="E165" i="3" s="1"/>
  <c r="E166" i="3" s="1"/>
  <c r="E167" i="3" s="1"/>
  <c r="E168" i="3" s="1"/>
  <c r="E169" i="3" s="1"/>
  <c r="E170" i="3" s="1"/>
  <c r="E171" i="3" s="1"/>
  <c r="E172" i="3" s="1"/>
  <c r="E173" i="3" s="1"/>
  <c r="E174" i="3" s="1"/>
  <c r="E175" i="3" s="1"/>
  <c r="E176" i="3" s="1"/>
  <c r="E177" i="3" s="1"/>
  <c r="E178" i="3" s="1"/>
  <c r="E179" i="3" s="1"/>
  <c r="E180" i="3" s="1"/>
  <c r="E181" i="3" s="1"/>
  <c r="E182" i="3" s="1"/>
  <c r="E183" i="3" s="1"/>
  <c r="E184" i="3" s="1"/>
  <c r="E185" i="3" s="1"/>
  <c r="E186" i="3" s="1"/>
  <c r="E87" i="3"/>
  <c r="E88" i="3" s="1"/>
  <c r="E89" i="3" s="1"/>
  <c r="E90" i="3" s="1"/>
  <c r="E91" i="3" s="1"/>
  <c r="E92" i="3" s="1"/>
  <c r="E93" i="3" s="1"/>
  <c r="E94" i="3" s="1"/>
  <c r="E65" i="3"/>
  <c r="U249" i="3"/>
  <c r="U256" i="3" s="1"/>
  <c r="U250" i="3"/>
  <c r="U257" i="3" s="1"/>
  <c r="U251" i="3"/>
  <c r="U258" i="3" s="1"/>
  <c r="U252" i="3"/>
  <c r="U259" i="3" s="1"/>
  <c r="U253" i="3"/>
  <c r="U260" i="3" s="1"/>
  <c r="U254" i="3"/>
  <c r="U261" i="3" s="1"/>
  <c r="AA251" i="3" l="1"/>
  <c r="AA258" i="3" s="1"/>
  <c r="AA262" i="3" s="1"/>
  <c r="W262" i="3"/>
  <c r="V262" i="3"/>
  <c r="E254" i="3"/>
  <c r="E261" i="3" s="1"/>
  <c r="E252" i="3"/>
  <c r="E259" i="3" s="1"/>
  <c r="E66" i="3"/>
  <c r="E67" i="3" s="1"/>
  <c r="E68" i="3" s="1"/>
  <c r="E69" i="3" s="1"/>
  <c r="E70" i="3" s="1"/>
  <c r="E71" i="3" s="1"/>
  <c r="E72" i="3" s="1"/>
  <c r="E73" i="3" s="1"/>
  <c r="E74" i="3" s="1"/>
  <c r="E75" i="3" s="1"/>
  <c r="E76" i="3" s="1"/>
  <c r="E77" i="3" s="1"/>
  <c r="E78" i="3" s="1"/>
  <c r="E79" i="3" s="1"/>
  <c r="E80" i="3" s="1"/>
  <c r="E81" i="3" s="1"/>
  <c r="E253" i="3"/>
  <c r="E260" i="3" s="1"/>
  <c r="U262" i="3"/>
  <c r="I249" i="3"/>
  <c r="I256" i="3" s="1"/>
  <c r="J249" i="3"/>
  <c r="J256" i="3" s="1"/>
  <c r="J250" i="3"/>
  <c r="J257" i="3" s="1"/>
  <c r="J251" i="3"/>
  <c r="J258" i="3" s="1"/>
  <c r="J252" i="3"/>
  <c r="J259" i="3" s="1"/>
  <c r="J253" i="3"/>
  <c r="J260" i="3" s="1"/>
  <c r="J254" i="3"/>
  <c r="J261" i="3" s="1"/>
  <c r="T249" i="3"/>
  <c r="T256" i="3" s="1"/>
  <c r="T250" i="3"/>
  <c r="T257" i="3" s="1"/>
  <c r="T251" i="3"/>
  <c r="T258" i="3" s="1"/>
  <c r="T252" i="3"/>
  <c r="T259" i="3" s="1"/>
  <c r="T253" i="3"/>
  <c r="T260" i="3" s="1"/>
  <c r="T254" i="3"/>
  <c r="T261" i="3" s="1"/>
  <c r="R249" i="3"/>
  <c r="R256" i="3" s="1"/>
  <c r="S249" i="3"/>
  <c r="S256" i="3" s="1"/>
  <c r="R250" i="3"/>
  <c r="R257" i="3" s="1"/>
  <c r="S250" i="3"/>
  <c r="S257" i="3" s="1"/>
  <c r="R251" i="3"/>
  <c r="R258" i="3" s="1"/>
  <c r="S251" i="3"/>
  <c r="S258" i="3" s="1"/>
  <c r="R252" i="3"/>
  <c r="R259" i="3" s="1"/>
  <c r="S252" i="3"/>
  <c r="S259" i="3" s="1"/>
  <c r="R253" i="3"/>
  <c r="R260" i="3" s="1"/>
  <c r="S253" i="3"/>
  <c r="S260" i="3" s="1"/>
  <c r="R254" i="3"/>
  <c r="R261" i="3" s="1"/>
  <c r="S254" i="3"/>
  <c r="S261" i="3" s="1"/>
  <c r="Q22" i="3"/>
  <c r="Q23" i="3" s="1"/>
  <c r="Q24" i="3" s="1"/>
  <c r="Q20" i="3"/>
  <c r="Q250" i="3"/>
  <c r="Q257" i="3" s="1"/>
  <c r="Q251" i="3"/>
  <c r="Q258" i="3" s="1"/>
  <c r="Q252" i="3"/>
  <c r="Q259" i="3" s="1"/>
  <c r="Q253" i="3"/>
  <c r="Q260" i="3" s="1"/>
  <c r="Q254" i="3"/>
  <c r="Q261" i="3" s="1"/>
  <c r="Q25" i="3"/>
  <c r="Q26" i="3"/>
  <c r="Q27" i="3"/>
  <c r="Q28" i="3"/>
  <c r="Q29" i="3"/>
  <c r="Q30" i="3"/>
  <c r="Q31" i="3"/>
  <c r="Q32" i="3"/>
  <c r="Q33" i="3"/>
  <c r="Q34" i="3"/>
  <c r="Q35" i="3"/>
  <c r="Q36" i="3"/>
  <c r="Q37" i="3"/>
  <c r="I250" i="3"/>
  <c r="I257" i="3" s="1"/>
  <c r="I251" i="3"/>
  <c r="I258" i="3" s="1"/>
  <c r="I252" i="3"/>
  <c r="I259" i="3" s="1"/>
  <c r="I253" i="3"/>
  <c r="I260" i="3" s="1"/>
  <c r="I254" i="3"/>
  <c r="I261" i="3" s="1"/>
  <c r="P249" i="3"/>
  <c r="P256" i="3" s="1"/>
  <c r="P250" i="3"/>
  <c r="P257" i="3" s="1"/>
  <c r="P251" i="3"/>
  <c r="P258" i="3" s="1"/>
  <c r="P252" i="3"/>
  <c r="P259" i="3" s="1"/>
  <c r="P253" i="3"/>
  <c r="P260" i="3" s="1"/>
  <c r="P254" i="3"/>
  <c r="P261" i="3" s="1"/>
  <c r="O249" i="3"/>
  <c r="O256" i="3" s="1"/>
  <c r="N249" i="3"/>
  <c r="N256" i="3" s="1"/>
  <c r="N250" i="3"/>
  <c r="N257" i="3" s="1"/>
  <c r="O250" i="3"/>
  <c r="O257" i="3" s="1"/>
  <c r="N251" i="3"/>
  <c r="N258" i="3" s="1"/>
  <c r="O251" i="3"/>
  <c r="O258" i="3" s="1"/>
  <c r="N252" i="3"/>
  <c r="N259" i="3" s="1"/>
  <c r="O252" i="3"/>
  <c r="O259" i="3" s="1"/>
  <c r="N253" i="3"/>
  <c r="N260" i="3" s="1"/>
  <c r="O253" i="3"/>
  <c r="O260" i="3" s="1"/>
  <c r="N254" i="3"/>
  <c r="N261" i="3" s="1"/>
  <c r="O254" i="3"/>
  <c r="O261" i="3" s="1"/>
  <c r="N20" i="3"/>
  <c r="N21" i="3" s="1"/>
  <c r="N22" i="3" s="1"/>
  <c r="N23" i="3" s="1"/>
  <c r="N18" i="3"/>
  <c r="O22" i="3"/>
  <c r="O23" i="3" s="1"/>
  <c r="O24" i="3" s="1"/>
  <c r="O25" i="3" s="1"/>
  <c r="O20" i="3"/>
  <c r="D4" i="3"/>
  <c r="D5" i="3" s="1"/>
  <c r="D6" i="3" s="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5" i="3"/>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5" i="3"/>
  <c r="D96" i="3"/>
  <c r="D126" i="3"/>
  <c r="D157" i="3"/>
  <c r="D188" i="3"/>
  <c r="F96" i="3"/>
  <c r="F126" i="3"/>
  <c r="F127" i="3" s="1"/>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F157" i="3"/>
  <c r="F158" i="3" s="1"/>
  <c r="F159" i="3" s="1"/>
  <c r="F160" i="3" s="1"/>
  <c r="F161" i="3" s="1"/>
  <c r="F162" i="3" s="1"/>
  <c r="F163" i="3" s="1"/>
  <c r="F164" i="3" s="1"/>
  <c r="F165" i="3" s="1"/>
  <c r="F166" i="3" s="1"/>
  <c r="F167" i="3" s="1"/>
  <c r="F168" i="3" s="1"/>
  <c r="F169" i="3" s="1"/>
  <c r="F170" i="3" s="1"/>
  <c r="F171" i="3" s="1"/>
  <c r="F172" i="3" s="1"/>
  <c r="F173" i="3" s="1"/>
  <c r="F174" i="3" s="1"/>
  <c r="F175" i="3" s="1"/>
  <c r="F176" i="3" s="1"/>
  <c r="F177" i="3" s="1"/>
  <c r="F178" i="3" s="1"/>
  <c r="F179" i="3" s="1"/>
  <c r="F180" i="3" s="1"/>
  <c r="F181" i="3" s="1"/>
  <c r="F182" i="3" s="1"/>
  <c r="F183" i="3" s="1"/>
  <c r="F184" i="3" s="1"/>
  <c r="F185" i="3" s="1"/>
  <c r="F186" i="3" s="1"/>
  <c r="F188" i="3"/>
  <c r="F189" i="3" s="1"/>
  <c r="F190" i="3" s="1"/>
  <c r="F191" i="3" s="1"/>
  <c r="F192" i="3" s="1"/>
  <c r="F193" i="3" s="1"/>
  <c r="F194" i="3" s="1"/>
  <c r="F195" i="3" s="1"/>
  <c r="F196" i="3" s="1"/>
  <c r="F197" i="3" s="1"/>
  <c r="F198" i="3" s="1"/>
  <c r="F199" i="3" s="1"/>
  <c r="F200" i="3" s="1"/>
  <c r="F201" i="3" s="1"/>
  <c r="F202" i="3" s="1"/>
  <c r="F203" i="3" s="1"/>
  <c r="F204" i="3" s="1"/>
  <c r="F205" i="3" s="1"/>
  <c r="F206" i="3" s="1"/>
  <c r="F207" i="3" s="1"/>
  <c r="F208" i="3" s="1"/>
  <c r="F209" i="3" s="1"/>
  <c r="F210" i="3" s="1"/>
  <c r="F211" i="3" s="1"/>
  <c r="F212" i="3" s="1"/>
  <c r="F213" i="3" s="1"/>
  <c r="F214" i="3" s="1"/>
  <c r="F215" i="3" s="1"/>
  <c r="F65" i="3"/>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F35" i="3"/>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4" i="3"/>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2" i="3" s="1"/>
  <c r="F33" i="3" s="1"/>
  <c r="E250" i="3" l="1"/>
  <c r="E257" i="3" s="1"/>
  <c r="E262" i="3" s="1"/>
  <c r="J262" i="3"/>
  <c r="T262" i="3"/>
  <c r="S262" i="3"/>
  <c r="R262" i="3"/>
  <c r="Q249" i="3"/>
  <c r="Q256" i="3" s="1"/>
  <c r="Q262" i="3" s="1"/>
  <c r="I262" i="3"/>
  <c r="P262" i="3"/>
  <c r="N262" i="3"/>
  <c r="O262" i="3"/>
  <c r="D127" i="3"/>
  <c r="D128" i="3" s="1"/>
  <c r="D129" i="3" s="1"/>
  <c r="D130" i="3" s="1"/>
  <c r="D131" i="3" s="1"/>
  <c r="D132" i="3" s="1"/>
  <c r="D133" i="3" s="1"/>
  <c r="D134" i="3" s="1"/>
  <c r="D135" i="3" s="1"/>
  <c r="D136" i="3" s="1"/>
  <c r="D137" i="3" s="1"/>
  <c r="D138" i="3" s="1"/>
  <c r="D139" i="3" s="1"/>
  <c r="D140" i="3" s="1"/>
  <c r="D141" i="3" s="1"/>
  <c r="D142" i="3" s="1"/>
  <c r="D143" i="3" s="1"/>
  <c r="D144" i="3" s="1"/>
  <c r="D145" i="3" s="1"/>
  <c r="D146" i="3" s="1"/>
  <c r="D147" i="3" s="1"/>
  <c r="D148" i="3" s="1"/>
  <c r="D149" i="3" s="1"/>
  <c r="D150" i="3" s="1"/>
  <c r="D151" i="3" s="1"/>
  <c r="D152" i="3" s="1"/>
  <c r="D153" i="3" s="1"/>
  <c r="D154" i="3" s="1"/>
  <c r="D155" i="3" s="1"/>
  <c r="D158" i="3"/>
  <c r="D159" i="3" s="1"/>
  <c r="D160" i="3" s="1"/>
  <c r="D161" i="3" s="1"/>
  <c r="D162" i="3" s="1"/>
  <c r="D163" i="3" s="1"/>
  <c r="D164" i="3" s="1"/>
  <c r="D165" i="3" s="1"/>
  <c r="D166" i="3" s="1"/>
  <c r="D167" i="3" s="1"/>
  <c r="D168" i="3" s="1"/>
  <c r="D169" i="3" s="1"/>
  <c r="D170" i="3" s="1"/>
  <c r="D171" i="3" s="1"/>
  <c r="D172" i="3" s="1"/>
  <c r="D173" i="3" s="1"/>
  <c r="D174" i="3" s="1"/>
  <c r="D175" i="3" s="1"/>
  <c r="D176" i="3" s="1"/>
  <c r="D177" i="3" s="1"/>
  <c r="D178" i="3" s="1"/>
  <c r="D179" i="3" s="1"/>
  <c r="D180" i="3" s="1"/>
  <c r="D181" i="3" s="1"/>
  <c r="D182" i="3" s="1"/>
  <c r="D183" i="3" s="1"/>
  <c r="D184" i="3" s="1"/>
  <c r="D185" i="3" s="1"/>
  <c r="D186" i="3" s="1"/>
  <c r="D97" i="3"/>
  <c r="D98" i="3" s="1"/>
  <c r="D99" i="3" s="1"/>
  <c r="D100" i="3" s="1"/>
  <c r="D101" i="3" s="1"/>
  <c r="D102" i="3" s="1"/>
  <c r="D103" i="3" s="1"/>
  <c r="D104" i="3" s="1"/>
  <c r="D105" i="3" s="1"/>
  <c r="D106" i="3" s="1"/>
  <c r="D107" i="3" s="1"/>
  <c r="D108" i="3" s="1"/>
  <c r="D109" i="3" s="1"/>
  <c r="D110" i="3" s="1"/>
  <c r="D111" i="3" s="1"/>
  <c r="D112" i="3" s="1"/>
  <c r="D113" i="3" s="1"/>
  <c r="D114" i="3" s="1"/>
  <c r="D115" i="3" s="1"/>
  <c r="D116" i="3" s="1"/>
  <c r="D117" i="3" s="1"/>
  <c r="D118" i="3" s="1"/>
  <c r="D119" i="3" s="1"/>
  <c r="D120" i="3" s="1"/>
  <c r="D121" i="3" s="1"/>
  <c r="D122" i="3" s="1"/>
  <c r="D123" i="3" s="1"/>
  <c r="D124" i="3" s="1"/>
  <c r="D189" i="3"/>
  <c r="D190" i="3" s="1"/>
  <c r="D191" i="3" s="1"/>
  <c r="D192" i="3" s="1"/>
  <c r="D193" i="3" s="1"/>
  <c r="D194" i="3" s="1"/>
  <c r="D195" i="3" s="1"/>
  <c r="D196" i="3" s="1"/>
  <c r="D197" i="3" s="1"/>
  <c r="D198" i="3" s="1"/>
  <c r="D199" i="3" s="1"/>
  <c r="D200" i="3" s="1"/>
  <c r="D201" i="3" s="1"/>
  <c r="D202" i="3" s="1"/>
  <c r="D203" i="3" s="1"/>
  <c r="D204" i="3" s="1"/>
  <c r="D205" i="3" s="1"/>
  <c r="D206" i="3" s="1"/>
  <c r="D207" i="3" s="1"/>
  <c r="D208" i="3" s="1"/>
  <c r="D209" i="3" s="1"/>
  <c r="D210" i="3" s="1"/>
  <c r="D211" i="3" s="1"/>
  <c r="D212" i="3" s="1"/>
  <c r="D213" i="3" s="1"/>
  <c r="D214" i="3" s="1"/>
  <c r="D215" i="3" s="1"/>
  <c r="D66" i="3"/>
  <c r="D67" i="3" s="1"/>
  <c r="D68" i="3" s="1"/>
  <c r="D69" i="3" s="1"/>
  <c r="D70" i="3" s="1"/>
  <c r="D71" i="3" s="1"/>
  <c r="D72" i="3" s="1"/>
  <c r="D73" i="3" s="1"/>
  <c r="D74" i="3" s="1"/>
  <c r="D75" i="3" s="1"/>
  <c r="D76" i="3" s="1"/>
  <c r="D77" i="3" s="1"/>
  <c r="D78" i="3" s="1"/>
  <c r="D79" i="3" s="1"/>
  <c r="D80" i="3" s="1"/>
  <c r="D81" i="3" s="1"/>
  <c r="D82" i="3" s="1"/>
  <c r="D83" i="3" s="1"/>
  <c r="D84" i="3" s="1"/>
  <c r="D85" i="3" s="1"/>
  <c r="D86" i="3" s="1"/>
  <c r="D87" i="3" s="1"/>
  <c r="D88" i="3" s="1"/>
  <c r="D89" i="3" s="1"/>
  <c r="D90" i="3" s="1"/>
  <c r="D91" i="3" s="1"/>
  <c r="D92" i="3" s="1"/>
  <c r="D93" i="3" s="1"/>
  <c r="D94" i="3" s="1"/>
  <c r="D249" i="3"/>
  <c r="D256" i="3" s="1"/>
  <c r="F97" i="3"/>
  <c r="F98" i="3" s="1"/>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F254" i="3"/>
  <c r="F261" i="3" s="1"/>
  <c r="F253" i="3"/>
  <c r="F260" i="3" s="1"/>
  <c r="F252" i="3"/>
  <c r="F259" i="3" s="1"/>
  <c r="F250" i="3"/>
  <c r="F257" i="3" s="1"/>
  <c r="F249" i="3"/>
  <c r="F256" i="3" s="1"/>
  <c r="G250" i="3"/>
  <c r="G257" i="3" s="1"/>
  <c r="G249" i="3"/>
  <c r="G256" i="3" s="1"/>
  <c r="K249" i="3"/>
  <c r="K256" i="3" s="1"/>
  <c r="L249" i="3"/>
  <c r="L256" i="3" s="1"/>
  <c r="M249" i="3"/>
  <c r="M256" i="3" s="1"/>
  <c r="K250" i="3"/>
  <c r="K257" i="3" s="1"/>
  <c r="L250" i="3"/>
  <c r="L257" i="3" s="1"/>
  <c r="M250" i="3"/>
  <c r="M257" i="3" s="1"/>
  <c r="D254" i="3" l="1"/>
  <c r="D261" i="3" s="1"/>
  <c r="D251" i="3"/>
  <c r="D258" i="3" s="1"/>
  <c r="D253" i="3"/>
  <c r="D260" i="3" s="1"/>
  <c r="D250" i="3"/>
  <c r="D257" i="3" s="1"/>
  <c r="D252" i="3"/>
  <c r="D259" i="3" s="1"/>
  <c r="F251" i="3"/>
  <c r="F258" i="3" s="1"/>
  <c r="F262" i="3" s="1"/>
  <c r="K100" i="3"/>
  <c r="K101" i="3" s="1"/>
  <c r="K102" i="3" s="1"/>
  <c r="K103" i="3" s="1"/>
  <c r="K104" i="3" s="1"/>
  <c r="K105" i="3" s="1"/>
  <c r="K106" i="3" s="1"/>
  <c r="K107" i="3" s="1"/>
  <c r="K108" i="3" s="1"/>
  <c r="K109" i="3" s="1"/>
  <c r="K110" i="3" s="1"/>
  <c r="K111" i="3" s="1"/>
  <c r="K112" i="3" s="1"/>
  <c r="K113" i="3" s="1"/>
  <c r="K114" i="3" s="1"/>
  <c r="K115" i="3" s="1"/>
  <c r="K116" i="3" s="1"/>
  <c r="K117" i="3" s="1"/>
  <c r="K118" i="3" s="1"/>
  <c r="K119" i="3" s="1"/>
  <c r="K120" i="3" s="1"/>
  <c r="K121" i="3" s="1"/>
  <c r="K122" i="3" s="1"/>
  <c r="K123" i="3" s="1"/>
  <c r="K124" i="3" s="1"/>
  <c r="K125" i="3" s="1"/>
  <c r="C4" i="3"/>
  <c r="C5" i="3" s="1"/>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H4" i="3"/>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A33" i="3"/>
  <c r="AC33" i="3" s="1"/>
  <c r="H65" i="3"/>
  <c r="H35" i="3"/>
  <c r="C65" i="3"/>
  <c r="C66" i="3" s="1"/>
  <c r="C67" i="3" s="1"/>
  <c r="C68" i="3" s="1"/>
  <c r="C69" i="3" s="1"/>
  <c r="C70" i="3" s="1"/>
  <c r="C71" i="3" s="1"/>
  <c r="C72" i="3" s="1"/>
  <c r="C35" i="3"/>
  <c r="A35" i="3"/>
  <c r="AC35" i="3" s="1"/>
  <c r="D262" i="3" l="1"/>
  <c r="C36" i="3"/>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K126" i="3"/>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K157" i="3" s="1"/>
  <c r="L100" i="3"/>
  <c r="L101" i="3" s="1"/>
  <c r="L102" i="3" s="1"/>
  <c r="L103" i="3" s="1"/>
  <c r="L104" i="3" s="1"/>
  <c r="L105" i="3" s="1"/>
  <c r="L106" i="3" s="1"/>
  <c r="L107" i="3" s="1"/>
  <c r="L108" i="3" s="1"/>
  <c r="L109" i="3" s="1"/>
  <c r="L110" i="3" s="1"/>
  <c r="L111" i="3" s="1"/>
  <c r="L112" i="3" s="1"/>
  <c r="L113" i="3" s="1"/>
  <c r="L114" i="3" s="1"/>
  <c r="L115" i="3" s="1"/>
  <c r="L116" i="3" s="1"/>
  <c r="L117" i="3" s="1"/>
  <c r="L118" i="3" s="1"/>
  <c r="L119" i="3" s="1"/>
  <c r="L120" i="3" s="1"/>
  <c r="L121" i="3" s="1"/>
  <c r="L122" i="3" s="1"/>
  <c r="L123" i="3" s="1"/>
  <c r="L124" i="3" s="1"/>
  <c r="L125" i="3" s="1"/>
  <c r="M102" i="3"/>
  <c r="M103" i="3" s="1"/>
  <c r="M104" i="3" s="1"/>
  <c r="M105" i="3" s="1"/>
  <c r="M106" i="3" s="1"/>
  <c r="M107" i="3" s="1"/>
  <c r="M108" i="3" s="1"/>
  <c r="M109" i="3" s="1"/>
  <c r="M110" i="3" s="1"/>
  <c r="M111" i="3" s="1"/>
  <c r="M112" i="3" s="1"/>
  <c r="M113" i="3" s="1"/>
  <c r="M114" i="3" s="1"/>
  <c r="M115" i="3" s="1"/>
  <c r="M116" i="3" s="1"/>
  <c r="M117" i="3" s="1"/>
  <c r="M118" i="3" s="1"/>
  <c r="M119" i="3" s="1"/>
  <c r="M120" i="3" s="1"/>
  <c r="M121" i="3" s="1"/>
  <c r="M122" i="3" s="1"/>
  <c r="M123" i="3" s="1"/>
  <c r="M124" i="3" s="1"/>
  <c r="M125" i="3" s="1"/>
  <c r="K251" i="3"/>
  <c r="K258" i="3" s="1"/>
  <c r="G96" i="3"/>
  <c r="G97" i="3" s="1"/>
  <c r="G98" i="3" s="1"/>
  <c r="G99" i="3" s="1"/>
  <c r="G100" i="3" s="1"/>
  <c r="G101" i="3" s="1"/>
  <c r="G102" i="3" s="1"/>
  <c r="G103" i="3" s="1"/>
  <c r="G104" i="3" s="1"/>
  <c r="G105" i="3" s="1"/>
  <c r="G106" i="3" s="1"/>
  <c r="G107" i="3" s="1"/>
  <c r="G108" i="3" s="1"/>
  <c r="G109" i="3" s="1"/>
  <c r="G110" i="3" s="1"/>
  <c r="G111" i="3" s="1"/>
  <c r="G112" i="3" s="1"/>
  <c r="G113" i="3" s="1"/>
  <c r="G114" i="3" s="1"/>
  <c r="G115" i="3" s="1"/>
  <c r="G116" i="3" s="1"/>
  <c r="G117" i="3" s="1"/>
  <c r="G118" i="3" s="1"/>
  <c r="G119" i="3" s="1"/>
  <c r="G120" i="3" s="1"/>
  <c r="G121" i="3" s="1"/>
  <c r="G122" i="3" s="1"/>
  <c r="G123" i="3" s="1"/>
  <c r="G124" i="3" s="1"/>
  <c r="G125" i="3" s="1"/>
  <c r="A36" i="3"/>
  <c r="AC36" i="3" s="1"/>
  <c r="H36" i="3"/>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6" i="3"/>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H96" i="3" s="1"/>
  <c r="A32" i="3"/>
  <c r="AC32" i="3" s="1"/>
  <c r="C73" i="3"/>
  <c r="C74" i="3" s="1"/>
  <c r="C75" i="3" s="1"/>
  <c r="C76" i="3" s="1"/>
  <c r="C77" i="3" s="1"/>
  <c r="C78" i="3" s="1"/>
  <c r="C79" i="3" s="1"/>
  <c r="C80" i="3" s="1"/>
  <c r="C81" i="3" s="1"/>
  <c r="C82" i="3" s="1"/>
  <c r="C83" i="3" s="1"/>
  <c r="C84" i="3" s="1"/>
  <c r="C85" i="3" s="1"/>
  <c r="C86" i="3" s="1"/>
  <c r="C87" i="3" s="1"/>
  <c r="C88" i="3" s="1"/>
  <c r="C89" i="3" s="1"/>
  <c r="C90" i="3" s="1"/>
  <c r="C91" i="3" s="1"/>
  <c r="C92" i="3" s="1"/>
  <c r="C93" i="3" s="1"/>
  <c r="C94" i="3" s="1"/>
  <c r="C96" i="3" s="1"/>
  <c r="C249" i="3" l="1"/>
  <c r="C256" i="3" s="1"/>
  <c r="G126" i="3"/>
  <c r="G127" i="3" s="1"/>
  <c r="G128" i="3" s="1"/>
  <c r="G129" i="3" s="1"/>
  <c r="G130" i="3" s="1"/>
  <c r="G131" i="3" s="1"/>
  <c r="G132" i="3" s="1"/>
  <c r="G133" i="3" s="1"/>
  <c r="G134" i="3" s="1"/>
  <c r="G135" i="3" s="1"/>
  <c r="G136" i="3" s="1"/>
  <c r="G137" i="3" s="1"/>
  <c r="G138" i="3" s="1"/>
  <c r="G139" i="3" s="1"/>
  <c r="G140" i="3" s="1"/>
  <c r="G141" i="3" s="1"/>
  <c r="G142" i="3" s="1"/>
  <c r="G143" i="3" s="1"/>
  <c r="G144" i="3" s="1"/>
  <c r="G145" i="3" s="1"/>
  <c r="G146" i="3" s="1"/>
  <c r="G147" i="3" s="1"/>
  <c r="G148" i="3" s="1"/>
  <c r="G149" i="3" s="1"/>
  <c r="G150" i="3" s="1"/>
  <c r="G151" i="3" s="1"/>
  <c r="G152" i="3" s="1"/>
  <c r="G153" i="3" s="1"/>
  <c r="G154" i="3" s="1"/>
  <c r="G155" i="3" s="1"/>
  <c r="G157" i="3" s="1"/>
  <c r="M251" i="3"/>
  <c r="M258" i="3" s="1"/>
  <c r="M126" i="3"/>
  <c r="M127" i="3" s="1"/>
  <c r="M128" i="3" s="1"/>
  <c r="M129" i="3" s="1"/>
  <c r="M130" i="3" s="1"/>
  <c r="M131" i="3" s="1"/>
  <c r="M132" i="3" s="1"/>
  <c r="M133" i="3" s="1"/>
  <c r="M134" i="3" s="1"/>
  <c r="M135" i="3" s="1"/>
  <c r="M136" i="3" s="1"/>
  <c r="M137" i="3" s="1"/>
  <c r="M138" i="3" s="1"/>
  <c r="M139" i="3" s="1"/>
  <c r="M140" i="3" s="1"/>
  <c r="M141" i="3" s="1"/>
  <c r="M142" i="3" s="1"/>
  <c r="M143" i="3" s="1"/>
  <c r="M144" i="3" s="1"/>
  <c r="M145" i="3" s="1"/>
  <c r="M146" i="3" s="1"/>
  <c r="M147" i="3" s="1"/>
  <c r="M148" i="3" s="1"/>
  <c r="M149" i="3" s="1"/>
  <c r="M150" i="3" s="1"/>
  <c r="M151" i="3" s="1"/>
  <c r="M152" i="3" s="1"/>
  <c r="M153" i="3" s="1"/>
  <c r="M154" i="3" s="1"/>
  <c r="M155" i="3" s="1"/>
  <c r="M157" i="3" s="1"/>
  <c r="H97" i="3"/>
  <c r="H98" i="3" s="1"/>
  <c r="H99" i="3" s="1"/>
  <c r="H100" i="3" s="1"/>
  <c r="H101" i="3" s="1"/>
  <c r="H102" i="3" s="1"/>
  <c r="H103" i="3" s="1"/>
  <c r="H104" i="3" s="1"/>
  <c r="H105" i="3" s="1"/>
  <c r="H106" i="3" s="1"/>
  <c r="H107" i="3" s="1"/>
  <c r="H108" i="3" s="1"/>
  <c r="H109" i="3" s="1"/>
  <c r="H110" i="3" s="1"/>
  <c r="H111" i="3" s="1"/>
  <c r="H112" i="3" s="1"/>
  <c r="H113" i="3" s="1"/>
  <c r="H114" i="3" s="1"/>
  <c r="H115" i="3" s="1"/>
  <c r="H116" i="3" s="1"/>
  <c r="H117" i="3" s="1"/>
  <c r="H118" i="3" s="1"/>
  <c r="H119" i="3" s="1"/>
  <c r="H120" i="3" s="1"/>
  <c r="H121" i="3" s="1"/>
  <c r="H122" i="3" s="1"/>
  <c r="H123" i="3" s="1"/>
  <c r="H124" i="3" s="1"/>
  <c r="H126" i="3" s="1"/>
  <c r="L251" i="3"/>
  <c r="L258" i="3" s="1"/>
  <c r="L126" i="3"/>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7" i="3" s="1"/>
  <c r="C97" i="3"/>
  <c r="C98" i="3" s="1"/>
  <c r="C99" i="3" s="1"/>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C122" i="3" s="1"/>
  <c r="C123" i="3" s="1"/>
  <c r="C124" i="3" s="1"/>
  <c r="C126" i="3" s="1"/>
  <c r="K252" i="3"/>
  <c r="K259" i="3" s="1"/>
  <c r="G251" i="3"/>
  <c r="G258" i="3" s="1"/>
  <c r="K158" i="3"/>
  <c r="K159" i="3" s="1"/>
  <c r="K160" i="3" s="1"/>
  <c r="K161" i="3" s="1"/>
  <c r="K162" i="3" s="1"/>
  <c r="K163" i="3" s="1"/>
  <c r="K164" i="3" s="1"/>
  <c r="K165" i="3" s="1"/>
  <c r="K166" i="3" s="1"/>
  <c r="K167" i="3" s="1"/>
  <c r="K168" i="3" s="1"/>
  <c r="K169" i="3" s="1"/>
  <c r="K170" i="3" s="1"/>
  <c r="K171" i="3" s="1"/>
  <c r="K172" i="3" s="1"/>
  <c r="K173" i="3" s="1"/>
  <c r="K174" i="3" s="1"/>
  <c r="K175" i="3" s="1"/>
  <c r="K176" i="3" s="1"/>
  <c r="K177" i="3" s="1"/>
  <c r="K178" i="3" s="1"/>
  <c r="K179" i="3" s="1"/>
  <c r="K180" i="3" s="1"/>
  <c r="K181" i="3" s="1"/>
  <c r="K182" i="3" s="1"/>
  <c r="K183" i="3" s="1"/>
  <c r="K184" i="3" s="1"/>
  <c r="K185" i="3" s="1"/>
  <c r="K186" i="3" s="1"/>
  <c r="K187" i="3" s="1"/>
  <c r="H250" i="3"/>
  <c r="H257" i="3" s="1"/>
  <c r="H249" i="3"/>
  <c r="H256" i="3" s="1"/>
  <c r="A31" i="3"/>
  <c r="AC31" i="3" s="1"/>
  <c r="A37" i="3"/>
  <c r="AC37" i="3" s="1"/>
  <c r="C250" i="3"/>
  <c r="C257" i="3" s="1"/>
  <c r="H251" i="3" l="1"/>
  <c r="H258" i="3" s="1"/>
  <c r="K188" i="3"/>
  <c r="K189" i="3" s="1"/>
  <c r="K190" i="3" s="1"/>
  <c r="K191" i="3" s="1"/>
  <c r="K192" i="3" s="1"/>
  <c r="K193" i="3" s="1"/>
  <c r="K194" i="3" s="1"/>
  <c r="K195" i="3" s="1"/>
  <c r="K196" i="3" s="1"/>
  <c r="K197" i="3" s="1"/>
  <c r="K198" i="3" s="1"/>
  <c r="K199" i="3" s="1"/>
  <c r="K200" i="3" s="1"/>
  <c r="K201" i="3" s="1"/>
  <c r="K202" i="3" s="1"/>
  <c r="K203" i="3" s="1"/>
  <c r="K204" i="3" s="1"/>
  <c r="K205" i="3" s="1"/>
  <c r="K206" i="3" s="1"/>
  <c r="K207" i="3" s="1"/>
  <c r="K208" i="3" s="1"/>
  <c r="K209" i="3" s="1"/>
  <c r="K210" i="3" s="1"/>
  <c r="K211" i="3" s="1"/>
  <c r="K212" i="3" s="1"/>
  <c r="K213" i="3" s="1"/>
  <c r="K214" i="3" s="1"/>
  <c r="K215" i="3" s="1"/>
  <c r="H127" i="3"/>
  <c r="H128" i="3" s="1"/>
  <c r="H129" i="3" s="1"/>
  <c r="H130" i="3" s="1"/>
  <c r="H131" i="3" s="1"/>
  <c r="H132" i="3" s="1"/>
  <c r="H133" i="3" s="1"/>
  <c r="H134" i="3" s="1"/>
  <c r="H135" i="3" s="1"/>
  <c r="H136" i="3" s="1"/>
  <c r="H137" i="3" s="1"/>
  <c r="H138" i="3" s="1"/>
  <c r="H139" i="3" s="1"/>
  <c r="H140" i="3" s="1"/>
  <c r="H141" i="3" s="1"/>
  <c r="H142" i="3" s="1"/>
  <c r="H143" i="3" s="1"/>
  <c r="H144" i="3" s="1"/>
  <c r="H145" i="3" s="1"/>
  <c r="H146" i="3" s="1"/>
  <c r="H147" i="3" s="1"/>
  <c r="H148" i="3" s="1"/>
  <c r="H149" i="3" s="1"/>
  <c r="H150" i="3" s="1"/>
  <c r="H151" i="3" s="1"/>
  <c r="H152" i="3" s="1"/>
  <c r="H153" i="3" s="1"/>
  <c r="H154" i="3" s="1"/>
  <c r="H155" i="3" s="1"/>
  <c r="H157" i="3" s="1"/>
  <c r="K253" i="3"/>
  <c r="K260" i="3" s="1"/>
  <c r="M252" i="3"/>
  <c r="M259" i="3" s="1"/>
  <c r="M158" i="3"/>
  <c r="M159" i="3" s="1"/>
  <c r="M160" i="3" s="1"/>
  <c r="M161" i="3" s="1"/>
  <c r="M162" i="3" s="1"/>
  <c r="M163" i="3" s="1"/>
  <c r="M164" i="3" s="1"/>
  <c r="M165" i="3" s="1"/>
  <c r="M166" i="3" s="1"/>
  <c r="M167" i="3" s="1"/>
  <c r="M168" i="3" s="1"/>
  <c r="M169" i="3" s="1"/>
  <c r="M170" i="3" s="1"/>
  <c r="M171" i="3" s="1"/>
  <c r="M172" i="3" s="1"/>
  <c r="M173" i="3" s="1"/>
  <c r="M174" i="3" s="1"/>
  <c r="M175" i="3" s="1"/>
  <c r="M176" i="3" s="1"/>
  <c r="M177" i="3" s="1"/>
  <c r="M178" i="3" s="1"/>
  <c r="M179" i="3" s="1"/>
  <c r="M180" i="3" s="1"/>
  <c r="M181" i="3" s="1"/>
  <c r="M182" i="3" s="1"/>
  <c r="M183" i="3" s="1"/>
  <c r="M184" i="3" s="1"/>
  <c r="M185" i="3" s="1"/>
  <c r="M186" i="3" s="1"/>
  <c r="M187" i="3" s="1"/>
  <c r="C127" i="3"/>
  <c r="C128" i="3" s="1"/>
  <c r="C129" i="3" s="1"/>
  <c r="C130" i="3" s="1"/>
  <c r="C131" i="3" s="1"/>
  <c r="C132" i="3" s="1"/>
  <c r="C133" i="3" s="1"/>
  <c r="C134" i="3" s="1"/>
  <c r="C135" i="3" s="1"/>
  <c r="C136" i="3" s="1"/>
  <c r="C137" i="3" s="1"/>
  <c r="C138" i="3" s="1"/>
  <c r="C139" i="3" s="1"/>
  <c r="C140" i="3" s="1"/>
  <c r="C141" i="3" s="1"/>
  <c r="C142" i="3" s="1"/>
  <c r="C143" i="3" s="1"/>
  <c r="C144" i="3" s="1"/>
  <c r="C145" i="3" s="1"/>
  <c r="C146" i="3" s="1"/>
  <c r="C147" i="3" s="1"/>
  <c r="C148" i="3" s="1"/>
  <c r="C149" i="3" s="1"/>
  <c r="C150" i="3" s="1"/>
  <c r="C151" i="3" s="1"/>
  <c r="C152" i="3" s="1"/>
  <c r="C153" i="3" s="1"/>
  <c r="C154" i="3" s="1"/>
  <c r="C155" i="3" s="1"/>
  <c r="C157" i="3" s="1"/>
  <c r="C251" i="3"/>
  <c r="C258" i="3" s="1"/>
  <c r="L252" i="3"/>
  <c r="L259" i="3" s="1"/>
  <c r="G252" i="3"/>
  <c r="G259" i="3" s="1"/>
  <c r="L158" i="3"/>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87" i="3" s="1"/>
  <c r="G158" i="3"/>
  <c r="G159" i="3" s="1"/>
  <c r="G160" i="3" s="1"/>
  <c r="G161" i="3" s="1"/>
  <c r="G162" i="3" s="1"/>
  <c r="G163" i="3" s="1"/>
  <c r="G164" i="3" s="1"/>
  <c r="G165" i="3" s="1"/>
  <c r="G166" i="3" s="1"/>
  <c r="G167" i="3" s="1"/>
  <c r="G168" i="3" s="1"/>
  <c r="G169" i="3" s="1"/>
  <c r="G170" i="3" s="1"/>
  <c r="G171" i="3" s="1"/>
  <c r="G172" i="3" s="1"/>
  <c r="G173" i="3" s="1"/>
  <c r="G174" i="3" s="1"/>
  <c r="G175" i="3" s="1"/>
  <c r="G176" i="3" s="1"/>
  <c r="G177" i="3" s="1"/>
  <c r="G178" i="3" s="1"/>
  <c r="G179" i="3" s="1"/>
  <c r="G180" i="3" s="1"/>
  <c r="G181" i="3" s="1"/>
  <c r="G182" i="3" s="1"/>
  <c r="G183" i="3" s="1"/>
  <c r="G184" i="3" s="1"/>
  <c r="G185" i="3" s="1"/>
  <c r="G186" i="3" s="1"/>
  <c r="G187" i="3" s="1"/>
  <c r="A38" i="3"/>
  <c r="AC38" i="3" s="1"/>
  <c r="A30" i="3"/>
  <c r="AC30" i="3" s="1"/>
  <c r="M188" i="3" l="1"/>
  <c r="M189" i="3" s="1"/>
  <c r="M190" i="3" s="1"/>
  <c r="M191" i="3" s="1"/>
  <c r="M192" i="3" s="1"/>
  <c r="M193" i="3" s="1"/>
  <c r="M194" i="3" s="1"/>
  <c r="M195" i="3" s="1"/>
  <c r="M196" i="3" s="1"/>
  <c r="M197" i="3" s="1"/>
  <c r="M198" i="3" s="1"/>
  <c r="M199" i="3" s="1"/>
  <c r="M200" i="3" s="1"/>
  <c r="M201" i="3" s="1"/>
  <c r="M202" i="3" s="1"/>
  <c r="M203" i="3" s="1"/>
  <c r="M204" i="3" s="1"/>
  <c r="M205" i="3" s="1"/>
  <c r="M206" i="3" s="1"/>
  <c r="M207" i="3" s="1"/>
  <c r="M208" i="3" s="1"/>
  <c r="M209" i="3" s="1"/>
  <c r="M210" i="3" s="1"/>
  <c r="M211" i="3" s="1"/>
  <c r="M212" i="3" s="1"/>
  <c r="M213" i="3" s="1"/>
  <c r="M214" i="3" s="1"/>
  <c r="M215" i="3" s="1"/>
  <c r="M253" i="3"/>
  <c r="M260" i="3" s="1"/>
  <c r="G253" i="3"/>
  <c r="G260" i="3" s="1"/>
  <c r="H252" i="3"/>
  <c r="H259" i="3" s="1"/>
  <c r="L188" i="3"/>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L209" i="3" s="1"/>
  <c r="L210" i="3" s="1"/>
  <c r="L211" i="3" s="1"/>
  <c r="L212" i="3" s="1"/>
  <c r="L213" i="3" s="1"/>
  <c r="L214" i="3" s="1"/>
  <c r="L215" i="3" s="1"/>
  <c r="H158" i="3"/>
  <c r="H159" i="3" s="1"/>
  <c r="H160" i="3" s="1"/>
  <c r="H161" i="3" s="1"/>
  <c r="H162" i="3" s="1"/>
  <c r="H163" i="3" s="1"/>
  <c r="H164" i="3" s="1"/>
  <c r="H165" i="3" s="1"/>
  <c r="H166" i="3" s="1"/>
  <c r="H167" i="3" s="1"/>
  <c r="H168" i="3" s="1"/>
  <c r="H169" i="3" s="1"/>
  <c r="H170" i="3" s="1"/>
  <c r="H171" i="3" s="1"/>
  <c r="H172" i="3" s="1"/>
  <c r="H173" i="3" s="1"/>
  <c r="H174" i="3" s="1"/>
  <c r="H175" i="3" s="1"/>
  <c r="H176" i="3" s="1"/>
  <c r="H177" i="3" s="1"/>
  <c r="H178" i="3" s="1"/>
  <c r="H179" i="3" s="1"/>
  <c r="H180" i="3" s="1"/>
  <c r="H181" i="3" s="1"/>
  <c r="H182" i="3" s="1"/>
  <c r="H183" i="3" s="1"/>
  <c r="H184" i="3" s="1"/>
  <c r="H185" i="3" s="1"/>
  <c r="H186" i="3" s="1"/>
  <c r="H188" i="3" s="1"/>
  <c r="G188" i="3"/>
  <c r="G189" i="3" s="1"/>
  <c r="G190" i="3" s="1"/>
  <c r="G191" i="3" s="1"/>
  <c r="G192" i="3" s="1"/>
  <c r="G193" i="3" s="1"/>
  <c r="G194" i="3" s="1"/>
  <c r="G195" i="3" s="1"/>
  <c r="G196" i="3" s="1"/>
  <c r="G197" i="3" s="1"/>
  <c r="G198" i="3" s="1"/>
  <c r="G199" i="3" s="1"/>
  <c r="G200" i="3" s="1"/>
  <c r="G201" i="3" s="1"/>
  <c r="G202" i="3" s="1"/>
  <c r="G203" i="3" s="1"/>
  <c r="G204" i="3" s="1"/>
  <c r="G205" i="3" s="1"/>
  <c r="G206" i="3" s="1"/>
  <c r="G207" i="3" s="1"/>
  <c r="G208" i="3" s="1"/>
  <c r="G209" i="3" s="1"/>
  <c r="G210" i="3" s="1"/>
  <c r="G211" i="3" s="1"/>
  <c r="G212" i="3" s="1"/>
  <c r="G213" i="3" s="1"/>
  <c r="G214" i="3" s="1"/>
  <c r="G215" i="3" s="1"/>
  <c r="L253" i="3"/>
  <c r="L260" i="3" s="1"/>
  <c r="C252" i="3"/>
  <c r="C259" i="3" s="1"/>
  <c r="K254" i="3"/>
  <c r="C158" i="3"/>
  <c r="C159" i="3" s="1"/>
  <c r="C160" i="3" s="1"/>
  <c r="C161" i="3" s="1"/>
  <c r="C162" i="3" s="1"/>
  <c r="C163" i="3" s="1"/>
  <c r="C164" i="3" s="1"/>
  <c r="C165" i="3" s="1"/>
  <c r="C166" i="3" s="1"/>
  <c r="C167" i="3" s="1"/>
  <c r="C168" i="3" s="1"/>
  <c r="C169" i="3" s="1"/>
  <c r="C170" i="3" s="1"/>
  <c r="C171" i="3" s="1"/>
  <c r="C172" i="3" s="1"/>
  <c r="C173" i="3" s="1"/>
  <c r="C174" i="3" s="1"/>
  <c r="C175" i="3" s="1"/>
  <c r="C176" i="3" s="1"/>
  <c r="C177" i="3" s="1"/>
  <c r="C178" i="3" s="1"/>
  <c r="C179" i="3" s="1"/>
  <c r="C180" i="3" s="1"/>
  <c r="C181" i="3" s="1"/>
  <c r="C182" i="3" s="1"/>
  <c r="C183" i="3" s="1"/>
  <c r="C184" i="3" s="1"/>
  <c r="C185" i="3" s="1"/>
  <c r="C186" i="3" s="1"/>
  <c r="C188" i="3" s="1"/>
  <c r="A29" i="3"/>
  <c r="AC29" i="3" s="1"/>
  <c r="A39" i="3"/>
  <c r="AC39" i="3" s="1"/>
  <c r="K261" i="3" l="1"/>
  <c r="K262" i="3" s="1"/>
  <c r="L254" i="3"/>
  <c r="H189" i="3"/>
  <c r="H190" i="3" s="1"/>
  <c r="H191" i="3" s="1"/>
  <c r="H192" i="3" s="1"/>
  <c r="H193" i="3" s="1"/>
  <c r="H194" i="3" s="1"/>
  <c r="H195" i="3" s="1"/>
  <c r="H196" i="3" s="1"/>
  <c r="H197" i="3" s="1"/>
  <c r="H198" i="3" s="1"/>
  <c r="H199" i="3" s="1"/>
  <c r="H200" i="3" s="1"/>
  <c r="H201" i="3" s="1"/>
  <c r="H202" i="3" s="1"/>
  <c r="H203" i="3" s="1"/>
  <c r="H204" i="3" s="1"/>
  <c r="H205" i="3" s="1"/>
  <c r="H206" i="3" s="1"/>
  <c r="H207" i="3" s="1"/>
  <c r="H208" i="3" s="1"/>
  <c r="H209" i="3" s="1"/>
  <c r="H210" i="3" s="1"/>
  <c r="H211" i="3" s="1"/>
  <c r="H212" i="3" s="1"/>
  <c r="H213" i="3" s="1"/>
  <c r="H214" i="3" s="1"/>
  <c r="H215" i="3" s="1"/>
  <c r="G254" i="3"/>
  <c r="C189" i="3"/>
  <c r="C190" i="3" s="1"/>
  <c r="C191" i="3" s="1"/>
  <c r="C192" i="3" s="1"/>
  <c r="C193" i="3" s="1"/>
  <c r="C194" i="3" s="1"/>
  <c r="C195" i="3" s="1"/>
  <c r="C196" i="3" s="1"/>
  <c r="C197" i="3" s="1"/>
  <c r="C198" i="3" s="1"/>
  <c r="C199" i="3" s="1"/>
  <c r="C200" i="3" s="1"/>
  <c r="C201" i="3" s="1"/>
  <c r="C202" i="3" s="1"/>
  <c r="C203" i="3" s="1"/>
  <c r="C204" i="3" s="1"/>
  <c r="C205" i="3" s="1"/>
  <c r="C206" i="3" s="1"/>
  <c r="C207" i="3" s="1"/>
  <c r="C208" i="3" s="1"/>
  <c r="C209" i="3" s="1"/>
  <c r="C210" i="3" s="1"/>
  <c r="C211" i="3" s="1"/>
  <c r="C212" i="3" s="1"/>
  <c r="C213" i="3" s="1"/>
  <c r="C214" i="3" s="1"/>
  <c r="C215" i="3" s="1"/>
  <c r="M254" i="3"/>
  <c r="C253" i="3"/>
  <c r="C260" i="3" s="1"/>
  <c r="H253" i="3"/>
  <c r="H260" i="3" s="1"/>
  <c r="A40" i="3"/>
  <c r="AC40" i="3" s="1"/>
  <c r="A28" i="3"/>
  <c r="AC28" i="3" s="1"/>
  <c r="G261" i="3" l="1"/>
  <c r="G262" i="3" s="1"/>
  <c r="L261" i="3"/>
  <c r="L262" i="3" s="1"/>
  <c r="M261" i="3"/>
  <c r="M262" i="3" s="1"/>
  <c r="C254" i="3"/>
  <c r="C261" i="3" s="1"/>
  <c r="C262" i="3" s="1"/>
  <c r="H254" i="3"/>
  <c r="A27" i="3"/>
  <c r="AC27" i="3" s="1"/>
  <c r="A41" i="3"/>
  <c r="AC41" i="3" s="1"/>
  <c r="H261" i="3" l="1"/>
  <c r="H262" i="3" s="1"/>
  <c r="A42" i="3"/>
  <c r="AC42" i="3" s="1"/>
  <c r="A26" i="3"/>
  <c r="AC26" i="3" s="1"/>
  <c r="A25" i="3" l="1"/>
  <c r="AC25" i="3" s="1"/>
  <c r="A43" i="3"/>
  <c r="AC43" i="3" s="1"/>
  <c r="A44" i="3" l="1"/>
  <c r="AC44" i="3" s="1"/>
  <c r="A24" i="3"/>
  <c r="AC24" i="3" s="1"/>
  <c r="A23" i="3" l="1"/>
  <c r="AC23" i="3" s="1"/>
  <c r="A45" i="3"/>
  <c r="AC45" i="3" s="1"/>
  <c r="A46" i="3" l="1"/>
  <c r="AC46" i="3" s="1"/>
  <c r="A22" i="3"/>
  <c r="AC22" i="3" s="1"/>
  <c r="A47" i="3" l="1"/>
  <c r="AC47" i="3" s="1"/>
  <c r="A21" i="3"/>
  <c r="AC21" i="3" s="1"/>
  <c r="A48" i="3" l="1"/>
  <c r="AC48" i="3" s="1"/>
  <c r="A20" i="3"/>
  <c r="AC20" i="3" s="1"/>
  <c r="A49" i="3" l="1"/>
  <c r="AC49" i="3" s="1"/>
  <c r="A19" i="3"/>
  <c r="AC19" i="3" s="1"/>
  <c r="A50" i="3" l="1"/>
  <c r="AC50" i="3" s="1"/>
  <c r="A18" i="3"/>
  <c r="AC18" i="3" s="1"/>
  <c r="A17" i="3" l="1"/>
  <c r="AC17" i="3" s="1"/>
  <c r="A51" i="3"/>
  <c r="AC51" i="3" s="1"/>
  <c r="A52" i="3" l="1"/>
  <c r="AC52" i="3" s="1"/>
  <c r="A16" i="3"/>
  <c r="AC16" i="3" s="1"/>
  <c r="A15" i="3" l="1"/>
  <c r="AC15" i="3" s="1"/>
  <c r="A53" i="3"/>
  <c r="AC53" i="3" s="1"/>
  <c r="A54" i="3" l="1"/>
  <c r="AC54" i="3" s="1"/>
  <c r="A14" i="3"/>
  <c r="AC14" i="3" s="1"/>
  <c r="A13" i="3" l="1"/>
  <c r="AC13" i="3" s="1"/>
  <c r="A55" i="3"/>
  <c r="AC55" i="3" s="1"/>
  <c r="A12" i="3" l="1"/>
  <c r="AC12" i="3" s="1"/>
  <c r="A56" i="3"/>
  <c r="AC56" i="3" s="1"/>
  <c r="A57" i="3" l="1"/>
  <c r="AC57" i="3" s="1"/>
  <c r="A11" i="3"/>
  <c r="AC11" i="3" s="1"/>
  <c r="A10" i="3" l="1"/>
  <c r="AC10" i="3" s="1"/>
  <c r="A58" i="3"/>
  <c r="AC58" i="3" s="1"/>
  <c r="A59" i="3" l="1"/>
  <c r="AC59" i="3" s="1"/>
  <c r="A9" i="3"/>
  <c r="AC9" i="3" s="1"/>
  <c r="A8" i="3" l="1"/>
  <c r="AC8" i="3" s="1"/>
  <c r="A60" i="3"/>
  <c r="AC60" i="3" s="1"/>
  <c r="A61" i="3" l="1"/>
  <c r="AC61" i="3" s="1"/>
  <c r="A7" i="3"/>
  <c r="AC7" i="3" s="1"/>
  <c r="A6" i="3" l="1"/>
  <c r="AC6" i="3" s="1"/>
  <c r="A62" i="3"/>
  <c r="AC62" i="3" s="1"/>
  <c r="A63" i="3" l="1"/>
  <c r="AC63" i="3" s="1"/>
  <c r="A5" i="3"/>
  <c r="AC5" i="3" s="1"/>
  <c r="A4" i="3" l="1"/>
  <c r="AC4" i="3" s="1"/>
  <c r="A64" i="3"/>
  <c r="AC64" i="3" s="1"/>
  <c r="A65" i="3" l="1"/>
  <c r="AC65" i="3" s="1"/>
  <c r="A3" i="3"/>
  <c r="AC3" i="3" s="1"/>
  <c r="A66" i="3" l="1"/>
  <c r="AC66" i="3" s="1"/>
  <c r="A67" i="3" l="1"/>
  <c r="AC67" i="3" s="1"/>
  <c r="A68" i="3" l="1"/>
  <c r="AC68" i="3" s="1"/>
  <c r="A69" i="3" l="1"/>
  <c r="AC69" i="3" s="1"/>
  <c r="A70" i="3" l="1"/>
  <c r="AC70" i="3" s="1"/>
  <c r="A71" i="3" l="1"/>
  <c r="AC71" i="3" s="1"/>
  <c r="A72" i="3" l="1"/>
  <c r="AC72" i="3" s="1"/>
  <c r="A73" i="3" l="1"/>
  <c r="AC73" i="3" s="1"/>
  <c r="A74" i="3" l="1"/>
  <c r="AC74" i="3" s="1"/>
  <c r="A75" i="3" l="1"/>
  <c r="AC75" i="3" s="1"/>
  <c r="A76" i="3" l="1"/>
  <c r="AC76" i="3" s="1"/>
  <c r="A77" i="3" l="1"/>
  <c r="AC77" i="3" s="1"/>
  <c r="A78" i="3" l="1"/>
  <c r="AC78" i="3" s="1"/>
  <c r="A79" i="3" l="1"/>
  <c r="AC79" i="3" s="1"/>
  <c r="A80" i="3" l="1"/>
  <c r="AC80" i="3" s="1"/>
  <c r="A81" i="3" l="1"/>
  <c r="AC81" i="3" s="1"/>
  <c r="A82" i="3" l="1"/>
  <c r="AC82" i="3" s="1"/>
  <c r="A83" i="3" l="1"/>
  <c r="AC83" i="3" s="1"/>
  <c r="A84" i="3" l="1"/>
  <c r="AC84" i="3" s="1"/>
  <c r="A85" i="3" l="1"/>
  <c r="AC85" i="3" s="1"/>
  <c r="A86" i="3" l="1"/>
  <c r="AC86" i="3" s="1"/>
  <c r="A87" i="3" l="1"/>
  <c r="AC87" i="3" s="1"/>
  <c r="A88" i="3" l="1"/>
  <c r="AC88" i="3" s="1"/>
  <c r="A89" i="3" l="1"/>
  <c r="AC89" i="3" s="1"/>
  <c r="A90" i="3" l="1"/>
  <c r="AC90" i="3" s="1"/>
  <c r="A91" i="3" l="1"/>
  <c r="AC91" i="3" s="1"/>
  <c r="A92" i="3" l="1"/>
  <c r="AC92" i="3" s="1"/>
  <c r="A93" i="3" l="1"/>
  <c r="AC93" i="3" s="1"/>
  <c r="A94" i="3" l="1"/>
  <c r="AC94" i="3" s="1"/>
  <c r="A95" i="3" l="1"/>
  <c r="AC95" i="3" s="1"/>
  <c r="A96" i="3" l="1"/>
  <c r="AC96" i="3" s="1"/>
  <c r="A97" i="3" l="1"/>
  <c r="AC97" i="3" s="1"/>
  <c r="A98" i="3" l="1"/>
  <c r="AC98" i="3" s="1"/>
  <c r="A99" i="3" l="1"/>
  <c r="AC99" i="3" s="1"/>
  <c r="A100" i="3" l="1"/>
  <c r="AC100" i="3" s="1"/>
  <c r="A101" i="3" l="1"/>
  <c r="AC101" i="3" s="1"/>
  <c r="A102" i="3" l="1"/>
  <c r="AC102" i="3" s="1"/>
  <c r="A103" i="3" l="1"/>
  <c r="AC103" i="3" s="1"/>
  <c r="A104" i="3" l="1"/>
  <c r="AC104" i="3" s="1"/>
  <c r="A105" i="3" l="1"/>
  <c r="AC105" i="3" s="1"/>
  <c r="A106" i="3" l="1"/>
  <c r="AC106" i="3" s="1"/>
  <c r="A107" i="3" l="1"/>
  <c r="AC107" i="3" s="1"/>
  <c r="A108" i="3" l="1"/>
  <c r="AC108" i="3" s="1"/>
  <c r="A109" i="3" l="1"/>
  <c r="AC109" i="3" s="1"/>
  <c r="A110" i="3" l="1"/>
  <c r="AC110" i="3" s="1"/>
  <c r="A111" i="3" l="1"/>
  <c r="AC111" i="3" s="1"/>
  <c r="A112" i="3" l="1"/>
  <c r="AC112" i="3" s="1"/>
  <c r="A113" i="3" l="1"/>
  <c r="AC113" i="3" s="1"/>
  <c r="A114" i="3" l="1"/>
  <c r="AC114" i="3" s="1"/>
  <c r="A115" i="3" l="1"/>
  <c r="AC115" i="3" s="1"/>
  <c r="A116" i="3" l="1"/>
  <c r="AC116" i="3" s="1"/>
  <c r="A117" i="3" l="1"/>
  <c r="AC117" i="3" s="1"/>
  <c r="A118" i="3" l="1"/>
  <c r="AC118" i="3" s="1"/>
  <c r="A119" i="3" l="1"/>
  <c r="AC119" i="3" s="1"/>
  <c r="A120" i="3" l="1"/>
  <c r="AC120" i="3" s="1"/>
  <c r="A121" i="3" l="1"/>
  <c r="AC121" i="3" s="1"/>
  <c r="A122" i="3" l="1"/>
  <c r="AC122" i="3" s="1"/>
  <c r="A123" i="3" l="1"/>
  <c r="AC123" i="3" s="1"/>
  <c r="A124" i="3" l="1"/>
  <c r="AC124" i="3" s="1"/>
  <c r="A125" i="3" l="1"/>
  <c r="AC125" i="3" s="1"/>
  <c r="A126" i="3" l="1"/>
  <c r="AC126" i="3" s="1"/>
  <c r="A127" i="3" l="1"/>
  <c r="AC127" i="3" s="1"/>
  <c r="A128" i="3" l="1"/>
  <c r="AC128" i="3" s="1"/>
  <c r="A129" i="3" l="1"/>
  <c r="AC129" i="3" s="1"/>
  <c r="A130" i="3" l="1"/>
  <c r="AC130" i="3" s="1"/>
  <c r="A131" i="3" l="1"/>
  <c r="AC131" i="3" s="1"/>
  <c r="A132" i="3" l="1"/>
  <c r="AC132" i="3" s="1"/>
  <c r="A133" i="3" l="1"/>
  <c r="AC133" i="3" s="1"/>
  <c r="A134" i="3" l="1"/>
  <c r="AC134" i="3" s="1"/>
  <c r="A135" i="3" l="1"/>
  <c r="AC135" i="3" s="1"/>
  <c r="A136" i="3" l="1"/>
  <c r="AC136" i="3" s="1"/>
  <c r="A137" i="3" l="1"/>
  <c r="AC137" i="3" s="1"/>
  <c r="A138" i="3" l="1"/>
  <c r="AC138" i="3" s="1"/>
  <c r="A139" i="3" l="1"/>
  <c r="AC139" i="3" s="1"/>
  <c r="A140" i="3" l="1"/>
  <c r="AC140" i="3" s="1"/>
  <c r="A141" i="3" l="1"/>
  <c r="AC141" i="3" s="1"/>
  <c r="A142" i="3" l="1"/>
  <c r="AC142" i="3" s="1"/>
  <c r="A143" i="3" l="1"/>
  <c r="AC143" i="3" s="1"/>
  <c r="A144" i="3" l="1"/>
  <c r="AC144" i="3" s="1"/>
  <c r="A145" i="3" l="1"/>
  <c r="AC145" i="3" s="1"/>
  <c r="A146" i="3" l="1"/>
  <c r="AC146" i="3" s="1"/>
  <c r="A147" i="3" l="1"/>
  <c r="AC147" i="3" s="1"/>
  <c r="A148" i="3" l="1"/>
  <c r="AC148" i="3" s="1"/>
  <c r="A149" i="3" l="1"/>
  <c r="AC149" i="3" s="1"/>
  <c r="A150" i="3" l="1"/>
  <c r="AC150" i="3" s="1"/>
  <c r="A151" i="3" l="1"/>
  <c r="AC151" i="3" s="1"/>
  <c r="A152" i="3" l="1"/>
  <c r="AC152" i="3" s="1"/>
  <c r="A153" i="3" l="1"/>
  <c r="AC153" i="3" s="1"/>
  <c r="A154" i="3" l="1"/>
  <c r="AC154" i="3" s="1"/>
  <c r="A155" i="3" l="1"/>
  <c r="AC155" i="3" s="1"/>
  <c r="A156" i="3" l="1"/>
  <c r="AC156" i="3" s="1"/>
  <c r="A157" i="3" l="1"/>
  <c r="AC157" i="3" s="1"/>
  <c r="A158" i="3" l="1"/>
  <c r="AC158" i="3" s="1"/>
  <c r="A159" i="3" l="1"/>
  <c r="AC159" i="3" s="1"/>
  <c r="A160" i="3" l="1"/>
  <c r="AC160" i="3" s="1"/>
  <c r="A161" i="3" l="1"/>
  <c r="AC161" i="3" s="1"/>
  <c r="A162" i="3" l="1"/>
  <c r="AC162" i="3" s="1"/>
  <c r="A163" i="3" l="1"/>
  <c r="AC163" i="3" s="1"/>
  <c r="A164" i="3" l="1"/>
  <c r="AC164" i="3" s="1"/>
  <c r="A165" i="3" l="1"/>
  <c r="AC165" i="3" s="1"/>
  <c r="A166" i="3" l="1"/>
  <c r="AC166" i="3" s="1"/>
  <c r="A167" i="3" l="1"/>
  <c r="AC167" i="3" s="1"/>
  <c r="A168" i="3" l="1"/>
  <c r="AC168" i="3" s="1"/>
  <c r="A169" i="3" l="1"/>
  <c r="AC169" i="3" s="1"/>
  <c r="A170" i="3" l="1"/>
  <c r="AC170" i="3" s="1"/>
  <c r="A171" i="3" l="1"/>
  <c r="AC171" i="3" s="1"/>
  <c r="A172" i="3" l="1"/>
  <c r="AC172" i="3" s="1"/>
  <c r="A173" i="3" l="1"/>
  <c r="AC173" i="3" s="1"/>
  <c r="A174" i="3" l="1"/>
  <c r="AC174" i="3" s="1"/>
  <c r="A175" i="3" l="1"/>
  <c r="AC175" i="3" s="1"/>
  <c r="A176" i="3" l="1"/>
  <c r="AC176" i="3" s="1"/>
  <c r="A177" i="3" l="1"/>
  <c r="AC177" i="3" s="1"/>
  <c r="A178" i="3" l="1"/>
  <c r="AC178" i="3" s="1"/>
  <c r="A179" i="3" l="1"/>
  <c r="AC179" i="3" s="1"/>
  <c r="A180" i="3" l="1"/>
  <c r="AC180" i="3" s="1"/>
  <c r="A181" i="3" l="1"/>
  <c r="AC181" i="3" s="1"/>
  <c r="A182" i="3" l="1"/>
  <c r="AC182" i="3" s="1"/>
  <c r="A183" i="3" l="1"/>
  <c r="AC183" i="3" s="1"/>
  <c r="A184" i="3" l="1"/>
  <c r="AC184" i="3" s="1"/>
  <c r="A185" i="3" l="1"/>
  <c r="AC185" i="3" s="1"/>
  <c r="A186" i="3" l="1"/>
  <c r="AC186" i="3" s="1"/>
  <c r="A187" i="3" l="1"/>
  <c r="AC187" i="3" s="1"/>
  <c r="A188" i="3" l="1"/>
  <c r="AC188" i="3" s="1"/>
  <c r="A189" i="3" l="1"/>
  <c r="AC189" i="3" s="1"/>
  <c r="A190" i="3" l="1"/>
  <c r="AC190" i="3" s="1"/>
  <c r="A191" i="3" l="1"/>
  <c r="AC191" i="3" s="1"/>
  <c r="A192" i="3" l="1"/>
  <c r="AC192" i="3" s="1"/>
  <c r="A193" i="3" l="1"/>
  <c r="AC193" i="3" s="1"/>
  <c r="A194" i="3" l="1"/>
  <c r="AC194" i="3" s="1"/>
  <c r="A195" i="3" l="1"/>
  <c r="AC195" i="3" s="1"/>
  <c r="A196" i="3" l="1"/>
  <c r="AC196" i="3" s="1"/>
  <c r="A197" i="3" l="1"/>
  <c r="AC197" i="3" s="1"/>
  <c r="A198" i="3" l="1"/>
  <c r="AC198" i="3" s="1"/>
  <c r="A199" i="3" l="1"/>
  <c r="AC199" i="3" s="1"/>
  <c r="A200" i="3" l="1"/>
  <c r="AC200" i="3" s="1"/>
  <c r="A201" i="3" l="1"/>
  <c r="AC201" i="3" s="1"/>
  <c r="A202" i="3" l="1"/>
  <c r="AC202" i="3" s="1"/>
  <c r="A203" i="3" l="1"/>
  <c r="AC203" i="3" s="1"/>
  <c r="A204" i="3" l="1"/>
  <c r="AC204" i="3" s="1"/>
  <c r="A205" i="3" l="1"/>
  <c r="AC205" i="3" s="1"/>
  <c r="A206" i="3" l="1"/>
  <c r="AC206" i="3" s="1"/>
  <c r="A207" i="3" l="1"/>
  <c r="AC207" i="3" s="1"/>
  <c r="A208" i="3" l="1"/>
  <c r="AC208" i="3" s="1"/>
  <c r="A209" i="3" l="1"/>
  <c r="AC209" i="3" s="1"/>
  <c r="A210" i="3" l="1"/>
  <c r="AC210" i="3" s="1"/>
  <c r="A211" i="3" l="1"/>
  <c r="AC211" i="3" s="1"/>
  <c r="A212" i="3" l="1"/>
  <c r="AC212" i="3" s="1"/>
  <c r="A213" i="3" l="1"/>
  <c r="AC213" i="3" s="1"/>
  <c r="A214" i="3" l="1"/>
  <c r="AC214" i="3" s="1"/>
  <c r="A215" i="3" l="1"/>
  <c r="AC215" i="3" s="1"/>
  <c r="A216" i="3" l="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alcChain>
</file>

<file path=xl/sharedStrings.xml><?xml version="1.0" encoding="utf-8"?>
<sst xmlns="http://schemas.openxmlformats.org/spreadsheetml/2006/main" count="203" uniqueCount="139">
  <si>
    <t>Keswick Flows in cfs</t>
  </si>
  <si>
    <t>Date</t>
  </si>
  <si>
    <t>Actual Keswick Flow (KES)</t>
  </si>
  <si>
    <t>Alt 1a (Jul 50%)</t>
  </si>
  <si>
    <t>Alt 1b (Aug 50%)</t>
  </si>
  <si>
    <t>Alt 1c (Sep 50%)</t>
  </si>
  <si>
    <t>Alt 2a (Jul 90%)</t>
  </si>
  <si>
    <t>Alt 2b</t>
  </si>
  <si>
    <t>Alt 2c (Aug 90%)</t>
  </si>
  <si>
    <t>Alt 2d (August 90%)</t>
  </si>
  <si>
    <t>Alt 2e (Sept 90%)</t>
  </si>
  <si>
    <t>Alt 3a</t>
  </si>
  <si>
    <t>Alt 3b</t>
  </si>
  <si>
    <t>Alt 3c</t>
  </si>
  <si>
    <t>Alt 3d</t>
  </si>
  <si>
    <t>Alt3e</t>
  </si>
  <si>
    <t>Alt3F</t>
  </si>
  <si>
    <t>Alt 3g</t>
  </si>
  <si>
    <t>Alt 3h</t>
  </si>
  <si>
    <t>Alt 3i</t>
  </si>
  <si>
    <t>Alt 3j</t>
  </si>
  <si>
    <t>Alt 3k</t>
  </si>
  <si>
    <t>Alt 3l</t>
  </si>
  <si>
    <t>Alt 3m</t>
  </si>
  <si>
    <t>Alt 3p-rice comp</t>
  </si>
  <si>
    <t>Alt 3q</t>
  </si>
  <si>
    <t>Alt 3r</t>
  </si>
  <si>
    <t>Alt 3s</t>
  </si>
  <si>
    <t>Timeline</t>
  </si>
  <si>
    <t>SEPT FLOW AVERAGE</t>
  </si>
  <si>
    <t>OCT FLOW AVERAGE</t>
  </si>
  <si>
    <t>NOV FLOW AVERAGE</t>
  </si>
  <si>
    <t>DEC FLOW AVERAGE</t>
  </si>
  <si>
    <t>JAN FLOW AVERAGE</t>
  </si>
  <si>
    <t>FEB FLOW AVERAGE</t>
  </si>
  <si>
    <t>MAR FLOW AVERAGE</t>
  </si>
  <si>
    <t>Total September Volume</t>
  </si>
  <si>
    <t>Total October Volume</t>
  </si>
  <si>
    <t>Total November Volume</t>
  </si>
  <si>
    <t>Total December Volume</t>
  </si>
  <si>
    <t>Total January Volume</t>
  </si>
  <si>
    <t>Total February Volume</t>
  </si>
  <si>
    <t>Total Volume (Sept thru Feb)</t>
  </si>
  <si>
    <t>fall run redd dewater estimate (%)</t>
  </si>
  <si>
    <t>end of September 2023 storage</t>
  </si>
  <si>
    <t>end of February Shasta storage</t>
  </si>
  <si>
    <t>end of April Shasta Storage</t>
  </si>
  <si>
    <t>end of May Shasta Storage</t>
  </si>
  <si>
    <t>TDM Estimates</t>
  </si>
  <si>
    <t>Storage Releases Assumptions</t>
  </si>
  <si>
    <t>yes</t>
  </si>
  <si>
    <t>no</t>
  </si>
  <si>
    <t>Ramping rates from PA pg. 4-27</t>
  </si>
  <si>
    <t> </t>
  </si>
  <si>
    <t>In addition to the requirements under 90-5, ramping rates for Keswick Dam between July 1 – March 31 would be reduced between sunset and sunrise:</t>
  </si>
  <si>
    <r>
      <t xml:space="preserve">• </t>
    </r>
    <r>
      <rPr>
        <sz val="11"/>
        <rFont val="Times New Roman"/>
        <family val="1"/>
        <charset val="1"/>
      </rPr>
      <t>Keswick releases &gt; 6,000 cfs, reductions in releases may not exceed 15% per night, and no more than 2.5% per hour.</t>
    </r>
  </si>
  <si>
    <t>Keswick releases 4,000 cfs to 5,999 cfs reductions in releases may not exceed 200 cfs per night, or 100 cfs per hour.</t>
  </si>
  <si>
    <r>
      <t xml:space="preserve">• </t>
    </r>
    <r>
      <rPr>
        <sz val="11"/>
        <rFont val="Times New Roman"/>
        <family val="1"/>
        <charset val="1"/>
      </rPr>
      <t>Keswick releases between 3,250 cfs and 3,999 cfs; reductions in releases may not exceed 100 cfs per night.</t>
    </r>
  </si>
  <si>
    <t>Ramping rates do not apply during flood control or if needed for facility operational concerns. The working groups may also determine a need for a variance.</t>
  </si>
  <si>
    <t>ID</t>
  </si>
  <si>
    <t>Redd Number</t>
  </si>
  <si>
    <t>Born On Date</t>
  </si>
  <si>
    <t>Estimated Date of Emergence</t>
  </si>
  <si>
    <t>Born on depth</t>
  </si>
  <si>
    <t>Status</t>
  </si>
  <si>
    <t xml:space="preserve">Born on FLOW (KWK) </t>
  </si>
  <si>
    <t>Born on Flow (KES)</t>
  </si>
  <si>
    <r>
      <rPr>
        <b/>
        <i/>
        <u/>
        <sz val="11"/>
        <color rgb="FFFF0000"/>
        <rFont val="Times New Roman"/>
        <family val="1"/>
      </rPr>
      <t>ACTUAL</t>
    </r>
    <r>
      <rPr>
        <i/>
        <u/>
        <sz val="11"/>
        <color rgb="FFFF0000"/>
        <rFont val="Times New Roman"/>
        <family val="1"/>
      </rPr>
      <t xml:space="preserve"> </t>
    </r>
    <r>
      <rPr>
        <i/>
        <u/>
        <sz val="11"/>
        <color theme="1"/>
        <rFont val="Times New Roman"/>
        <family val="1"/>
      </rPr>
      <t>or ESTIMATED  DEWATER FLOW (KES)</t>
    </r>
  </si>
  <si>
    <t>Location</t>
  </si>
  <si>
    <t>Previous dewatering estimate, column I now based on KES flows</t>
  </si>
  <si>
    <t>Comments about dewatering flows</t>
  </si>
  <si>
    <t>DEPTH of water above Winter-run Shallow Redd  (inches) vs flows from KES releases</t>
  </si>
  <si>
    <t>All Depths in Inches</t>
  </si>
  <si>
    <t>Dates of Flow changes</t>
  </si>
  <si>
    <t>Approximate Flow Schedule from the KES gauge when redds were remeasured during the range of dates above</t>
  </si>
  <si>
    <t>REDD ID</t>
  </si>
  <si>
    <t>Born on Depth</t>
  </si>
  <si>
    <t>EMERGED</t>
  </si>
  <si>
    <t>Sec 2, RR Below Sundial</t>
  </si>
  <si>
    <t>Sec 2, RL Sewer Line</t>
  </si>
  <si>
    <t>Sec 2, RL Turtle Bay West</t>
  </si>
  <si>
    <t>Becoming a flat water below a gravel pad</t>
  </si>
  <si>
    <t>Sec 2, TB Kayak Ramp</t>
  </si>
  <si>
    <t>Rippling as it shallows up</t>
  </si>
  <si>
    <t>OK</t>
  </si>
  <si>
    <t>Beginning to scour</t>
  </si>
  <si>
    <t>Sec 1, Center Above Dentist House</t>
  </si>
  <si>
    <t>Extreme scour due to adjacent bedrock</t>
  </si>
  <si>
    <t>Sec 2, RR Market Street Gravel</t>
  </si>
  <si>
    <t>DEWATERED</t>
  </si>
  <si>
    <t>Maintaining depth</t>
  </si>
  <si>
    <t>Top Dewatered</t>
  </si>
  <si>
    <t>Trampled</t>
  </si>
  <si>
    <t>Sec 1, RR Above Big Bend</t>
  </si>
  <si>
    <t>Sec 3, RL at Coppertop Riffle</t>
  </si>
  <si>
    <t>Sec 2, Painter's Side Channel</t>
  </si>
  <si>
    <t>Dependent on side channel flows</t>
  </si>
  <si>
    <t>Channel funnels through to it</t>
  </si>
  <si>
    <t>Sec 2, RL Below Market Street</t>
  </si>
  <si>
    <t>Dependent on upper part of island dewatering</t>
  </si>
  <si>
    <t>“Disclaimer: The State makes no claims, promises, or guarantees about the accuracy,</t>
  </si>
  <si>
    <t>completeness, reliability, or adequacy of these data and expressly disclaims liability for</t>
  </si>
  <si>
    <t>errors and omissions in these data. No warranty of any kind, implied, expressed, or</t>
  </si>
  <si>
    <t>statutory, including but not limited to the warranties of non-infringement of third party</t>
  </si>
  <si>
    <t>rights, title, merchantability, fitness for a particular purpose, and freedom from computer</t>
  </si>
  <si>
    <t>virus, is given with respect to these data.”</t>
  </si>
  <si>
    <t>This table summarizes Sacramento River winter-run Chinook Salmon redds that were observed in shallow water during higher flows and are subject to dewatering during late-summer flow reductions.  Dewatering leads to conditions that will kill eggs and kill or prevent hatched fry from emerging.</t>
  </si>
  <si>
    <t>2023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</si>
  <si>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</si>
  <si>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number</t>
    </r>
  </si>
  <si>
    <r>
      <t>·</t>
    </r>
    <r>
      <rPr>
        <sz val="7"/>
        <color theme="1"/>
        <rFont val="Times New Roman"/>
        <family val="1"/>
      </rPr>
      <t xml:space="preserve">       </t>
    </r>
    <r>
      <rPr>
        <sz val="11"/>
        <color theme="1"/>
        <rFont val="Times New Roman"/>
        <family val="1"/>
      </rPr>
      <t>As scenarios get tweaked add a different letter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</si>
  <si>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</si>
  <si>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</si>
  <si>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Alternatives</t>
  </si>
  <si>
    <t>Alt 1a = Initial rough template scenario based on July 50% exceedance. Does not follow ramping rates. Developed on 8/4/2023. Suggest eliminating because it is based on older forcast.</t>
  </si>
  <si>
    <t xml:space="preserve">  Alt 1b = Update of alternative 1a based on August 50% Exceedance as an updated template. Does not follow ramping rates. Developed on August 15, 2023.</t>
  </si>
  <si>
    <t>Alt 1c = draft September 50% forecast. Developed 9/26/2023</t>
  </si>
  <si>
    <t>Alt 2a = Initial rough template scenario put together based on July 90% exceedance forecast. Does not follow ramping rates. Developed on 8/4/2023. Suggest eliminating from consideration because information is outdated.</t>
  </si>
  <si>
    <t>Alt 2b = Adapted from Alt 2a to try to follow ramping rates. Developed on 8/8/2023. Suggest eliminating from consideration because information is outdated.</t>
  </si>
  <si>
    <t xml:space="preserve">  Alt 2c = Update of alternative 2a based on draft version of August 90% Exceedance as an updated template. Does not follow ramping rates. Developed on August 15, 2023.</t>
  </si>
  <si>
    <t>Alt 2D = updated with actual KES outflow data from CDEC on 8/28/2023 to compare to scenario developed to avoid dewatering one percent of the winter-run population and based on the 90% forecast exceedance (Alt3F).</t>
  </si>
  <si>
    <t xml:space="preserve">Alt 2E = draft September 90% forecast. Developed 9/13/23.  </t>
  </si>
  <si>
    <t>Alt 3a = Developed to try to avoid exceedance of WR incidental take limit based on assumptions that this year will exhibit average expansion factor for winter-run chinook salmon total redds (i.e. ITL of 5 dewatered redds), but needed additional adjustments. Developed on 8/8/2023. Suggest eliminating because 3b is better.</t>
  </si>
  <si>
    <t>Alt 3b =  Developed to avoid dewatering one percent of the winter-run population. Based on assumptions that this year will exhibit average expansion factor for winter-run chinook salmon total redds (i.e. ITL of 5 dewatered redds).  Developed on 8/8/2023.</t>
  </si>
  <si>
    <t>Alt 3c = Developed to avoid dewatering one percent of the winter-run population. Based on lower than average expansion factor for total winter-run chinook salmon redds. Developed on 8/9/2023.</t>
  </si>
  <si>
    <t>Alt 3d = Developed to avoid dewatering one percent of the winter-run population.  Based on lower than average expansion factor for total winter-run chinook salmon redds. Developed on 8/22/2023.</t>
  </si>
  <si>
    <t>Alt 3e= Developed to avoid dewatering one percent of the winter-run population. Based on lower than average expansion factor for total winter-run chinook salmon redds. Avoids dewatering redd ID 4005. Developed on 8/22/2023. Anticipated to result in too big of impact to fall-run dewatering and carryover storage. USST recommended dropping flows to 8000 cfs on 8/25. Scenario eliminated.</t>
  </si>
  <si>
    <t>Alt 3f = Developed to avoid dewatering one percent of the winter-run population based on assumptions that this year will exhibit average expansion factor for winter-run chinook salmon total redds (i.e. ITL of 5 dewatered redds). Based on 90 percent forecast exceedance. Uses Kes CDEC flows for August. Developed on 8/28/2023.</t>
  </si>
  <si>
    <t>Alt 3g = Developed to reflect operations decisions made on at 9/5/23 USST meeting (dropping by 100 cfs per day, avoiding large drops expected to cause dewatering on days that the shallow redd monitoring crews cannot be in the field with the result of 7,700 cfs by 9/10/2023), to minimize detwaterng of the winter-run redd population. Developed on 9/6/2023.</t>
  </si>
  <si>
    <t>Alt 3h = Developed to follow operations goals described at 9/12/23 USST meeting (100-200 cfs drops per day, avoiding large drops expected to cause dewatering on days that the shallow redd monitoring crews cannot be in the field, holding at 5000 cfs over the winter), to avoid detwaterng one percent of the winter-run redd population based on current count of winter-run chinook salmon total redds and redd dewatering flows updated to use KES flows instead of KWK flows. Developed on 9/12/2023.</t>
  </si>
  <si>
    <t>Alt 3i = Developed to minimize fall-run redd dewatering without exceeding dewatering of 1% of the winter-run population  based on assumptions that this year will exhibit average expansion factor for winter-run chinook salmon total redds (i.e. ITL of 5 dewatered redds), while following operations goals described at 9/12/23 USST meeting (100-200 cfs drops per day, avoiding large drops expected to cause dewatering on days that the shallow redd monitoring crews cannot be in the field, holding at 5000 cfs over the winter) and redd dewatering flows updated to use KES flows instead of KWK flows. Based on 90 percent forecast exceedance. Uses Kes CDEC flows for August. Likely to be infeasible due to downstream demands. October average flows less than average flows in 90% forecast. Developed on 9/12/23.</t>
  </si>
  <si>
    <t>Alt 3j = Developed to avoid dewatering one percent of the winter-run population based on current count of winter-run chinook salmon total redds and minimize fall-run redd dewatering, while following operations goals described at 9/12/23 USST meeting (100-200 cfs drops per day, avoiding large drops expected to cause dewatering on days that the shallow redd monitoring crews cannot be in the field, holding at 5000 cfs over the winter)  and redd dewatering flows updated to use KES flows instead of KWK flows. Likely to be infeasible due to downstream demands. October average flows less than average flows in 90% forecast. Developed on 9/13/2023.</t>
  </si>
  <si>
    <t>Alt 3k = Developed to avoid dewatering winter-run redds while following operations goals described at 9/12/23 USST meeting (100-200 cfs drops per day, avoiding large drops expected to cause dewatering on days that the shallow redd monitoring crews cannot be in the field, holding at 5000 cfs over the winter)  and redd dewatering flows updated to use KES flows instead of KWK flows. Developed on 9/19/23.</t>
  </si>
  <si>
    <t>Alt 3l = Developed to reflect operations decisions made at 9/26/23 USST meeting (drop to 6400 cfs) and reflecting the possibility of returning to 6500 cfs in mid-October for rice decomp needs, and then ramping down to 5000 cfs in early November. Developed 9/26/23.</t>
  </si>
  <si>
    <t>Alt 3m = Developed to reflect operations decisions made at 9/26/23 USST meeting (drop to 6400 cfs) but with further reductions to 6100 cfs, and reflecting the possibility of returning to 6500 cfs in mid-October for rice decomp needs, and then ramping down to 5000 cfs in early November. Developed 9/26/23.</t>
  </si>
  <si>
    <t xml:space="preserve">Alt 3p = Developed 10/3/2023 as the rice decomp scenario where a proportion of demand shifted from late October into early November. Anticipates lag in implementation of shifting demand due to time needed for necessary coordination and regulatory processes. Reduction of KES flows to conserve storage with very minor fall-run benefit. Demand anticipated to increase in mid-October. Based on drier September 90% forecast. 90% September forecast had 5,500 cfs base flows, instead of 5,000 cfs. Many other recently considered scenarios have 5,000 cfs November base flows. </t>
  </si>
  <si>
    <t xml:space="preserve">Alt 3q = Developed on 10/3/2023 to compare to the 3p rice decomp scenario. Based on 90% September forecast. 90% September forecast had 5,500 cfs base flows, instead of 5,000 cfs. Many other recently considered scenarios have 5,000 cfs November base flows. </t>
  </si>
  <si>
    <t>At 3r = Developed on 10/10 to update alternative 3m with additional information regarding the speed of reductions that are feasible in November. Above 6000cfs, flows can be dropped by 15% per day. Between 6000 cfs and 5000 cfs, flows can be dropped by 200 cfs per day.</t>
  </si>
  <si>
    <t xml:space="preserve">Alt 3s = Developed on 10/12 to account for a scenario in which an additional increase above 6500 cfs is required for operations in October.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</si>
</sst>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F800]dddd\,\ mmmm\ dd\,\ yyyy"/>
    <numFmt numFmtId="165" formatCode="[$-409]d\-mmm;@"/>
  </numFmts>
  <fonts count="45" x14ac:knownFonts="1">
    <font>
      <sz val="11"/>
      <color theme="1"/>
      <name val="Calibri"/>
      <family val="2"/>
      <scheme val="minor"/>
    </font>
    <font>
      <sz val="11"/>
      <name val="Calibri"/>
      <family val="2"/>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sz val="11"/>
      <name val="Times New Roman"/>
      <family val="1"/>
      <charset val="1"/>
    </font>
    <font>
      <sz val="10"/>
      <name val="Times New Roman"/>
      <family val="1"/>
      <charset val="1"/>
    </font>
    <font>
      <sz val="12"/>
      <name val="Times New Roman"/>
      <family val="1"/>
      <charset val="1"/>
    </font>
    <font>
      <sz val="11"/>
      <color theme="1"/>
      <name val="Calibri"/>
      <family val="2"/>
    </font>
    <font>
      <sz val="11"/>
      <color rgb="FF000000"/>
      <name val="Calibri"/>
      <family val="2"/>
    </font>
    <font>
      <i/>
      <u/>
      <sz val="11"/>
      <color rgb="FFFF0000"/>
      <name val="Times New Roman"/>
      <family val="1"/>
    </font>
    <font>
      <b/>
      <i/>
      <u/>
      <sz val="11"/>
      <color rgb="FFFF0000"/>
      <name val="Times New Roman"/>
      <family val="1"/>
    </font>
    <font>
      <b/>
      <sz val="10"/>
      <name val="Arial"/>
      <family val="2"/>
    </font>
    <font>
      <sz val="11"/>
      <color rgb="FF000000"/>
      <name val="Times New Roman"/>
      <family val="1"/>
    </font>
    <font>
      <b/>
      <i/>
      <sz val="11"/>
      <color rgb="FFFF0000"/>
      <name val="Times New Roman"/>
      <family val="1"/>
    </font>
    <font>
      <sz val="11"/>
      <name val="Times New Roman"/>
      <family val="1"/>
    </font>
    <font>
      <i/>
      <sz val="12"/>
      <color rgb="FF000000"/>
      <name val="Times New Roman"/>
      <family val="1"/>
    </font>
    <font>
      <b/>
      <sz val="12"/>
      <color rgb="FF000000"/>
      <name val="Times New Roman"/>
      <family val="1"/>
    </font>
    <font>
      <sz val="10"/>
      <color indexed="8"/>
      <name val="Arial"/>
      <family val="2"/>
    </font>
    <font>
      <sz val="11"/>
      <color indexed="8"/>
      <name val="Calibri"/>
      <family val="2"/>
    </font>
    <font>
      <i/>
      <sz val="11"/>
      <color indexed="8"/>
      <name val="Calibri"/>
      <family val="2"/>
    </font>
    <font>
      <sz val="11"/>
      <color indexed="8"/>
      <name val="Times New Roman"/>
      <family val="1"/>
    </font>
    <font>
      <b/>
      <sz val="11"/>
      <color theme="1"/>
      <name val="Times New Roman"/>
      <family val="1"/>
    </font>
    <font>
      <b/>
      <sz val="11"/>
      <color indexed="8"/>
      <name val="Times New Roman"/>
      <family val="1"/>
    </font>
    <font>
      <i/>
      <u/>
      <sz val="11"/>
      <color theme="1"/>
      <name val="Times New Roman"/>
      <family val="1"/>
    </font>
    <font>
      <i/>
      <sz val="11"/>
      <color indexed="8"/>
      <name val="Times New Roman"/>
      <family val="1"/>
    </font>
    <font>
      <b/>
      <sz val="10"/>
      <color theme="1"/>
      <name val="Calibri"/>
      <family val="2"/>
      <scheme val="minor"/>
    </font>
    <font>
      <b/>
      <sz val="12"/>
      <name val="Calibri"/>
      <family val="2"/>
    </font>
    <font>
      <sz val="12"/>
      <color indexed="8"/>
      <name val="Times New Roman"/>
      <family val="1"/>
    </font>
    <font>
      <b/>
      <sz val="8"/>
      <color theme="1"/>
      <name val="Times New Roman"/>
      <family val="1"/>
    </font>
    <font>
      <sz val="9"/>
      <color indexed="8"/>
      <name val="Times New Roman"/>
      <family val="1"/>
    </font>
    <font>
      <sz val="1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rgb="FFE6E6E6"/>
        <bgColor rgb="FFE6E6E6"/>
      </patternFill>
    </fill>
    <fill>
      <patternFill patternType="solid">
        <fgColor theme="9" tint="-0.249977111117893"/>
        <bgColor indexed="64"/>
      </patternFill>
    </fill>
    <fill>
      <patternFill patternType="solid">
        <fgColor rgb="FF92D050"/>
        <bgColor indexed="64"/>
      </patternFill>
    </fill>
  </fills>
  <borders count="36">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rgb="FF00000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s>
  <cellStyleXfs count="138">
    <xf numFmtId="0" fontId="0" fillId="0" borderId="0"/>
    <xf numFmtId="0" fontId="4"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5"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5" fillId="0" borderId="0"/>
    <xf numFmtId="0" fontId="6"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1" fillId="0" borderId="0"/>
    <xf numFmtId="43" fontId="2" fillId="0" borderId="0" applyFont="0" applyFill="0" applyBorder="0" applyAlignment="0" applyProtection="0"/>
    <xf numFmtId="0" fontId="31" fillId="0" borderId="0"/>
    <xf numFmtId="0" fontId="31" fillId="0" borderId="0"/>
    <xf numFmtId="0" fontId="4" fillId="0" borderId="0"/>
    <xf numFmtId="0" fontId="4" fillId="0" borderId="0"/>
    <xf numFmtId="0" fontId="4" fillId="0" borderId="0"/>
    <xf numFmtId="0" fontId="4" fillId="0" borderId="0"/>
    <xf numFmtId="0" fontId="31" fillId="0" borderId="0"/>
    <xf numFmtId="0" fontId="40" fillId="7" borderId="29">
      <alignment horizontal="left"/>
    </xf>
    <xf numFmtId="0" fontId="31" fillId="0" borderId="0"/>
    <xf numFmtId="0" fontId="31" fillId="0" borderId="0"/>
  </cellStyleXfs>
  <cellXfs count="225">
    <xf numFmtId="0" fontId="0" fillId="0" borderId="0" xfId="0"/>
    <xf numFmtId="0" fontId="0" fillId="0" borderId="0" xfId="0" applyBorder="1"/>
    <xf numFmtId="0" fontId="8" fillId="0" borderId="0" xfId="0" applyFont="1" applyBorder="1" applyAlignment="1">
      <alignment vertical="center"/>
    </xf>
    <xf numFmtId="0" fontId="0" fillId="0" borderId="0" xfId="0" applyBorder="1" applyAlignment="1">
      <alignment horizontal="left" vertical="center" indent="1"/>
    </xf>
    <xf numFmtId="0" fontId="13" fillId="0" borderId="0" xfId="0" applyFont="1" applyBorder="1" applyAlignment="1">
      <alignment horizontal="left" vertical="center" indent="1"/>
    </xf>
    <xf numFmtId="0" fontId="13" fillId="0" borderId="0" xfId="0" applyFont="1" applyBorder="1" applyAlignment="1">
      <alignment horizontal="left" vertical="center" indent="5"/>
    </xf>
    <xf numFmtId="0" fontId="14" fillId="0" borderId="0" xfId="0" applyFont="1" applyBorder="1" applyAlignment="1">
      <alignment horizontal="left" vertical="center" indent="5"/>
    </xf>
    <xf numFmtId="0" fontId="12" fillId="0" borderId="0" xfId="0" applyFont="1" applyAlignment="1">
      <alignment vertical="center"/>
    </xf>
    <xf numFmtId="0" fontId="8" fillId="0" borderId="0" xfId="0" applyFont="1" applyAlignment="1">
      <alignment vertical="center"/>
    </xf>
    <xf numFmtId="0" fontId="15" fillId="0" borderId="0" xfId="0" applyFont="1" applyAlignment="1">
      <alignment vertical="center"/>
    </xf>
    <xf numFmtId="0" fontId="16" fillId="0" borderId="0" xfId="0" applyFont="1" applyAlignment="1">
      <alignment horizontal="left" vertical="center" indent="4"/>
    </xf>
    <xf numFmtId="0" fontId="0" fillId="0" borderId="0" xfId="0" applyAlignment="1">
      <alignment horizontal="left" vertical="center" indent="1"/>
    </xf>
    <xf numFmtId="0" fontId="13" fillId="0" borderId="0" xfId="0" applyFont="1" applyAlignment="1">
      <alignment horizontal="left" vertical="center" indent="1"/>
    </xf>
    <xf numFmtId="0" fontId="13" fillId="0" borderId="0" xfId="0" applyFont="1" applyAlignment="1">
      <alignment horizontal="left" vertical="center" indent="4"/>
    </xf>
    <xf numFmtId="0" fontId="0" fillId="0" borderId="0" xfId="0" applyFont="1" applyFill="1" applyAlignment="1">
      <alignment horizontal="center"/>
    </xf>
    <xf numFmtId="0" fontId="0" fillId="0" borderId="4" xfId="0" applyNumberFormat="1" applyFont="1" applyFill="1" applyBorder="1" applyAlignment="1">
      <alignment horizontal="center"/>
    </xf>
    <xf numFmtId="14" fontId="3" fillId="0" borderId="0" xfId="0" applyNumberFormat="1" applyFont="1" applyFill="1" applyBorder="1"/>
    <xf numFmtId="0" fontId="0" fillId="0" borderId="0" xfId="0" applyFont="1" applyAlignment="1">
      <alignment horizontal="left" vertical="center" indent="1"/>
    </xf>
    <xf numFmtId="0" fontId="0" fillId="0" borderId="0" xfId="0" applyFill="1"/>
    <xf numFmtId="0" fontId="3"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3" fillId="0" borderId="0" xfId="0" applyNumberFormat="1" applyFont="1" applyFill="1" applyBorder="1" applyAlignment="1">
      <alignment horizontal="center"/>
    </xf>
    <xf numFmtId="0" fontId="13" fillId="0" borderId="0" xfId="0" applyFont="1" applyAlignment="1">
      <alignment horizontal="left" vertical="center"/>
    </xf>
    <xf numFmtId="0" fontId="0" fillId="0" borderId="0" xfId="0" applyFont="1" applyBorder="1"/>
    <xf numFmtId="0" fontId="9" fillId="0" borderId="0" xfId="0" applyFont="1" applyFill="1"/>
    <xf numFmtId="0" fontId="9" fillId="0" borderId="4" xfId="0" applyFont="1" applyFill="1" applyBorder="1"/>
    <xf numFmtId="0" fontId="3" fillId="0" borderId="0" xfId="0" applyFont="1" applyFill="1"/>
    <xf numFmtId="0" fontId="0" fillId="0" borderId="0" xfId="0" applyFont="1" applyFill="1"/>
    <xf numFmtId="0" fontId="0" fillId="0" borderId="2" xfId="0" applyFont="1" applyFill="1" applyBorder="1" applyAlignment="1">
      <alignment horizontal="center"/>
    </xf>
    <xf numFmtId="14" fontId="0" fillId="0" borderId="0" xfId="0" applyNumberFormat="1" applyFill="1"/>
    <xf numFmtId="14" fontId="0" fillId="0" borderId="4" xfId="0" applyNumberFormat="1" applyFill="1" applyBorder="1" applyAlignment="1">
      <alignment horizontal="center"/>
    </xf>
    <xf numFmtId="14" fontId="0" fillId="0" borderId="5" xfId="0" applyNumberFormat="1" applyFill="1" applyBorder="1" applyAlignment="1">
      <alignment horizontal="center"/>
    </xf>
    <xf numFmtId="3" fontId="0" fillId="0" borderId="3" xfId="0" applyNumberFormat="1" applyFill="1" applyBorder="1" applyAlignment="1">
      <alignment horizontal="center"/>
    </xf>
    <xf numFmtId="14" fontId="0" fillId="0" borderId="1" xfId="0" applyNumberFormat="1" applyFill="1" applyBorder="1" applyAlignment="1">
      <alignment horizontal="center"/>
    </xf>
    <xf numFmtId="3" fontId="0" fillId="0" borderId="2" xfId="0" applyNumberFormat="1" applyFill="1" applyBorder="1" applyAlignment="1">
      <alignment horizontal="center"/>
    </xf>
    <xf numFmtId="14" fontId="3" fillId="0" borderId="3" xfId="0" applyNumberFormat="1" applyFont="1" applyFill="1" applyBorder="1"/>
    <xf numFmtId="3" fontId="3" fillId="0" borderId="3" xfId="0" applyNumberFormat="1" applyFont="1" applyFill="1" applyBorder="1" applyAlignment="1">
      <alignment horizontal="center"/>
    </xf>
    <xf numFmtId="0" fontId="3" fillId="0" borderId="0" xfId="0" applyFont="1" applyBorder="1"/>
    <xf numFmtId="3" fontId="3" fillId="2" borderId="0" xfId="0" applyNumberFormat="1" applyFont="1" applyFill="1" applyBorder="1" applyAlignment="1">
      <alignment horizontal="center"/>
    </xf>
    <xf numFmtId="164" fontId="0" fillId="0" borderId="0" xfId="0" applyNumberFormat="1" applyFont="1" applyFill="1"/>
    <xf numFmtId="164" fontId="0" fillId="0" borderId="2" xfId="0" applyNumberFormat="1" applyFont="1" applyFill="1" applyBorder="1"/>
    <xf numFmtId="164" fontId="0" fillId="0" borderId="0" xfId="0" applyNumberFormat="1" applyFill="1"/>
    <xf numFmtId="164" fontId="0" fillId="0" borderId="3" xfId="0" applyNumberFormat="1" applyFill="1" applyBorder="1"/>
    <xf numFmtId="164" fontId="0" fillId="0" borderId="0" xfId="0" applyNumberFormat="1" applyFill="1" applyBorder="1"/>
    <xf numFmtId="164" fontId="0" fillId="0" borderId="2" xfId="0" applyNumberFormat="1" applyFill="1" applyBorder="1"/>
    <xf numFmtId="164" fontId="0" fillId="3" borderId="0" xfId="0" applyNumberFormat="1" applyFill="1"/>
    <xf numFmtId="14" fontId="0" fillId="3" borderId="4" xfId="0" applyNumberFormat="1" applyFill="1" applyBorder="1" applyAlignment="1">
      <alignment horizontal="center"/>
    </xf>
    <xf numFmtId="3" fontId="0" fillId="3" borderId="0" xfId="0" applyNumberFormat="1" applyFill="1" applyAlignment="1">
      <alignment horizontal="center"/>
    </xf>
    <xf numFmtId="0" fontId="0" fillId="3" borderId="0" xfId="0" applyFont="1" applyFill="1" applyAlignment="1">
      <alignment horizontal="center"/>
    </xf>
    <xf numFmtId="164" fontId="0" fillId="3" borderId="3" xfId="0" applyNumberFormat="1" applyFill="1" applyBorder="1"/>
    <xf numFmtId="14" fontId="0" fillId="3" borderId="5" xfId="0" applyNumberFormat="1" applyFill="1" applyBorder="1" applyAlignment="1">
      <alignment horizontal="center"/>
    </xf>
    <xf numFmtId="3" fontId="0" fillId="3" borderId="3" xfId="0" applyNumberFormat="1" applyFill="1" applyBorder="1" applyAlignment="1">
      <alignment horizontal="center"/>
    </xf>
    <xf numFmtId="0" fontId="1" fillId="0" borderId="0" xfId="126" applyNumberFormat="1" applyFont="1" applyFill="1" applyBorder="1" applyAlignment="1">
      <alignment horizontal="center"/>
    </xf>
    <xf numFmtId="164" fontId="0" fillId="0" borderId="0" xfId="0" applyNumberFormat="1"/>
    <xf numFmtId="3" fontId="3" fillId="4" borderId="0" xfId="0" applyNumberFormat="1" applyFont="1" applyFill="1" applyBorder="1" applyAlignment="1">
      <alignment horizontal="center"/>
    </xf>
    <xf numFmtId="0" fontId="18" fillId="0" borderId="0" xfId="0" applyFont="1"/>
    <xf numFmtId="0" fontId="19" fillId="0" borderId="0" xfId="0" applyFont="1"/>
    <xf numFmtId="0" fontId="20" fillId="0" borderId="0" xfId="0" applyFont="1"/>
    <xf numFmtId="0" fontId="21" fillId="0" borderId="0" xfId="0" applyFont="1"/>
    <xf numFmtId="0" fontId="3" fillId="2" borderId="0" xfId="0" applyFont="1" applyFill="1" applyAlignment="1">
      <alignment horizontal="center"/>
    </xf>
    <xf numFmtId="0" fontId="3" fillId="2" borderId="0" xfId="0" applyFont="1" applyFill="1"/>
    <xf numFmtId="1" fontId="1" fillId="0" borderId="0" xfId="126" applyNumberFormat="1" applyFont="1" applyFill="1" applyBorder="1" applyAlignment="1">
      <alignment horizontal="center"/>
    </xf>
    <xf numFmtId="1" fontId="0" fillId="0" borderId="4" xfId="0" applyNumberFormat="1" applyFill="1" applyBorder="1" applyAlignment="1">
      <alignment horizontal="center"/>
    </xf>
    <xf numFmtId="1" fontId="0" fillId="3" borderId="4" xfId="0" applyNumberFormat="1" applyFill="1" applyBorder="1" applyAlignment="1">
      <alignment horizontal="center"/>
    </xf>
    <xf numFmtId="0" fontId="3" fillId="0" borderId="4" xfId="0" applyFont="1" applyFill="1" applyBorder="1" applyAlignment="1">
      <alignment horizontal="center" wrapText="1"/>
    </xf>
    <xf numFmtId="1" fontId="0" fillId="0" borderId="0" xfId="127" applyNumberFormat="1" applyFont="1" applyFill="1" applyAlignment="1">
      <alignment horizontal="center"/>
    </xf>
    <xf numFmtId="1" fontId="0" fillId="0" borderId="0" xfId="127" applyNumberFormat="1" applyFont="1" applyFill="1"/>
    <xf numFmtId="1" fontId="0" fillId="0" borderId="4" xfId="127" applyNumberFormat="1" applyFont="1" applyFill="1" applyBorder="1" applyAlignment="1">
      <alignment horizontal="center"/>
    </xf>
    <xf numFmtId="1" fontId="0" fillId="0" borderId="0" xfId="127" applyNumberFormat="1" applyFont="1"/>
    <xf numFmtId="1" fontId="1" fillId="0" borderId="0" xfId="127" applyNumberFormat="1" applyFont="1" applyFill="1" applyBorder="1" applyAlignment="1">
      <alignment horizontal="center"/>
    </xf>
    <xf numFmtId="1" fontId="11" fillId="0" borderId="4" xfId="127" applyNumberFormat="1" applyFont="1" applyFill="1" applyBorder="1" applyAlignment="1">
      <alignment horizontal="center"/>
    </xf>
    <xf numFmtId="1" fontId="0" fillId="0" borderId="2" xfId="127" applyNumberFormat="1" applyFont="1" applyFill="1" applyBorder="1" applyAlignment="1">
      <alignment horizontal="center"/>
    </xf>
    <xf numFmtId="1" fontId="0" fillId="0" borderId="0" xfId="127" applyNumberFormat="1" applyFont="1" applyFill="1" applyBorder="1" applyAlignment="1">
      <alignment horizontal="center"/>
    </xf>
    <xf numFmtId="1" fontId="0" fillId="3" borderId="0" xfId="127" applyNumberFormat="1" applyFont="1" applyFill="1" applyAlignment="1">
      <alignment horizontal="center"/>
    </xf>
    <xf numFmtId="1" fontId="0" fillId="3" borderId="0" xfId="127" applyNumberFormat="1" applyFont="1" applyFill="1" applyBorder="1" applyAlignment="1">
      <alignment horizontal="center"/>
    </xf>
    <xf numFmtId="1" fontId="0" fillId="3" borderId="4" xfId="127" applyNumberFormat="1" applyFont="1" applyFill="1" applyBorder="1" applyAlignment="1">
      <alignment horizontal="center"/>
    </xf>
    <xf numFmtId="1" fontId="0" fillId="0" borderId="0" xfId="127" applyNumberFormat="1" applyFont="1" applyAlignment="1">
      <alignment horizontal="center"/>
    </xf>
    <xf numFmtId="1" fontId="0" fillId="3" borderId="3" xfId="127" applyNumberFormat="1" applyFont="1" applyFill="1" applyBorder="1" applyAlignment="1">
      <alignment horizontal="center"/>
    </xf>
    <xf numFmtId="1" fontId="0" fillId="0" borderId="3" xfId="127" applyNumberFormat="1" applyFont="1" applyFill="1" applyBorder="1" applyAlignment="1">
      <alignment horizontal="center"/>
    </xf>
    <xf numFmtId="1" fontId="3" fillId="0" borderId="0" xfId="127" applyNumberFormat="1" applyFont="1" applyFill="1"/>
    <xf numFmtId="0" fontId="26" fillId="0" borderId="0" xfId="0" applyFont="1" applyFill="1" applyBorder="1" applyAlignment="1">
      <alignment wrapText="1"/>
    </xf>
    <xf numFmtId="0" fontId="3" fillId="0" borderId="0" xfId="0" applyFont="1" applyFill="1" applyBorder="1"/>
    <xf numFmtId="0" fontId="30" fillId="0" borderId="0" xfId="0" applyFont="1" applyAlignment="1">
      <alignment horizontal="left" vertical="center"/>
    </xf>
    <xf numFmtId="0" fontId="3" fillId="0" borderId="0" xfId="0" applyFont="1" applyBorder="1" applyAlignment="1">
      <alignment horizontal="left" vertical="center" indent="1"/>
    </xf>
    <xf numFmtId="0" fontId="22" fillId="0" borderId="0" xfId="0" applyFont="1" applyFill="1" applyBorder="1" applyAlignment="1">
      <alignment wrapText="1"/>
    </xf>
    <xf numFmtId="0" fontId="0" fillId="0" borderId="0" xfId="0"/>
    <xf numFmtId="0" fontId="34" fillId="5" borderId="1" xfId="129" applyFont="1" applyFill="1" applyBorder="1" applyAlignment="1">
      <alignment horizontal="center" vertical="center" wrapText="1"/>
    </xf>
    <xf numFmtId="3" fontId="38" fillId="5" borderId="1" xfId="129" applyNumberFormat="1" applyFont="1" applyFill="1" applyBorder="1" applyAlignment="1">
      <alignment horizontal="center" vertical="center" wrapText="1"/>
    </xf>
    <xf numFmtId="3" fontId="41" fillId="5" borderId="22" xfId="134" applyNumberFormat="1" applyFont="1" applyFill="1" applyBorder="1" applyAlignment="1">
      <alignment horizontal="center" vertical="center"/>
    </xf>
    <xf numFmtId="0" fontId="41" fillId="5" borderId="22" xfId="134" applyFont="1" applyFill="1" applyBorder="1" applyAlignment="1">
      <alignment horizontal="center" vertical="center"/>
    </xf>
    <xf numFmtId="165" fontId="41" fillId="5" borderId="22" xfId="134" applyNumberFormat="1" applyFont="1" applyFill="1" applyBorder="1" applyAlignment="1">
      <alignment horizontal="center" vertical="center"/>
    </xf>
    <xf numFmtId="0" fontId="32" fillId="5" borderId="22" xfId="129" applyFont="1" applyFill="1" applyBorder="1" applyAlignment="1">
      <alignment horizontal="center" vertical="center" wrapText="1"/>
    </xf>
    <xf numFmtId="0" fontId="32" fillId="0" borderId="22" xfId="137" applyFont="1" applyBorder="1" applyAlignment="1">
      <alignment wrapText="1"/>
    </xf>
    <xf numFmtId="0" fontId="41" fillId="0" borderId="22" xfId="136" applyFont="1" applyBorder="1" applyAlignment="1">
      <alignment horizontal="center" vertical="center"/>
    </xf>
    <xf numFmtId="165" fontId="41" fillId="0" borderId="22" xfId="136" applyNumberFormat="1" applyFont="1" applyBorder="1" applyAlignment="1">
      <alignment horizontal="center" vertical="center"/>
    </xf>
    <xf numFmtId="3" fontId="41" fillId="0" borderId="22" xfId="136" applyNumberFormat="1" applyFont="1" applyBorder="1" applyAlignment="1">
      <alignment horizontal="center" vertical="center"/>
    </xf>
    <xf numFmtId="0" fontId="2" fillId="0" borderId="0" xfId="32" applyAlignment="1">
      <alignment wrapText="1"/>
    </xf>
    <xf numFmtId="16" fontId="2" fillId="0" borderId="14" xfId="32" applyNumberFormat="1" applyBorder="1" applyAlignment="1">
      <alignment horizontal="center" vertical="center" wrapText="1"/>
    </xf>
    <xf numFmtId="16" fontId="2" fillId="0" borderId="13" xfId="32" applyNumberFormat="1" applyBorder="1" applyAlignment="1">
      <alignment horizontal="center" vertical="center" wrapText="1"/>
    </xf>
    <xf numFmtId="16" fontId="2" fillId="0" borderId="13" xfId="32" applyNumberFormat="1" applyBorder="1" applyAlignment="1">
      <alignment wrapText="1"/>
    </xf>
    <xf numFmtId="165" fontId="2" fillId="0" borderId="13" xfId="32" applyNumberFormat="1" applyBorder="1" applyAlignment="1">
      <alignment wrapText="1"/>
    </xf>
    <xf numFmtId="16" fontId="2" fillId="0" borderId="23" xfId="32" applyNumberFormat="1" applyBorder="1" applyAlignment="1">
      <alignment horizontal="center" vertical="center" wrapText="1"/>
    </xf>
    <xf numFmtId="16" fontId="2" fillId="0" borderId="24" xfId="32" applyNumberFormat="1" applyBorder="1" applyAlignment="1">
      <alignment horizontal="center" vertical="center" wrapText="1"/>
    </xf>
    <xf numFmtId="16" fontId="0" fillId="0" borderId="24" xfId="32" applyNumberFormat="1" applyFont="1" applyBorder="1" applyAlignment="1">
      <alignment horizontal="center" vertical="center" wrapText="1"/>
    </xf>
    <xf numFmtId="16" fontId="2" fillId="0" borderId="24" xfId="32" applyNumberFormat="1" applyBorder="1" applyAlignment="1">
      <alignment wrapText="1"/>
    </xf>
    <xf numFmtId="16" fontId="0" fillId="0" borderId="24" xfId="32" quotePrefix="1" applyNumberFormat="1" applyFont="1" applyBorder="1" applyAlignment="1">
      <alignment horizontal="center" wrapText="1"/>
    </xf>
    <xf numFmtId="165" fontId="2" fillId="0" borderId="24" xfId="32" applyNumberFormat="1" applyBorder="1" applyAlignment="1">
      <alignment wrapText="1"/>
    </xf>
    <xf numFmtId="0" fontId="8" fillId="5" borderId="20" xfId="36" applyFont="1" applyFill="1" applyBorder="1" applyAlignment="1">
      <alignment horizontal="center" vertical="center" wrapText="1"/>
    </xf>
    <xf numFmtId="14" fontId="8" fillId="5" borderId="1" xfId="36" applyNumberFormat="1" applyFont="1" applyFill="1" applyBorder="1" applyAlignment="1">
      <alignment horizontal="center" vertical="center" wrapText="1"/>
    </xf>
    <xf numFmtId="14" fontId="8" fillId="5" borderId="1" xfId="32" applyNumberFormat="1" applyFont="1" applyFill="1" applyBorder="1" applyAlignment="1">
      <alignment horizontal="center" vertical="center" wrapText="1"/>
    </xf>
    <xf numFmtId="0" fontId="8" fillId="5" borderId="1" xfId="32" applyFont="1" applyFill="1" applyBorder="1" applyAlignment="1">
      <alignment horizontal="center" vertical="center" wrapText="1"/>
    </xf>
    <xf numFmtId="0" fontId="2" fillId="5" borderId="32" xfId="32" applyFill="1" applyBorder="1" applyAlignment="1">
      <alignment horizontal="center" wrapText="1"/>
    </xf>
    <xf numFmtId="0" fontId="0" fillId="6" borderId="22" xfId="0" applyFill="1" applyBorder="1" applyAlignment="1">
      <alignment horizontal="center" vertical="center" wrapText="1"/>
    </xf>
    <xf numFmtId="0" fontId="0" fillId="0" borderId="22" xfId="0" applyBorder="1" applyAlignment="1">
      <alignment horizontal="center" vertical="center" wrapText="1"/>
    </xf>
    <xf numFmtId="0" fontId="2" fillId="5" borderId="22" xfId="32" applyFill="1" applyBorder="1" applyAlignment="1">
      <alignment horizontal="right" wrapText="1"/>
    </xf>
    <xf numFmtId="0" fontId="2" fillId="5" borderId="0" xfId="32" applyFill="1" applyAlignment="1">
      <alignment wrapText="1"/>
    </xf>
    <xf numFmtId="0" fontId="0" fillId="5" borderId="22" xfId="0" applyFill="1" applyBorder="1" applyAlignment="1">
      <alignment horizontal="center" vertical="center" wrapText="1"/>
    </xf>
    <xf numFmtId="0" fontId="0" fillId="6" borderId="24" xfId="0" applyFill="1" applyBorder="1" applyAlignment="1">
      <alignment horizontal="center" vertical="center" wrapText="1"/>
    </xf>
    <xf numFmtId="0" fontId="0" fillId="0" borderId="24" xfId="0" applyBorder="1" applyAlignment="1">
      <alignment horizontal="center" vertical="center" wrapText="1"/>
    </xf>
    <xf numFmtId="0" fontId="0" fillId="2" borderId="24" xfId="0" applyFill="1" applyBorder="1" applyAlignment="1">
      <alignment horizontal="center" vertical="center" wrapText="1"/>
    </xf>
    <xf numFmtId="3" fontId="28" fillId="5" borderId="1" xfId="131" applyNumberFormat="1" applyFont="1" applyFill="1" applyBorder="1" applyAlignment="1">
      <alignment horizontal="center" vertical="center" wrapText="1"/>
    </xf>
    <xf numFmtId="0" fontId="8" fillId="5" borderId="32" xfId="131" applyFont="1" applyFill="1" applyBorder="1" applyAlignment="1">
      <alignment horizontal="center" vertical="center" wrapText="1"/>
    </xf>
    <xf numFmtId="3" fontId="2" fillId="5" borderId="22" xfId="32" applyNumberFormat="1" applyFill="1" applyBorder="1" applyAlignment="1">
      <alignment horizontal="center" vertical="center" wrapText="1"/>
    </xf>
    <xf numFmtId="0" fontId="2" fillId="0" borderId="0" xfId="32" applyAlignment="1">
      <alignment horizontal="center" vertical="center" wrapText="1"/>
    </xf>
    <xf numFmtId="16" fontId="2" fillId="0" borderId="12" xfId="32" applyNumberFormat="1" applyBorder="1" applyAlignment="1">
      <alignment horizontal="center" vertical="center" wrapText="1"/>
    </xf>
    <xf numFmtId="16" fontId="2" fillId="0" borderId="16" xfId="32" applyNumberFormat="1" applyBorder="1" applyAlignment="1">
      <alignment horizontal="center" vertical="center" wrapText="1"/>
    </xf>
    <xf numFmtId="165" fontId="8" fillId="5" borderId="1" xfId="32" applyNumberFormat="1" applyFont="1" applyFill="1" applyBorder="1" applyAlignment="1">
      <alignment horizontal="center" vertical="center" wrapText="1"/>
    </xf>
    <xf numFmtId="0" fontId="4" fillId="0" borderId="6" xfId="131" applyBorder="1" applyAlignment="1">
      <alignment horizontal="center" vertical="center" wrapText="1"/>
    </xf>
    <xf numFmtId="3" fontId="3" fillId="0" borderId="34" xfId="131" applyNumberFormat="1" applyFont="1" applyBorder="1" applyAlignment="1">
      <alignment horizontal="center" vertical="center" wrapText="1"/>
    </xf>
    <xf numFmtId="0" fontId="4" fillId="6" borderId="22" xfId="131" applyFill="1" applyBorder="1" applyAlignment="1">
      <alignment horizontal="center" vertical="center" wrapText="1"/>
    </xf>
    <xf numFmtId="3" fontId="43" fillId="5" borderId="1" xfId="129" applyNumberFormat="1" applyFont="1" applyFill="1" applyBorder="1" applyAlignment="1">
      <alignment horizontal="center" vertical="center" wrapText="1"/>
    </xf>
    <xf numFmtId="3" fontId="33" fillId="5" borderId="1" xfId="128" applyNumberFormat="1" applyFont="1" applyFill="1" applyBorder="1" applyAlignment="1">
      <alignment horizontal="center" wrapText="1"/>
    </xf>
    <xf numFmtId="3" fontId="4" fillId="5" borderId="22" xfId="131" applyNumberFormat="1" applyFill="1" applyBorder="1" applyAlignment="1">
      <alignment horizontal="center" vertical="center" wrapText="1"/>
    </xf>
    <xf numFmtId="3" fontId="38" fillId="5" borderId="22" xfId="129" applyNumberFormat="1" applyFont="1" applyFill="1" applyBorder="1" applyAlignment="1">
      <alignment horizontal="center" vertical="center" wrapText="1"/>
    </xf>
    <xf numFmtId="0" fontId="4" fillId="5" borderId="21" xfId="131" applyFill="1" applyBorder="1" applyAlignment="1">
      <alignment horizontal="center" vertical="center" wrapText="1"/>
    </xf>
    <xf numFmtId="0" fontId="4" fillId="5" borderId="23" xfId="131" applyFill="1" applyBorder="1" applyAlignment="1">
      <alignment horizontal="center" vertical="center" wrapText="1"/>
    </xf>
    <xf numFmtId="0" fontId="4" fillId="6" borderId="24" xfId="131" applyFill="1" applyBorder="1" applyAlignment="1">
      <alignment horizontal="center" vertical="center" wrapText="1"/>
    </xf>
    <xf numFmtId="0" fontId="2" fillId="5" borderId="22" xfId="32" applyFill="1" applyBorder="1" applyAlignment="1">
      <alignment horizontal="center" wrapText="1"/>
    </xf>
    <xf numFmtId="0" fontId="2" fillId="8" borderId="22" xfId="32" applyFill="1" applyBorder="1" applyAlignment="1">
      <alignment horizontal="center" wrapText="1"/>
    </xf>
    <xf numFmtId="0" fontId="2" fillId="5" borderId="24" xfId="32" applyFill="1" applyBorder="1" applyAlignment="1">
      <alignment horizontal="center" wrapText="1"/>
    </xf>
    <xf numFmtId="3" fontId="3" fillId="0" borderId="35" xfId="0" applyNumberFormat="1" applyFont="1" applyBorder="1" applyAlignment="1">
      <alignment horizontal="center" vertical="center" wrapText="1"/>
    </xf>
    <xf numFmtId="3" fontId="3" fillId="0" borderId="19" xfId="131" applyNumberFormat="1" applyFont="1" applyBorder="1" applyAlignment="1">
      <alignment horizontal="center" vertical="center" wrapText="1"/>
    </xf>
    <xf numFmtId="0" fontId="29" fillId="4" borderId="10" xfId="0" applyFont="1" applyFill="1" applyBorder="1" applyAlignment="1">
      <alignment vertical="center"/>
    </xf>
    <xf numFmtId="0" fontId="0" fillId="4" borderId="11" xfId="0" applyFill="1" applyBorder="1"/>
    <xf numFmtId="0" fontId="0" fillId="4" borderId="33" xfId="0" applyFill="1" applyBorder="1"/>
    <xf numFmtId="0" fontId="29" fillId="4" borderId="9" xfId="0" applyFont="1" applyFill="1" applyBorder="1" applyAlignment="1">
      <alignment vertical="center"/>
    </xf>
    <xf numFmtId="0" fontId="0" fillId="4" borderId="26" xfId="0" applyFill="1" applyBorder="1"/>
    <xf numFmtId="0" fontId="29" fillId="4" borderId="27" xfId="0" applyFont="1" applyFill="1" applyBorder="1" applyAlignment="1">
      <alignment vertical="center"/>
    </xf>
    <xf numFmtId="0" fontId="0" fillId="4" borderId="17" xfId="0" applyFill="1" applyBorder="1"/>
    <xf numFmtId="0" fontId="0" fillId="4" borderId="28" xfId="0" applyFill="1" applyBorder="1"/>
    <xf numFmtId="0" fontId="0" fillId="4" borderId="0" xfId="0" applyFill="1"/>
    <xf numFmtId="0" fontId="8" fillId="9" borderId="1" xfId="32" applyFont="1" applyFill="1" applyBorder="1" applyAlignment="1">
      <alignment horizontal="center" vertical="center" wrapText="1"/>
    </xf>
    <xf numFmtId="0" fontId="2" fillId="9" borderId="32" xfId="32" applyFill="1" applyBorder="1" applyAlignment="1">
      <alignment horizontal="center" wrapText="1"/>
    </xf>
    <xf numFmtId="0" fontId="4" fillId="9" borderId="21" xfId="131" applyFill="1" applyBorder="1" applyAlignment="1">
      <alignment horizontal="center" vertical="center" wrapText="1"/>
    </xf>
    <xf numFmtId="0" fontId="4" fillId="9" borderId="22" xfId="131" applyFill="1" applyBorder="1" applyAlignment="1">
      <alignment horizontal="center" vertical="center" wrapText="1"/>
    </xf>
    <xf numFmtId="0" fontId="0" fillId="9" borderId="22" xfId="0" applyFill="1" applyBorder="1" applyAlignment="1">
      <alignment horizontal="center" vertical="center" wrapText="1"/>
    </xf>
    <xf numFmtId="0" fontId="32" fillId="9" borderId="22" xfId="129" applyFont="1" applyFill="1" applyBorder="1" applyAlignment="1">
      <alignment horizontal="center" vertical="center" wrapText="1"/>
    </xf>
    <xf numFmtId="0" fontId="2" fillId="9" borderId="22" xfId="32" applyFill="1" applyBorder="1" applyAlignment="1">
      <alignment horizontal="center" wrapText="1"/>
    </xf>
    <xf numFmtId="16" fontId="2" fillId="0" borderId="15" xfId="32" applyNumberFormat="1" applyBorder="1" applyAlignment="1">
      <alignment horizontal="center" vertical="center" wrapText="1"/>
    </xf>
    <xf numFmtId="16" fontId="2" fillId="0" borderId="25" xfId="32" applyNumberFormat="1" applyBorder="1" applyAlignment="1">
      <alignment horizontal="center" vertical="center" wrapText="1"/>
    </xf>
    <xf numFmtId="0" fontId="2" fillId="9" borderId="1" xfId="32" applyFill="1" applyBorder="1" applyAlignment="1">
      <alignment horizontal="right" wrapText="1"/>
    </xf>
    <xf numFmtId="0" fontId="41" fillId="9" borderId="1" xfId="136" applyFont="1" applyFill="1" applyBorder="1" applyAlignment="1">
      <alignment horizontal="center" vertical="center"/>
    </xf>
    <xf numFmtId="165" fontId="41" fillId="9" borderId="1" xfId="136" applyNumberFormat="1" applyFont="1" applyFill="1" applyBorder="1" applyAlignment="1">
      <alignment horizontal="center" vertical="center"/>
    </xf>
    <xf numFmtId="165" fontId="8" fillId="9" borderId="1" xfId="32" applyNumberFormat="1" applyFont="1" applyFill="1" applyBorder="1" applyAlignment="1">
      <alignment horizontal="center" vertical="center" wrapText="1"/>
    </xf>
    <xf numFmtId="3" fontId="4" fillId="9" borderId="1" xfId="131" applyNumberFormat="1" applyFill="1" applyBorder="1" applyAlignment="1">
      <alignment horizontal="center" vertical="center" wrapText="1"/>
    </xf>
    <xf numFmtId="3" fontId="41" fillId="9" borderId="1" xfId="136" applyNumberFormat="1" applyFont="1" applyFill="1" applyBorder="1" applyAlignment="1">
      <alignment horizontal="center" vertical="center"/>
    </xf>
    <xf numFmtId="3" fontId="38" fillId="9" borderId="1" xfId="129" applyNumberFormat="1" applyFont="1" applyFill="1" applyBorder="1" applyAlignment="1">
      <alignment horizontal="center" vertical="center" wrapText="1"/>
    </xf>
    <xf numFmtId="0" fontId="32" fillId="9" borderId="1" xfId="137" applyFont="1" applyFill="1" applyBorder="1" applyAlignment="1">
      <alignment wrapText="1"/>
    </xf>
    <xf numFmtId="0" fontId="2" fillId="9" borderId="22" xfId="32" applyFill="1" applyBorder="1" applyAlignment="1">
      <alignment horizontal="right" wrapText="1"/>
    </xf>
    <xf numFmtId="0" fontId="41" fillId="9" borderId="22" xfId="136" applyFont="1" applyFill="1" applyBorder="1" applyAlignment="1">
      <alignment horizontal="center" vertical="center"/>
    </xf>
    <xf numFmtId="165" fontId="41" fillId="9" borderId="22" xfId="136" applyNumberFormat="1" applyFont="1" applyFill="1" applyBorder="1" applyAlignment="1">
      <alignment horizontal="center" vertical="center"/>
    </xf>
    <xf numFmtId="3" fontId="4" fillId="9" borderId="22" xfId="131" applyNumberFormat="1" applyFill="1" applyBorder="1" applyAlignment="1">
      <alignment horizontal="center" vertical="center" wrapText="1"/>
    </xf>
    <xf numFmtId="3" fontId="41" fillId="9" borderId="22" xfId="136" applyNumberFormat="1" applyFont="1" applyFill="1" applyBorder="1" applyAlignment="1">
      <alignment horizontal="center" vertical="center"/>
    </xf>
    <xf numFmtId="3" fontId="38" fillId="9" borderId="22" xfId="129" applyNumberFormat="1" applyFont="1" applyFill="1" applyBorder="1" applyAlignment="1">
      <alignment horizontal="center" vertical="center" wrapText="1"/>
    </xf>
    <xf numFmtId="0" fontId="32" fillId="9" borderId="22" xfId="137" applyFont="1" applyFill="1" applyBorder="1" applyAlignment="1">
      <alignment wrapText="1"/>
    </xf>
    <xf numFmtId="0" fontId="2" fillId="5" borderId="22" xfId="32" applyFill="1" applyBorder="1" applyAlignment="1">
      <alignment horizontal="center" vertical="center" wrapText="1"/>
    </xf>
    <xf numFmtId="0" fontId="2" fillId="4" borderId="22" xfId="32" applyFill="1" applyBorder="1" applyAlignment="1">
      <alignment horizontal="center" vertical="center" wrapText="1"/>
    </xf>
    <xf numFmtId="0" fontId="2" fillId="9" borderId="22" xfId="32" applyFill="1" applyBorder="1" applyAlignment="1">
      <alignment horizontal="center" vertical="center" wrapText="1"/>
    </xf>
    <xf numFmtId="3" fontId="27" fillId="5" borderId="22" xfId="129" applyNumberFormat="1" applyFont="1" applyFill="1" applyBorder="1" applyAlignment="1">
      <alignment horizontal="center" vertical="center" wrapText="1"/>
    </xf>
    <xf numFmtId="0" fontId="2" fillId="0" borderId="0" xfId="32" applyAlignment="1">
      <alignment vertical="top"/>
    </xf>
    <xf numFmtId="0" fontId="2" fillId="9" borderId="0" xfId="32" applyFill="1" applyAlignment="1">
      <alignment wrapText="1"/>
    </xf>
    <xf numFmtId="0" fontId="44" fillId="4" borderId="22" xfId="32" applyFont="1" applyFill="1" applyBorder="1" applyAlignment="1">
      <alignment horizontal="center" vertical="center" wrapText="1"/>
    </xf>
    <xf numFmtId="0" fontId="0" fillId="0" borderId="0" xfId="0" applyFont="1" applyFill="1" applyBorder="1"/>
    <xf numFmtId="0" fontId="0" fillId="3" borderId="5" xfId="0" applyNumberFormat="1" applyFill="1" applyBorder="1" applyAlignment="1">
      <alignment horizontal="center"/>
    </xf>
    <xf numFmtId="0" fontId="0" fillId="3" borderId="4" xfId="0" applyNumberFormat="1" applyFill="1" applyBorder="1" applyAlignment="1">
      <alignment horizontal="center"/>
    </xf>
    <xf numFmtId="0" fontId="0" fillId="0" borderId="4" xfId="0" applyNumberFormat="1" applyFill="1" applyBorder="1" applyAlignment="1">
      <alignment horizontal="center"/>
    </xf>
    <xf numFmtId="3" fontId="43" fillId="9" borderId="1" xfId="129" applyNumberFormat="1" applyFont="1" applyFill="1" applyBorder="1" applyAlignment="1">
      <alignment horizontal="center" vertical="center" wrapText="1"/>
    </xf>
    <xf numFmtId="0" fontId="2" fillId="0" borderId="22" xfId="131" applyFont="1" applyBorder="1" applyAlignment="1">
      <alignment horizontal="center" vertical="center" wrapText="1"/>
    </xf>
    <xf numFmtId="0" fontId="4" fillId="5" borderId="22" xfId="131" applyFont="1" applyFill="1" applyBorder="1" applyAlignment="1">
      <alignment horizontal="center" vertical="center" wrapText="1"/>
    </xf>
    <xf numFmtId="0" fontId="2" fillId="0" borderId="24" xfId="131" applyFont="1" applyBorder="1" applyAlignment="1">
      <alignment horizontal="center" vertical="center" wrapText="1"/>
    </xf>
    <xf numFmtId="0" fontId="2" fillId="0" borderId="11" xfId="32" applyBorder="1" applyAlignment="1">
      <alignment horizontal="left" vertical="center" wrapText="1"/>
    </xf>
    <xf numFmtId="0" fontId="2" fillId="0" borderId="0" xfId="32" applyAlignment="1">
      <alignment horizontal="left" vertical="center" wrapText="1"/>
    </xf>
    <xf numFmtId="0" fontId="2" fillId="0" borderId="17" xfId="32" applyBorder="1" applyAlignment="1">
      <alignment horizontal="left" vertical="center" wrapText="1"/>
    </xf>
    <xf numFmtId="16" fontId="39" fillId="0" borderId="30" xfId="32" applyNumberFormat="1" applyFont="1" applyBorder="1" applyAlignment="1">
      <alignment horizontal="center" vertical="center" wrapText="1"/>
    </xf>
    <xf numFmtId="16" fontId="39" fillId="0" borderId="18" xfId="32" applyNumberFormat="1" applyFont="1" applyBorder="1" applyAlignment="1">
      <alignment horizontal="center" vertical="center" wrapText="1"/>
    </xf>
    <xf numFmtId="3" fontId="43" fillId="9" borderId="5" xfId="129" applyNumberFormat="1" applyFont="1" applyFill="1" applyBorder="1" applyAlignment="1">
      <alignment horizontal="center" vertical="center" wrapText="1"/>
    </xf>
    <xf numFmtId="3" fontId="43" fillId="9" borderId="1" xfId="129" applyNumberFormat="1" applyFont="1" applyFill="1" applyBorder="1" applyAlignment="1">
      <alignment horizontal="center" vertical="center" wrapText="1"/>
    </xf>
    <xf numFmtId="0" fontId="3" fillId="0" borderId="10" xfId="131" applyFont="1" applyBorder="1" applyAlignment="1">
      <alignment horizontal="center" vertical="center" wrapText="1"/>
    </xf>
    <xf numFmtId="0" fontId="3" fillId="0" borderId="33" xfId="131" applyFont="1" applyBorder="1" applyAlignment="1">
      <alignment horizontal="center" vertical="center" wrapText="1"/>
    </xf>
    <xf numFmtId="0" fontId="4" fillId="9" borderId="22" xfId="131" applyFont="1" applyFill="1" applyBorder="1" applyAlignment="1">
      <alignment horizontal="center" vertical="center" wrapText="1"/>
    </xf>
    <xf numFmtId="0" fontId="2" fillId="9" borderId="22" xfId="131" applyFont="1" applyFill="1" applyBorder="1" applyAlignment="1">
      <alignment horizontal="center" vertical="center" wrapText="1"/>
    </xf>
    <xf numFmtId="0" fontId="2" fillId="0" borderId="31" xfId="32" applyBorder="1" applyAlignment="1">
      <alignment horizontal="right" wrapText="1"/>
    </xf>
    <xf numFmtId="0" fontId="2" fillId="0" borderId="32" xfId="32" applyBorder="1" applyAlignment="1">
      <alignment horizontal="center" wrapText="1"/>
    </xf>
    <xf numFmtId="0" fontId="2" fillId="0" borderId="6" xfId="32" applyBorder="1" applyAlignment="1">
      <alignment horizontal="center" vertical="top" wrapText="1"/>
    </xf>
    <xf numFmtId="0" fontId="2" fillId="0" borderId="7" xfId="32" applyBorder="1" applyAlignment="1">
      <alignment horizontal="center" vertical="top" wrapText="1"/>
    </xf>
    <xf numFmtId="0" fontId="35" fillId="5" borderId="6" xfId="32" applyFont="1" applyFill="1" applyBorder="1" applyAlignment="1">
      <alignment horizontal="center" vertical="center" wrapText="1"/>
    </xf>
    <xf numFmtId="0" fontId="35" fillId="5" borderId="7" xfId="32" applyFont="1" applyFill="1" applyBorder="1" applyAlignment="1">
      <alignment horizontal="center" vertical="center" wrapText="1"/>
    </xf>
    <xf numFmtId="0" fontId="35" fillId="5" borderId="8" xfId="32" applyFont="1" applyFill="1" applyBorder="1" applyAlignment="1">
      <alignment horizontal="center" vertical="center" wrapText="1"/>
    </xf>
    <xf numFmtId="0" fontId="35" fillId="5" borderId="31" xfId="32" applyFont="1" applyFill="1" applyBorder="1" applyAlignment="1">
      <alignment horizontal="center" vertical="center" wrapText="1"/>
    </xf>
    <xf numFmtId="0" fontId="36" fillId="5" borderId="31" xfId="129" applyFont="1" applyFill="1" applyBorder="1" applyAlignment="1">
      <alignment horizontal="center" vertical="center" wrapText="1"/>
    </xf>
    <xf numFmtId="3" fontId="35" fillId="5" borderId="31" xfId="131" applyNumberFormat="1" applyFont="1" applyFill="1" applyBorder="1" applyAlignment="1">
      <alignment horizontal="center" vertical="center" wrapText="1"/>
    </xf>
    <xf numFmtId="0" fontId="3" fillId="0" borderId="10" xfId="32" applyFont="1" applyBorder="1" applyAlignment="1">
      <alignment horizontal="center" vertical="center" wrapText="1"/>
    </xf>
    <xf numFmtId="0" fontId="3" fillId="0" borderId="11" xfId="32" applyFont="1" applyBorder="1" applyAlignment="1">
      <alignment horizontal="center" vertical="center" wrapText="1"/>
    </xf>
    <xf numFmtId="0" fontId="3" fillId="0" borderId="9" xfId="32" applyFont="1" applyBorder="1" applyAlignment="1">
      <alignment horizontal="center" vertical="center" wrapText="1"/>
    </xf>
    <xf numFmtId="0" fontId="3" fillId="0" borderId="0" xfId="32" applyFont="1" applyAlignment="1">
      <alignment horizontal="center" vertical="center" wrapText="1"/>
    </xf>
    <xf numFmtId="0" fontId="42" fillId="0" borderId="31" xfId="32" applyFont="1" applyBorder="1" applyAlignment="1">
      <alignment horizontal="center" vertical="center" wrapText="1"/>
    </xf>
    <xf numFmtId="0" fontId="35" fillId="0" borderId="31" xfId="32" applyFont="1" applyBorder="1" applyAlignment="1">
      <alignment horizontal="center" vertical="center" wrapText="1"/>
    </xf>
    <xf numFmtId="0" fontId="3" fillId="0" borderId="6" xfId="131" applyFont="1" applyBorder="1" applyAlignment="1">
      <alignment horizontal="center" vertical="center" wrapText="1"/>
    </xf>
    <xf numFmtId="0" fontId="3" fillId="0" borderId="7" xfId="131" applyFont="1" applyBorder="1" applyAlignment="1">
      <alignment horizontal="center" vertical="center" wrapText="1"/>
    </xf>
    <xf numFmtId="0" fontId="3" fillId="0" borderId="8" xfId="131" applyFont="1" applyBorder="1" applyAlignment="1">
      <alignment horizontal="center" vertical="center" wrapText="1"/>
    </xf>
    <xf numFmtId="0" fontId="25" fillId="0" borderId="9" xfId="131" applyFont="1" applyBorder="1" applyAlignment="1">
      <alignment horizontal="center" vertical="center" wrapText="1"/>
    </xf>
    <xf numFmtId="0" fontId="25" fillId="0" borderId="0" xfId="131" applyFont="1" applyAlignment="1">
      <alignment horizontal="center" vertical="center" wrapText="1"/>
    </xf>
    <xf numFmtId="3" fontId="37" fillId="5" borderId="31" xfId="32" applyNumberFormat="1" applyFont="1" applyFill="1" applyBorder="1" applyAlignment="1">
      <alignment horizontal="center" vertical="center" wrapText="1"/>
    </xf>
  </cellXfs>
  <cellStyles count="138">
    <cellStyle name="Comma" xfId="127" builtinId="3"/>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 2 2 2" xfId="132" xr:uid="{D22A39BE-92DD-4730-9776-32D6973FD7EA}"/>
    <cellStyle name="Normal 2 2 3" xfId="131" xr:uid="{D63388F0-F7F4-4DD3-865E-3DCF34DED137}"/>
    <cellStyle name="Normal 2 3" xfId="130" xr:uid="{2878425C-DAAE-4D14-83F3-756D22B8A5E8}"/>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27" xfId="126" xr:uid="{C1509EB9-839F-4065-8C11-5C05B6AC0F7E}"/>
    <cellStyle name="Normal 3" xfId="3" xr:uid="{EF9EEE7B-D23D-41D6-9669-80DCC8A80ECB}"/>
    <cellStyle name="Normal 3 2" xfId="98" xr:uid="{8160824A-B834-4E23-AD4A-63FA1A6E3B18}"/>
    <cellStyle name="Normal 3 3" xfId="133" xr:uid="{0E306D96-3C1C-4411-94F2-35916082A94F}"/>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 name="Normal_Initial Redds" xfId="134" xr:uid="{52BC6107-4B2A-4C17-95C5-6A06AA5D898F}"/>
    <cellStyle name="Normal_Initial Redds_3" xfId="137" xr:uid="{C25DF6F6-A5E1-452E-9372-2AD0A17CB6EC}"/>
    <cellStyle name="Normal_Initial Redds_4" xfId="136" xr:uid="{C3E21750-104E-4592-A975-9D7A4CABE36F}"/>
    <cellStyle name="Normal_Sheet1" xfId="128" xr:uid="{B98402F5-B30B-408E-9795-6B407A0A73FB}"/>
    <cellStyle name="Normal_Sheet1_1 2" xfId="129" xr:uid="{EE880FE7-6A30-4D75-93AC-F374ED342DA4}"/>
    <cellStyle name="Style0" xfId="135" xr:uid="{3D3DBB11-D476-4ACB-86D7-812A6AB5961D}"/>
  </cellStyles>
  <dxfs count="0"/>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hartsheet" Target="chartsheets/sheet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calcChain" Target="calcChain.xml"/><Relationship Id="rId5" Type="http://schemas.openxmlformats.org/officeDocument/2006/relationships/chartsheet" Target="chartsheets/sheet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Keswick Flows</a:t>
            </a:r>
            <a:r>
              <a:rPr lang="en-US" sz="1600" baseline="0"/>
              <a:t> from Aug 2023 to Feb 2024</a:t>
            </a:r>
            <a:endParaRPr lang="en-US" sz="1600"/>
          </a:p>
        </c:rich>
      </c:tx>
      <c:layout>
        <c:manualLayout>
          <c:xMode val="edge"/>
          <c:yMode val="edge"/>
          <c:x val="0.29885563380281688"/>
          <c:y val="3.2362459546925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5867574211674"/>
          <c:y val="0.13147249190938512"/>
          <c:w val="0.86219155484085619"/>
          <c:h val="0.70789679051040932"/>
        </c:manualLayout>
      </c:layout>
      <c:lineChart>
        <c:grouping val="standard"/>
        <c:varyColors val="0"/>
        <c:ser>
          <c:idx val="8"/>
          <c:order val="0"/>
          <c:tx>
            <c:strRef>
              <c:f>'KES Flow all'!$D$2</c:f>
              <c:strCache>
                <c:ptCount val="1"/>
                <c:pt idx="0">
                  <c:v>Alt 1b (Aug 50%)</c:v>
                </c:pt>
              </c:strCache>
            </c:strRef>
          </c:tx>
          <c:spPr>
            <a:ln w="19050" cap="rnd">
              <a:solidFill>
                <a:schemeClr val="accent3">
                  <a:lumMod val="60000"/>
                </a:schemeClr>
              </a:solidFill>
              <a:round/>
            </a:ln>
            <a:effectLst/>
          </c:spPr>
          <c:marker>
            <c:symbol val="none"/>
          </c:marker>
          <c:val>
            <c:numRef>
              <c:f>'KES Flow all'!$D$3:$D$215</c:f>
              <c:numCache>
                <c:formatCode>0</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5250</c:v>
                </c:pt>
                <c:pt idx="62">
                  <c:v>5250</c:v>
                </c:pt>
                <c:pt idx="63">
                  <c:v>5250</c:v>
                </c:pt>
                <c:pt idx="64">
                  <c:v>5250</c:v>
                </c:pt>
                <c:pt idx="65">
                  <c:v>5250</c:v>
                </c:pt>
                <c:pt idx="66">
                  <c:v>5250</c:v>
                </c:pt>
                <c:pt idx="67">
                  <c:v>5250</c:v>
                </c:pt>
                <c:pt idx="68">
                  <c:v>5250</c:v>
                </c:pt>
                <c:pt idx="69">
                  <c:v>5250</c:v>
                </c:pt>
                <c:pt idx="70">
                  <c:v>5250</c:v>
                </c:pt>
                <c:pt idx="71">
                  <c:v>5250</c:v>
                </c:pt>
                <c:pt idx="72">
                  <c:v>5250</c:v>
                </c:pt>
                <c:pt idx="73">
                  <c:v>5250</c:v>
                </c:pt>
                <c:pt idx="74">
                  <c:v>5250</c:v>
                </c:pt>
                <c:pt idx="75">
                  <c:v>5250</c:v>
                </c:pt>
                <c:pt idx="76">
                  <c:v>5250</c:v>
                </c:pt>
                <c:pt idx="77">
                  <c:v>5250</c:v>
                </c:pt>
                <c:pt idx="78">
                  <c:v>5250</c:v>
                </c:pt>
                <c:pt idx="79">
                  <c:v>5250</c:v>
                </c:pt>
                <c:pt idx="80">
                  <c:v>5250</c:v>
                </c:pt>
                <c:pt idx="81">
                  <c:v>5250</c:v>
                </c:pt>
                <c:pt idx="82">
                  <c:v>5250</c:v>
                </c:pt>
                <c:pt idx="83">
                  <c:v>5250</c:v>
                </c:pt>
                <c:pt idx="84">
                  <c:v>5250</c:v>
                </c:pt>
                <c:pt idx="85">
                  <c:v>5250</c:v>
                </c:pt>
                <c:pt idx="86">
                  <c:v>5250</c:v>
                </c:pt>
                <c:pt idx="87">
                  <c:v>5250</c:v>
                </c:pt>
                <c:pt idx="88">
                  <c:v>5250</c:v>
                </c:pt>
                <c:pt idx="89">
                  <c:v>5250</c:v>
                </c:pt>
                <c:pt idx="90">
                  <c:v>5250</c:v>
                </c:pt>
                <c:pt idx="91">
                  <c:v>5250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6500</c:v>
                </c:pt>
                <c:pt idx="123">
                  <c:v>6500</c:v>
                </c:pt>
                <c:pt idx="124">
                  <c:v>6500</c:v>
                </c:pt>
                <c:pt idx="125">
                  <c:v>6500</c:v>
                </c:pt>
                <c:pt idx="126">
                  <c:v>6500</c:v>
                </c:pt>
                <c:pt idx="127">
                  <c:v>6500</c:v>
                </c:pt>
                <c:pt idx="128">
                  <c:v>6500</c:v>
                </c:pt>
                <c:pt idx="129">
                  <c:v>6500</c:v>
                </c:pt>
                <c:pt idx="130">
                  <c:v>6500</c:v>
                </c:pt>
                <c:pt idx="131">
                  <c:v>6500</c:v>
                </c:pt>
                <c:pt idx="132">
                  <c:v>6500</c:v>
                </c:pt>
                <c:pt idx="133">
                  <c:v>6500</c:v>
                </c:pt>
                <c:pt idx="134">
                  <c:v>6500</c:v>
                </c:pt>
                <c:pt idx="135">
                  <c:v>6500</c:v>
                </c:pt>
                <c:pt idx="136">
                  <c:v>6500</c:v>
                </c:pt>
                <c:pt idx="137">
                  <c:v>6500</c:v>
                </c:pt>
                <c:pt idx="138">
                  <c:v>6500</c:v>
                </c:pt>
                <c:pt idx="139">
                  <c:v>6500</c:v>
                </c:pt>
                <c:pt idx="140">
                  <c:v>6500</c:v>
                </c:pt>
                <c:pt idx="141">
                  <c:v>6500</c:v>
                </c:pt>
                <c:pt idx="142">
                  <c:v>6500</c:v>
                </c:pt>
                <c:pt idx="143">
                  <c:v>6500</c:v>
                </c:pt>
                <c:pt idx="144">
                  <c:v>6500</c:v>
                </c:pt>
                <c:pt idx="145">
                  <c:v>6500</c:v>
                </c:pt>
                <c:pt idx="146">
                  <c:v>6500</c:v>
                </c:pt>
                <c:pt idx="147">
                  <c:v>6500</c:v>
                </c:pt>
                <c:pt idx="148">
                  <c:v>6500</c:v>
                </c:pt>
                <c:pt idx="149">
                  <c:v>6500</c:v>
                </c:pt>
                <c:pt idx="150">
                  <c:v>6500</c:v>
                </c:pt>
                <c:pt idx="151">
                  <c:v>6500</c:v>
                </c:pt>
                <c:pt idx="152">
                  <c:v>6500</c:v>
                </c:pt>
                <c:pt idx="153">
                  <c:v>6500</c:v>
                </c:pt>
                <c:pt idx="154">
                  <c:v>6500</c:v>
                </c:pt>
                <c:pt idx="155">
                  <c:v>6500</c:v>
                </c:pt>
                <c:pt idx="156">
                  <c:v>6500</c:v>
                </c:pt>
                <c:pt idx="157">
                  <c:v>6500</c:v>
                </c:pt>
                <c:pt idx="158">
                  <c:v>6500</c:v>
                </c:pt>
                <c:pt idx="159">
                  <c:v>6500</c:v>
                </c:pt>
                <c:pt idx="160">
                  <c:v>6500</c:v>
                </c:pt>
                <c:pt idx="161">
                  <c:v>6500</c:v>
                </c:pt>
                <c:pt idx="162">
                  <c:v>6500</c:v>
                </c:pt>
                <c:pt idx="163">
                  <c:v>6500</c:v>
                </c:pt>
                <c:pt idx="164">
                  <c:v>6500</c:v>
                </c:pt>
                <c:pt idx="165">
                  <c:v>6500</c:v>
                </c:pt>
                <c:pt idx="166">
                  <c:v>6500</c:v>
                </c:pt>
                <c:pt idx="167">
                  <c:v>6500</c:v>
                </c:pt>
                <c:pt idx="168">
                  <c:v>6500</c:v>
                </c:pt>
                <c:pt idx="169">
                  <c:v>6500</c:v>
                </c:pt>
                <c:pt idx="170">
                  <c:v>6500</c:v>
                </c:pt>
                <c:pt idx="171">
                  <c:v>6500</c:v>
                </c:pt>
                <c:pt idx="172">
                  <c:v>6500</c:v>
                </c:pt>
                <c:pt idx="173">
                  <c:v>6500</c:v>
                </c:pt>
                <c:pt idx="174">
                  <c:v>6500</c:v>
                </c:pt>
                <c:pt idx="175">
                  <c:v>6500</c:v>
                </c:pt>
                <c:pt idx="176">
                  <c:v>6500</c:v>
                </c:pt>
                <c:pt idx="177">
                  <c:v>6500</c:v>
                </c:pt>
                <c:pt idx="178">
                  <c:v>6500</c:v>
                </c:pt>
                <c:pt idx="179">
                  <c:v>6500</c:v>
                </c:pt>
                <c:pt idx="180">
                  <c:v>6500</c:v>
                </c:pt>
                <c:pt idx="181">
                  <c:v>6500</c:v>
                </c:pt>
                <c:pt idx="182">
                  <c:v>6500</c:v>
                </c:pt>
                <c:pt idx="183">
                  <c:v>6500</c:v>
                </c:pt>
                <c:pt idx="184">
                  <c:v>10000</c:v>
                </c:pt>
                <c:pt idx="185">
                  <c:v>10000</c:v>
                </c:pt>
                <c:pt idx="186">
                  <c:v>10000</c:v>
                </c:pt>
                <c:pt idx="187">
                  <c:v>10000</c:v>
                </c:pt>
                <c:pt idx="188">
                  <c:v>10000</c:v>
                </c:pt>
                <c:pt idx="189">
                  <c:v>10000</c:v>
                </c:pt>
                <c:pt idx="190">
                  <c:v>10000</c:v>
                </c:pt>
                <c:pt idx="191">
                  <c:v>10000</c:v>
                </c:pt>
                <c:pt idx="192">
                  <c:v>10000</c:v>
                </c:pt>
                <c:pt idx="193">
                  <c:v>10000</c:v>
                </c:pt>
                <c:pt idx="194">
                  <c:v>10000</c:v>
                </c:pt>
                <c:pt idx="195">
                  <c:v>10000</c:v>
                </c:pt>
                <c:pt idx="196">
                  <c:v>10000</c:v>
                </c:pt>
                <c:pt idx="197">
                  <c:v>10000</c:v>
                </c:pt>
                <c:pt idx="198">
                  <c:v>10000</c:v>
                </c:pt>
                <c:pt idx="199">
                  <c:v>10000</c:v>
                </c:pt>
                <c:pt idx="200">
                  <c:v>10000</c:v>
                </c:pt>
                <c:pt idx="201">
                  <c:v>10000</c:v>
                </c:pt>
                <c:pt idx="202">
                  <c:v>10000</c:v>
                </c:pt>
                <c:pt idx="203">
                  <c:v>10000</c:v>
                </c:pt>
                <c:pt idx="204">
                  <c:v>10000</c:v>
                </c:pt>
                <c:pt idx="205">
                  <c:v>10000</c:v>
                </c:pt>
                <c:pt idx="206">
                  <c:v>10000</c:v>
                </c:pt>
                <c:pt idx="207">
                  <c:v>10000</c:v>
                </c:pt>
                <c:pt idx="208">
                  <c:v>10000</c:v>
                </c:pt>
                <c:pt idx="209">
                  <c:v>10000</c:v>
                </c:pt>
                <c:pt idx="210">
                  <c:v>10000</c:v>
                </c:pt>
                <c:pt idx="211">
                  <c:v>10000</c:v>
                </c:pt>
                <c:pt idx="212">
                  <c:v>10000</c:v>
                </c:pt>
              </c:numCache>
            </c:numRef>
          </c:val>
          <c:smooth val="0"/>
          <c:extLst>
            <c:ext xmlns:c16="http://schemas.microsoft.com/office/drawing/2014/chart" uri="{C3380CC4-5D6E-409C-BE32-E72D297353CC}">
              <c16:uniqueId val="{00000002-F19F-4AA8-89B8-0226E2DC6A6F}"/>
            </c:ext>
          </c:extLst>
        </c:ser>
        <c:ser>
          <c:idx val="1"/>
          <c:order val="1"/>
          <c:tx>
            <c:strRef>
              <c:f>'KES Flow all'!$H$2</c:f>
              <c:strCache>
                <c:ptCount val="1"/>
                <c:pt idx="0">
                  <c:v>Alt 2c (Aug 90%)</c:v>
                </c:pt>
              </c:strCache>
            </c:strRef>
          </c:tx>
          <c:spPr>
            <a:ln w="19050" cap="rnd">
              <a:solidFill>
                <a:srgbClr val="FF0000"/>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all'!$H$3:$H$215</c:f>
            </c:numRef>
          </c:val>
          <c:smooth val="0"/>
          <c:extLst>
            <c:ext xmlns:c16="http://schemas.microsoft.com/office/drawing/2014/chart" uri="{C3380CC4-5D6E-409C-BE32-E72D297353CC}">
              <c16:uniqueId val="{00000003-F19F-4AA8-89B8-0226E2DC6A6F}"/>
            </c:ext>
          </c:extLst>
        </c:ser>
        <c:ser>
          <c:idx val="6"/>
          <c:order val="2"/>
          <c:tx>
            <c:strRef>
              <c:f>'KES Flow all'!$B$2</c:f>
              <c:strCache>
                <c:ptCount val="1"/>
                <c:pt idx="0">
                  <c:v>Actual Keswick Flow (KES)</c:v>
                </c:pt>
              </c:strCache>
            </c:strRef>
          </c:tx>
          <c:spPr>
            <a:ln w="25400" cap="rnd">
              <a:solidFill>
                <a:schemeClr val="tx1"/>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all'!$B$3:$B$215</c:f>
              <c:numCache>
                <c:formatCode>General</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pt idx="55" formatCode="0">
                  <c:v>6679</c:v>
                </c:pt>
                <c:pt idx="56" formatCode="0">
                  <c:v>6638</c:v>
                </c:pt>
                <c:pt idx="57" formatCode="0">
                  <c:v>6537</c:v>
                </c:pt>
                <c:pt idx="58" formatCode="0">
                  <c:v>6567</c:v>
                </c:pt>
                <c:pt idx="59" formatCode="0">
                  <c:v>6404</c:v>
                </c:pt>
                <c:pt idx="60" formatCode="0">
                  <c:v>6395</c:v>
                </c:pt>
                <c:pt idx="61">
                  <c:v>6403</c:v>
                </c:pt>
                <c:pt idx="62">
                  <c:v>6412</c:v>
                </c:pt>
                <c:pt idx="63">
                  <c:v>6397</c:v>
                </c:pt>
                <c:pt idx="64">
                  <c:v>6420</c:v>
                </c:pt>
                <c:pt idx="65">
                  <c:v>6414</c:v>
                </c:pt>
                <c:pt idx="66">
                  <c:v>6103</c:v>
                </c:pt>
                <c:pt idx="67">
                  <c:v>6092</c:v>
                </c:pt>
                <c:pt idx="68">
                  <c:v>6095</c:v>
                </c:pt>
                <c:pt idx="69">
                  <c:v>6092</c:v>
                </c:pt>
                <c:pt idx="70">
                  <c:v>6095</c:v>
                </c:pt>
                <c:pt idx="71">
                  <c:v>6132</c:v>
                </c:pt>
                <c:pt idx="72">
                  <c:v>6100</c:v>
                </c:pt>
                <c:pt idx="73">
                  <c:v>6139</c:v>
                </c:pt>
                <c:pt idx="74">
                  <c:v>6103</c:v>
                </c:pt>
                <c:pt idx="75">
                  <c:v>6093</c:v>
                </c:pt>
              </c:numCache>
            </c:numRef>
          </c:val>
          <c:smooth val="0"/>
          <c:extLst>
            <c:ext xmlns:c16="http://schemas.microsoft.com/office/drawing/2014/chart" uri="{C3380CC4-5D6E-409C-BE32-E72D297353CC}">
              <c16:uniqueId val="{00000000-F19F-4AA8-89B8-0226E2DC6A6F}"/>
            </c:ext>
          </c:extLst>
        </c:ser>
        <c:ser>
          <c:idx val="9"/>
          <c:order val="3"/>
          <c:tx>
            <c:strRef>
              <c:f>'KES Flow all'!$N$2</c:f>
              <c:strCache>
                <c:ptCount val="1"/>
                <c:pt idx="0">
                  <c:v>Alt 3d</c:v>
                </c:pt>
              </c:strCache>
            </c:strRef>
          </c:tx>
          <c:spPr>
            <a:ln w="19050" cap="rnd">
              <a:solidFill>
                <a:schemeClr val="accent4">
                  <a:lumMod val="60000"/>
                </a:schemeClr>
              </a:solidFill>
              <a:round/>
            </a:ln>
            <a:effectLst/>
          </c:spPr>
          <c:marker>
            <c:symbol val="none"/>
          </c:marker>
          <c:val>
            <c:numRef>
              <c:f>'KES Flow all'!$N$3:$N$215</c:f>
              <c:numCache>
                <c:formatCode>0</c:formatCode>
                <c:ptCount val="213"/>
                <c:pt idx="0">
                  <c:v>10567</c:v>
                </c:pt>
                <c:pt idx="1">
                  <c:v>10603</c:v>
                </c:pt>
                <c:pt idx="2">
                  <c:v>10588</c:v>
                </c:pt>
                <c:pt idx="3">
                  <c:v>10530</c:v>
                </c:pt>
                <c:pt idx="4">
                  <c:v>10497</c:v>
                </c:pt>
                <c:pt idx="5">
                  <c:v>10450</c:v>
                </c:pt>
                <c:pt idx="6">
                  <c:v>10492</c:v>
                </c:pt>
                <c:pt idx="7">
                  <c:v>10284</c:v>
                </c:pt>
                <c:pt idx="8">
                  <c:v>10242</c:v>
                </c:pt>
                <c:pt idx="9">
                  <c:v>10243</c:v>
                </c:pt>
                <c:pt idx="10">
                  <c:v>10241</c:v>
                </c:pt>
                <c:pt idx="11">
                  <c:v>10240</c:v>
                </c:pt>
                <c:pt idx="12">
                  <c:v>10236</c:v>
                </c:pt>
                <c:pt idx="13">
                  <c:v>10054</c:v>
                </c:pt>
                <c:pt idx="14">
                  <c:v>10000</c:v>
                </c:pt>
                <c:pt idx="15">
                  <c:v>10000</c:v>
                </c:pt>
                <c:pt idx="16">
                  <c:v>9750</c:v>
                </c:pt>
                <c:pt idx="17">
                  <c:v>9750</c:v>
                </c:pt>
                <c:pt idx="18">
                  <c:v>9750</c:v>
                </c:pt>
                <c:pt idx="19">
                  <c:v>9750</c:v>
                </c:pt>
                <c:pt idx="20">
                  <c:v>9750</c:v>
                </c:pt>
                <c:pt idx="21">
                  <c:v>9250</c:v>
                </c:pt>
                <c:pt idx="22">
                  <c:v>9250</c:v>
                </c:pt>
                <c:pt idx="23">
                  <c:v>9250</c:v>
                </c:pt>
                <c:pt idx="24">
                  <c:v>9250</c:v>
                </c:pt>
                <c:pt idx="25">
                  <c:v>9250</c:v>
                </c:pt>
                <c:pt idx="26">
                  <c:v>9250</c:v>
                </c:pt>
                <c:pt idx="27">
                  <c:v>9100</c:v>
                </c:pt>
                <c:pt idx="28">
                  <c:v>9100</c:v>
                </c:pt>
                <c:pt idx="29">
                  <c:v>9000</c:v>
                </c:pt>
                <c:pt idx="30">
                  <c:v>8800</c:v>
                </c:pt>
                <c:pt idx="31">
                  <c:v>8600</c:v>
                </c:pt>
                <c:pt idx="32">
                  <c:v>8500</c:v>
                </c:pt>
                <c:pt idx="33">
                  <c:v>8300</c:v>
                </c:pt>
                <c:pt idx="34">
                  <c:v>8000</c:v>
                </c:pt>
                <c:pt idx="35">
                  <c:v>7800</c:v>
                </c:pt>
                <c:pt idx="36">
                  <c:v>7600</c:v>
                </c:pt>
                <c:pt idx="37">
                  <c:v>7600</c:v>
                </c:pt>
                <c:pt idx="38">
                  <c:v>7600</c:v>
                </c:pt>
                <c:pt idx="39">
                  <c:v>7600</c:v>
                </c:pt>
                <c:pt idx="40">
                  <c:v>7600</c:v>
                </c:pt>
                <c:pt idx="41">
                  <c:v>7600</c:v>
                </c:pt>
                <c:pt idx="42">
                  <c:v>7600</c:v>
                </c:pt>
                <c:pt idx="43">
                  <c:v>7600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c:v>7600</c:v>
                </c:pt>
                <c:pt idx="62">
                  <c:v>7600</c:v>
                </c:pt>
                <c:pt idx="63">
                  <c:v>7600</c:v>
                </c:pt>
                <c:pt idx="64">
                  <c:v>7600</c:v>
                </c:pt>
                <c:pt idx="65">
                  <c:v>7600</c:v>
                </c:pt>
                <c:pt idx="66">
                  <c:v>7600</c:v>
                </c:pt>
                <c:pt idx="67">
                  <c:v>7600</c:v>
                </c:pt>
                <c:pt idx="68">
                  <c:v>7600</c:v>
                </c:pt>
                <c:pt idx="69">
                  <c:v>7600</c:v>
                </c:pt>
                <c:pt idx="70">
                  <c:v>7600</c:v>
                </c:pt>
                <c:pt idx="71">
                  <c:v>7600</c:v>
                </c:pt>
                <c:pt idx="72">
                  <c:v>7600</c:v>
                </c:pt>
                <c:pt idx="73">
                  <c:v>7600</c:v>
                </c:pt>
                <c:pt idx="74">
                  <c:v>7600</c:v>
                </c:pt>
                <c:pt idx="75">
                  <c:v>7400</c:v>
                </c:pt>
                <c:pt idx="76">
                  <c:v>7200</c:v>
                </c:pt>
                <c:pt idx="77">
                  <c:v>7150</c:v>
                </c:pt>
                <c:pt idx="78">
                  <c:v>7150</c:v>
                </c:pt>
                <c:pt idx="79">
                  <c:v>7150</c:v>
                </c:pt>
                <c:pt idx="80">
                  <c:v>7150</c:v>
                </c:pt>
                <c:pt idx="81">
                  <c:v>7150</c:v>
                </c:pt>
                <c:pt idx="82">
                  <c:v>7150</c:v>
                </c:pt>
                <c:pt idx="83">
                  <c:v>7150</c:v>
                </c:pt>
                <c:pt idx="84">
                  <c:v>7150</c:v>
                </c:pt>
                <c:pt idx="85">
                  <c:v>7150</c:v>
                </c:pt>
                <c:pt idx="86">
                  <c:v>7150</c:v>
                </c:pt>
                <c:pt idx="87">
                  <c:v>7150</c:v>
                </c:pt>
                <c:pt idx="88">
                  <c:v>7150</c:v>
                </c:pt>
                <c:pt idx="89">
                  <c:v>7150</c:v>
                </c:pt>
                <c:pt idx="90">
                  <c:v>7150</c:v>
                </c:pt>
                <c:pt idx="91">
                  <c:v>7150</c:v>
                </c:pt>
                <c:pt idx="92">
                  <c:v>6800</c:v>
                </c:pt>
                <c:pt idx="93">
                  <c:v>6600</c:v>
                </c:pt>
                <c:pt idx="94">
                  <c:v>6400</c:v>
                </c:pt>
                <c:pt idx="95">
                  <c:v>6200</c:v>
                </c:pt>
                <c:pt idx="96">
                  <c:v>6000</c:v>
                </c:pt>
                <c:pt idx="97">
                  <c:v>5800</c:v>
                </c:pt>
                <c:pt idx="98">
                  <c:v>5600</c:v>
                </c:pt>
                <c:pt idx="99">
                  <c:v>5400</c:v>
                </c:pt>
                <c:pt idx="100">
                  <c:v>5200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9-F19F-4AA8-89B8-0226E2DC6A6F}"/>
            </c:ext>
          </c:extLst>
        </c:ser>
        <c:ser>
          <c:idx val="0"/>
          <c:order val="4"/>
          <c:tx>
            <c:strRef>
              <c:f>'KES Flow all'!$E$2</c:f>
              <c:strCache>
                <c:ptCount val="1"/>
                <c:pt idx="0">
                  <c:v>Alt 1c (Sep 50%)</c:v>
                </c:pt>
              </c:strCache>
            </c:strRef>
          </c:tx>
          <c:spPr>
            <a:ln w="19050" cap="rnd">
              <a:solidFill>
                <a:schemeClr val="accent1"/>
              </a:solidFill>
              <a:round/>
            </a:ln>
            <a:effectLst/>
          </c:spPr>
          <c:marker>
            <c:symbol val="none"/>
          </c:marker>
          <c:val>
            <c:numRef>
              <c:f>'KES Flow all'!$E$3:$E$246</c:f>
              <c:numCache>
                <c:formatCode>General</c:formatCode>
                <c:ptCount val="244"/>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pt idx="55" formatCode="0">
                  <c:v>6600</c:v>
                </c:pt>
                <c:pt idx="56" formatCode="0">
                  <c:v>6600</c:v>
                </c:pt>
                <c:pt idx="57" formatCode="0">
                  <c:v>6600</c:v>
                </c:pt>
                <c:pt idx="58" formatCode="0">
                  <c:v>6600</c:v>
                </c:pt>
                <c:pt idx="59" formatCode="0">
                  <c:v>6400</c:v>
                </c:pt>
                <c:pt idx="60" formatCode="0">
                  <c:v>6200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5800</c:v>
                </c:pt>
                <c:pt idx="80" formatCode="0">
                  <c:v>5600</c:v>
                </c:pt>
                <c:pt idx="81" formatCode="0">
                  <c:v>5400</c:v>
                </c:pt>
                <c:pt idx="82" formatCode="0">
                  <c:v>5200</c:v>
                </c:pt>
                <c:pt idx="83" formatCode="0">
                  <c:v>5000</c:v>
                </c:pt>
                <c:pt idx="84" formatCode="0">
                  <c:v>5000</c:v>
                </c:pt>
                <c:pt idx="85" formatCode="0">
                  <c:v>5000</c:v>
                </c:pt>
                <c:pt idx="86" formatCode="0">
                  <c:v>5000</c:v>
                </c:pt>
                <c:pt idx="87" formatCode="0">
                  <c:v>5000</c:v>
                </c:pt>
                <c:pt idx="88" formatCode="0">
                  <c:v>5000</c:v>
                </c:pt>
                <c:pt idx="89" formatCode="0">
                  <c:v>5000</c:v>
                </c:pt>
                <c:pt idx="90" formatCode="0">
                  <c:v>5000</c:v>
                </c:pt>
                <c:pt idx="91" formatCode="0">
                  <c:v>5000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6000</c:v>
                </c:pt>
                <c:pt idx="123" formatCode="0">
                  <c:v>6000</c:v>
                </c:pt>
                <c:pt idx="124" formatCode="0">
                  <c:v>6000</c:v>
                </c:pt>
                <c:pt idx="125" formatCode="0">
                  <c:v>6000</c:v>
                </c:pt>
                <c:pt idx="126" formatCode="0">
                  <c:v>6000</c:v>
                </c:pt>
                <c:pt idx="127" formatCode="0">
                  <c:v>6000</c:v>
                </c:pt>
                <c:pt idx="128" formatCode="0">
                  <c:v>6000</c:v>
                </c:pt>
                <c:pt idx="129" formatCode="0">
                  <c:v>6000</c:v>
                </c:pt>
                <c:pt idx="130" formatCode="0">
                  <c:v>6000</c:v>
                </c:pt>
                <c:pt idx="131" formatCode="0">
                  <c:v>6000</c:v>
                </c:pt>
                <c:pt idx="132" formatCode="0">
                  <c:v>6000</c:v>
                </c:pt>
                <c:pt idx="133" formatCode="0">
                  <c:v>6000</c:v>
                </c:pt>
                <c:pt idx="134" formatCode="0">
                  <c:v>6000</c:v>
                </c:pt>
                <c:pt idx="135" formatCode="0">
                  <c:v>6000</c:v>
                </c:pt>
                <c:pt idx="136" formatCode="0">
                  <c:v>6000</c:v>
                </c:pt>
                <c:pt idx="137" formatCode="0">
                  <c:v>6000</c:v>
                </c:pt>
                <c:pt idx="138" formatCode="0">
                  <c:v>6000</c:v>
                </c:pt>
                <c:pt idx="139" formatCode="0">
                  <c:v>6000</c:v>
                </c:pt>
                <c:pt idx="140" formatCode="0">
                  <c:v>6000</c:v>
                </c:pt>
                <c:pt idx="141" formatCode="0">
                  <c:v>6000</c:v>
                </c:pt>
                <c:pt idx="142" formatCode="0">
                  <c:v>6000</c:v>
                </c:pt>
                <c:pt idx="143" formatCode="0">
                  <c:v>6000</c:v>
                </c:pt>
                <c:pt idx="144" formatCode="0">
                  <c:v>6000</c:v>
                </c:pt>
                <c:pt idx="145" formatCode="0">
                  <c:v>6000</c:v>
                </c:pt>
                <c:pt idx="146" formatCode="0">
                  <c:v>6000</c:v>
                </c:pt>
                <c:pt idx="147" formatCode="0">
                  <c:v>6000</c:v>
                </c:pt>
                <c:pt idx="148" formatCode="0">
                  <c:v>6000</c:v>
                </c:pt>
                <c:pt idx="149" formatCode="0">
                  <c:v>6000</c:v>
                </c:pt>
                <c:pt idx="150" formatCode="0">
                  <c:v>6000</c:v>
                </c:pt>
                <c:pt idx="151" formatCode="0">
                  <c:v>6000</c:v>
                </c:pt>
                <c:pt idx="152" formatCode="0">
                  <c:v>6000</c:v>
                </c:pt>
                <c:pt idx="153" formatCode="0">
                  <c:v>6000</c:v>
                </c:pt>
                <c:pt idx="154" formatCode="0">
                  <c:v>6000</c:v>
                </c:pt>
                <c:pt idx="155" formatCode="0">
                  <c:v>6000</c:v>
                </c:pt>
                <c:pt idx="156" formatCode="0">
                  <c:v>6000</c:v>
                </c:pt>
                <c:pt idx="157" formatCode="0">
                  <c:v>6000</c:v>
                </c:pt>
                <c:pt idx="158" formatCode="0">
                  <c:v>6000</c:v>
                </c:pt>
                <c:pt idx="159" formatCode="0">
                  <c:v>6000</c:v>
                </c:pt>
                <c:pt idx="160" formatCode="0">
                  <c:v>6000</c:v>
                </c:pt>
                <c:pt idx="161" formatCode="0">
                  <c:v>6000</c:v>
                </c:pt>
                <c:pt idx="162" formatCode="0">
                  <c:v>6000</c:v>
                </c:pt>
                <c:pt idx="163" formatCode="0">
                  <c:v>6000</c:v>
                </c:pt>
                <c:pt idx="164" formatCode="0">
                  <c:v>6000</c:v>
                </c:pt>
                <c:pt idx="165" formatCode="0">
                  <c:v>6000</c:v>
                </c:pt>
                <c:pt idx="166" formatCode="0">
                  <c:v>6000</c:v>
                </c:pt>
                <c:pt idx="167" formatCode="0">
                  <c:v>6000</c:v>
                </c:pt>
                <c:pt idx="168" formatCode="0">
                  <c:v>6000</c:v>
                </c:pt>
                <c:pt idx="169" formatCode="0">
                  <c:v>6000</c:v>
                </c:pt>
                <c:pt idx="170" formatCode="0">
                  <c:v>6000</c:v>
                </c:pt>
                <c:pt idx="171" formatCode="0">
                  <c:v>6000</c:v>
                </c:pt>
                <c:pt idx="172" formatCode="0">
                  <c:v>6000</c:v>
                </c:pt>
                <c:pt idx="173" formatCode="0">
                  <c:v>6000</c:v>
                </c:pt>
                <c:pt idx="174" formatCode="0">
                  <c:v>6000</c:v>
                </c:pt>
                <c:pt idx="175" formatCode="0">
                  <c:v>6000</c:v>
                </c:pt>
                <c:pt idx="176" formatCode="0">
                  <c:v>6000</c:v>
                </c:pt>
                <c:pt idx="177" formatCode="0">
                  <c:v>6000</c:v>
                </c:pt>
                <c:pt idx="178" formatCode="0">
                  <c:v>6000</c:v>
                </c:pt>
                <c:pt idx="179" formatCode="0">
                  <c:v>6000</c:v>
                </c:pt>
                <c:pt idx="180" formatCode="0">
                  <c:v>6000</c:v>
                </c:pt>
                <c:pt idx="181" formatCode="0">
                  <c:v>6000</c:v>
                </c:pt>
                <c:pt idx="182" formatCode="0">
                  <c:v>6000</c:v>
                </c:pt>
                <c:pt idx="183" formatCode="0">
                  <c:v>6000</c:v>
                </c:pt>
                <c:pt idx="184" formatCode="0">
                  <c:v>10000</c:v>
                </c:pt>
                <c:pt idx="185" formatCode="0">
                  <c:v>10000</c:v>
                </c:pt>
                <c:pt idx="186" formatCode="0">
                  <c:v>10000</c:v>
                </c:pt>
                <c:pt idx="187" formatCode="0">
                  <c:v>10000</c:v>
                </c:pt>
                <c:pt idx="188" formatCode="0">
                  <c:v>10000</c:v>
                </c:pt>
                <c:pt idx="189" formatCode="0">
                  <c:v>10000</c:v>
                </c:pt>
                <c:pt idx="190" formatCode="0">
                  <c:v>10000</c:v>
                </c:pt>
                <c:pt idx="191" formatCode="0">
                  <c:v>10000</c:v>
                </c:pt>
                <c:pt idx="192" formatCode="0">
                  <c:v>10000</c:v>
                </c:pt>
                <c:pt idx="193" formatCode="0">
                  <c:v>10000</c:v>
                </c:pt>
                <c:pt idx="194" formatCode="0">
                  <c:v>10000</c:v>
                </c:pt>
                <c:pt idx="195" formatCode="0">
                  <c:v>10000</c:v>
                </c:pt>
                <c:pt idx="196" formatCode="0">
                  <c:v>10000</c:v>
                </c:pt>
                <c:pt idx="197" formatCode="0">
                  <c:v>10000</c:v>
                </c:pt>
                <c:pt idx="198" formatCode="0">
                  <c:v>10000</c:v>
                </c:pt>
                <c:pt idx="199" formatCode="0">
                  <c:v>10000</c:v>
                </c:pt>
                <c:pt idx="200" formatCode="0">
                  <c:v>10000</c:v>
                </c:pt>
                <c:pt idx="201" formatCode="0">
                  <c:v>10000</c:v>
                </c:pt>
                <c:pt idx="202" formatCode="0">
                  <c:v>10000</c:v>
                </c:pt>
                <c:pt idx="203" formatCode="0">
                  <c:v>10000</c:v>
                </c:pt>
                <c:pt idx="204" formatCode="0">
                  <c:v>10000</c:v>
                </c:pt>
                <c:pt idx="205" formatCode="0">
                  <c:v>10000</c:v>
                </c:pt>
                <c:pt idx="206" formatCode="0">
                  <c:v>10000</c:v>
                </c:pt>
                <c:pt idx="207" formatCode="0">
                  <c:v>10000</c:v>
                </c:pt>
                <c:pt idx="208" formatCode="0">
                  <c:v>10000</c:v>
                </c:pt>
                <c:pt idx="209" formatCode="0">
                  <c:v>10000</c:v>
                </c:pt>
                <c:pt idx="210" formatCode="0">
                  <c:v>10000</c:v>
                </c:pt>
                <c:pt idx="211" formatCode="0">
                  <c:v>10000</c:v>
                </c:pt>
                <c:pt idx="212" formatCode="0">
                  <c:v>10000</c:v>
                </c:pt>
                <c:pt idx="213" formatCode="0">
                  <c:v>9000</c:v>
                </c:pt>
                <c:pt idx="214" formatCode="0">
                  <c:v>9000</c:v>
                </c:pt>
                <c:pt idx="215" formatCode="0">
                  <c:v>9000</c:v>
                </c:pt>
                <c:pt idx="216" formatCode="0">
                  <c:v>9000</c:v>
                </c:pt>
                <c:pt idx="217" formatCode="0">
                  <c:v>9000</c:v>
                </c:pt>
                <c:pt idx="218" formatCode="0">
                  <c:v>9000</c:v>
                </c:pt>
                <c:pt idx="219" formatCode="0">
                  <c:v>9000</c:v>
                </c:pt>
                <c:pt idx="220" formatCode="0">
                  <c:v>9000</c:v>
                </c:pt>
                <c:pt idx="221" formatCode="0">
                  <c:v>9000</c:v>
                </c:pt>
                <c:pt idx="222" formatCode="0">
                  <c:v>9000</c:v>
                </c:pt>
                <c:pt idx="223" formatCode="0">
                  <c:v>9000</c:v>
                </c:pt>
                <c:pt idx="224" formatCode="0">
                  <c:v>9000</c:v>
                </c:pt>
                <c:pt idx="225" formatCode="0">
                  <c:v>9000</c:v>
                </c:pt>
                <c:pt idx="226" formatCode="0">
                  <c:v>9000</c:v>
                </c:pt>
                <c:pt idx="227" formatCode="0">
                  <c:v>9000</c:v>
                </c:pt>
                <c:pt idx="228" formatCode="0">
                  <c:v>9000</c:v>
                </c:pt>
                <c:pt idx="229" formatCode="0">
                  <c:v>9000</c:v>
                </c:pt>
                <c:pt idx="230" formatCode="0">
                  <c:v>9000</c:v>
                </c:pt>
                <c:pt idx="231" formatCode="0">
                  <c:v>9000</c:v>
                </c:pt>
                <c:pt idx="232" formatCode="0">
                  <c:v>9000</c:v>
                </c:pt>
                <c:pt idx="233" formatCode="0">
                  <c:v>9000</c:v>
                </c:pt>
                <c:pt idx="234" formatCode="0">
                  <c:v>9000</c:v>
                </c:pt>
                <c:pt idx="235" formatCode="0">
                  <c:v>9000</c:v>
                </c:pt>
                <c:pt idx="236" formatCode="0">
                  <c:v>9000</c:v>
                </c:pt>
                <c:pt idx="237" formatCode="0">
                  <c:v>9000</c:v>
                </c:pt>
                <c:pt idx="238" formatCode="0">
                  <c:v>9000</c:v>
                </c:pt>
                <c:pt idx="239" formatCode="0">
                  <c:v>9000</c:v>
                </c:pt>
                <c:pt idx="240" formatCode="0">
                  <c:v>9000</c:v>
                </c:pt>
                <c:pt idx="241" formatCode="0">
                  <c:v>9000</c:v>
                </c:pt>
                <c:pt idx="242" formatCode="0">
                  <c:v>9000</c:v>
                </c:pt>
                <c:pt idx="243" formatCode="0">
                  <c:v>9000</c:v>
                </c:pt>
              </c:numCache>
            </c:numRef>
          </c:val>
          <c:smooth val="0"/>
          <c:extLst>
            <c:ext xmlns:c16="http://schemas.microsoft.com/office/drawing/2014/chart" uri="{C3380CC4-5D6E-409C-BE32-E72D297353CC}">
              <c16:uniqueId val="{00000000-316F-4698-A592-82D21B9B6689}"/>
            </c:ext>
          </c:extLst>
        </c:ser>
        <c:dLbls>
          <c:showLegendKey val="0"/>
          <c:showVal val="0"/>
          <c:showCatName val="0"/>
          <c:showSerName val="0"/>
          <c:showPercent val="0"/>
          <c:showBubbleSize val="0"/>
        </c:dLbls>
        <c:smooth val="0"/>
        <c:axId val="166841264"/>
        <c:axId val="133867824"/>
      </c:lineChart>
      <c:catAx>
        <c:axId val="166841264"/>
        <c:scaling>
          <c:orientation val="minMax"/>
          <c:max val="213"/>
          <c:min val="1"/>
        </c:scaling>
        <c:delete val="0"/>
        <c:axPos val="b"/>
        <c:majorGridlines>
          <c:spPr>
            <a:ln w="9525" cap="flat" cmpd="sng" algn="ctr">
              <a:solidFill>
                <a:schemeClr val="bg1">
                  <a:lumMod val="75000"/>
                </a:schemeClr>
              </a:solidFill>
              <a:round/>
            </a:ln>
            <a:effectLst/>
          </c:spPr>
        </c:majorGridlines>
        <c:numFmt formatCode="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824"/>
        <c:crosses val="autoZero"/>
        <c:auto val="1"/>
        <c:lblAlgn val="ctr"/>
        <c:lblOffset val="100"/>
        <c:tickLblSkip val="7"/>
        <c:noMultiLvlLbl val="1"/>
      </c:catAx>
      <c:valAx>
        <c:axId val="133867824"/>
        <c:scaling>
          <c:orientation val="minMax"/>
          <c:max val="11500"/>
          <c:min val="3500"/>
        </c:scaling>
        <c:delete val="0"/>
        <c:axPos val="l"/>
        <c:majorGridlines>
          <c:spPr>
            <a:ln w="9525" cap="flat" cmpd="sng" algn="ctr">
              <a:solidFill>
                <a:schemeClr val="bg1">
                  <a:lumMod val="7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Keswick Flow (cfs)</a:t>
                </a:r>
              </a:p>
            </c:rich>
          </c:tx>
          <c:layout>
            <c:manualLayout>
              <c:xMode val="edge"/>
              <c:yMode val="edge"/>
              <c:x val="3.0809859154929578E-2"/>
              <c:y val="0.3337268748566623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264"/>
        <c:crosses val="autoZero"/>
        <c:crossBetween val="between"/>
        <c:majorUnit val="500"/>
      </c:valAx>
      <c:spPr>
        <a:solidFill>
          <a:schemeClr val="bg2"/>
        </a:solidFill>
        <a:ln>
          <a:solidFill>
            <a:schemeClr val="tx1"/>
          </a:solidFill>
        </a:ln>
        <a:effectLst/>
      </c:spPr>
    </c:plotArea>
    <c:legend>
      <c:legendPos val="b"/>
      <c:layout>
        <c:manualLayout>
          <c:xMode val="edge"/>
          <c:yMode val="edge"/>
          <c:x val="0.13587748604487823"/>
          <c:y val="0.9335050200035675"/>
          <c:w val="0.50397818893461221"/>
          <c:h val="3.40911476974469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Keswick Flows</a:t>
            </a:r>
            <a:r>
              <a:rPr lang="en-US" sz="1600" baseline="0"/>
              <a:t> from Aug 2023 to Feb 2024</a:t>
            </a:r>
            <a:endParaRPr lang="en-US" sz="1600"/>
          </a:p>
        </c:rich>
      </c:tx>
      <c:layout>
        <c:manualLayout>
          <c:xMode val="edge"/>
          <c:yMode val="edge"/>
          <c:x val="0.29885563380281688"/>
          <c:y val="3.2362459546925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5867574211674"/>
          <c:y val="0.13147249190938512"/>
          <c:w val="0.86219155484085619"/>
          <c:h val="0.70789679051040932"/>
        </c:manualLayout>
      </c:layout>
      <c:lineChart>
        <c:grouping val="standard"/>
        <c:varyColors val="0"/>
        <c:ser>
          <c:idx val="2"/>
          <c:order val="1"/>
          <c:tx>
            <c:strRef>
              <c:f>'KES Flow all'!$G$2</c:f>
              <c:strCache>
                <c:ptCount val="1"/>
                <c:pt idx="0">
                  <c:v>Alt 2b</c:v>
                </c:pt>
              </c:strCache>
            </c:strRef>
          </c:tx>
          <c:spPr>
            <a:ln w="19050" cap="rnd">
              <a:solidFill>
                <a:schemeClr val="accent3"/>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all'!$G$3:$G$215</c:f>
            </c:numRef>
          </c:val>
          <c:smooth val="0"/>
          <c:extLst>
            <c:ext xmlns:c16="http://schemas.microsoft.com/office/drawing/2014/chart" uri="{C3380CC4-5D6E-409C-BE32-E72D297353CC}">
              <c16:uniqueId val="{00000002-2DD9-461C-9411-73640327199D}"/>
            </c:ext>
          </c:extLst>
        </c:ser>
        <c:ser>
          <c:idx val="14"/>
          <c:order val="2"/>
          <c:tx>
            <c:strRef>
              <c:f>'KES Flow all'!$S$2</c:f>
              <c:strCache>
                <c:ptCount val="1"/>
                <c:pt idx="0">
                  <c:v>Alt 3i</c:v>
                </c:pt>
              </c:strCache>
            </c:strRef>
          </c:tx>
          <c:spPr>
            <a:ln w="19050" cap="rnd">
              <a:solidFill>
                <a:schemeClr val="accent3">
                  <a:lumMod val="80000"/>
                  <a:lumOff val="20000"/>
                </a:schemeClr>
              </a:solidFill>
              <a:round/>
            </a:ln>
            <a:effectLst/>
          </c:spPr>
          <c:marker>
            <c:symbol val="none"/>
          </c:marker>
          <c:val>
            <c:numRef>
              <c:f>'KES Flow all'!$S$3:$S$215</c:f>
              <c:numCache>
                <c:formatCode>0</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10000</c:v>
                </c:pt>
                <c:pt idx="17">
                  <c:v>10000</c:v>
                </c:pt>
                <c:pt idx="18">
                  <c:v>9750</c:v>
                </c:pt>
                <c:pt idx="19">
                  <c:v>9750</c:v>
                </c:pt>
                <c:pt idx="20">
                  <c:v>9750</c:v>
                </c:pt>
                <c:pt idx="21">
                  <c:v>9750</c:v>
                </c:pt>
                <c:pt idx="22">
                  <c:v>9250</c:v>
                </c:pt>
                <c:pt idx="23">
                  <c:v>9250</c:v>
                </c:pt>
                <c:pt idx="24">
                  <c:v>9250</c:v>
                </c:pt>
                <c:pt idx="25">
                  <c:v>9250</c:v>
                </c:pt>
                <c:pt idx="26">
                  <c:v>9250</c:v>
                </c:pt>
                <c:pt idx="27">
                  <c:v>9100</c:v>
                </c:pt>
                <c:pt idx="28">
                  <c:v>9100</c:v>
                </c:pt>
                <c:pt idx="29">
                  <c:v>9000</c:v>
                </c:pt>
                <c:pt idx="30">
                  <c:v>8800</c:v>
                </c:pt>
                <c:pt idx="31">
                  <c:v>8600</c:v>
                </c:pt>
                <c:pt idx="32">
                  <c:v>8500</c:v>
                </c:pt>
                <c:pt idx="33">
                  <c:v>8300</c:v>
                </c:pt>
                <c:pt idx="34">
                  <c:v>8000</c:v>
                </c:pt>
                <c:pt idx="35">
                  <c:v>8000</c:v>
                </c:pt>
                <c:pt idx="36">
                  <c:v>8000</c:v>
                </c:pt>
                <c:pt idx="37">
                  <c:v>8000</c:v>
                </c:pt>
                <c:pt idx="38">
                  <c:v>7900</c:v>
                </c:pt>
                <c:pt idx="39">
                  <c:v>7800</c:v>
                </c:pt>
                <c:pt idx="40">
                  <c:v>7700</c:v>
                </c:pt>
                <c:pt idx="41">
                  <c:v>7700</c:v>
                </c:pt>
                <c:pt idx="42">
                  <c:v>7700</c:v>
                </c:pt>
                <c:pt idx="43">
                  <c:v>7700</c:v>
                </c:pt>
                <c:pt idx="44">
                  <c:v>7700</c:v>
                </c:pt>
                <c:pt idx="45">
                  <c:v>7500</c:v>
                </c:pt>
                <c:pt idx="46">
                  <c:v>7300</c:v>
                </c:pt>
                <c:pt idx="47">
                  <c:v>7100</c:v>
                </c:pt>
                <c:pt idx="48">
                  <c:v>7100</c:v>
                </c:pt>
                <c:pt idx="49">
                  <c:v>7100</c:v>
                </c:pt>
                <c:pt idx="50">
                  <c:v>7100</c:v>
                </c:pt>
                <c:pt idx="51">
                  <c:v>7100</c:v>
                </c:pt>
                <c:pt idx="52">
                  <c:v>6900</c:v>
                </c:pt>
                <c:pt idx="53">
                  <c:v>6700</c:v>
                </c:pt>
                <c:pt idx="54">
                  <c:v>6500</c:v>
                </c:pt>
                <c:pt idx="55">
                  <c:v>6500</c:v>
                </c:pt>
                <c:pt idx="56">
                  <c:v>6500</c:v>
                </c:pt>
                <c:pt idx="57">
                  <c:v>6500</c:v>
                </c:pt>
                <c:pt idx="58">
                  <c:v>6500</c:v>
                </c:pt>
                <c:pt idx="59">
                  <c:v>6300</c:v>
                </c:pt>
                <c:pt idx="60">
                  <c:v>6100</c:v>
                </c:pt>
                <c:pt idx="61">
                  <c:v>6100</c:v>
                </c:pt>
                <c:pt idx="62">
                  <c:v>6100</c:v>
                </c:pt>
                <c:pt idx="63">
                  <c:v>6100</c:v>
                </c:pt>
                <c:pt idx="64">
                  <c:v>6100</c:v>
                </c:pt>
                <c:pt idx="65">
                  <c:v>6100</c:v>
                </c:pt>
                <c:pt idx="66">
                  <c:v>6100</c:v>
                </c:pt>
                <c:pt idx="67">
                  <c:v>6100</c:v>
                </c:pt>
                <c:pt idx="68">
                  <c:v>6100</c:v>
                </c:pt>
                <c:pt idx="69">
                  <c:v>6100</c:v>
                </c:pt>
                <c:pt idx="70">
                  <c:v>6100</c:v>
                </c:pt>
                <c:pt idx="71">
                  <c:v>6100</c:v>
                </c:pt>
                <c:pt idx="72">
                  <c:v>6100</c:v>
                </c:pt>
                <c:pt idx="73">
                  <c:v>6100</c:v>
                </c:pt>
                <c:pt idx="74">
                  <c:v>6100</c:v>
                </c:pt>
                <c:pt idx="75">
                  <c:v>6100</c:v>
                </c:pt>
                <c:pt idx="76">
                  <c:v>6100</c:v>
                </c:pt>
                <c:pt idx="77">
                  <c:v>6100</c:v>
                </c:pt>
                <c:pt idx="78">
                  <c:v>6100</c:v>
                </c:pt>
                <c:pt idx="79">
                  <c:v>6100</c:v>
                </c:pt>
                <c:pt idx="80">
                  <c:v>6100</c:v>
                </c:pt>
                <c:pt idx="81">
                  <c:v>6100</c:v>
                </c:pt>
                <c:pt idx="82">
                  <c:v>6100</c:v>
                </c:pt>
                <c:pt idx="83">
                  <c:v>6100</c:v>
                </c:pt>
                <c:pt idx="84">
                  <c:v>6100</c:v>
                </c:pt>
                <c:pt idx="85">
                  <c:v>6100</c:v>
                </c:pt>
                <c:pt idx="86">
                  <c:v>6100</c:v>
                </c:pt>
                <c:pt idx="87">
                  <c:v>5900</c:v>
                </c:pt>
                <c:pt idx="88">
                  <c:v>5700</c:v>
                </c:pt>
                <c:pt idx="89">
                  <c:v>5500</c:v>
                </c:pt>
                <c:pt idx="90">
                  <c:v>5300</c:v>
                </c:pt>
                <c:pt idx="91">
                  <c:v>5100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2-676C-40D3-896D-C2FD80451499}"/>
            </c:ext>
          </c:extLst>
        </c:ser>
        <c:ser>
          <c:idx val="15"/>
          <c:order val="3"/>
          <c:tx>
            <c:strRef>
              <c:f>'KES Flow all'!$T$2</c:f>
              <c:strCache>
                <c:ptCount val="1"/>
                <c:pt idx="0">
                  <c:v>Alt 3j</c:v>
                </c:pt>
              </c:strCache>
            </c:strRef>
          </c:tx>
          <c:spPr>
            <a:ln w="19050" cap="rnd">
              <a:solidFill>
                <a:schemeClr val="accent4">
                  <a:lumMod val="80000"/>
                  <a:lumOff val="20000"/>
                </a:schemeClr>
              </a:solidFill>
              <a:round/>
            </a:ln>
            <a:effectLst/>
          </c:spPr>
          <c:marker>
            <c:symbol val="none"/>
          </c:marker>
          <c:val>
            <c:numRef>
              <c:f>'KES Flow all'!$T$3:$T$215</c:f>
              <c:numCache>
                <c:formatCode>0</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10000</c:v>
                </c:pt>
                <c:pt idx="17">
                  <c:v>10000</c:v>
                </c:pt>
                <c:pt idx="18">
                  <c:v>9750</c:v>
                </c:pt>
                <c:pt idx="19">
                  <c:v>9750</c:v>
                </c:pt>
                <c:pt idx="20">
                  <c:v>9750</c:v>
                </c:pt>
                <c:pt idx="21">
                  <c:v>9750</c:v>
                </c:pt>
                <c:pt idx="22">
                  <c:v>9250</c:v>
                </c:pt>
                <c:pt idx="23">
                  <c:v>9250</c:v>
                </c:pt>
                <c:pt idx="24">
                  <c:v>9250</c:v>
                </c:pt>
                <c:pt idx="25">
                  <c:v>9250</c:v>
                </c:pt>
                <c:pt idx="26">
                  <c:v>9250</c:v>
                </c:pt>
                <c:pt idx="27">
                  <c:v>9100</c:v>
                </c:pt>
                <c:pt idx="28">
                  <c:v>9100</c:v>
                </c:pt>
                <c:pt idx="29">
                  <c:v>9000</c:v>
                </c:pt>
                <c:pt idx="30">
                  <c:v>8800</c:v>
                </c:pt>
                <c:pt idx="31">
                  <c:v>8600</c:v>
                </c:pt>
                <c:pt idx="32">
                  <c:v>8500</c:v>
                </c:pt>
                <c:pt idx="33">
                  <c:v>8300</c:v>
                </c:pt>
                <c:pt idx="34">
                  <c:v>8000</c:v>
                </c:pt>
                <c:pt idx="35">
                  <c:v>8000</c:v>
                </c:pt>
                <c:pt idx="36">
                  <c:v>8000</c:v>
                </c:pt>
                <c:pt idx="37">
                  <c:v>8000</c:v>
                </c:pt>
                <c:pt idx="38">
                  <c:v>7900</c:v>
                </c:pt>
                <c:pt idx="39">
                  <c:v>7800</c:v>
                </c:pt>
                <c:pt idx="40">
                  <c:v>7700</c:v>
                </c:pt>
                <c:pt idx="41">
                  <c:v>7700</c:v>
                </c:pt>
                <c:pt idx="42">
                  <c:v>7700</c:v>
                </c:pt>
                <c:pt idx="43">
                  <c:v>7700</c:v>
                </c:pt>
                <c:pt idx="44">
                  <c:v>7700</c:v>
                </c:pt>
                <c:pt idx="45">
                  <c:v>7500</c:v>
                </c:pt>
                <c:pt idx="46">
                  <c:v>7300</c:v>
                </c:pt>
                <c:pt idx="47">
                  <c:v>7100</c:v>
                </c:pt>
                <c:pt idx="48">
                  <c:v>7100</c:v>
                </c:pt>
                <c:pt idx="49">
                  <c:v>7100</c:v>
                </c:pt>
                <c:pt idx="50">
                  <c:v>7100</c:v>
                </c:pt>
                <c:pt idx="51">
                  <c:v>7100</c:v>
                </c:pt>
                <c:pt idx="52">
                  <c:v>7100</c:v>
                </c:pt>
                <c:pt idx="53">
                  <c:v>7100</c:v>
                </c:pt>
                <c:pt idx="54">
                  <c:v>7100</c:v>
                </c:pt>
                <c:pt idx="55">
                  <c:v>7100</c:v>
                </c:pt>
                <c:pt idx="56">
                  <c:v>6900</c:v>
                </c:pt>
                <c:pt idx="57">
                  <c:v>6700</c:v>
                </c:pt>
                <c:pt idx="58">
                  <c:v>6500</c:v>
                </c:pt>
                <c:pt idx="59">
                  <c:v>6400</c:v>
                </c:pt>
                <c:pt idx="60">
                  <c:v>6300</c:v>
                </c:pt>
                <c:pt idx="61">
                  <c:v>6200</c:v>
                </c:pt>
                <c:pt idx="62">
                  <c:v>6100</c:v>
                </c:pt>
                <c:pt idx="63">
                  <c:v>6100</c:v>
                </c:pt>
                <c:pt idx="64">
                  <c:v>6100</c:v>
                </c:pt>
                <c:pt idx="65">
                  <c:v>6100</c:v>
                </c:pt>
                <c:pt idx="66">
                  <c:v>6100</c:v>
                </c:pt>
                <c:pt idx="67">
                  <c:v>6100</c:v>
                </c:pt>
                <c:pt idx="68">
                  <c:v>6100</c:v>
                </c:pt>
                <c:pt idx="69">
                  <c:v>6100</c:v>
                </c:pt>
                <c:pt idx="70">
                  <c:v>6100</c:v>
                </c:pt>
                <c:pt idx="71">
                  <c:v>6100</c:v>
                </c:pt>
                <c:pt idx="72">
                  <c:v>6100</c:v>
                </c:pt>
                <c:pt idx="73">
                  <c:v>6100</c:v>
                </c:pt>
                <c:pt idx="74">
                  <c:v>6100</c:v>
                </c:pt>
                <c:pt idx="75">
                  <c:v>6100</c:v>
                </c:pt>
                <c:pt idx="76">
                  <c:v>6100</c:v>
                </c:pt>
                <c:pt idx="77">
                  <c:v>6100</c:v>
                </c:pt>
                <c:pt idx="78">
                  <c:v>6100</c:v>
                </c:pt>
                <c:pt idx="79">
                  <c:v>6100</c:v>
                </c:pt>
                <c:pt idx="80">
                  <c:v>6100</c:v>
                </c:pt>
                <c:pt idx="81">
                  <c:v>6100</c:v>
                </c:pt>
                <c:pt idx="82">
                  <c:v>6100</c:v>
                </c:pt>
                <c:pt idx="83">
                  <c:v>6100</c:v>
                </c:pt>
                <c:pt idx="84">
                  <c:v>6100</c:v>
                </c:pt>
                <c:pt idx="85">
                  <c:v>6100</c:v>
                </c:pt>
                <c:pt idx="86">
                  <c:v>6100</c:v>
                </c:pt>
                <c:pt idx="87">
                  <c:v>5900</c:v>
                </c:pt>
                <c:pt idx="88">
                  <c:v>5700</c:v>
                </c:pt>
                <c:pt idx="89">
                  <c:v>5500</c:v>
                </c:pt>
                <c:pt idx="90">
                  <c:v>5300</c:v>
                </c:pt>
                <c:pt idx="91">
                  <c:v>5100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3-676C-40D3-896D-C2FD80451499}"/>
            </c:ext>
          </c:extLst>
        </c:ser>
        <c:ser>
          <c:idx val="16"/>
          <c:order val="4"/>
          <c:tx>
            <c:v>Alt 1c (Sep 50%)</c:v>
          </c:tx>
          <c:spPr>
            <a:ln w="19050" cap="rnd">
              <a:solidFill>
                <a:schemeClr val="accent5">
                  <a:lumMod val="80000"/>
                  <a:lumOff val="20000"/>
                </a:schemeClr>
              </a:solidFill>
              <a:round/>
            </a:ln>
            <a:effectLst/>
          </c:spPr>
          <c:marker>
            <c:symbol val="none"/>
          </c:marker>
          <c:val>
            <c:numRef>
              <c:f>'KES Flow all'!$E$3:$E$246</c:f>
              <c:numCache>
                <c:formatCode>General</c:formatCode>
                <c:ptCount val="244"/>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pt idx="55" formatCode="0">
                  <c:v>6600</c:v>
                </c:pt>
                <c:pt idx="56" formatCode="0">
                  <c:v>6600</c:v>
                </c:pt>
                <c:pt idx="57" formatCode="0">
                  <c:v>6600</c:v>
                </c:pt>
                <c:pt idx="58" formatCode="0">
                  <c:v>6600</c:v>
                </c:pt>
                <c:pt idx="59" formatCode="0">
                  <c:v>6400</c:v>
                </c:pt>
                <c:pt idx="60" formatCode="0">
                  <c:v>6200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5800</c:v>
                </c:pt>
                <c:pt idx="80" formatCode="0">
                  <c:v>5600</c:v>
                </c:pt>
                <c:pt idx="81" formatCode="0">
                  <c:v>5400</c:v>
                </c:pt>
                <c:pt idx="82" formatCode="0">
                  <c:v>5200</c:v>
                </c:pt>
                <c:pt idx="83" formatCode="0">
                  <c:v>5000</c:v>
                </c:pt>
                <c:pt idx="84" formatCode="0">
                  <c:v>5000</c:v>
                </c:pt>
                <c:pt idx="85" formatCode="0">
                  <c:v>5000</c:v>
                </c:pt>
                <c:pt idx="86" formatCode="0">
                  <c:v>5000</c:v>
                </c:pt>
                <c:pt idx="87" formatCode="0">
                  <c:v>5000</c:v>
                </c:pt>
                <c:pt idx="88" formatCode="0">
                  <c:v>5000</c:v>
                </c:pt>
                <c:pt idx="89" formatCode="0">
                  <c:v>5000</c:v>
                </c:pt>
                <c:pt idx="90" formatCode="0">
                  <c:v>5000</c:v>
                </c:pt>
                <c:pt idx="91" formatCode="0">
                  <c:v>5000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6000</c:v>
                </c:pt>
                <c:pt idx="123" formatCode="0">
                  <c:v>6000</c:v>
                </c:pt>
                <c:pt idx="124" formatCode="0">
                  <c:v>6000</c:v>
                </c:pt>
                <c:pt idx="125" formatCode="0">
                  <c:v>6000</c:v>
                </c:pt>
                <c:pt idx="126" formatCode="0">
                  <c:v>6000</c:v>
                </c:pt>
                <c:pt idx="127" formatCode="0">
                  <c:v>6000</c:v>
                </c:pt>
                <c:pt idx="128" formatCode="0">
                  <c:v>6000</c:v>
                </c:pt>
                <c:pt idx="129" formatCode="0">
                  <c:v>6000</c:v>
                </c:pt>
                <c:pt idx="130" formatCode="0">
                  <c:v>6000</c:v>
                </c:pt>
                <c:pt idx="131" formatCode="0">
                  <c:v>6000</c:v>
                </c:pt>
                <c:pt idx="132" formatCode="0">
                  <c:v>6000</c:v>
                </c:pt>
                <c:pt idx="133" formatCode="0">
                  <c:v>6000</c:v>
                </c:pt>
                <c:pt idx="134" formatCode="0">
                  <c:v>6000</c:v>
                </c:pt>
                <c:pt idx="135" formatCode="0">
                  <c:v>6000</c:v>
                </c:pt>
                <c:pt idx="136" formatCode="0">
                  <c:v>6000</c:v>
                </c:pt>
                <c:pt idx="137" formatCode="0">
                  <c:v>6000</c:v>
                </c:pt>
                <c:pt idx="138" formatCode="0">
                  <c:v>6000</c:v>
                </c:pt>
                <c:pt idx="139" formatCode="0">
                  <c:v>6000</c:v>
                </c:pt>
                <c:pt idx="140" formatCode="0">
                  <c:v>6000</c:v>
                </c:pt>
                <c:pt idx="141" formatCode="0">
                  <c:v>6000</c:v>
                </c:pt>
                <c:pt idx="142" formatCode="0">
                  <c:v>6000</c:v>
                </c:pt>
                <c:pt idx="143" formatCode="0">
                  <c:v>6000</c:v>
                </c:pt>
                <c:pt idx="144" formatCode="0">
                  <c:v>6000</c:v>
                </c:pt>
                <c:pt idx="145" formatCode="0">
                  <c:v>6000</c:v>
                </c:pt>
                <c:pt idx="146" formatCode="0">
                  <c:v>6000</c:v>
                </c:pt>
                <c:pt idx="147" formatCode="0">
                  <c:v>6000</c:v>
                </c:pt>
                <c:pt idx="148" formatCode="0">
                  <c:v>6000</c:v>
                </c:pt>
                <c:pt idx="149" formatCode="0">
                  <c:v>6000</c:v>
                </c:pt>
                <c:pt idx="150" formatCode="0">
                  <c:v>6000</c:v>
                </c:pt>
                <c:pt idx="151" formatCode="0">
                  <c:v>6000</c:v>
                </c:pt>
                <c:pt idx="152" formatCode="0">
                  <c:v>6000</c:v>
                </c:pt>
                <c:pt idx="153" formatCode="0">
                  <c:v>6000</c:v>
                </c:pt>
                <c:pt idx="154" formatCode="0">
                  <c:v>6000</c:v>
                </c:pt>
                <c:pt idx="155" formatCode="0">
                  <c:v>6000</c:v>
                </c:pt>
                <c:pt idx="156" formatCode="0">
                  <c:v>6000</c:v>
                </c:pt>
                <c:pt idx="157" formatCode="0">
                  <c:v>6000</c:v>
                </c:pt>
                <c:pt idx="158" formatCode="0">
                  <c:v>6000</c:v>
                </c:pt>
                <c:pt idx="159" formatCode="0">
                  <c:v>6000</c:v>
                </c:pt>
                <c:pt idx="160" formatCode="0">
                  <c:v>6000</c:v>
                </c:pt>
                <c:pt idx="161" formatCode="0">
                  <c:v>6000</c:v>
                </c:pt>
                <c:pt idx="162" formatCode="0">
                  <c:v>6000</c:v>
                </c:pt>
                <c:pt idx="163" formatCode="0">
                  <c:v>6000</c:v>
                </c:pt>
                <c:pt idx="164" formatCode="0">
                  <c:v>6000</c:v>
                </c:pt>
                <c:pt idx="165" formatCode="0">
                  <c:v>6000</c:v>
                </c:pt>
                <c:pt idx="166" formatCode="0">
                  <c:v>6000</c:v>
                </c:pt>
                <c:pt idx="167" formatCode="0">
                  <c:v>6000</c:v>
                </c:pt>
                <c:pt idx="168" formatCode="0">
                  <c:v>6000</c:v>
                </c:pt>
                <c:pt idx="169" formatCode="0">
                  <c:v>6000</c:v>
                </c:pt>
                <c:pt idx="170" formatCode="0">
                  <c:v>6000</c:v>
                </c:pt>
                <c:pt idx="171" formatCode="0">
                  <c:v>6000</c:v>
                </c:pt>
                <c:pt idx="172" formatCode="0">
                  <c:v>6000</c:v>
                </c:pt>
                <c:pt idx="173" formatCode="0">
                  <c:v>6000</c:v>
                </c:pt>
                <c:pt idx="174" formatCode="0">
                  <c:v>6000</c:v>
                </c:pt>
                <c:pt idx="175" formatCode="0">
                  <c:v>6000</c:v>
                </c:pt>
                <c:pt idx="176" formatCode="0">
                  <c:v>6000</c:v>
                </c:pt>
                <c:pt idx="177" formatCode="0">
                  <c:v>6000</c:v>
                </c:pt>
                <c:pt idx="178" formatCode="0">
                  <c:v>6000</c:v>
                </c:pt>
                <c:pt idx="179" formatCode="0">
                  <c:v>6000</c:v>
                </c:pt>
                <c:pt idx="180" formatCode="0">
                  <c:v>6000</c:v>
                </c:pt>
                <c:pt idx="181" formatCode="0">
                  <c:v>6000</c:v>
                </c:pt>
                <c:pt idx="182" formatCode="0">
                  <c:v>6000</c:v>
                </c:pt>
                <c:pt idx="183" formatCode="0">
                  <c:v>6000</c:v>
                </c:pt>
                <c:pt idx="184" formatCode="0">
                  <c:v>10000</c:v>
                </c:pt>
                <c:pt idx="185" formatCode="0">
                  <c:v>10000</c:v>
                </c:pt>
                <c:pt idx="186" formatCode="0">
                  <c:v>10000</c:v>
                </c:pt>
                <c:pt idx="187" formatCode="0">
                  <c:v>10000</c:v>
                </c:pt>
                <c:pt idx="188" formatCode="0">
                  <c:v>10000</c:v>
                </c:pt>
                <c:pt idx="189" formatCode="0">
                  <c:v>10000</c:v>
                </c:pt>
                <c:pt idx="190" formatCode="0">
                  <c:v>10000</c:v>
                </c:pt>
                <c:pt idx="191" formatCode="0">
                  <c:v>10000</c:v>
                </c:pt>
                <c:pt idx="192" formatCode="0">
                  <c:v>10000</c:v>
                </c:pt>
                <c:pt idx="193" formatCode="0">
                  <c:v>10000</c:v>
                </c:pt>
                <c:pt idx="194" formatCode="0">
                  <c:v>10000</c:v>
                </c:pt>
                <c:pt idx="195" formatCode="0">
                  <c:v>10000</c:v>
                </c:pt>
                <c:pt idx="196" formatCode="0">
                  <c:v>10000</c:v>
                </c:pt>
                <c:pt idx="197" formatCode="0">
                  <c:v>10000</c:v>
                </c:pt>
                <c:pt idx="198" formatCode="0">
                  <c:v>10000</c:v>
                </c:pt>
                <c:pt idx="199" formatCode="0">
                  <c:v>10000</c:v>
                </c:pt>
                <c:pt idx="200" formatCode="0">
                  <c:v>10000</c:v>
                </c:pt>
                <c:pt idx="201" formatCode="0">
                  <c:v>10000</c:v>
                </c:pt>
                <c:pt idx="202" formatCode="0">
                  <c:v>10000</c:v>
                </c:pt>
                <c:pt idx="203" formatCode="0">
                  <c:v>10000</c:v>
                </c:pt>
                <c:pt idx="204" formatCode="0">
                  <c:v>10000</c:v>
                </c:pt>
                <c:pt idx="205" formatCode="0">
                  <c:v>10000</c:v>
                </c:pt>
                <c:pt idx="206" formatCode="0">
                  <c:v>10000</c:v>
                </c:pt>
                <c:pt idx="207" formatCode="0">
                  <c:v>10000</c:v>
                </c:pt>
                <c:pt idx="208" formatCode="0">
                  <c:v>10000</c:v>
                </c:pt>
                <c:pt idx="209" formatCode="0">
                  <c:v>10000</c:v>
                </c:pt>
                <c:pt idx="210" formatCode="0">
                  <c:v>10000</c:v>
                </c:pt>
                <c:pt idx="211" formatCode="0">
                  <c:v>10000</c:v>
                </c:pt>
                <c:pt idx="212" formatCode="0">
                  <c:v>10000</c:v>
                </c:pt>
                <c:pt idx="213" formatCode="0">
                  <c:v>9000</c:v>
                </c:pt>
                <c:pt idx="214" formatCode="0">
                  <c:v>9000</c:v>
                </c:pt>
                <c:pt idx="215" formatCode="0">
                  <c:v>9000</c:v>
                </c:pt>
                <c:pt idx="216" formatCode="0">
                  <c:v>9000</c:v>
                </c:pt>
                <c:pt idx="217" formatCode="0">
                  <c:v>9000</c:v>
                </c:pt>
                <c:pt idx="218" formatCode="0">
                  <c:v>9000</c:v>
                </c:pt>
                <c:pt idx="219" formatCode="0">
                  <c:v>9000</c:v>
                </c:pt>
                <c:pt idx="220" formatCode="0">
                  <c:v>9000</c:v>
                </c:pt>
                <c:pt idx="221" formatCode="0">
                  <c:v>9000</c:v>
                </c:pt>
                <c:pt idx="222" formatCode="0">
                  <c:v>9000</c:v>
                </c:pt>
                <c:pt idx="223" formatCode="0">
                  <c:v>9000</c:v>
                </c:pt>
                <c:pt idx="224" formatCode="0">
                  <c:v>9000</c:v>
                </c:pt>
                <c:pt idx="225" formatCode="0">
                  <c:v>9000</c:v>
                </c:pt>
                <c:pt idx="226" formatCode="0">
                  <c:v>9000</c:v>
                </c:pt>
                <c:pt idx="227" formatCode="0">
                  <c:v>9000</c:v>
                </c:pt>
                <c:pt idx="228" formatCode="0">
                  <c:v>9000</c:v>
                </c:pt>
                <c:pt idx="229" formatCode="0">
                  <c:v>9000</c:v>
                </c:pt>
                <c:pt idx="230" formatCode="0">
                  <c:v>9000</c:v>
                </c:pt>
                <c:pt idx="231" formatCode="0">
                  <c:v>9000</c:v>
                </c:pt>
                <c:pt idx="232" formatCode="0">
                  <c:v>9000</c:v>
                </c:pt>
                <c:pt idx="233" formatCode="0">
                  <c:v>9000</c:v>
                </c:pt>
                <c:pt idx="234" formatCode="0">
                  <c:v>9000</c:v>
                </c:pt>
                <c:pt idx="235" formatCode="0">
                  <c:v>9000</c:v>
                </c:pt>
                <c:pt idx="236" formatCode="0">
                  <c:v>9000</c:v>
                </c:pt>
                <c:pt idx="237" formatCode="0">
                  <c:v>9000</c:v>
                </c:pt>
                <c:pt idx="238" formatCode="0">
                  <c:v>9000</c:v>
                </c:pt>
                <c:pt idx="239" formatCode="0">
                  <c:v>9000</c:v>
                </c:pt>
                <c:pt idx="240" formatCode="0">
                  <c:v>9000</c:v>
                </c:pt>
                <c:pt idx="241" formatCode="0">
                  <c:v>9000</c:v>
                </c:pt>
                <c:pt idx="242" formatCode="0">
                  <c:v>9000</c:v>
                </c:pt>
                <c:pt idx="243" formatCode="0">
                  <c:v>9000</c:v>
                </c:pt>
              </c:numCache>
            </c:numRef>
          </c:val>
          <c:smooth val="0"/>
          <c:extLst>
            <c:ext xmlns:c16="http://schemas.microsoft.com/office/drawing/2014/chart" uri="{C3380CC4-5D6E-409C-BE32-E72D297353CC}">
              <c16:uniqueId val="{00000000-04BF-4A12-9A21-9173F1AE543A}"/>
            </c:ext>
          </c:extLst>
        </c:ser>
        <c:ser>
          <c:idx val="6"/>
          <c:order val="5"/>
          <c:tx>
            <c:strRef>
              <c:f>'KES Flow all'!$B$2</c:f>
              <c:strCache>
                <c:ptCount val="1"/>
                <c:pt idx="0">
                  <c:v>Actual Keswick Flow (KES)</c:v>
                </c:pt>
              </c:strCache>
            </c:strRef>
          </c:tx>
          <c:spPr>
            <a:ln w="19050" cap="rnd">
              <a:solidFill>
                <a:schemeClr val="accent1">
                  <a:lumMod val="60000"/>
                </a:schemeClr>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all'!$B$3:$B$215</c:f>
              <c:numCache>
                <c:formatCode>General</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pt idx="55" formatCode="0">
                  <c:v>6679</c:v>
                </c:pt>
                <c:pt idx="56" formatCode="0">
                  <c:v>6638</c:v>
                </c:pt>
                <c:pt idx="57" formatCode="0">
                  <c:v>6537</c:v>
                </c:pt>
                <c:pt idx="58" formatCode="0">
                  <c:v>6567</c:v>
                </c:pt>
                <c:pt idx="59" formatCode="0">
                  <c:v>6404</c:v>
                </c:pt>
                <c:pt idx="60" formatCode="0">
                  <c:v>6395</c:v>
                </c:pt>
                <c:pt idx="61">
                  <c:v>6403</c:v>
                </c:pt>
                <c:pt idx="62">
                  <c:v>6412</c:v>
                </c:pt>
                <c:pt idx="63">
                  <c:v>6397</c:v>
                </c:pt>
                <c:pt idx="64">
                  <c:v>6420</c:v>
                </c:pt>
                <c:pt idx="65">
                  <c:v>6414</c:v>
                </c:pt>
                <c:pt idx="66">
                  <c:v>6103</c:v>
                </c:pt>
                <c:pt idx="67">
                  <c:v>6092</c:v>
                </c:pt>
                <c:pt idx="68">
                  <c:v>6095</c:v>
                </c:pt>
                <c:pt idx="69">
                  <c:v>6092</c:v>
                </c:pt>
                <c:pt idx="70">
                  <c:v>6095</c:v>
                </c:pt>
                <c:pt idx="71">
                  <c:v>6132</c:v>
                </c:pt>
                <c:pt idx="72">
                  <c:v>6100</c:v>
                </c:pt>
                <c:pt idx="73">
                  <c:v>6139</c:v>
                </c:pt>
                <c:pt idx="74">
                  <c:v>6103</c:v>
                </c:pt>
                <c:pt idx="75">
                  <c:v>6093</c:v>
                </c:pt>
              </c:numCache>
            </c:numRef>
          </c:val>
          <c:smooth val="0"/>
          <c:extLst>
            <c:ext xmlns:c16="http://schemas.microsoft.com/office/drawing/2014/chart" uri="{C3380CC4-5D6E-409C-BE32-E72D297353CC}">
              <c16:uniqueId val="{00000008-2DD9-461C-9411-73640327199D}"/>
            </c:ext>
          </c:extLst>
        </c:ser>
        <c:ser>
          <c:idx val="0"/>
          <c:order val="6"/>
          <c:tx>
            <c:strRef>
              <c:f>'KES Flow all'!$C$2</c:f>
              <c:strCache>
                <c:ptCount val="1"/>
                <c:pt idx="0">
                  <c:v>Alt 1a (Jul 50%)</c:v>
                </c:pt>
              </c:strCache>
            </c:strRef>
          </c:tx>
          <c:spPr>
            <a:ln w="19050" cap="rnd">
              <a:solidFill>
                <a:schemeClr val="accent1"/>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all'!$C$3:$C$215</c:f>
            </c:numRef>
          </c:val>
          <c:smooth val="0"/>
          <c:extLst>
            <c:ext xmlns:c16="http://schemas.microsoft.com/office/drawing/2014/chart" uri="{C3380CC4-5D6E-409C-BE32-E72D297353CC}">
              <c16:uniqueId val="{00000000-2DD9-461C-9411-73640327199D}"/>
            </c:ext>
          </c:extLst>
        </c:ser>
        <c:ser>
          <c:idx val="1"/>
          <c:order val="7"/>
          <c:tx>
            <c:strRef>
              <c:f>'KES Flow all'!$H$2</c:f>
              <c:strCache>
                <c:ptCount val="1"/>
                <c:pt idx="0">
                  <c:v>Alt 2c (Aug 90%)</c:v>
                </c:pt>
              </c:strCache>
            </c:strRef>
          </c:tx>
          <c:spPr>
            <a:ln w="19050" cap="rnd">
              <a:solidFill>
                <a:srgbClr val="FF0000"/>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all'!$H$3:$H$215</c:f>
            </c:numRef>
          </c:val>
          <c:smooth val="0"/>
          <c:extLst>
            <c:ext xmlns:c16="http://schemas.microsoft.com/office/drawing/2014/chart" uri="{C3380CC4-5D6E-409C-BE32-E72D297353CC}">
              <c16:uniqueId val="{00000001-2DD9-461C-9411-73640327199D}"/>
            </c:ext>
          </c:extLst>
        </c:ser>
        <c:ser>
          <c:idx val="3"/>
          <c:order val="8"/>
          <c:tx>
            <c:strRef>
              <c:f>'KES Flow all'!$K$2</c:f>
              <c:strCache>
                <c:ptCount val="1"/>
                <c:pt idx="0">
                  <c:v>Alt 3a</c:v>
                </c:pt>
              </c:strCache>
            </c:strRef>
          </c:tx>
          <c:spPr>
            <a:ln w="19050" cap="rnd">
              <a:solidFill>
                <a:schemeClr val="accent4"/>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all'!$K$3:$K$215</c:f>
              <c:numCache>
                <c:formatCode>0</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8800</c:v>
                </c:pt>
                <c:pt idx="22">
                  <c:v>8600</c:v>
                </c:pt>
                <c:pt idx="23">
                  <c:v>8400</c:v>
                </c:pt>
                <c:pt idx="24">
                  <c:v>8200</c:v>
                </c:pt>
                <c:pt idx="25">
                  <c:v>8000</c:v>
                </c:pt>
                <c:pt idx="26">
                  <c:v>7800</c:v>
                </c:pt>
                <c:pt idx="27">
                  <c:v>7600</c:v>
                </c:pt>
                <c:pt idx="28">
                  <c:v>7600</c:v>
                </c:pt>
                <c:pt idx="29">
                  <c:v>7600</c:v>
                </c:pt>
                <c:pt idx="30">
                  <c:v>7600</c:v>
                </c:pt>
                <c:pt idx="31">
                  <c:v>7600</c:v>
                </c:pt>
                <c:pt idx="32">
                  <c:v>7600</c:v>
                </c:pt>
                <c:pt idx="33">
                  <c:v>7600</c:v>
                </c:pt>
                <c:pt idx="34">
                  <c:v>7600</c:v>
                </c:pt>
                <c:pt idx="35">
                  <c:v>7600</c:v>
                </c:pt>
                <c:pt idx="36">
                  <c:v>7600</c:v>
                </c:pt>
                <c:pt idx="37">
                  <c:v>7600</c:v>
                </c:pt>
                <c:pt idx="38">
                  <c:v>7600</c:v>
                </c:pt>
                <c:pt idx="39">
                  <c:v>7600</c:v>
                </c:pt>
                <c:pt idx="40">
                  <c:v>7600</c:v>
                </c:pt>
                <c:pt idx="41">
                  <c:v>7600</c:v>
                </c:pt>
                <c:pt idx="42">
                  <c:v>7600</c:v>
                </c:pt>
                <c:pt idx="43">
                  <c:v>7600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c:v>7600</c:v>
                </c:pt>
                <c:pt idx="62">
                  <c:v>7600</c:v>
                </c:pt>
                <c:pt idx="63">
                  <c:v>7600</c:v>
                </c:pt>
                <c:pt idx="64">
                  <c:v>7600</c:v>
                </c:pt>
                <c:pt idx="65">
                  <c:v>7600</c:v>
                </c:pt>
                <c:pt idx="66">
                  <c:v>7600</c:v>
                </c:pt>
                <c:pt idx="67">
                  <c:v>7600</c:v>
                </c:pt>
                <c:pt idx="68">
                  <c:v>7600</c:v>
                </c:pt>
                <c:pt idx="69">
                  <c:v>7600</c:v>
                </c:pt>
                <c:pt idx="70">
                  <c:v>7600</c:v>
                </c:pt>
                <c:pt idx="71">
                  <c:v>7600</c:v>
                </c:pt>
                <c:pt idx="72">
                  <c:v>7600</c:v>
                </c:pt>
                <c:pt idx="73">
                  <c:v>7600</c:v>
                </c:pt>
                <c:pt idx="74">
                  <c:v>7600</c:v>
                </c:pt>
                <c:pt idx="75">
                  <c:v>7600</c:v>
                </c:pt>
                <c:pt idx="76">
                  <c:v>7600</c:v>
                </c:pt>
                <c:pt idx="77">
                  <c:v>7600</c:v>
                </c:pt>
                <c:pt idx="78">
                  <c:v>7600</c:v>
                </c:pt>
                <c:pt idx="79">
                  <c:v>7600</c:v>
                </c:pt>
                <c:pt idx="80">
                  <c:v>7600</c:v>
                </c:pt>
                <c:pt idx="81">
                  <c:v>7500</c:v>
                </c:pt>
                <c:pt idx="82">
                  <c:v>7400</c:v>
                </c:pt>
                <c:pt idx="83">
                  <c:v>7300</c:v>
                </c:pt>
                <c:pt idx="84">
                  <c:v>7100</c:v>
                </c:pt>
                <c:pt idx="85">
                  <c:v>6900</c:v>
                </c:pt>
                <c:pt idx="86">
                  <c:v>6700</c:v>
                </c:pt>
                <c:pt idx="87">
                  <c:v>6500</c:v>
                </c:pt>
                <c:pt idx="88">
                  <c:v>6300</c:v>
                </c:pt>
                <c:pt idx="89">
                  <c:v>6100</c:v>
                </c:pt>
                <c:pt idx="90">
                  <c:v>6000</c:v>
                </c:pt>
                <c:pt idx="91">
                  <c:v>6000</c:v>
                </c:pt>
                <c:pt idx="92">
                  <c:v>5800</c:v>
                </c:pt>
                <c:pt idx="93">
                  <c:v>5600</c:v>
                </c:pt>
                <c:pt idx="94">
                  <c:v>5400</c:v>
                </c:pt>
                <c:pt idx="95">
                  <c:v>5200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3-2DD9-461C-9411-73640327199D}"/>
            </c:ext>
          </c:extLst>
        </c:ser>
        <c:ser>
          <c:idx val="4"/>
          <c:order val="9"/>
          <c:tx>
            <c:strRef>
              <c:f>'KES Flow all'!$L$2</c:f>
              <c:strCache>
                <c:ptCount val="1"/>
                <c:pt idx="0">
                  <c:v>Alt 3b</c:v>
                </c:pt>
              </c:strCache>
            </c:strRef>
          </c:tx>
          <c:spPr>
            <a:ln w="19050" cap="rnd">
              <a:solidFill>
                <a:schemeClr val="accent5"/>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all'!$L$3:$L$215</c:f>
              <c:numCache>
                <c:formatCode>0</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8800</c:v>
                </c:pt>
                <c:pt idx="22">
                  <c:v>8600</c:v>
                </c:pt>
                <c:pt idx="23">
                  <c:v>8400</c:v>
                </c:pt>
                <c:pt idx="24">
                  <c:v>8200</c:v>
                </c:pt>
                <c:pt idx="25">
                  <c:v>8000</c:v>
                </c:pt>
                <c:pt idx="26">
                  <c:v>7800</c:v>
                </c:pt>
                <c:pt idx="27">
                  <c:v>7600</c:v>
                </c:pt>
                <c:pt idx="28">
                  <c:v>7600</c:v>
                </c:pt>
                <c:pt idx="29">
                  <c:v>7600</c:v>
                </c:pt>
                <c:pt idx="30">
                  <c:v>7600</c:v>
                </c:pt>
                <c:pt idx="31">
                  <c:v>7600</c:v>
                </c:pt>
                <c:pt idx="32">
                  <c:v>7600</c:v>
                </c:pt>
                <c:pt idx="33">
                  <c:v>7600</c:v>
                </c:pt>
                <c:pt idx="34">
                  <c:v>7600</c:v>
                </c:pt>
                <c:pt idx="35">
                  <c:v>7600</c:v>
                </c:pt>
                <c:pt idx="36">
                  <c:v>7600</c:v>
                </c:pt>
                <c:pt idx="37">
                  <c:v>7600</c:v>
                </c:pt>
                <c:pt idx="38">
                  <c:v>7600</c:v>
                </c:pt>
                <c:pt idx="39">
                  <c:v>7600</c:v>
                </c:pt>
                <c:pt idx="40">
                  <c:v>7600</c:v>
                </c:pt>
                <c:pt idx="41">
                  <c:v>7600</c:v>
                </c:pt>
                <c:pt idx="42">
                  <c:v>7600</c:v>
                </c:pt>
                <c:pt idx="43">
                  <c:v>7600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c:v>7600</c:v>
                </c:pt>
                <c:pt idx="62">
                  <c:v>7600</c:v>
                </c:pt>
                <c:pt idx="63">
                  <c:v>7600</c:v>
                </c:pt>
                <c:pt idx="64">
                  <c:v>7600</c:v>
                </c:pt>
                <c:pt idx="65">
                  <c:v>7600</c:v>
                </c:pt>
                <c:pt idx="66">
                  <c:v>7600</c:v>
                </c:pt>
                <c:pt idx="67">
                  <c:v>7600</c:v>
                </c:pt>
                <c:pt idx="68">
                  <c:v>7600</c:v>
                </c:pt>
                <c:pt idx="69">
                  <c:v>7600</c:v>
                </c:pt>
                <c:pt idx="70">
                  <c:v>7600</c:v>
                </c:pt>
                <c:pt idx="71">
                  <c:v>7600</c:v>
                </c:pt>
                <c:pt idx="72">
                  <c:v>7600</c:v>
                </c:pt>
                <c:pt idx="73">
                  <c:v>7600</c:v>
                </c:pt>
                <c:pt idx="74">
                  <c:v>7600</c:v>
                </c:pt>
                <c:pt idx="75">
                  <c:v>7600</c:v>
                </c:pt>
                <c:pt idx="76">
                  <c:v>7600</c:v>
                </c:pt>
                <c:pt idx="77">
                  <c:v>7600</c:v>
                </c:pt>
                <c:pt idx="78">
                  <c:v>7600</c:v>
                </c:pt>
                <c:pt idx="79">
                  <c:v>7600</c:v>
                </c:pt>
                <c:pt idx="80">
                  <c:v>7600</c:v>
                </c:pt>
                <c:pt idx="81">
                  <c:v>7600</c:v>
                </c:pt>
                <c:pt idx="82">
                  <c:v>7600</c:v>
                </c:pt>
                <c:pt idx="83">
                  <c:v>7500</c:v>
                </c:pt>
                <c:pt idx="84">
                  <c:v>7400</c:v>
                </c:pt>
                <c:pt idx="85">
                  <c:v>7300</c:v>
                </c:pt>
                <c:pt idx="86">
                  <c:v>7100</c:v>
                </c:pt>
                <c:pt idx="87">
                  <c:v>6900</c:v>
                </c:pt>
                <c:pt idx="88">
                  <c:v>6700</c:v>
                </c:pt>
                <c:pt idx="89">
                  <c:v>6500</c:v>
                </c:pt>
                <c:pt idx="90">
                  <c:v>6300</c:v>
                </c:pt>
                <c:pt idx="91">
                  <c:v>6100</c:v>
                </c:pt>
                <c:pt idx="92">
                  <c:v>5800</c:v>
                </c:pt>
                <c:pt idx="93">
                  <c:v>5600</c:v>
                </c:pt>
                <c:pt idx="94">
                  <c:v>5400</c:v>
                </c:pt>
                <c:pt idx="95">
                  <c:v>5200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4-2DD9-461C-9411-73640327199D}"/>
            </c:ext>
          </c:extLst>
        </c:ser>
        <c:ser>
          <c:idx val="5"/>
          <c:order val="10"/>
          <c:tx>
            <c:strRef>
              <c:f>'KES Flow all'!$M$2</c:f>
              <c:strCache>
                <c:ptCount val="1"/>
                <c:pt idx="0">
                  <c:v>Alt 3c</c:v>
                </c:pt>
              </c:strCache>
            </c:strRef>
          </c:tx>
          <c:spPr>
            <a:ln w="19050" cap="rnd">
              <a:solidFill>
                <a:schemeClr val="accent6"/>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all'!$M$3:$M$215</c:f>
              <c:numCache>
                <c:formatCode>0</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8800</c:v>
                </c:pt>
                <c:pt idx="22">
                  <c:v>8600</c:v>
                </c:pt>
                <c:pt idx="23">
                  <c:v>8400</c:v>
                </c:pt>
                <c:pt idx="24">
                  <c:v>8200</c:v>
                </c:pt>
                <c:pt idx="25">
                  <c:v>8000</c:v>
                </c:pt>
                <c:pt idx="26">
                  <c:v>7800</c:v>
                </c:pt>
                <c:pt idx="27">
                  <c:v>7600</c:v>
                </c:pt>
                <c:pt idx="28">
                  <c:v>7600</c:v>
                </c:pt>
                <c:pt idx="29">
                  <c:v>7600</c:v>
                </c:pt>
                <c:pt idx="30">
                  <c:v>7600</c:v>
                </c:pt>
                <c:pt idx="31">
                  <c:v>7600</c:v>
                </c:pt>
                <c:pt idx="32">
                  <c:v>7600</c:v>
                </c:pt>
                <c:pt idx="33">
                  <c:v>7600</c:v>
                </c:pt>
                <c:pt idx="34">
                  <c:v>7600</c:v>
                </c:pt>
                <c:pt idx="35">
                  <c:v>7600</c:v>
                </c:pt>
                <c:pt idx="36">
                  <c:v>7600</c:v>
                </c:pt>
                <c:pt idx="37">
                  <c:v>7600</c:v>
                </c:pt>
                <c:pt idx="38">
                  <c:v>7600</c:v>
                </c:pt>
                <c:pt idx="39">
                  <c:v>7600</c:v>
                </c:pt>
                <c:pt idx="40">
                  <c:v>7600</c:v>
                </c:pt>
                <c:pt idx="41">
                  <c:v>7600</c:v>
                </c:pt>
                <c:pt idx="42">
                  <c:v>7600</c:v>
                </c:pt>
                <c:pt idx="43">
                  <c:v>7600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c:v>7600</c:v>
                </c:pt>
                <c:pt idx="62">
                  <c:v>7600</c:v>
                </c:pt>
                <c:pt idx="63">
                  <c:v>7600</c:v>
                </c:pt>
                <c:pt idx="64">
                  <c:v>7600</c:v>
                </c:pt>
                <c:pt idx="65">
                  <c:v>7600</c:v>
                </c:pt>
                <c:pt idx="66">
                  <c:v>7600</c:v>
                </c:pt>
                <c:pt idx="67">
                  <c:v>7600</c:v>
                </c:pt>
                <c:pt idx="68">
                  <c:v>7600</c:v>
                </c:pt>
                <c:pt idx="69">
                  <c:v>7600</c:v>
                </c:pt>
                <c:pt idx="70">
                  <c:v>7600</c:v>
                </c:pt>
                <c:pt idx="71">
                  <c:v>7600</c:v>
                </c:pt>
                <c:pt idx="72">
                  <c:v>7600</c:v>
                </c:pt>
                <c:pt idx="73">
                  <c:v>7600</c:v>
                </c:pt>
                <c:pt idx="74">
                  <c:v>7600</c:v>
                </c:pt>
                <c:pt idx="75">
                  <c:v>7600</c:v>
                </c:pt>
                <c:pt idx="76">
                  <c:v>7600</c:v>
                </c:pt>
                <c:pt idx="77">
                  <c:v>7600</c:v>
                </c:pt>
                <c:pt idx="78">
                  <c:v>7600</c:v>
                </c:pt>
                <c:pt idx="79">
                  <c:v>7600</c:v>
                </c:pt>
                <c:pt idx="80">
                  <c:v>7600</c:v>
                </c:pt>
                <c:pt idx="81">
                  <c:v>7600</c:v>
                </c:pt>
                <c:pt idx="82">
                  <c:v>7600</c:v>
                </c:pt>
                <c:pt idx="83">
                  <c:v>7600</c:v>
                </c:pt>
                <c:pt idx="84">
                  <c:v>7600</c:v>
                </c:pt>
                <c:pt idx="85">
                  <c:v>7500</c:v>
                </c:pt>
                <c:pt idx="86">
                  <c:v>7400</c:v>
                </c:pt>
                <c:pt idx="87">
                  <c:v>7300</c:v>
                </c:pt>
                <c:pt idx="88">
                  <c:v>7100</c:v>
                </c:pt>
                <c:pt idx="89">
                  <c:v>6900</c:v>
                </c:pt>
                <c:pt idx="90">
                  <c:v>6700</c:v>
                </c:pt>
                <c:pt idx="91">
                  <c:v>6500</c:v>
                </c:pt>
                <c:pt idx="92">
                  <c:v>6300</c:v>
                </c:pt>
                <c:pt idx="93">
                  <c:v>6150</c:v>
                </c:pt>
                <c:pt idx="94">
                  <c:v>5800</c:v>
                </c:pt>
                <c:pt idx="95">
                  <c:v>5600</c:v>
                </c:pt>
                <c:pt idx="96">
                  <c:v>5400</c:v>
                </c:pt>
                <c:pt idx="97">
                  <c:v>5200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7-2DD9-461C-9411-73640327199D}"/>
            </c:ext>
          </c:extLst>
        </c:ser>
        <c:ser>
          <c:idx val="7"/>
          <c:order val="11"/>
          <c:tx>
            <c:v>Timeline</c:v>
          </c:tx>
          <c:spPr>
            <a:ln w="19050" cap="rnd">
              <a:solidFill>
                <a:schemeClr val="tx1"/>
              </a:solidFill>
              <a:prstDash val="sysDot"/>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all'!$AC$3:$AC$215</c:f>
              <c:numCache>
                <c:formatCode>General</c:formatCode>
                <c:ptCount val="21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pt idx="212">
                  <c:v>10000000</c:v>
                </c:pt>
              </c:numCache>
            </c:numRef>
          </c:val>
          <c:smooth val="0"/>
          <c:extLst>
            <c:ext xmlns:c16="http://schemas.microsoft.com/office/drawing/2014/chart" uri="{C3380CC4-5D6E-409C-BE32-E72D297353CC}">
              <c16:uniqueId val="{0000000A-2DD9-461C-9411-73640327199D}"/>
            </c:ext>
          </c:extLst>
        </c:ser>
        <c:ser>
          <c:idx val="9"/>
          <c:order val="12"/>
          <c:tx>
            <c:strRef>
              <c:f>'KES Flow all'!$N$2</c:f>
              <c:strCache>
                <c:ptCount val="1"/>
                <c:pt idx="0">
                  <c:v>Alt 3d</c:v>
                </c:pt>
              </c:strCache>
            </c:strRef>
          </c:tx>
          <c:spPr>
            <a:ln w="19050" cap="rnd">
              <a:solidFill>
                <a:schemeClr val="accent4">
                  <a:lumMod val="60000"/>
                </a:schemeClr>
              </a:solidFill>
              <a:round/>
            </a:ln>
            <a:effectLst/>
          </c:spPr>
          <c:marker>
            <c:symbol val="none"/>
          </c:marker>
          <c:val>
            <c:numRef>
              <c:f>'KES Flow all'!$N$3:$N$215</c:f>
              <c:numCache>
                <c:formatCode>0</c:formatCode>
                <c:ptCount val="213"/>
                <c:pt idx="0">
                  <c:v>10567</c:v>
                </c:pt>
                <c:pt idx="1">
                  <c:v>10603</c:v>
                </c:pt>
                <c:pt idx="2">
                  <c:v>10588</c:v>
                </c:pt>
                <c:pt idx="3">
                  <c:v>10530</c:v>
                </c:pt>
                <c:pt idx="4">
                  <c:v>10497</c:v>
                </c:pt>
                <c:pt idx="5">
                  <c:v>10450</c:v>
                </c:pt>
                <c:pt idx="6">
                  <c:v>10492</c:v>
                </c:pt>
                <c:pt idx="7">
                  <c:v>10284</c:v>
                </c:pt>
                <c:pt idx="8">
                  <c:v>10242</c:v>
                </c:pt>
                <c:pt idx="9">
                  <c:v>10243</c:v>
                </c:pt>
                <c:pt idx="10">
                  <c:v>10241</c:v>
                </c:pt>
                <c:pt idx="11">
                  <c:v>10240</c:v>
                </c:pt>
                <c:pt idx="12">
                  <c:v>10236</c:v>
                </c:pt>
                <c:pt idx="13">
                  <c:v>10054</c:v>
                </c:pt>
                <c:pt idx="14">
                  <c:v>10000</c:v>
                </c:pt>
                <c:pt idx="15">
                  <c:v>10000</c:v>
                </c:pt>
                <c:pt idx="16">
                  <c:v>9750</c:v>
                </c:pt>
                <c:pt idx="17">
                  <c:v>9750</c:v>
                </c:pt>
                <c:pt idx="18">
                  <c:v>9750</c:v>
                </c:pt>
                <c:pt idx="19">
                  <c:v>9750</c:v>
                </c:pt>
                <c:pt idx="20">
                  <c:v>9750</c:v>
                </c:pt>
                <c:pt idx="21">
                  <c:v>9250</c:v>
                </c:pt>
                <c:pt idx="22">
                  <c:v>9250</c:v>
                </c:pt>
                <c:pt idx="23">
                  <c:v>9250</c:v>
                </c:pt>
                <c:pt idx="24">
                  <c:v>9250</c:v>
                </c:pt>
                <c:pt idx="25">
                  <c:v>9250</c:v>
                </c:pt>
                <c:pt idx="26">
                  <c:v>9250</c:v>
                </c:pt>
                <c:pt idx="27">
                  <c:v>9100</c:v>
                </c:pt>
                <c:pt idx="28">
                  <c:v>9100</c:v>
                </c:pt>
                <c:pt idx="29">
                  <c:v>9000</c:v>
                </c:pt>
                <c:pt idx="30">
                  <c:v>8800</c:v>
                </c:pt>
                <c:pt idx="31">
                  <c:v>8600</c:v>
                </c:pt>
                <c:pt idx="32">
                  <c:v>8500</c:v>
                </c:pt>
                <c:pt idx="33">
                  <c:v>8300</c:v>
                </c:pt>
                <c:pt idx="34">
                  <c:v>8000</c:v>
                </c:pt>
                <c:pt idx="35">
                  <c:v>7800</c:v>
                </c:pt>
                <c:pt idx="36">
                  <c:v>7600</c:v>
                </c:pt>
                <c:pt idx="37">
                  <c:v>7600</c:v>
                </c:pt>
                <c:pt idx="38">
                  <c:v>7600</c:v>
                </c:pt>
                <c:pt idx="39">
                  <c:v>7600</c:v>
                </c:pt>
                <c:pt idx="40">
                  <c:v>7600</c:v>
                </c:pt>
                <c:pt idx="41">
                  <c:v>7600</c:v>
                </c:pt>
                <c:pt idx="42">
                  <c:v>7600</c:v>
                </c:pt>
                <c:pt idx="43">
                  <c:v>7600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c:v>7600</c:v>
                </c:pt>
                <c:pt idx="62">
                  <c:v>7600</c:v>
                </c:pt>
                <c:pt idx="63">
                  <c:v>7600</c:v>
                </c:pt>
                <c:pt idx="64">
                  <c:v>7600</c:v>
                </c:pt>
                <c:pt idx="65">
                  <c:v>7600</c:v>
                </c:pt>
                <c:pt idx="66">
                  <c:v>7600</c:v>
                </c:pt>
                <c:pt idx="67">
                  <c:v>7600</c:v>
                </c:pt>
                <c:pt idx="68">
                  <c:v>7600</c:v>
                </c:pt>
                <c:pt idx="69">
                  <c:v>7600</c:v>
                </c:pt>
                <c:pt idx="70">
                  <c:v>7600</c:v>
                </c:pt>
                <c:pt idx="71">
                  <c:v>7600</c:v>
                </c:pt>
                <c:pt idx="72">
                  <c:v>7600</c:v>
                </c:pt>
                <c:pt idx="73">
                  <c:v>7600</c:v>
                </c:pt>
                <c:pt idx="74">
                  <c:v>7600</c:v>
                </c:pt>
                <c:pt idx="75">
                  <c:v>7400</c:v>
                </c:pt>
                <c:pt idx="76">
                  <c:v>7200</c:v>
                </c:pt>
                <c:pt idx="77">
                  <c:v>7150</c:v>
                </c:pt>
                <c:pt idx="78">
                  <c:v>7150</c:v>
                </c:pt>
                <c:pt idx="79">
                  <c:v>7150</c:v>
                </c:pt>
                <c:pt idx="80">
                  <c:v>7150</c:v>
                </c:pt>
                <c:pt idx="81">
                  <c:v>7150</c:v>
                </c:pt>
                <c:pt idx="82">
                  <c:v>7150</c:v>
                </c:pt>
                <c:pt idx="83">
                  <c:v>7150</c:v>
                </c:pt>
                <c:pt idx="84">
                  <c:v>7150</c:v>
                </c:pt>
                <c:pt idx="85">
                  <c:v>7150</c:v>
                </c:pt>
                <c:pt idx="86">
                  <c:v>7150</c:v>
                </c:pt>
                <c:pt idx="87">
                  <c:v>7150</c:v>
                </c:pt>
                <c:pt idx="88">
                  <c:v>7150</c:v>
                </c:pt>
                <c:pt idx="89">
                  <c:v>7150</c:v>
                </c:pt>
                <c:pt idx="90">
                  <c:v>7150</c:v>
                </c:pt>
                <c:pt idx="91">
                  <c:v>7150</c:v>
                </c:pt>
                <c:pt idx="92">
                  <c:v>6800</c:v>
                </c:pt>
                <c:pt idx="93">
                  <c:v>6600</c:v>
                </c:pt>
                <c:pt idx="94">
                  <c:v>6400</c:v>
                </c:pt>
                <c:pt idx="95">
                  <c:v>6200</c:v>
                </c:pt>
                <c:pt idx="96">
                  <c:v>6000</c:v>
                </c:pt>
                <c:pt idx="97">
                  <c:v>5800</c:v>
                </c:pt>
                <c:pt idx="98">
                  <c:v>5600</c:v>
                </c:pt>
                <c:pt idx="99">
                  <c:v>5400</c:v>
                </c:pt>
                <c:pt idx="100">
                  <c:v>5200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0-10DD-4690-889F-FC65C2701CA1}"/>
            </c:ext>
          </c:extLst>
        </c:ser>
        <c:ser>
          <c:idx val="10"/>
          <c:order val="13"/>
          <c:tx>
            <c:strRef>
              <c:f>'KES Flow all'!$O$2</c:f>
              <c:strCache>
                <c:ptCount val="1"/>
                <c:pt idx="0">
                  <c:v>Alt3e</c:v>
                </c:pt>
              </c:strCache>
            </c:strRef>
          </c:tx>
          <c:spPr>
            <a:ln w="19050" cap="rnd">
              <a:solidFill>
                <a:schemeClr val="accent5">
                  <a:lumMod val="60000"/>
                </a:schemeClr>
              </a:solidFill>
              <a:round/>
            </a:ln>
            <a:effectLst/>
          </c:spPr>
          <c:marker>
            <c:symbol val="none"/>
          </c:marker>
          <c:val>
            <c:numRef>
              <c:f>'KES Flow all'!$O$3:$O$215</c:f>
              <c:numCache>
                <c:formatCode>0</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10000</c:v>
                </c:pt>
                <c:pt idx="17">
                  <c:v>10000</c:v>
                </c:pt>
                <c:pt idx="18">
                  <c:v>9750</c:v>
                </c:pt>
                <c:pt idx="19">
                  <c:v>9750</c:v>
                </c:pt>
                <c:pt idx="20">
                  <c:v>9750</c:v>
                </c:pt>
                <c:pt idx="21">
                  <c:v>9750</c:v>
                </c:pt>
                <c:pt idx="22">
                  <c:v>9750</c:v>
                </c:pt>
                <c:pt idx="23">
                  <c:v>9250</c:v>
                </c:pt>
                <c:pt idx="24">
                  <c:v>9250</c:v>
                </c:pt>
                <c:pt idx="25">
                  <c:v>9250</c:v>
                </c:pt>
                <c:pt idx="26">
                  <c:v>9250</c:v>
                </c:pt>
                <c:pt idx="27">
                  <c:v>9250</c:v>
                </c:pt>
                <c:pt idx="28">
                  <c:v>9250</c:v>
                </c:pt>
                <c:pt idx="29">
                  <c:v>9100</c:v>
                </c:pt>
                <c:pt idx="30">
                  <c:v>9100</c:v>
                </c:pt>
                <c:pt idx="31">
                  <c:v>9100</c:v>
                </c:pt>
                <c:pt idx="32">
                  <c:v>9100</c:v>
                </c:pt>
                <c:pt idx="33">
                  <c:v>9100</c:v>
                </c:pt>
                <c:pt idx="34">
                  <c:v>9100</c:v>
                </c:pt>
                <c:pt idx="35">
                  <c:v>9100</c:v>
                </c:pt>
                <c:pt idx="36">
                  <c:v>9100</c:v>
                </c:pt>
                <c:pt idx="37">
                  <c:v>9100</c:v>
                </c:pt>
                <c:pt idx="38">
                  <c:v>9100</c:v>
                </c:pt>
                <c:pt idx="39">
                  <c:v>9100</c:v>
                </c:pt>
                <c:pt idx="40">
                  <c:v>9100</c:v>
                </c:pt>
                <c:pt idx="41">
                  <c:v>9100</c:v>
                </c:pt>
                <c:pt idx="42">
                  <c:v>9100</c:v>
                </c:pt>
                <c:pt idx="43">
                  <c:v>9100</c:v>
                </c:pt>
                <c:pt idx="44">
                  <c:v>9100</c:v>
                </c:pt>
                <c:pt idx="45">
                  <c:v>9100</c:v>
                </c:pt>
                <c:pt idx="46">
                  <c:v>9100</c:v>
                </c:pt>
                <c:pt idx="47">
                  <c:v>9100</c:v>
                </c:pt>
                <c:pt idx="48">
                  <c:v>9100</c:v>
                </c:pt>
                <c:pt idx="49">
                  <c:v>9100</c:v>
                </c:pt>
                <c:pt idx="50">
                  <c:v>9100</c:v>
                </c:pt>
                <c:pt idx="51">
                  <c:v>9100</c:v>
                </c:pt>
                <c:pt idx="52">
                  <c:v>9100</c:v>
                </c:pt>
                <c:pt idx="53">
                  <c:v>9100</c:v>
                </c:pt>
                <c:pt idx="54">
                  <c:v>9000</c:v>
                </c:pt>
                <c:pt idx="55">
                  <c:v>8800</c:v>
                </c:pt>
                <c:pt idx="56">
                  <c:v>8600</c:v>
                </c:pt>
                <c:pt idx="57">
                  <c:v>8400</c:v>
                </c:pt>
                <c:pt idx="58">
                  <c:v>8200</c:v>
                </c:pt>
                <c:pt idx="59">
                  <c:v>8000</c:v>
                </c:pt>
                <c:pt idx="60">
                  <c:v>7800</c:v>
                </c:pt>
                <c:pt idx="61">
                  <c:v>7700</c:v>
                </c:pt>
                <c:pt idx="62">
                  <c:v>7600</c:v>
                </c:pt>
                <c:pt idx="63">
                  <c:v>7600</c:v>
                </c:pt>
                <c:pt idx="64">
                  <c:v>7600</c:v>
                </c:pt>
                <c:pt idx="65">
                  <c:v>7600</c:v>
                </c:pt>
                <c:pt idx="66">
                  <c:v>7600</c:v>
                </c:pt>
                <c:pt idx="67">
                  <c:v>7600</c:v>
                </c:pt>
                <c:pt idx="68">
                  <c:v>7600</c:v>
                </c:pt>
                <c:pt idx="69">
                  <c:v>7600</c:v>
                </c:pt>
                <c:pt idx="70">
                  <c:v>7600</c:v>
                </c:pt>
                <c:pt idx="71">
                  <c:v>7600</c:v>
                </c:pt>
                <c:pt idx="72">
                  <c:v>7600</c:v>
                </c:pt>
                <c:pt idx="73">
                  <c:v>7600</c:v>
                </c:pt>
                <c:pt idx="74">
                  <c:v>7400</c:v>
                </c:pt>
                <c:pt idx="75">
                  <c:v>7250</c:v>
                </c:pt>
                <c:pt idx="76">
                  <c:v>7150</c:v>
                </c:pt>
                <c:pt idx="77">
                  <c:v>7150</c:v>
                </c:pt>
                <c:pt idx="78">
                  <c:v>7150</c:v>
                </c:pt>
                <c:pt idx="79">
                  <c:v>7150</c:v>
                </c:pt>
                <c:pt idx="80">
                  <c:v>7150</c:v>
                </c:pt>
                <c:pt idx="81">
                  <c:v>7150</c:v>
                </c:pt>
                <c:pt idx="82">
                  <c:v>7150</c:v>
                </c:pt>
                <c:pt idx="83">
                  <c:v>7150</c:v>
                </c:pt>
                <c:pt idx="84">
                  <c:v>7150</c:v>
                </c:pt>
                <c:pt idx="85">
                  <c:v>7150</c:v>
                </c:pt>
                <c:pt idx="86">
                  <c:v>7150</c:v>
                </c:pt>
                <c:pt idx="87">
                  <c:v>7150</c:v>
                </c:pt>
                <c:pt idx="88">
                  <c:v>7150</c:v>
                </c:pt>
                <c:pt idx="89">
                  <c:v>7150</c:v>
                </c:pt>
                <c:pt idx="90">
                  <c:v>7150</c:v>
                </c:pt>
                <c:pt idx="91">
                  <c:v>7150</c:v>
                </c:pt>
                <c:pt idx="92">
                  <c:v>6800</c:v>
                </c:pt>
                <c:pt idx="93">
                  <c:v>6600</c:v>
                </c:pt>
                <c:pt idx="94">
                  <c:v>6400</c:v>
                </c:pt>
                <c:pt idx="95">
                  <c:v>6200</c:v>
                </c:pt>
                <c:pt idx="96">
                  <c:v>6000</c:v>
                </c:pt>
                <c:pt idx="97">
                  <c:v>5800</c:v>
                </c:pt>
                <c:pt idx="98">
                  <c:v>5600</c:v>
                </c:pt>
                <c:pt idx="99">
                  <c:v>5400</c:v>
                </c:pt>
                <c:pt idx="100">
                  <c:v>5200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1-10DD-4690-889F-FC65C2701CA1}"/>
            </c:ext>
          </c:extLst>
        </c:ser>
        <c:ser>
          <c:idx val="11"/>
          <c:order val="14"/>
          <c:tx>
            <c:strRef>
              <c:f>'KES Flow all'!$P$2</c:f>
              <c:strCache>
                <c:ptCount val="1"/>
                <c:pt idx="0">
                  <c:v>Alt3F</c:v>
                </c:pt>
              </c:strCache>
            </c:strRef>
          </c:tx>
          <c:spPr>
            <a:ln w="19050" cap="rnd">
              <a:solidFill>
                <a:schemeClr val="accent6">
                  <a:lumMod val="60000"/>
                </a:schemeClr>
              </a:solidFill>
              <a:round/>
            </a:ln>
            <a:effectLst/>
          </c:spPr>
          <c:marker>
            <c:symbol val="none"/>
          </c:marker>
          <c:val>
            <c:numRef>
              <c:f>'KES Flow all'!$P$3:$P$215</c:f>
              <c:numCache>
                <c:formatCode>0</c:formatCode>
                <c:ptCount val="213"/>
                <c:pt idx="0">
                  <c:v>10828.13</c:v>
                </c:pt>
                <c:pt idx="1">
                  <c:v>10811.5</c:v>
                </c:pt>
                <c:pt idx="2">
                  <c:v>10570.42</c:v>
                </c:pt>
                <c:pt idx="3">
                  <c:v>10587.92</c:v>
                </c:pt>
                <c:pt idx="4">
                  <c:v>10603.42</c:v>
                </c:pt>
                <c:pt idx="5">
                  <c:v>10526.21</c:v>
                </c:pt>
                <c:pt idx="6">
                  <c:v>10503.17</c:v>
                </c:pt>
                <c:pt idx="7">
                  <c:v>10448.540000000001</c:v>
                </c:pt>
                <c:pt idx="8">
                  <c:v>10490.46</c:v>
                </c:pt>
                <c:pt idx="9">
                  <c:v>10286.08</c:v>
                </c:pt>
                <c:pt idx="10">
                  <c:v>10252.709999999999</c:v>
                </c:pt>
                <c:pt idx="11">
                  <c:v>10241.58</c:v>
                </c:pt>
                <c:pt idx="12">
                  <c:v>10242.42</c:v>
                </c:pt>
                <c:pt idx="13">
                  <c:v>10239.540000000001</c:v>
                </c:pt>
                <c:pt idx="14">
                  <c:v>10234.290000000001</c:v>
                </c:pt>
                <c:pt idx="15">
                  <c:v>10058.540000000001</c:v>
                </c:pt>
                <c:pt idx="16">
                  <c:v>10018.67</c:v>
                </c:pt>
                <c:pt idx="17">
                  <c:v>9946.92</c:v>
                </c:pt>
                <c:pt idx="18">
                  <c:v>9574.3799999999992</c:v>
                </c:pt>
                <c:pt idx="19">
                  <c:v>9644.7900000000009</c:v>
                </c:pt>
                <c:pt idx="20">
                  <c:v>9615.1299999999992</c:v>
                </c:pt>
                <c:pt idx="21">
                  <c:v>9268.0400000000009</c:v>
                </c:pt>
                <c:pt idx="22">
                  <c:v>9114.2900000000009</c:v>
                </c:pt>
                <c:pt idx="23">
                  <c:v>9104.7099999999991</c:v>
                </c:pt>
                <c:pt idx="24">
                  <c:v>9109.17</c:v>
                </c:pt>
                <c:pt idx="25">
                  <c:v>9110.25</c:v>
                </c:pt>
                <c:pt idx="26">
                  <c:v>9101.4599999999991</c:v>
                </c:pt>
                <c:pt idx="27">
                  <c:v>9100</c:v>
                </c:pt>
                <c:pt idx="28">
                  <c:v>9100</c:v>
                </c:pt>
                <c:pt idx="29">
                  <c:v>9100</c:v>
                </c:pt>
                <c:pt idx="30">
                  <c:v>7600</c:v>
                </c:pt>
                <c:pt idx="31">
                  <c:v>8700</c:v>
                </c:pt>
                <c:pt idx="32">
                  <c:v>8500</c:v>
                </c:pt>
                <c:pt idx="33">
                  <c:v>8300</c:v>
                </c:pt>
                <c:pt idx="34">
                  <c:v>8100</c:v>
                </c:pt>
                <c:pt idx="35">
                  <c:v>7800</c:v>
                </c:pt>
                <c:pt idx="36">
                  <c:v>7600</c:v>
                </c:pt>
                <c:pt idx="37">
                  <c:v>7600</c:v>
                </c:pt>
                <c:pt idx="38">
                  <c:v>7600</c:v>
                </c:pt>
                <c:pt idx="39">
                  <c:v>7600</c:v>
                </c:pt>
                <c:pt idx="40">
                  <c:v>7600</c:v>
                </c:pt>
                <c:pt idx="41">
                  <c:v>7600</c:v>
                </c:pt>
                <c:pt idx="42">
                  <c:v>7600</c:v>
                </c:pt>
                <c:pt idx="43">
                  <c:v>7600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c:v>7600</c:v>
                </c:pt>
                <c:pt idx="62">
                  <c:v>7600</c:v>
                </c:pt>
                <c:pt idx="63">
                  <c:v>7600</c:v>
                </c:pt>
                <c:pt idx="64">
                  <c:v>7600</c:v>
                </c:pt>
                <c:pt idx="65">
                  <c:v>7600</c:v>
                </c:pt>
                <c:pt idx="66">
                  <c:v>7600</c:v>
                </c:pt>
                <c:pt idx="67">
                  <c:v>7600</c:v>
                </c:pt>
                <c:pt idx="68">
                  <c:v>7600</c:v>
                </c:pt>
                <c:pt idx="69">
                  <c:v>7600</c:v>
                </c:pt>
                <c:pt idx="70">
                  <c:v>7600</c:v>
                </c:pt>
                <c:pt idx="71">
                  <c:v>7600</c:v>
                </c:pt>
                <c:pt idx="72">
                  <c:v>7600</c:v>
                </c:pt>
                <c:pt idx="73">
                  <c:v>7600</c:v>
                </c:pt>
                <c:pt idx="74">
                  <c:v>7600</c:v>
                </c:pt>
                <c:pt idx="75">
                  <c:v>7400</c:v>
                </c:pt>
                <c:pt idx="76">
                  <c:v>7200</c:v>
                </c:pt>
                <c:pt idx="77">
                  <c:v>7150</c:v>
                </c:pt>
                <c:pt idx="78">
                  <c:v>7150</c:v>
                </c:pt>
                <c:pt idx="79">
                  <c:v>7150</c:v>
                </c:pt>
                <c:pt idx="80">
                  <c:v>7150</c:v>
                </c:pt>
                <c:pt idx="81">
                  <c:v>7150</c:v>
                </c:pt>
                <c:pt idx="82">
                  <c:v>7150</c:v>
                </c:pt>
                <c:pt idx="83">
                  <c:v>7150</c:v>
                </c:pt>
                <c:pt idx="84">
                  <c:v>7150</c:v>
                </c:pt>
                <c:pt idx="85">
                  <c:v>7150</c:v>
                </c:pt>
                <c:pt idx="86">
                  <c:v>7150</c:v>
                </c:pt>
                <c:pt idx="87">
                  <c:v>7150</c:v>
                </c:pt>
                <c:pt idx="88">
                  <c:v>7150</c:v>
                </c:pt>
                <c:pt idx="89">
                  <c:v>7150</c:v>
                </c:pt>
                <c:pt idx="90">
                  <c:v>7150</c:v>
                </c:pt>
                <c:pt idx="91">
                  <c:v>7150</c:v>
                </c:pt>
                <c:pt idx="92">
                  <c:v>6800</c:v>
                </c:pt>
                <c:pt idx="93">
                  <c:v>6600</c:v>
                </c:pt>
                <c:pt idx="94">
                  <c:v>6400</c:v>
                </c:pt>
                <c:pt idx="95">
                  <c:v>6200</c:v>
                </c:pt>
                <c:pt idx="96">
                  <c:v>6000</c:v>
                </c:pt>
                <c:pt idx="97">
                  <c:v>5800</c:v>
                </c:pt>
                <c:pt idx="98">
                  <c:v>5600</c:v>
                </c:pt>
                <c:pt idx="99">
                  <c:v>5400</c:v>
                </c:pt>
                <c:pt idx="100">
                  <c:v>5200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pt idx="212">
                  <c:v>4000</c:v>
                </c:pt>
              </c:numCache>
            </c:numRef>
          </c:val>
          <c:smooth val="0"/>
          <c:extLst>
            <c:ext xmlns:c16="http://schemas.microsoft.com/office/drawing/2014/chart" uri="{C3380CC4-5D6E-409C-BE32-E72D297353CC}">
              <c16:uniqueId val="{00000000-0C1F-465C-BE03-0AE1C4684987}"/>
            </c:ext>
          </c:extLst>
        </c:ser>
        <c:ser>
          <c:idx val="12"/>
          <c:order val="15"/>
          <c:tx>
            <c:strRef>
              <c:f>'KES Flow all'!$Q$2</c:f>
              <c:strCache>
                <c:ptCount val="1"/>
                <c:pt idx="0">
                  <c:v>Alt 3g</c:v>
                </c:pt>
              </c:strCache>
            </c:strRef>
          </c:tx>
          <c:spPr>
            <a:ln w="19050" cap="rnd">
              <a:solidFill>
                <a:schemeClr val="accent1">
                  <a:lumMod val="80000"/>
                  <a:lumOff val="20000"/>
                </a:schemeClr>
              </a:solidFill>
              <a:round/>
            </a:ln>
            <a:effectLst/>
          </c:spPr>
          <c:marker>
            <c:symbol val="none"/>
          </c:marker>
          <c:val>
            <c:numRef>
              <c:f>'KES Flow all'!$Q$3:$Q$215</c:f>
              <c:numCache>
                <c:formatCode>0</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10000</c:v>
                </c:pt>
                <c:pt idx="17">
                  <c:v>10000</c:v>
                </c:pt>
                <c:pt idx="18">
                  <c:v>9750</c:v>
                </c:pt>
                <c:pt idx="19">
                  <c:v>9750</c:v>
                </c:pt>
                <c:pt idx="20">
                  <c:v>9750</c:v>
                </c:pt>
                <c:pt idx="21">
                  <c:v>9750</c:v>
                </c:pt>
                <c:pt idx="22">
                  <c:v>9250</c:v>
                </c:pt>
                <c:pt idx="23">
                  <c:v>9250</c:v>
                </c:pt>
                <c:pt idx="24">
                  <c:v>9250</c:v>
                </c:pt>
                <c:pt idx="25">
                  <c:v>9250</c:v>
                </c:pt>
                <c:pt idx="26">
                  <c:v>9250</c:v>
                </c:pt>
                <c:pt idx="27">
                  <c:v>9100</c:v>
                </c:pt>
                <c:pt idx="28">
                  <c:v>9100</c:v>
                </c:pt>
                <c:pt idx="29">
                  <c:v>9000</c:v>
                </c:pt>
                <c:pt idx="30">
                  <c:v>8800</c:v>
                </c:pt>
                <c:pt idx="31">
                  <c:v>8600</c:v>
                </c:pt>
                <c:pt idx="32">
                  <c:v>8500</c:v>
                </c:pt>
                <c:pt idx="33">
                  <c:v>8300</c:v>
                </c:pt>
                <c:pt idx="34">
                  <c:v>8000</c:v>
                </c:pt>
                <c:pt idx="35">
                  <c:v>8000</c:v>
                </c:pt>
                <c:pt idx="36">
                  <c:v>8000</c:v>
                </c:pt>
                <c:pt idx="37">
                  <c:v>8000</c:v>
                </c:pt>
                <c:pt idx="38">
                  <c:v>7900</c:v>
                </c:pt>
                <c:pt idx="39">
                  <c:v>7800</c:v>
                </c:pt>
                <c:pt idx="40">
                  <c:v>7700</c:v>
                </c:pt>
                <c:pt idx="41">
                  <c:v>7700</c:v>
                </c:pt>
                <c:pt idx="42">
                  <c:v>7700</c:v>
                </c:pt>
                <c:pt idx="43">
                  <c:v>7700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c:v>7600</c:v>
                </c:pt>
                <c:pt idx="62">
                  <c:v>7600</c:v>
                </c:pt>
                <c:pt idx="63">
                  <c:v>7600</c:v>
                </c:pt>
                <c:pt idx="64">
                  <c:v>7600</c:v>
                </c:pt>
                <c:pt idx="65">
                  <c:v>7600</c:v>
                </c:pt>
                <c:pt idx="66">
                  <c:v>7600</c:v>
                </c:pt>
                <c:pt idx="67">
                  <c:v>7600</c:v>
                </c:pt>
                <c:pt idx="68">
                  <c:v>7600</c:v>
                </c:pt>
                <c:pt idx="69">
                  <c:v>7600</c:v>
                </c:pt>
                <c:pt idx="70">
                  <c:v>7600</c:v>
                </c:pt>
                <c:pt idx="71">
                  <c:v>7600</c:v>
                </c:pt>
                <c:pt idx="72">
                  <c:v>7600</c:v>
                </c:pt>
                <c:pt idx="73">
                  <c:v>7600</c:v>
                </c:pt>
                <c:pt idx="74">
                  <c:v>7600</c:v>
                </c:pt>
                <c:pt idx="75">
                  <c:v>7500</c:v>
                </c:pt>
                <c:pt idx="76">
                  <c:v>7400</c:v>
                </c:pt>
                <c:pt idx="77">
                  <c:v>7300</c:v>
                </c:pt>
                <c:pt idx="78">
                  <c:v>7200</c:v>
                </c:pt>
                <c:pt idx="79">
                  <c:v>7150</c:v>
                </c:pt>
                <c:pt idx="80">
                  <c:v>7150</c:v>
                </c:pt>
                <c:pt idx="81">
                  <c:v>7150</c:v>
                </c:pt>
                <c:pt idx="82">
                  <c:v>7150</c:v>
                </c:pt>
                <c:pt idx="83">
                  <c:v>7150</c:v>
                </c:pt>
                <c:pt idx="84">
                  <c:v>7150</c:v>
                </c:pt>
                <c:pt idx="85">
                  <c:v>7150</c:v>
                </c:pt>
                <c:pt idx="86">
                  <c:v>7150</c:v>
                </c:pt>
                <c:pt idx="87">
                  <c:v>7150</c:v>
                </c:pt>
                <c:pt idx="88">
                  <c:v>7150</c:v>
                </c:pt>
                <c:pt idx="89">
                  <c:v>7150</c:v>
                </c:pt>
                <c:pt idx="90">
                  <c:v>7150</c:v>
                </c:pt>
                <c:pt idx="91">
                  <c:v>7150</c:v>
                </c:pt>
                <c:pt idx="92">
                  <c:v>7050</c:v>
                </c:pt>
                <c:pt idx="93">
                  <c:v>6950</c:v>
                </c:pt>
                <c:pt idx="94">
                  <c:v>6950</c:v>
                </c:pt>
                <c:pt idx="95">
                  <c:v>6950</c:v>
                </c:pt>
                <c:pt idx="96">
                  <c:v>6850</c:v>
                </c:pt>
                <c:pt idx="97">
                  <c:v>6750</c:v>
                </c:pt>
                <c:pt idx="98">
                  <c:v>6650</c:v>
                </c:pt>
                <c:pt idx="99">
                  <c:v>6550</c:v>
                </c:pt>
                <c:pt idx="100">
                  <c:v>6550</c:v>
                </c:pt>
                <c:pt idx="101">
                  <c:v>6550</c:v>
                </c:pt>
                <c:pt idx="102">
                  <c:v>6550</c:v>
                </c:pt>
                <c:pt idx="103">
                  <c:v>6450</c:v>
                </c:pt>
                <c:pt idx="104">
                  <c:v>6350</c:v>
                </c:pt>
                <c:pt idx="105">
                  <c:v>6250</c:v>
                </c:pt>
                <c:pt idx="106">
                  <c:v>6150</c:v>
                </c:pt>
                <c:pt idx="107">
                  <c:v>6050</c:v>
                </c:pt>
                <c:pt idx="108">
                  <c:v>6050</c:v>
                </c:pt>
                <c:pt idx="109">
                  <c:v>6050</c:v>
                </c:pt>
                <c:pt idx="110">
                  <c:v>5950</c:v>
                </c:pt>
                <c:pt idx="111">
                  <c:v>5850</c:v>
                </c:pt>
                <c:pt idx="112">
                  <c:v>5750</c:v>
                </c:pt>
                <c:pt idx="113">
                  <c:v>5650</c:v>
                </c:pt>
                <c:pt idx="114">
                  <c:v>5550</c:v>
                </c:pt>
                <c:pt idx="115">
                  <c:v>5550</c:v>
                </c:pt>
                <c:pt idx="116">
                  <c:v>5550</c:v>
                </c:pt>
                <c:pt idx="117">
                  <c:v>5450</c:v>
                </c:pt>
                <c:pt idx="118">
                  <c:v>5350</c:v>
                </c:pt>
                <c:pt idx="119">
                  <c:v>5250</c:v>
                </c:pt>
                <c:pt idx="120">
                  <c:v>5150</c:v>
                </c:pt>
                <c:pt idx="121">
                  <c:v>5050</c:v>
                </c:pt>
                <c:pt idx="122">
                  <c:v>5050</c:v>
                </c:pt>
                <c:pt idx="123">
                  <c:v>5050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pt idx="212">
                  <c:v>4000</c:v>
                </c:pt>
              </c:numCache>
            </c:numRef>
          </c:val>
          <c:smooth val="0"/>
          <c:extLst>
            <c:ext xmlns:c16="http://schemas.microsoft.com/office/drawing/2014/chart" uri="{C3380CC4-5D6E-409C-BE32-E72D297353CC}">
              <c16:uniqueId val="{00000000-676C-40D3-896D-C2FD80451499}"/>
            </c:ext>
          </c:extLst>
        </c:ser>
        <c:ser>
          <c:idx val="13"/>
          <c:order val="16"/>
          <c:tx>
            <c:strRef>
              <c:f>'KES Flow all'!$R$2</c:f>
              <c:strCache>
                <c:ptCount val="1"/>
                <c:pt idx="0">
                  <c:v>Alt 3h</c:v>
                </c:pt>
              </c:strCache>
            </c:strRef>
          </c:tx>
          <c:spPr>
            <a:ln w="19050" cap="rnd">
              <a:solidFill>
                <a:schemeClr val="accent2">
                  <a:lumMod val="80000"/>
                  <a:lumOff val="20000"/>
                </a:schemeClr>
              </a:solidFill>
              <a:round/>
            </a:ln>
            <a:effectLst/>
          </c:spPr>
          <c:marker>
            <c:symbol val="none"/>
          </c:marker>
          <c:val>
            <c:numRef>
              <c:f>'KES Flow all'!$R$3:$R$215</c:f>
              <c:numCache>
                <c:formatCode>0</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10000</c:v>
                </c:pt>
                <c:pt idx="17">
                  <c:v>10000</c:v>
                </c:pt>
                <c:pt idx="18">
                  <c:v>9750</c:v>
                </c:pt>
                <c:pt idx="19">
                  <c:v>9750</c:v>
                </c:pt>
                <c:pt idx="20">
                  <c:v>9750</c:v>
                </c:pt>
                <c:pt idx="21">
                  <c:v>9750</c:v>
                </c:pt>
                <c:pt idx="22">
                  <c:v>9250</c:v>
                </c:pt>
                <c:pt idx="23">
                  <c:v>9250</c:v>
                </c:pt>
                <c:pt idx="24">
                  <c:v>9250</c:v>
                </c:pt>
                <c:pt idx="25">
                  <c:v>9250</c:v>
                </c:pt>
                <c:pt idx="26">
                  <c:v>9250</c:v>
                </c:pt>
                <c:pt idx="27">
                  <c:v>9100</c:v>
                </c:pt>
                <c:pt idx="28">
                  <c:v>9100</c:v>
                </c:pt>
                <c:pt idx="29">
                  <c:v>9000</c:v>
                </c:pt>
                <c:pt idx="30">
                  <c:v>8800</c:v>
                </c:pt>
                <c:pt idx="31">
                  <c:v>8600</c:v>
                </c:pt>
                <c:pt idx="32">
                  <c:v>8500</c:v>
                </c:pt>
                <c:pt idx="33">
                  <c:v>8300</c:v>
                </c:pt>
                <c:pt idx="34">
                  <c:v>8000</c:v>
                </c:pt>
                <c:pt idx="35">
                  <c:v>8000</c:v>
                </c:pt>
                <c:pt idx="36">
                  <c:v>8000</c:v>
                </c:pt>
                <c:pt idx="37">
                  <c:v>8000</c:v>
                </c:pt>
                <c:pt idx="38">
                  <c:v>7900</c:v>
                </c:pt>
                <c:pt idx="39">
                  <c:v>7800</c:v>
                </c:pt>
                <c:pt idx="40">
                  <c:v>7700</c:v>
                </c:pt>
                <c:pt idx="41">
                  <c:v>7700</c:v>
                </c:pt>
                <c:pt idx="42">
                  <c:v>7700</c:v>
                </c:pt>
                <c:pt idx="43">
                  <c:v>7700</c:v>
                </c:pt>
                <c:pt idx="44">
                  <c:v>7700</c:v>
                </c:pt>
                <c:pt idx="45">
                  <c:v>7500</c:v>
                </c:pt>
                <c:pt idx="46">
                  <c:v>7300</c:v>
                </c:pt>
                <c:pt idx="47">
                  <c:v>7100</c:v>
                </c:pt>
                <c:pt idx="48">
                  <c:v>7100</c:v>
                </c:pt>
                <c:pt idx="49">
                  <c:v>7100</c:v>
                </c:pt>
                <c:pt idx="50">
                  <c:v>7100</c:v>
                </c:pt>
                <c:pt idx="51">
                  <c:v>7100</c:v>
                </c:pt>
                <c:pt idx="52">
                  <c:v>7100</c:v>
                </c:pt>
                <c:pt idx="53">
                  <c:v>7100</c:v>
                </c:pt>
                <c:pt idx="54">
                  <c:v>7100</c:v>
                </c:pt>
                <c:pt idx="55">
                  <c:v>7100</c:v>
                </c:pt>
                <c:pt idx="56">
                  <c:v>7100</c:v>
                </c:pt>
                <c:pt idx="57">
                  <c:v>7100</c:v>
                </c:pt>
                <c:pt idx="58">
                  <c:v>7100</c:v>
                </c:pt>
                <c:pt idx="59">
                  <c:v>7100</c:v>
                </c:pt>
                <c:pt idx="60">
                  <c:v>7100</c:v>
                </c:pt>
                <c:pt idx="61">
                  <c:v>7100</c:v>
                </c:pt>
                <c:pt idx="62">
                  <c:v>7100</c:v>
                </c:pt>
                <c:pt idx="63">
                  <c:v>7100</c:v>
                </c:pt>
                <c:pt idx="64">
                  <c:v>7100</c:v>
                </c:pt>
                <c:pt idx="65">
                  <c:v>7100</c:v>
                </c:pt>
                <c:pt idx="66">
                  <c:v>7100</c:v>
                </c:pt>
                <c:pt idx="67">
                  <c:v>7100</c:v>
                </c:pt>
                <c:pt idx="68">
                  <c:v>7100</c:v>
                </c:pt>
                <c:pt idx="69">
                  <c:v>7100</c:v>
                </c:pt>
                <c:pt idx="70">
                  <c:v>7100</c:v>
                </c:pt>
                <c:pt idx="71">
                  <c:v>7100</c:v>
                </c:pt>
                <c:pt idx="72">
                  <c:v>7100</c:v>
                </c:pt>
                <c:pt idx="73">
                  <c:v>7100</c:v>
                </c:pt>
                <c:pt idx="74">
                  <c:v>7100</c:v>
                </c:pt>
                <c:pt idx="75">
                  <c:v>7100</c:v>
                </c:pt>
                <c:pt idx="76">
                  <c:v>7100</c:v>
                </c:pt>
                <c:pt idx="77">
                  <c:v>7100</c:v>
                </c:pt>
                <c:pt idx="78">
                  <c:v>7100</c:v>
                </c:pt>
                <c:pt idx="79">
                  <c:v>7100</c:v>
                </c:pt>
                <c:pt idx="80">
                  <c:v>7100</c:v>
                </c:pt>
                <c:pt idx="81">
                  <c:v>7100</c:v>
                </c:pt>
                <c:pt idx="82">
                  <c:v>7100</c:v>
                </c:pt>
                <c:pt idx="83">
                  <c:v>7100</c:v>
                </c:pt>
                <c:pt idx="84">
                  <c:v>7100</c:v>
                </c:pt>
                <c:pt idx="85">
                  <c:v>7100</c:v>
                </c:pt>
                <c:pt idx="86">
                  <c:v>7100</c:v>
                </c:pt>
                <c:pt idx="87">
                  <c:v>7100</c:v>
                </c:pt>
                <c:pt idx="88">
                  <c:v>7100</c:v>
                </c:pt>
                <c:pt idx="89">
                  <c:v>7100</c:v>
                </c:pt>
                <c:pt idx="90">
                  <c:v>7100</c:v>
                </c:pt>
                <c:pt idx="91">
                  <c:v>7000</c:v>
                </c:pt>
                <c:pt idx="92">
                  <c:v>6900</c:v>
                </c:pt>
                <c:pt idx="93">
                  <c:v>6800</c:v>
                </c:pt>
                <c:pt idx="94">
                  <c:v>6800</c:v>
                </c:pt>
                <c:pt idx="95">
                  <c:v>6800</c:v>
                </c:pt>
                <c:pt idx="96">
                  <c:v>6800</c:v>
                </c:pt>
                <c:pt idx="97">
                  <c:v>6700</c:v>
                </c:pt>
                <c:pt idx="98">
                  <c:v>6600</c:v>
                </c:pt>
                <c:pt idx="99">
                  <c:v>6500</c:v>
                </c:pt>
                <c:pt idx="100">
                  <c:v>6400</c:v>
                </c:pt>
                <c:pt idx="101">
                  <c:v>6400</c:v>
                </c:pt>
                <c:pt idx="102">
                  <c:v>6400</c:v>
                </c:pt>
                <c:pt idx="103">
                  <c:v>6300</c:v>
                </c:pt>
                <c:pt idx="104">
                  <c:v>6200</c:v>
                </c:pt>
                <c:pt idx="105">
                  <c:v>6100</c:v>
                </c:pt>
                <c:pt idx="106">
                  <c:v>6000</c:v>
                </c:pt>
                <c:pt idx="107">
                  <c:v>5900</c:v>
                </c:pt>
                <c:pt idx="108">
                  <c:v>5900</c:v>
                </c:pt>
                <c:pt idx="109">
                  <c:v>5900</c:v>
                </c:pt>
                <c:pt idx="110">
                  <c:v>5800</c:v>
                </c:pt>
                <c:pt idx="111">
                  <c:v>5700</c:v>
                </c:pt>
                <c:pt idx="112">
                  <c:v>5600</c:v>
                </c:pt>
                <c:pt idx="113">
                  <c:v>5500</c:v>
                </c:pt>
                <c:pt idx="114">
                  <c:v>5400</c:v>
                </c:pt>
                <c:pt idx="115">
                  <c:v>5400</c:v>
                </c:pt>
                <c:pt idx="116">
                  <c:v>5400</c:v>
                </c:pt>
                <c:pt idx="117">
                  <c:v>5300</c:v>
                </c:pt>
                <c:pt idx="118">
                  <c:v>5200</c:v>
                </c:pt>
                <c:pt idx="119">
                  <c:v>5100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1-676C-40D3-896D-C2FD80451499}"/>
            </c:ext>
          </c:extLst>
        </c:ser>
        <c:dLbls>
          <c:showLegendKey val="0"/>
          <c:showVal val="0"/>
          <c:showCatName val="0"/>
          <c:showSerName val="0"/>
          <c:showPercent val="0"/>
          <c:showBubbleSize val="0"/>
        </c:dLbls>
        <c:smooth val="0"/>
        <c:axId val="166841264"/>
        <c:axId val="133867824"/>
        <c:extLst>
          <c:ext xmlns:c15="http://schemas.microsoft.com/office/drawing/2012/chart" uri="{02D57815-91ED-43cb-92C2-25804820EDAC}">
            <c15:filteredLineSeries>
              <c15:ser>
                <c:idx val="8"/>
                <c:order val="0"/>
                <c:tx>
                  <c:strRef>
                    <c:extLst>
                      <c:ext uri="{02D57815-91ED-43cb-92C2-25804820EDAC}">
                        <c15:formulaRef>
                          <c15:sqref>'KES Flow all'!$D$2</c15:sqref>
                        </c15:formulaRef>
                      </c:ext>
                    </c:extLst>
                    <c:strCache>
                      <c:ptCount val="1"/>
                      <c:pt idx="0">
                        <c:v>Alt 1b (Aug 50%)</c:v>
                      </c:pt>
                    </c:strCache>
                  </c:strRef>
                </c:tx>
                <c:spPr>
                  <a:ln w="19050" cap="rnd">
                    <a:solidFill>
                      <a:schemeClr val="accent3">
                        <a:lumMod val="60000"/>
                      </a:schemeClr>
                    </a:solidFill>
                    <a:round/>
                  </a:ln>
                  <a:effectLst/>
                </c:spPr>
                <c:marker>
                  <c:symbol val="none"/>
                </c:marker>
                <c:val>
                  <c:numRef>
                    <c:extLst>
                      <c:ext uri="{02D57815-91ED-43cb-92C2-25804820EDAC}">
                        <c15:formulaRef>
                          <c15:sqref>'KES Flow all'!$D$3:$D$215</c15:sqref>
                        </c15:formulaRef>
                      </c:ext>
                    </c:extLst>
                    <c:numCache>
                      <c:formatCode>0</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5250</c:v>
                      </c:pt>
                      <c:pt idx="62">
                        <c:v>5250</c:v>
                      </c:pt>
                      <c:pt idx="63">
                        <c:v>5250</c:v>
                      </c:pt>
                      <c:pt idx="64">
                        <c:v>5250</c:v>
                      </c:pt>
                      <c:pt idx="65">
                        <c:v>5250</c:v>
                      </c:pt>
                      <c:pt idx="66">
                        <c:v>5250</c:v>
                      </c:pt>
                      <c:pt idx="67">
                        <c:v>5250</c:v>
                      </c:pt>
                      <c:pt idx="68">
                        <c:v>5250</c:v>
                      </c:pt>
                      <c:pt idx="69">
                        <c:v>5250</c:v>
                      </c:pt>
                      <c:pt idx="70">
                        <c:v>5250</c:v>
                      </c:pt>
                      <c:pt idx="71">
                        <c:v>5250</c:v>
                      </c:pt>
                      <c:pt idx="72">
                        <c:v>5250</c:v>
                      </c:pt>
                      <c:pt idx="73">
                        <c:v>5250</c:v>
                      </c:pt>
                      <c:pt idx="74">
                        <c:v>5250</c:v>
                      </c:pt>
                      <c:pt idx="75">
                        <c:v>5250</c:v>
                      </c:pt>
                      <c:pt idx="76">
                        <c:v>5250</c:v>
                      </c:pt>
                      <c:pt idx="77">
                        <c:v>5250</c:v>
                      </c:pt>
                      <c:pt idx="78">
                        <c:v>5250</c:v>
                      </c:pt>
                      <c:pt idx="79">
                        <c:v>5250</c:v>
                      </c:pt>
                      <c:pt idx="80">
                        <c:v>5250</c:v>
                      </c:pt>
                      <c:pt idx="81">
                        <c:v>5250</c:v>
                      </c:pt>
                      <c:pt idx="82">
                        <c:v>5250</c:v>
                      </c:pt>
                      <c:pt idx="83">
                        <c:v>5250</c:v>
                      </c:pt>
                      <c:pt idx="84">
                        <c:v>5250</c:v>
                      </c:pt>
                      <c:pt idx="85">
                        <c:v>5250</c:v>
                      </c:pt>
                      <c:pt idx="86">
                        <c:v>5250</c:v>
                      </c:pt>
                      <c:pt idx="87">
                        <c:v>5250</c:v>
                      </c:pt>
                      <c:pt idx="88">
                        <c:v>5250</c:v>
                      </c:pt>
                      <c:pt idx="89">
                        <c:v>5250</c:v>
                      </c:pt>
                      <c:pt idx="90">
                        <c:v>5250</c:v>
                      </c:pt>
                      <c:pt idx="91">
                        <c:v>5250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6500</c:v>
                      </c:pt>
                      <c:pt idx="123">
                        <c:v>6500</c:v>
                      </c:pt>
                      <c:pt idx="124">
                        <c:v>6500</c:v>
                      </c:pt>
                      <c:pt idx="125">
                        <c:v>6500</c:v>
                      </c:pt>
                      <c:pt idx="126">
                        <c:v>6500</c:v>
                      </c:pt>
                      <c:pt idx="127">
                        <c:v>6500</c:v>
                      </c:pt>
                      <c:pt idx="128">
                        <c:v>6500</c:v>
                      </c:pt>
                      <c:pt idx="129">
                        <c:v>6500</c:v>
                      </c:pt>
                      <c:pt idx="130">
                        <c:v>6500</c:v>
                      </c:pt>
                      <c:pt idx="131">
                        <c:v>6500</c:v>
                      </c:pt>
                      <c:pt idx="132">
                        <c:v>6500</c:v>
                      </c:pt>
                      <c:pt idx="133">
                        <c:v>6500</c:v>
                      </c:pt>
                      <c:pt idx="134">
                        <c:v>6500</c:v>
                      </c:pt>
                      <c:pt idx="135">
                        <c:v>6500</c:v>
                      </c:pt>
                      <c:pt idx="136">
                        <c:v>6500</c:v>
                      </c:pt>
                      <c:pt idx="137">
                        <c:v>6500</c:v>
                      </c:pt>
                      <c:pt idx="138">
                        <c:v>6500</c:v>
                      </c:pt>
                      <c:pt idx="139">
                        <c:v>6500</c:v>
                      </c:pt>
                      <c:pt idx="140">
                        <c:v>6500</c:v>
                      </c:pt>
                      <c:pt idx="141">
                        <c:v>6500</c:v>
                      </c:pt>
                      <c:pt idx="142">
                        <c:v>6500</c:v>
                      </c:pt>
                      <c:pt idx="143">
                        <c:v>6500</c:v>
                      </c:pt>
                      <c:pt idx="144">
                        <c:v>6500</c:v>
                      </c:pt>
                      <c:pt idx="145">
                        <c:v>6500</c:v>
                      </c:pt>
                      <c:pt idx="146">
                        <c:v>6500</c:v>
                      </c:pt>
                      <c:pt idx="147">
                        <c:v>6500</c:v>
                      </c:pt>
                      <c:pt idx="148">
                        <c:v>6500</c:v>
                      </c:pt>
                      <c:pt idx="149">
                        <c:v>6500</c:v>
                      </c:pt>
                      <c:pt idx="150">
                        <c:v>6500</c:v>
                      </c:pt>
                      <c:pt idx="151">
                        <c:v>6500</c:v>
                      </c:pt>
                      <c:pt idx="152">
                        <c:v>6500</c:v>
                      </c:pt>
                      <c:pt idx="153">
                        <c:v>6500</c:v>
                      </c:pt>
                      <c:pt idx="154">
                        <c:v>6500</c:v>
                      </c:pt>
                      <c:pt idx="155">
                        <c:v>6500</c:v>
                      </c:pt>
                      <c:pt idx="156">
                        <c:v>6500</c:v>
                      </c:pt>
                      <c:pt idx="157">
                        <c:v>6500</c:v>
                      </c:pt>
                      <c:pt idx="158">
                        <c:v>6500</c:v>
                      </c:pt>
                      <c:pt idx="159">
                        <c:v>6500</c:v>
                      </c:pt>
                      <c:pt idx="160">
                        <c:v>6500</c:v>
                      </c:pt>
                      <c:pt idx="161">
                        <c:v>6500</c:v>
                      </c:pt>
                      <c:pt idx="162">
                        <c:v>6500</c:v>
                      </c:pt>
                      <c:pt idx="163">
                        <c:v>6500</c:v>
                      </c:pt>
                      <c:pt idx="164">
                        <c:v>6500</c:v>
                      </c:pt>
                      <c:pt idx="165">
                        <c:v>6500</c:v>
                      </c:pt>
                      <c:pt idx="166">
                        <c:v>6500</c:v>
                      </c:pt>
                      <c:pt idx="167">
                        <c:v>6500</c:v>
                      </c:pt>
                      <c:pt idx="168">
                        <c:v>6500</c:v>
                      </c:pt>
                      <c:pt idx="169">
                        <c:v>6500</c:v>
                      </c:pt>
                      <c:pt idx="170">
                        <c:v>6500</c:v>
                      </c:pt>
                      <c:pt idx="171">
                        <c:v>6500</c:v>
                      </c:pt>
                      <c:pt idx="172">
                        <c:v>6500</c:v>
                      </c:pt>
                      <c:pt idx="173">
                        <c:v>6500</c:v>
                      </c:pt>
                      <c:pt idx="174">
                        <c:v>6500</c:v>
                      </c:pt>
                      <c:pt idx="175">
                        <c:v>6500</c:v>
                      </c:pt>
                      <c:pt idx="176">
                        <c:v>6500</c:v>
                      </c:pt>
                      <c:pt idx="177">
                        <c:v>6500</c:v>
                      </c:pt>
                      <c:pt idx="178">
                        <c:v>6500</c:v>
                      </c:pt>
                      <c:pt idx="179">
                        <c:v>6500</c:v>
                      </c:pt>
                      <c:pt idx="180">
                        <c:v>6500</c:v>
                      </c:pt>
                      <c:pt idx="181">
                        <c:v>6500</c:v>
                      </c:pt>
                      <c:pt idx="182">
                        <c:v>6500</c:v>
                      </c:pt>
                      <c:pt idx="183">
                        <c:v>6500</c:v>
                      </c:pt>
                      <c:pt idx="184">
                        <c:v>10000</c:v>
                      </c:pt>
                      <c:pt idx="185">
                        <c:v>10000</c:v>
                      </c:pt>
                      <c:pt idx="186">
                        <c:v>10000</c:v>
                      </c:pt>
                      <c:pt idx="187">
                        <c:v>10000</c:v>
                      </c:pt>
                      <c:pt idx="188">
                        <c:v>10000</c:v>
                      </c:pt>
                      <c:pt idx="189">
                        <c:v>10000</c:v>
                      </c:pt>
                      <c:pt idx="190">
                        <c:v>10000</c:v>
                      </c:pt>
                      <c:pt idx="191">
                        <c:v>10000</c:v>
                      </c:pt>
                      <c:pt idx="192">
                        <c:v>10000</c:v>
                      </c:pt>
                      <c:pt idx="193">
                        <c:v>10000</c:v>
                      </c:pt>
                      <c:pt idx="194">
                        <c:v>10000</c:v>
                      </c:pt>
                      <c:pt idx="195">
                        <c:v>10000</c:v>
                      </c:pt>
                      <c:pt idx="196">
                        <c:v>10000</c:v>
                      </c:pt>
                      <c:pt idx="197">
                        <c:v>10000</c:v>
                      </c:pt>
                      <c:pt idx="198">
                        <c:v>10000</c:v>
                      </c:pt>
                      <c:pt idx="199">
                        <c:v>10000</c:v>
                      </c:pt>
                      <c:pt idx="200">
                        <c:v>10000</c:v>
                      </c:pt>
                      <c:pt idx="201">
                        <c:v>10000</c:v>
                      </c:pt>
                      <c:pt idx="202">
                        <c:v>10000</c:v>
                      </c:pt>
                      <c:pt idx="203">
                        <c:v>10000</c:v>
                      </c:pt>
                      <c:pt idx="204">
                        <c:v>10000</c:v>
                      </c:pt>
                      <c:pt idx="205">
                        <c:v>10000</c:v>
                      </c:pt>
                      <c:pt idx="206">
                        <c:v>10000</c:v>
                      </c:pt>
                      <c:pt idx="207">
                        <c:v>10000</c:v>
                      </c:pt>
                      <c:pt idx="208">
                        <c:v>10000</c:v>
                      </c:pt>
                      <c:pt idx="209">
                        <c:v>10000</c:v>
                      </c:pt>
                      <c:pt idx="210">
                        <c:v>10000</c:v>
                      </c:pt>
                      <c:pt idx="211">
                        <c:v>10000</c:v>
                      </c:pt>
                      <c:pt idx="212">
                        <c:v>10000</c:v>
                      </c:pt>
                    </c:numCache>
                  </c:numRef>
                </c:val>
                <c:smooth val="0"/>
                <c:extLst>
                  <c:ext xmlns:c16="http://schemas.microsoft.com/office/drawing/2014/chart" uri="{C3380CC4-5D6E-409C-BE32-E72D297353CC}">
                    <c16:uniqueId val="{00000000-36FF-4788-988D-0D001C5221F6}"/>
                  </c:ext>
                </c:extLst>
              </c15:ser>
            </c15:filteredLineSeries>
          </c:ext>
        </c:extLst>
      </c:lineChart>
      <c:catAx>
        <c:axId val="166841264"/>
        <c:scaling>
          <c:orientation val="minMax"/>
          <c:max val="45351"/>
          <c:min val="45139"/>
        </c:scaling>
        <c:delete val="0"/>
        <c:axPos val="b"/>
        <c:majorGridlines>
          <c:spPr>
            <a:ln w="9525" cap="flat" cmpd="sng" algn="ctr">
              <a:solidFill>
                <a:schemeClr val="bg1">
                  <a:lumMod val="75000"/>
                </a:schemeClr>
              </a:solidFill>
              <a:round/>
            </a:ln>
            <a:effectLst/>
          </c:spPr>
        </c:majorGridlines>
        <c:numFmt formatCode="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824"/>
        <c:crosses val="autoZero"/>
        <c:auto val="1"/>
        <c:lblAlgn val="ctr"/>
        <c:lblOffset val="100"/>
        <c:tickLblSkip val="7"/>
        <c:noMultiLvlLbl val="1"/>
      </c:catAx>
      <c:valAx>
        <c:axId val="133867824"/>
        <c:scaling>
          <c:orientation val="minMax"/>
          <c:max val="11500"/>
          <c:min val="3500"/>
        </c:scaling>
        <c:delete val="0"/>
        <c:axPos val="l"/>
        <c:majorGridlines>
          <c:spPr>
            <a:ln w="9525" cap="flat" cmpd="sng" algn="ctr">
              <a:solidFill>
                <a:schemeClr val="bg1">
                  <a:lumMod val="7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Keswick Flow (cfs)</a:t>
                </a:r>
              </a:p>
            </c:rich>
          </c:tx>
          <c:layout>
            <c:manualLayout>
              <c:xMode val="edge"/>
              <c:yMode val="edge"/>
              <c:x val="3.0809859154929578E-2"/>
              <c:y val="0.3337268748566623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264"/>
        <c:crosses val="autoZero"/>
        <c:crossBetween val="between"/>
        <c:majorUnit val="500"/>
      </c:valAx>
      <c:spPr>
        <a:solidFill>
          <a:schemeClr val="bg2"/>
        </a:solidFill>
        <a:ln>
          <a:solidFill>
            <a:schemeClr val="tx1"/>
          </a:solidFill>
        </a:ln>
        <a:effectLst/>
      </c:spPr>
    </c:plotArea>
    <c:legend>
      <c:legendPos val="b"/>
      <c:legendEntry>
        <c:idx val="7"/>
        <c:delete val="1"/>
      </c:legendEntry>
      <c:layout>
        <c:manualLayout>
          <c:xMode val="edge"/>
          <c:yMode val="edge"/>
          <c:x val="0.13587748604487823"/>
          <c:y val="0.9335050200035675"/>
          <c:w val="0.58669253148692047"/>
          <c:h val="3.41475904895851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2023 Fall Flow Alts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'KES Flow all'!$C$2</c:f>
              <c:strCache>
                <c:ptCount val="1"/>
                <c:pt idx="0">
                  <c:v>Alt 1a (Jul 50%)</c:v>
                </c:pt>
              </c:strCache>
            </c:strRef>
          </c:tx>
          <c:spPr>
            <a:ln w="19050" cap="rnd">
              <a:solidFill>
                <a:schemeClr val="accent1"/>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all'!$C$3:$C$94</c:f>
            </c:numRef>
          </c:val>
          <c:smooth val="0"/>
          <c:extLst>
            <c:ext xmlns:c16="http://schemas.microsoft.com/office/drawing/2014/chart" uri="{C3380CC4-5D6E-409C-BE32-E72D297353CC}">
              <c16:uniqueId val="{00000000-98B5-4E90-B130-51B7E85F1122}"/>
            </c:ext>
          </c:extLst>
        </c:ser>
        <c:ser>
          <c:idx val="1"/>
          <c:order val="1"/>
          <c:tx>
            <c:strRef>
              <c:f>'KES Flow all'!$H$2</c:f>
              <c:strCache>
                <c:ptCount val="1"/>
                <c:pt idx="0">
                  <c:v>Alt 2c (Aug 90%)</c:v>
                </c:pt>
              </c:strCache>
            </c:strRef>
          </c:tx>
          <c:spPr>
            <a:ln w="19050" cap="rnd">
              <a:solidFill>
                <a:srgbClr val="FF0000"/>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all'!$H$3:$H$94</c:f>
            </c:numRef>
          </c:val>
          <c:smooth val="0"/>
          <c:extLst>
            <c:ext xmlns:c16="http://schemas.microsoft.com/office/drawing/2014/chart" uri="{C3380CC4-5D6E-409C-BE32-E72D297353CC}">
              <c16:uniqueId val="{00000001-98B5-4E90-B130-51B7E85F1122}"/>
            </c:ext>
          </c:extLst>
        </c:ser>
        <c:ser>
          <c:idx val="2"/>
          <c:order val="2"/>
          <c:tx>
            <c:strRef>
              <c:f>'KES Flow all'!$G$2</c:f>
              <c:strCache>
                <c:ptCount val="1"/>
                <c:pt idx="0">
                  <c:v>Alt 2b</c:v>
                </c:pt>
              </c:strCache>
            </c:strRef>
          </c:tx>
          <c:spPr>
            <a:ln w="19050" cap="rnd">
              <a:solidFill>
                <a:schemeClr val="accent3"/>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all'!$G$3:$G$94</c:f>
            </c:numRef>
          </c:val>
          <c:smooth val="0"/>
          <c:extLst>
            <c:ext xmlns:c16="http://schemas.microsoft.com/office/drawing/2014/chart" uri="{C3380CC4-5D6E-409C-BE32-E72D297353CC}">
              <c16:uniqueId val="{00000002-98B5-4E90-B130-51B7E85F1122}"/>
            </c:ext>
          </c:extLst>
        </c:ser>
        <c:ser>
          <c:idx val="3"/>
          <c:order val="3"/>
          <c:tx>
            <c:strRef>
              <c:f>'KES Flow all'!$K$2</c:f>
              <c:strCache>
                <c:ptCount val="1"/>
                <c:pt idx="0">
                  <c:v>Alt 3a</c:v>
                </c:pt>
              </c:strCache>
            </c:strRef>
          </c:tx>
          <c:spPr>
            <a:ln w="19050" cap="rnd">
              <a:solidFill>
                <a:schemeClr val="accent4"/>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all'!$K$3:$K$94</c:f>
              <c:numCache>
                <c:formatCode>0</c:formatCode>
                <c:ptCount val="92"/>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8800</c:v>
                </c:pt>
                <c:pt idx="22">
                  <c:v>8600</c:v>
                </c:pt>
                <c:pt idx="23">
                  <c:v>8400</c:v>
                </c:pt>
                <c:pt idx="24">
                  <c:v>8200</c:v>
                </c:pt>
                <c:pt idx="25">
                  <c:v>8000</c:v>
                </c:pt>
                <c:pt idx="26">
                  <c:v>7800</c:v>
                </c:pt>
                <c:pt idx="27">
                  <c:v>7600</c:v>
                </c:pt>
                <c:pt idx="28">
                  <c:v>7600</c:v>
                </c:pt>
                <c:pt idx="29">
                  <c:v>7600</c:v>
                </c:pt>
                <c:pt idx="30">
                  <c:v>7600</c:v>
                </c:pt>
                <c:pt idx="31">
                  <c:v>7600</c:v>
                </c:pt>
                <c:pt idx="32">
                  <c:v>7600</c:v>
                </c:pt>
                <c:pt idx="33">
                  <c:v>7600</c:v>
                </c:pt>
                <c:pt idx="34">
                  <c:v>7600</c:v>
                </c:pt>
                <c:pt idx="35">
                  <c:v>7600</c:v>
                </c:pt>
                <c:pt idx="36">
                  <c:v>7600</c:v>
                </c:pt>
                <c:pt idx="37">
                  <c:v>7600</c:v>
                </c:pt>
                <c:pt idx="38">
                  <c:v>7600</c:v>
                </c:pt>
                <c:pt idx="39">
                  <c:v>7600</c:v>
                </c:pt>
                <c:pt idx="40">
                  <c:v>7600</c:v>
                </c:pt>
                <c:pt idx="41">
                  <c:v>7600</c:v>
                </c:pt>
                <c:pt idx="42">
                  <c:v>7600</c:v>
                </c:pt>
                <c:pt idx="43">
                  <c:v>7600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c:v>7600</c:v>
                </c:pt>
                <c:pt idx="62">
                  <c:v>7600</c:v>
                </c:pt>
                <c:pt idx="63">
                  <c:v>7600</c:v>
                </c:pt>
                <c:pt idx="64">
                  <c:v>7600</c:v>
                </c:pt>
                <c:pt idx="65">
                  <c:v>7600</c:v>
                </c:pt>
                <c:pt idx="66">
                  <c:v>7600</c:v>
                </c:pt>
                <c:pt idx="67">
                  <c:v>7600</c:v>
                </c:pt>
                <c:pt idx="68">
                  <c:v>7600</c:v>
                </c:pt>
                <c:pt idx="69">
                  <c:v>7600</c:v>
                </c:pt>
                <c:pt idx="70">
                  <c:v>7600</c:v>
                </c:pt>
                <c:pt idx="71">
                  <c:v>7600</c:v>
                </c:pt>
                <c:pt idx="72">
                  <c:v>7600</c:v>
                </c:pt>
                <c:pt idx="73">
                  <c:v>7600</c:v>
                </c:pt>
                <c:pt idx="74">
                  <c:v>7600</c:v>
                </c:pt>
                <c:pt idx="75">
                  <c:v>7600</c:v>
                </c:pt>
                <c:pt idx="76">
                  <c:v>7600</c:v>
                </c:pt>
                <c:pt idx="77">
                  <c:v>7600</c:v>
                </c:pt>
                <c:pt idx="78">
                  <c:v>7600</c:v>
                </c:pt>
                <c:pt idx="79">
                  <c:v>7600</c:v>
                </c:pt>
                <c:pt idx="80">
                  <c:v>7600</c:v>
                </c:pt>
                <c:pt idx="81">
                  <c:v>7500</c:v>
                </c:pt>
                <c:pt idx="82">
                  <c:v>7400</c:v>
                </c:pt>
                <c:pt idx="83">
                  <c:v>7300</c:v>
                </c:pt>
                <c:pt idx="84">
                  <c:v>7100</c:v>
                </c:pt>
                <c:pt idx="85">
                  <c:v>6900</c:v>
                </c:pt>
                <c:pt idx="86">
                  <c:v>6700</c:v>
                </c:pt>
                <c:pt idx="87">
                  <c:v>6500</c:v>
                </c:pt>
                <c:pt idx="88">
                  <c:v>6300</c:v>
                </c:pt>
                <c:pt idx="89">
                  <c:v>6100</c:v>
                </c:pt>
                <c:pt idx="90">
                  <c:v>6000</c:v>
                </c:pt>
                <c:pt idx="91">
                  <c:v>6000</c:v>
                </c:pt>
              </c:numCache>
            </c:numRef>
          </c:val>
          <c:smooth val="0"/>
          <c:extLst>
            <c:ext xmlns:c16="http://schemas.microsoft.com/office/drawing/2014/chart" uri="{C3380CC4-5D6E-409C-BE32-E72D297353CC}">
              <c16:uniqueId val="{00000003-98B5-4E90-B130-51B7E85F1122}"/>
            </c:ext>
          </c:extLst>
        </c:ser>
        <c:ser>
          <c:idx val="4"/>
          <c:order val="4"/>
          <c:tx>
            <c:strRef>
              <c:f>'KES Flow all'!$L$2</c:f>
              <c:strCache>
                <c:ptCount val="1"/>
                <c:pt idx="0">
                  <c:v>Alt 3b</c:v>
                </c:pt>
              </c:strCache>
            </c:strRef>
          </c:tx>
          <c:spPr>
            <a:ln w="19050" cap="rnd">
              <a:solidFill>
                <a:schemeClr val="accent5"/>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all'!$L$3:$L$94</c:f>
              <c:numCache>
                <c:formatCode>0</c:formatCode>
                <c:ptCount val="92"/>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8800</c:v>
                </c:pt>
                <c:pt idx="22">
                  <c:v>8600</c:v>
                </c:pt>
                <c:pt idx="23">
                  <c:v>8400</c:v>
                </c:pt>
                <c:pt idx="24">
                  <c:v>8200</c:v>
                </c:pt>
                <c:pt idx="25">
                  <c:v>8000</c:v>
                </c:pt>
                <c:pt idx="26">
                  <c:v>7800</c:v>
                </c:pt>
                <c:pt idx="27">
                  <c:v>7600</c:v>
                </c:pt>
                <c:pt idx="28">
                  <c:v>7600</c:v>
                </c:pt>
                <c:pt idx="29">
                  <c:v>7600</c:v>
                </c:pt>
                <c:pt idx="30">
                  <c:v>7600</c:v>
                </c:pt>
                <c:pt idx="31">
                  <c:v>7600</c:v>
                </c:pt>
                <c:pt idx="32">
                  <c:v>7600</c:v>
                </c:pt>
                <c:pt idx="33">
                  <c:v>7600</c:v>
                </c:pt>
                <c:pt idx="34">
                  <c:v>7600</c:v>
                </c:pt>
                <c:pt idx="35">
                  <c:v>7600</c:v>
                </c:pt>
                <c:pt idx="36">
                  <c:v>7600</c:v>
                </c:pt>
                <c:pt idx="37">
                  <c:v>7600</c:v>
                </c:pt>
                <c:pt idx="38">
                  <c:v>7600</c:v>
                </c:pt>
                <c:pt idx="39">
                  <c:v>7600</c:v>
                </c:pt>
                <c:pt idx="40">
                  <c:v>7600</c:v>
                </c:pt>
                <c:pt idx="41">
                  <c:v>7600</c:v>
                </c:pt>
                <c:pt idx="42">
                  <c:v>7600</c:v>
                </c:pt>
                <c:pt idx="43">
                  <c:v>7600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c:v>7600</c:v>
                </c:pt>
                <c:pt idx="62">
                  <c:v>7600</c:v>
                </c:pt>
                <c:pt idx="63">
                  <c:v>7600</c:v>
                </c:pt>
                <c:pt idx="64">
                  <c:v>7600</c:v>
                </c:pt>
                <c:pt idx="65">
                  <c:v>7600</c:v>
                </c:pt>
                <c:pt idx="66">
                  <c:v>7600</c:v>
                </c:pt>
                <c:pt idx="67">
                  <c:v>7600</c:v>
                </c:pt>
                <c:pt idx="68">
                  <c:v>7600</c:v>
                </c:pt>
                <c:pt idx="69">
                  <c:v>7600</c:v>
                </c:pt>
                <c:pt idx="70">
                  <c:v>7600</c:v>
                </c:pt>
                <c:pt idx="71">
                  <c:v>7600</c:v>
                </c:pt>
                <c:pt idx="72">
                  <c:v>7600</c:v>
                </c:pt>
                <c:pt idx="73">
                  <c:v>7600</c:v>
                </c:pt>
                <c:pt idx="74">
                  <c:v>7600</c:v>
                </c:pt>
                <c:pt idx="75">
                  <c:v>7600</c:v>
                </c:pt>
                <c:pt idx="76">
                  <c:v>7600</c:v>
                </c:pt>
                <c:pt idx="77">
                  <c:v>7600</c:v>
                </c:pt>
                <c:pt idx="78">
                  <c:v>7600</c:v>
                </c:pt>
                <c:pt idx="79">
                  <c:v>7600</c:v>
                </c:pt>
                <c:pt idx="80">
                  <c:v>7600</c:v>
                </c:pt>
                <c:pt idx="81">
                  <c:v>7600</c:v>
                </c:pt>
                <c:pt idx="82">
                  <c:v>7600</c:v>
                </c:pt>
                <c:pt idx="83">
                  <c:v>7500</c:v>
                </c:pt>
                <c:pt idx="84">
                  <c:v>7400</c:v>
                </c:pt>
                <c:pt idx="85">
                  <c:v>7300</c:v>
                </c:pt>
                <c:pt idx="86">
                  <c:v>7100</c:v>
                </c:pt>
                <c:pt idx="87">
                  <c:v>6900</c:v>
                </c:pt>
                <c:pt idx="88">
                  <c:v>6700</c:v>
                </c:pt>
                <c:pt idx="89">
                  <c:v>6500</c:v>
                </c:pt>
                <c:pt idx="90">
                  <c:v>6300</c:v>
                </c:pt>
                <c:pt idx="91">
                  <c:v>6100</c:v>
                </c:pt>
              </c:numCache>
            </c:numRef>
          </c:val>
          <c:smooth val="0"/>
          <c:extLst>
            <c:ext xmlns:c16="http://schemas.microsoft.com/office/drawing/2014/chart" uri="{C3380CC4-5D6E-409C-BE32-E72D297353CC}">
              <c16:uniqueId val="{00000004-98B5-4E90-B130-51B7E85F1122}"/>
            </c:ext>
          </c:extLst>
        </c:ser>
        <c:dLbls>
          <c:showLegendKey val="0"/>
          <c:showVal val="0"/>
          <c:showCatName val="0"/>
          <c:showSerName val="0"/>
          <c:showPercent val="0"/>
          <c:showBubbleSize val="0"/>
        </c:dLbls>
        <c:marker val="1"/>
        <c:smooth val="0"/>
        <c:axId val="166841264"/>
        <c:axId val="133867824"/>
      </c:lineChart>
      <c:scatterChart>
        <c:scatterStyle val="lineMarker"/>
        <c:varyColors val="0"/>
        <c:ser>
          <c:idx val="6"/>
          <c:order val="5"/>
          <c:tx>
            <c:strRef>
              <c:f>'KES Flow all'!$M$2</c:f>
              <c:strCache>
                <c:ptCount val="1"/>
                <c:pt idx="0">
                  <c:v>Alt 3c</c:v>
                </c:pt>
              </c:strCache>
            </c:strRef>
          </c:tx>
          <c:spPr>
            <a:ln w="19050" cap="rnd">
              <a:solidFill>
                <a:schemeClr val="accent1">
                  <a:lumMod val="60000"/>
                </a:schemeClr>
              </a:solidFill>
              <a:round/>
            </a:ln>
            <a:effectLst/>
          </c:spPr>
          <c:marker>
            <c:symbol val="none"/>
          </c:marker>
          <c:xVal>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xVal>
          <c:yVal>
            <c:numRef>
              <c:f>'KES Flow all'!$M$3:$M$94</c:f>
              <c:numCache>
                <c:formatCode>0</c:formatCode>
                <c:ptCount val="92"/>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8800</c:v>
                </c:pt>
                <c:pt idx="22">
                  <c:v>8600</c:v>
                </c:pt>
                <c:pt idx="23">
                  <c:v>8400</c:v>
                </c:pt>
                <c:pt idx="24">
                  <c:v>8200</c:v>
                </c:pt>
                <c:pt idx="25">
                  <c:v>8000</c:v>
                </c:pt>
                <c:pt idx="26">
                  <c:v>7800</c:v>
                </c:pt>
                <c:pt idx="27">
                  <c:v>7600</c:v>
                </c:pt>
                <c:pt idx="28">
                  <c:v>7600</c:v>
                </c:pt>
                <c:pt idx="29">
                  <c:v>7600</c:v>
                </c:pt>
                <c:pt idx="30">
                  <c:v>7600</c:v>
                </c:pt>
                <c:pt idx="31">
                  <c:v>7600</c:v>
                </c:pt>
                <c:pt idx="32">
                  <c:v>7600</c:v>
                </c:pt>
                <c:pt idx="33">
                  <c:v>7600</c:v>
                </c:pt>
                <c:pt idx="34">
                  <c:v>7600</c:v>
                </c:pt>
                <c:pt idx="35">
                  <c:v>7600</c:v>
                </c:pt>
                <c:pt idx="36">
                  <c:v>7600</c:v>
                </c:pt>
                <c:pt idx="37">
                  <c:v>7600</c:v>
                </c:pt>
                <c:pt idx="38">
                  <c:v>7600</c:v>
                </c:pt>
                <c:pt idx="39">
                  <c:v>7600</c:v>
                </c:pt>
                <c:pt idx="40">
                  <c:v>7600</c:v>
                </c:pt>
                <c:pt idx="41">
                  <c:v>7600</c:v>
                </c:pt>
                <c:pt idx="42">
                  <c:v>7600</c:v>
                </c:pt>
                <c:pt idx="43">
                  <c:v>7600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c:v>7600</c:v>
                </c:pt>
                <c:pt idx="62">
                  <c:v>7600</c:v>
                </c:pt>
                <c:pt idx="63">
                  <c:v>7600</c:v>
                </c:pt>
                <c:pt idx="64">
                  <c:v>7600</c:v>
                </c:pt>
                <c:pt idx="65">
                  <c:v>7600</c:v>
                </c:pt>
                <c:pt idx="66">
                  <c:v>7600</c:v>
                </c:pt>
                <c:pt idx="67">
                  <c:v>7600</c:v>
                </c:pt>
                <c:pt idx="68">
                  <c:v>7600</c:v>
                </c:pt>
                <c:pt idx="69">
                  <c:v>7600</c:v>
                </c:pt>
                <c:pt idx="70">
                  <c:v>7600</c:v>
                </c:pt>
                <c:pt idx="71">
                  <c:v>7600</c:v>
                </c:pt>
                <c:pt idx="72">
                  <c:v>7600</c:v>
                </c:pt>
                <c:pt idx="73">
                  <c:v>7600</c:v>
                </c:pt>
                <c:pt idx="74">
                  <c:v>7600</c:v>
                </c:pt>
                <c:pt idx="75">
                  <c:v>7600</c:v>
                </c:pt>
                <c:pt idx="76">
                  <c:v>7600</c:v>
                </c:pt>
                <c:pt idx="77">
                  <c:v>7600</c:v>
                </c:pt>
                <c:pt idx="78">
                  <c:v>7600</c:v>
                </c:pt>
                <c:pt idx="79">
                  <c:v>7600</c:v>
                </c:pt>
                <c:pt idx="80">
                  <c:v>7600</c:v>
                </c:pt>
                <c:pt idx="81">
                  <c:v>7600</c:v>
                </c:pt>
                <c:pt idx="82">
                  <c:v>7600</c:v>
                </c:pt>
                <c:pt idx="83">
                  <c:v>7600</c:v>
                </c:pt>
                <c:pt idx="84">
                  <c:v>7600</c:v>
                </c:pt>
                <c:pt idx="85">
                  <c:v>7500</c:v>
                </c:pt>
                <c:pt idx="86">
                  <c:v>7400</c:v>
                </c:pt>
                <c:pt idx="87">
                  <c:v>7300</c:v>
                </c:pt>
                <c:pt idx="88">
                  <c:v>7100</c:v>
                </c:pt>
                <c:pt idx="89">
                  <c:v>6900</c:v>
                </c:pt>
                <c:pt idx="90">
                  <c:v>6700</c:v>
                </c:pt>
                <c:pt idx="91">
                  <c:v>6500</c:v>
                </c:pt>
              </c:numCache>
            </c:numRef>
          </c:yVal>
          <c:smooth val="0"/>
          <c:extLst>
            <c:ext xmlns:c16="http://schemas.microsoft.com/office/drawing/2014/chart" uri="{C3380CC4-5D6E-409C-BE32-E72D297353CC}">
              <c16:uniqueId val="{00000000-662C-4FFE-A48D-CC89A5B526CA}"/>
            </c:ext>
          </c:extLst>
        </c:ser>
        <c:ser>
          <c:idx val="5"/>
          <c:order val="6"/>
          <c:tx>
            <c:strRef>
              <c:f>'KES Flow all'!$N$2</c:f>
              <c:strCache>
                <c:ptCount val="1"/>
                <c:pt idx="0">
                  <c:v>Alt 3d</c:v>
                </c:pt>
              </c:strCache>
            </c:strRef>
          </c:tx>
          <c:spPr>
            <a:ln w="19050" cap="rnd">
              <a:solidFill>
                <a:schemeClr val="accent6"/>
              </a:solidFill>
              <a:round/>
            </a:ln>
            <a:effectLst/>
          </c:spPr>
          <c:marker>
            <c:symbol val="none"/>
          </c:marker>
          <c:xVal>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xVal>
          <c:yVal>
            <c:numRef>
              <c:f>'KES Flow all'!$N$3:$N$94</c:f>
              <c:numCache>
                <c:formatCode>0</c:formatCode>
                <c:ptCount val="92"/>
                <c:pt idx="0">
                  <c:v>10567</c:v>
                </c:pt>
                <c:pt idx="1">
                  <c:v>10603</c:v>
                </c:pt>
                <c:pt idx="2">
                  <c:v>10588</c:v>
                </c:pt>
                <c:pt idx="3">
                  <c:v>10530</c:v>
                </c:pt>
                <c:pt idx="4">
                  <c:v>10497</c:v>
                </c:pt>
                <c:pt idx="5">
                  <c:v>10450</c:v>
                </c:pt>
                <c:pt idx="6">
                  <c:v>10492</c:v>
                </c:pt>
                <c:pt idx="7">
                  <c:v>10284</c:v>
                </c:pt>
                <c:pt idx="8">
                  <c:v>10242</c:v>
                </c:pt>
                <c:pt idx="9">
                  <c:v>10243</c:v>
                </c:pt>
                <c:pt idx="10">
                  <c:v>10241</c:v>
                </c:pt>
                <c:pt idx="11">
                  <c:v>10240</c:v>
                </c:pt>
                <c:pt idx="12">
                  <c:v>10236</c:v>
                </c:pt>
                <c:pt idx="13">
                  <c:v>10054</c:v>
                </c:pt>
                <c:pt idx="14">
                  <c:v>10000</c:v>
                </c:pt>
                <c:pt idx="15">
                  <c:v>10000</c:v>
                </c:pt>
                <c:pt idx="16">
                  <c:v>9750</c:v>
                </c:pt>
                <c:pt idx="17">
                  <c:v>9750</c:v>
                </c:pt>
                <c:pt idx="18">
                  <c:v>9750</c:v>
                </c:pt>
                <c:pt idx="19">
                  <c:v>9750</c:v>
                </c:pt>
                <c:pt idx="20">
                  <c:v>9750</c:v>
                </c:pt>
                <c:pt idx="21">
                  <c:v>9250</c:v>
                </c:pt>
                <c:pt idx="22">
                  <c:v>9250</c:v>
                </c:pt>
                <c:pt idx="23">
                  <c:v>9250</c:v>
                </c:pt>
                <c:pt idx="24">
                  <c:v>9250</c:v>
                </c:pt>
                <c:pt idx="25">
                  <c:v>9250</c:v>
                </c:pt>
                <c:pt idx="26">
                  <c:v>9250</c:v>
                </c:pt>
                <c:pt idx="27">
                  <c:v>9100</c:v>
                </c:pt>
                <c:pt idx="28">
                  <c:v>9100</c:v>
                </c:pt>
                <c:pt idx="29">
                  <c:v>9000</c:v>
                </c:pt>
                <c:pt idx="30">
                  <c:v>8800</c:v>
                </c:pt>
                <c:pt idx="31">
                  <c:v>8600</c:v>
                </c:pt>
                <c:pt idx="32">
                  <c:v>8500</c:v>
                </c:pt>
                <c:pt idx="33">
                  <c:v>8300</c:v>
                </c:pt>
                <c:pt idx="34">
                  <c:v>8000</c:v>
                </c:pt>
                <c:pt idx="35">
                  <c:v>7800</c:v>
                </c:pt>
                <c:pt idx="36">
                  <c:v>7600</c:v>
                </c:pt>
                <c:pt idx="37">
                  <c:v>7600</c:v>
                </c:pt>
                <c:pt idx="38">
                  <c:v>7600</c:v>
                </c:pt>
                <c:pt idx="39">
                  <c:v>7600</c:v>
                </c:pt>
                <c:pt idx="40">
                  <c:v>7600</c:v>
                </c:pt>
                <c:pt idx="41">
                  <c:v>7600</c:v>
                </c:pt>
                <c:pt idx="42">
                  <c:v>7600</c:v>
                </c:pt>
                <c:pt idx="43">
                  <c:v>7600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c:v>7600</c:v>
                </c:pt>
                <c:pt idx="62">
                  <c:v>7600</c:v>
                </c:pt>
                <c:pt idx="63">
                  <c:v>7600</c:v>
                </c:pt>
                <c:pt idx="64">
                  <c:v>7600</c:v>
                </c:pt>
                <c:pt idx="65">
                  <c:v>7600</c:v>
                </c:pt>
                <c:pt idx="66">
                  <c:v>7600</c:v>
                </c:pt>
                <c:pt idx="67">
                  <c:v>7600</c:v>
                </c:pt>
                <c:pt idx="68">
                  <c:v>7600</c:v>
                </c:pt>
                <c:pt idx="69">
                  <c:v>7600</c:v>
                </c:pt>
                <c:pt idx="70">
                  <c:v>7600</c:v>
                </c:pt>
                <c:pt idx="71">
                  <c:v>7600</c:v>
                </c:pt>
                <c:pt idx="72">
                  <c:v>7600</c:v>
                </c:pt>
                <c:pt idx="73">
                  <c:v>7600</c:v>
                </c:pt>
                <c:pt idx="74">
                  <c:v>7600</c:v>
                </c:pt>
                <c:pt idx="75">
                  <c:v>7400</c:v>
                </c:pt>
                <c:pt idx="76">
                  <c:v>7200</c:v>
                </c:pt>
                <c:pt idx="77">
                  <c:v>7150</c:v>
                </c:pt>
                <c:pt idx="78">
                  <c:v>7150</c:v>
                </c:pt>
                <c:pt idx="79">
                  <c:v>7150</c:v>
                </c:pt>
                <c:pt idx="80">
                  <c:v>7150</c:v>
                </c:pt>
                <c:pt idx="81">
                  <c:v>7150</c:v>
                </c:pt>
                <c:pt idx="82">
                  <c:v>7150</c:v>
                </c:pt>
                <c:pt idx="83">
                  <c:v>7150</c:v>
                </c:pt>
                <c:pt idx="84">
                  <c:v>7150</c:v>
                </c:pt>
                <c:pt idx="85">
                  <c:v>7150</c:v>
                </c:pt>
                <c:pt idx="86">
                  <c:v>7150</c:v>
                </c:pt>
                <c:pt idx="87">
                  <c:v>7150</c:v>
                </c:pt>
                <c:pt idx="88">
                  <c:v>7150</c:v>
                </c:pt>
                <c:pt idx="89">
                  <c:v>7150</c:v>
                </c:pt>
                <c:pt idx="90">
                  <c:v>7150</c:v>
                </c:pt>
                <c:pt idx="91">
                  <c:v>7150</c:v>
                </c:pt>
              </c:numCache>
            </c:numRef>
          </c:yVal>
          <c:smooth val="0"/>
          <c:extLst>
            <c:ext xmlns:c16="http://schemas.microsoft.com/office/drawing/2014/chart" uri="{C3380CC4-5D6E-409C-BE32-E72D297353CC}">
              <c16:uniqueId val="{00000003-2BA0-4773-891D-3B07FB1332B0}"/>
            </c:ext>
          </c:extLst>
        </c:ser>
        <c:ser>
          <c:idx val="7"/>
          <c:order val="7"/>
          <c:tx>
            <c:strRef>
              <c:f>'KES Flow all'!$O$2</c:f>
              <c:strCache>
                <c:ptCount val="1"/>
                <c:pt idx="0">
                  <c:v>Alt3e</c:v>
                </c:pt>
              </c:strCache>
            </c:strRef>
          </c:tx>
          <c:spPr>
            <a:ln w="19050" cap="rnd">
              <a:solidFill>
                <a:schemeClr val="accent2">
                  <a:lumMod val="60000"/>
                </a:schemeClr>
              </a:solidFill>
              <a:round/>
            </a:ln>
            <a:effectLst/>
          </c:spPr>
          <c:marker>
            <c:symbol val="none"/>
          </c:marker>
          <c:xVal>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xVal>
          <c:yVal>
            <c:numRef>
              <c:f>'KES Flow all'!$O$3:$O$94</c:f>
              <c:numCache>
                <c:formatCode>0</c:formatCode>
                <c:ptCount val="92"/>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10000</c:v>
                </c:pt>
                <c:pt idx="17">
                  <c:v>10000</c:v>
                </c:pt>
                <c:pt idx="18">
                  <c:v>9750</c:v>
                </c:pt>
                <c:pt idx="19">
                  <c:v>9750</c:v>
                </c:pt>
                <c:pt idx="20">
                  <c:v>9750</c:v>
                </c:pt>
                <c:pt idx="21">
                  <c:v>9750</c:v>
                </c:pt>
                <c:pt idx="22">
                  <c:v>9750</c:v>
                </c:pt>
                <c:pt idx="23">
                  <c:v>9250</c:v>
                </c:pt>
                <c:pt idx="24">
                  <c:v>9250</c:v>
                </c:pt>
                <c:pt idx="25">
                  <c:v>9250</c:v>
                </c:pt>
                <c:pt idx="26">
                  <c:v>9250</c:v>
                </c:pt>
                <c:pt idx="27">
                  <c:v>9250</c:v>
                </c:pt>
                <c:pt idx="28">
                  <c:v>9250</c:v>
                </c:pt>
                <c:pt idx="29">
                  <c:v>9100</c:v>
                </c:pt>
                <c:pt idx="30">
                  <c:v>9100</c:v>
                </c:pt>
                <c:pt idx="31">
                  <c:v>9100</c:v>
                </c:pt>
                <c:pt idx="32">
                  <c:v>9100</c:v>
                </c:pt>
                <c:pt idx="33">
                  <c:v>9100</c:v>
                </c:pt>
                <c:pt idx="34">
                  <c:v>9100</c:v>
                </c:pt>
                <c:pt idx="35">
                  <c:v>9100</c:v>
                </c:pt>
                <c:pt idx="36">
                  <c:v>9100</c:v>
                </c:pt>
                <c:pt idx="37">
                  <c:v>9100</c:v>
                </c:pt>
                <c:pt idx="38">
                  <c:v>9100</c:v>
                </c:pt>
                <c:pt idx="39">
                  <c:v>9100</c:v>
                </c:pt>
                <c:pt idx="40">
                  <c:v>9100</c:v>
                </c:pt>
                <c:pt idx="41">
                  <c:v>9100</c:v>
                </c:pt>
                <c:pt idx="42">
                  <c:v>9100</c:v>
                </c:pt>
                <c:pt idx="43">
                  <c:v>9100</c:v>
                </c:pt>
                <c:pt idx="44">
                  <c:v>9100</c:v>
                </c:pt>
                <c:pt idx="45">
                  <c:v>9100</c:v>
                </c:pt>
                <c:pt idx="46">
                  <c:v>9100</c:v>
                </c:pt>
                <c:pt idx="47">
                  <c:v>9100</c:v>
                </c:pt>
                <c:pt idx="48">
                  <c:v>9100</c:v>
                </c:pt>
                <c:pt idx="49">
                  <c:v>9100</c:v>
                </c:pt>
                <c:pt idx="50">
                  <c:v>9100</c:v>
                </c:pt>
                <c:pt idx="51">
                  <c:v>9100</c:v>
                </c:pt>
                <c:pt idx="52">
                  <c:v>9100</c:v>
                </c:pt>
                <c:pt idx="53">
                  <c:v>9100</c:v>
                </c:pt>
                <c:pt idx="54">
                  <c:v>9000</c:v>
                </c:pt>
                <c:pt idx="55">
                  <c:v>8800</c:v>
                </c:pt>
                <c:pt idx="56">
                  <c:v>8600</c:v>
                </c:pt>
                <c:pt idx="57">
                  <c:v>8400</c:v>
                </c:pt>
                <c:pt idx="58">
                  <c:v>8200</c:v>
                </c:pt>
                <c:pt idx="59">
                  <c:v>8000</c:v>
                </c:pt>
                <c:pt idx="60">
                  <c:v>7800</c:v>
                </c:pt>
                <c:pt idx="61">
                  <c:v>7700</c:v>
                </c:pt>
                <c:pt idx="62">
                  <c:v>7600</c:v>
                </c:pt>
                <c:pt idx="63">
                  <c:v>7600</c:v>
                </c:pt>
                <c:pt idx="64">
                  <c:v>7600</c:v>
                </c:pt>
                <c:pt idx="65">
                  <c:v>7600</c:v>
                </c:pt>
                <c:pt idx="66">
                  <c:v>7600</c:v>
                </c:pt>
                <c:pt idx="67">
                  <c:v>7600</c:v>
                </c:pt>
                <c:pt idx="68">
                  <c:v>7600</c:v>
                </c:pt>
                <c:pt idx="69">
                  <c:v>7600</c:v>
                </c:pt>
                <c:pt idx="70">
                  <c:v>7600</c:v>
                </c:pt>
                <c:pt idx="71">
                  <c:v>7600</c:v>
                </c:pt>
                <c:pt idx="72">
                  <c:v>7600</c:v>
                </c:pt>
                <c:pt idx="73">
                  <c:v>7600</c:v>
                </c:pt>
                <c:pt idx="74">
                  <c:v>7400</c:v>
                </c:pt>
                <c:pt idx="75">
                  <c:v>7250</c:v>
                </c:pt>
                <c:pt idx="76">
                  <c:v>7150</c:v>
                </c:pt>
                <c:pt idx="77">
                  <c:v>7150</c:v>
                </c:pt>
                <c:pt idx="78">
                  <c:v>7150</c:v>
                </c:pt>
                <c:pt idx="79">
                  <c:v>7150</c:v>
                </c:pt>
                <c:pt idx="80">
                  <c:v>7150</c:v>
                </c:pt>
                <c:pt idx="81">
                  <c:v>7150</c:v>
                </c:pt>
                <c:pt idx="82">
                  <c:v>7150</c:v>
                </c:pt>
                <c:pt idx="83">
                  <c:v>7150</c:v>
                </c:pt>
                <c:pt idx="84">
                  <c:v>7150</c:v>
                </c:pt>
                <c:pt idx="85">
                  <c:v>7150</c:v>
                </c:pt>
                <c:pt idx="86">
                  <c:v>7150</c:v>
                </c:pt>
                <c:pt idx="87">
                  <c:v>7150</c:v>
                </c:pt>
                <c:pt idx="88">
                  <c:v>7150</c:v>
                </c:pt>
                <c:pt idx="89">
                  <c:v>7150</c:v>
                </c:pt>
                <c:pt idx="90">
                  <c:v>7150</c:v>
                </c:pt>
                <c:pt idx="91">
                  <c:v>7150</c:v>
                </c:pt>
              </c:numCache>
            </c:numRef>
          </c:yVal>
          <c:smooth val="0"/>
          <c:extLst>
            <c:ext xmlns:c16="http://schemas.microsoft.com/office/drawing/2014/chart" uri="{C3380CC4-5D6E-409C-BE32-E72D297353CC}">
              <c16:uniqueId val="{00000004-2BA0-4773-891D-3B07FB1332B0}"/>
            </c:ext>
          </c:extLst>
        </c:ser>
        <c:dLbls>
          <c:showLegendKey val="0"/>
          <c:showVal val="0"/>
          <c:showCatName val="0"/>
          <c:showSerName val="0"/>
          <c:showPercent val="0"/>
          <c:showBubbleSize val="0"/>
        </c:dLbls>
        <c:axId val="166841264"/>
        <c:axId val="133867824"/>
      </c:scatterChart>
      <c:dateAx>
        <c:axId val="166841264"/>
        <c:scaling>
          <c:orientation val="minMax"/>
          <c:min val="4513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Date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824"/>
        <c:crosses val="autoZero"/>
        <c:auto val="1"/>
        <c:lblOffset val="100"/>
        <c:baseTimeUnit val="days"/>
        <c:majorUnit val="7"/>
      </c:dateAx>
      <c:valAx>
        <c:axId val="133867824"/>
        <c:scaling>
          <c:orientation val="minMax"/>
          <c:max val="11500"/>
          <c:min val="3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KES Flow (cfs)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264"/>
        <c:crosses val="autoZero"/>
        <c:crossBetween val="between"/>
        <c:majorUnit val="5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DE0EDA8-8E43-421F-A1C4-7AC017AFDEE2}">
  <sheetPr/>
  <sheetViews>
    <sheetView zoomScale="110"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86101E5-8622-458D-974C-33AA97EB7B99}">
  <sheetPr/>
  <sheetViews>
    <sheetView zoomScale="9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184150"/>
    <xdr:ext cx="8659091" cy="6286500"/>
    <xdr:graphicFrame macro="">
      <xdr:nvGraphicFramePr>
        <xdr:cNvPr id="2" name="Chart 1">
          <a:extLst>
            <a:ext uri="{FF2B5EF4-FFF2-40B4-BE49-F238E27FC236}">
              <a16:creationId xmlns:a16="http://schemas.microsoft.com/office/drawing/2014/main" id="{1E0F6788-D5EE-4B08-92C4-B8659C39B5C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52164" cy="6276109"/>
    <xdr:graphicFrame macro="">
      <xdr:nvGraphicFramePr>
        <xdr:cNvPr id="2" name="Chart 1">
          <a:extLst>
            <a:ext uri="{FF2B5EF4-FFF2-40B4-BE49-F238E27FC236}">
              <a16:creationId xmlns:a16="http://schemas.microsoft.com/office/drawing/2014/main" id="{324005C0-7310-94FC-59EE-6B5F3AD2226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400" cy="6290733"/>
    <xdr:graphicFrame macro="">
      <xdr:nvGraphicFramePr>
        <xdr:cNvPr id="2" name="Chart 1">
          <a:extLst>
            <a:ext uri="{FF2B5EF4-FFF2-40B4-BE49-F238E27FC236}">
              <a16:creationId xmlns:a16="http://schemas.microsoft.com/office/drawing/2014/main" id="{9285386C-74BC-48CD-B649-10F974EF185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AE272"/>
  <sheetViews>
    <sheetView tabSelected="1" zoomScale="120" zoomScaleNormal="120" workbookViewId="0">
      <pane xSplit="1" ySplit="2" topLeftCell="B249" activePane="bottomRight" state="frozen"/>
      <selection pane="topRight" activeCell="B1" sqref="B1"/>
      <selection pane="bottomLeft" activeCell="A2" sqref="A2"/>
      <selection pane="bottomRight" activeCell="O1" sqref="O1:R1048576"/>
    </sheetView>
  </sheetViews>
  <sheetFormatPr defaultColWidth="8.85546875" defaultRowHeight="15" x14ac:dyDescent="0.25"/>
  <cols>
    <col min="1" max="1" width="32.42578125" style="18" customWidth="1"/>
    <col min="2" max="2" width="9.7109375" style="18" customWidth="1"/>
    <col min="3" max="3" width="13.5703125" style="18" hidden="1" customWidth="1"/>
    <col min="4" max="5" width="14.5703125" style="18" customWidth="1"/>
    <col min="6" max="6" width="13.5703125" style="18" hidden="1" customWidth="1"/>
    <col min="7" max="7" width="5.85546875" style="18" hidden="1" customWidth="1"/>
    <col min="8" max="8" width="14.42578125" style="18" hidden="1" customWidth="1"/>
    <col min="9" max="9" width="18.42578125" style="18" hidden="1" customWidth="1"/>
    <col min="10" max="10" width="16.42578125" style="18" bestFit="1" customWidth="1"/>
    <col min="11" max="12" width="6.28515625" style="18" bestFit="1" customWidth="1"/>
    <col min="13" max="13" width="6.140625" style="18" bestFit="1" customWidth="1"/>
    <col min="14" max="14" width="6.42578125" style="18" bestFit="1" customWidth="1"/>
    <col min="15" max="15" width="6.5703125" style="18" customWidth="1"/>
    <col min="16" max="16" width="9.85546875" style="18" customWidth="1"/>
    <col min="17" max="17" width="7.5703125" style="18" customWidth="1"/>
    <col min="18" max="18" width="9.85546875" style="18" customWidth="1"/>
    <col min="19" max="21" width="6.42578125" bestFit="1" customWidth="1"/>
    <col min="22" max="22" width="6.42578125" style="18" bestFit="1" customWidth="1"/>
    <col min="23" max="23" width="7" style="18" bestFit="1" customWidth="1"/>
    <col min="24" max="24" width="14.85546875" style="18" bestFit="1" customWidth="1"/>
    <col min="25" max="26" width="8.7109375" style="18" customWidth="1"/>
    <col min="27" max="27" width="8.85546875" style="18"/>
    <col min="28" max="28" width="8.7109375" style="18" customWidth="1"/>
    <col min="29" max="29" width="9.85546875" style="18" bestFit="1" customWidth="1"/>
    <col min="32" max="16384" width="8.85546875" style="18"/>
  </cols>
  <sheetData>
    <row r="1" spans="1:29" ht="15.75" x14ac:dyDescent="0.25">
      <c r="A1" s="26" t="s">
        <v>0</v>
      </c>
      <c r="B1" s="27"/>
      <c r="S1" s="87"/>
      <c r="T1" s="87"/>
      <c r="U1" s="87"/>
    </row>
    <row r="2" spans="1:29" s="28" customFormat="1" ht="60" x14ac:dyDescent="0.25">
      <c r="A2" s="28" t="s">
        <v>1</v>
      </c>
      <c r="B2" s="66" t="s">
        <v>2</v>
      </c>
      <c r="C2" s="19" t="s">
        <v>3</v>
      </c>
      <c r="D2" s="61" t="s">
        <v>4</v>
      </c>
      <c r="E2" s="61" t="s">
        <v>5</v>
      </c>
      <c r="F2" s="19" t="s">
        <v>6</v>
      </c>
      <c r="G2" s="19" t="s">
        <v>7</v>
      </c>
      <c r="H2" s="19" t="s">
        <v>8</v>
      </c>
      <c r="I2" s="19" t="s">
        <v>9</v>
      </c>
      <c r="J2" s="61" t="s">
        <v>10</v>
      </c>
      <c r="K2" s="19" t="s">
        <v>11</v>
      </c>
      <c r="L2" s="19" t="s">
        <v>12</v>
      </c>
      <c r="M2" s="19" t="s">
        <v>13</v>
      </c>
      <c r="N2" s="28" t="s">
        <v>14</v>
      </c>
      <c r="O2" s="19" t="s">
        <v>15</v>
      </c>
      <c r="P2" s="19" t="s">
        <v>16</v>
      </c>
      <c r="Q2" s="19" t="s">
        <v>17</v>
      </c>
      <c r="R2" s="19" t="s">
        <v>18</v>
      </c>
      <c r="S2" s="62" t="s">
        <v>19</v>
      </c>
      <c r="T2" s="62" t="s">
        <v>20</v>
      </c>
      <c r="U2" s="62" t="s">
        <v>21</v>
      </c>
      <c r="V2" s="62" t="s">
        <v>22</v>
      </c>
      <c r="W2" s="62" t="s">
        <v>23</v>
      </c>
      <c r="X2" s="62" t="s">
        <v>24</v>
      </c>
      <c r="Y2" s="62" t="s">
        <v>25</v>
      </c>
      <c r="Z2" s="87" t="s">
        <v>26</v>
      </c>
      <c r="AA2" s="62" t="s">
        <v>27</v>
      </c>
      <c r="AC2" s="29" t="s">
        <v>28</v>
      </c>
    </row>
    <row r="3" spans="1:29" s="28" customFormat="1" x14ac:dyDescent="0.25">
      <c r="A3" s="41">
        <f t="shared" ref="A3:A32" si="0">A4-1</f>
        <v>45139</v>
      </c>
      <c r="B3" s="15">
        <v>10851</v>
      </c>
      <c r="C3" s="14">
        <v>9500</v>
      </c>
      <c r="D3" s="67">
        <v>10000</v>
      </c>
      <c r="E3" s="15">
        <v>10851</v>
      </c>
      <c r="F3" s="67">
        <v>9000</v>
      </c>
      <c r="G3" s="67">
        <v>9000</v>
      </c>
      <c r="H3" s="67">
        <v>10000</v>
      </c>
      <c r="I3" s="68">
        <v>10828.13</v>
      </c>
      <c r="J3" s="69">
        <v>10851</v>
      </c>
      <c r="K3" s="67">
        <v>9000</v>
      </c>
      <c r="L3" s="67">
        <v>9000</v>
      </c>
      <c r="M3" s="67">
        <v>9000</v>
      </c>
      <c r="N3" s="69">
        <v>10567</v>
      </c>
      <c r="O3" s="69">
        <v>10851</v>
      </c>
      <c r="P3" s="68">
        <v>10828.13</v>
      </c>
      <c r="Q3" s="69">
        <v>10851</v>
      </c>
      <c r="R3" s="70">
        <v>10851</v>
      </c>
      <c r="S3" s="70">
        <v>10851</v>
      </c>
      <c r="T3" s="70">
        <v>10851</v>
      </c>
      <c r="U3" s="69">
        <v>10851</v>
      </c>
      <c r="V3" s="87">
        <v>10851</v>
      </c>
      <c r="W3" s="87">
        <v>10851</v>
      </c>
      <c r="X3" s="87">
        <v>10851</v>
      </c>
      <c r="Y3" s="87">
        <v>10851</v>
      </c>
      <c r="Z3" s="87">
        <v>10851</v>
      </c>
      <c r="AA3" s="87">
        <v>10851</v>
      </c>
      <c r="AB3" s="87"/>
      <c r="AC3" s="29">
        <f t="shared" ref="AC3:AC66" ca="1" si="1">IF(TODAY()&gt;A3,0,10000000)</f>
        <v>0</v>
      </c>
    </row>
    <row r="4" spans="1:29" s="28" customFormat="1" x14ac:dyDescent="0.25">
      <c r="A4" s="41">
        <f t="shared" si="0"/>
        <v>45140</v>
      </c>
      <c r="B4" s="15">
        <v>10781</v>
      </c>
      <c r="C4" s="14">
        <f>C3</f>
        <v>9500</v>
      </c>
      <c r="D4" s="67">
        <f>D3</f>
        <v>10000</v>
      </c>
      <c r="E4" s="15">
        <v>10781</v>
      </c>
      <c r="F4" s="67">
        <f>F3</f>
        <v>9000</v>
      </c>
      <c r="G4" s="67">
        <v>9000</v>
      </c>
      <c r="H4" s="67">
        <f>H3</f>
        <v>10000</v>
      </c>
      <c r="I4" s="68">
        <v>10811.5</v>
      </c>
      <c r="J4" s="69">
        <v>10781</v>
      </c>
      <c r="K4" s="67">
        <v>9000</v>
      </c>
      <c r="L4" s="67">
        <v>9000</v>
      </c>
      <c r="M4" s="67">
        <v>9000</v>
      </c>
      <c r="N4" s="69">
        <v>10603</v>
      </c>
      <c r="O4" s="69">
        <v>10781</v>
      </c>
      <c r="P4" s="68">
        <v>10811.5</v>
      </c>
      <c r="Q4" s="69">
        <v>10781</v>
      </c>
      <c r="R4" s="70">
        <v>10781</v>
      </c>
      <c r="S4" s="70">
        <v>10781</v>
      </c>
      <c r="T4" s="70">
        <v>10781</v>
      </c>
      <c r="U4" s="69">
        <v>10781</v>
      </c>
      <c r="V4" s="87">
        <v>10781</v>
      </c>
      <c r="W4" s="87">
        <v>10781</v>
      </c>
      <c r="X4" s="87">
        <v>10781</v>
      </c>
      <c r="Y4" s="87">
        <v>10781</v>
      </c>
      <c r="Z4" s="87">
        <v>10781</v>
      </c>
      <c r="AA4" s="87">
        <v>10781</v>
      </c>
      <c r="AB4" s="87"/>
      <c r="AC4" s="29">
        <f t="shared" ca="1" si="1"/>
        <v>0</v>
      </c>
    </row>
    <row r="5" spans="1:29" s="28" customFormat="1" x14ac:dyDescent="0.25">
      <c r="A5" s="41">
        <f t="shared" si="0"/>
        <v>45141</v>
      </c>
      <c r="B5" s="15">
        <v>10567</v>
      </c>
      <c r="C5" s="14">
        <f t="shared" ref="C5:F33" si="2">C4</f>
        <v>9500</v>
      </c>
      <c r="D5" s="67">
        <f t="shared" ref="D5" si="3">D4</f>
        <v>10000</v>
      </c>
      <c r="E5" s="15">
        <v>10567</v>
      </c>
      <c r="F5" s="67">
        <f t="shared" si="2"/>
        <v>9000</v>
      </c>
      <c r="G5" s="67">
        <v>9000</v>
      </c>
      <c r="H5" s="67">
        <f t="shared" ref="H5:H33" si="4">H4</f>
        <v>10000</v>
      </c>
      <c r="I5" s="68">
        <v>10570.42</v>
      </c>
      <c r="J5" s="69">
        <v>10567</v>
      </c>
      <c r="K5" s="67">
        <v>9000</v>
      </c>
      <c r="L5" s="67">
        <v>9000</v>
      </c>
      <c r="M5" s="67">
        <v>9000</v>
      </c>
      <c r="N5" s="69">
        <v>10588</v>
      </c>
      <c r="O5" s="69">
        <v>10567</v>
      </c>
      <c r="P5" s="68">
        <v>10570.42</v>
      </c>
      <c r="Q5" s="69">
        <v>10567</v>
      </c>
      <c r="R5" s="70">
        <v>10567</v>
      </c>
      <c r="S5" s="70">
        <v>10567</v>
      </c>
      <c r="T5" s="70">
        <v>10567</v>
      </c>
      <c r="U5" s="69">
        <v>10567</v>
      </c>
      <c r="V5" s="87">
        <v>10567</v>
      </c>
      <c r="W5" s="87">
        <v>10567</v>
      </c>
      <c r="X5" s="87">
        <v>10567</v>
      </c>
      <c r="Y5" s="87">
        <v>10567</v>
      </c>
      <c r="Z5" s="87">
        <v>10567</v>
      </c>
      <c r="AA5" s="87">
        <v>10567</v>
      </c>
      <c r="AB5" s="87"/>
      <c r="AC5" s="29">
        <f t="shared" ca="1" si="1"/>
        <v>0</v>
      </c>
    </row>
    <row r="6" spans="1:29" s="28" customFormat="1" x14ac:dyDescent="0.25">
      <c r="A6" s="41">
        <f t="shared" si="0"/>
        <v>45142</v>
      </c>
      <c r="B6" s="15">
        <v>10603</v>
      </c>
      <c r="C6" s="14">
        <f t="shared" si="2"/>
        <v>9500</v>
      </c>
      <c r="D6" s="67">
        <f t="shared" ref="D6" si="5">D5</f>
        <v>10000</v>
      </c>
      <c r="E6" s="15">
        <v>10603</v>
      </c>
      <c r="F6" s="67">
        <f t="shared" si="2"/>
        <v>9000</v>
      </c>
      <c r="G6" s="67">
        <v>9000</v>
      </c>
      <c r="H6" s="67">
        <f t="shared" si="4"/>
        <v>10000</v>
      </c>
      <c r="I6" s="68">
        <v>10587.92</v>
      </c>
      <c r="J6" s="69">
        <v>10603</v>
      </c>
      <c r="K6" s="67">
        <v>9000</v>
      </c>
      <c r="L6" s="67">
        <v>9000</v>
      </c>
      <c r="M6" s="67">
        <v>9000</v>
      </c>
      <c r="N6" s="69">
        <v>10530</v>
      </c>
      <c r="O6" s="69">
        <v>10603</v>
      </c>
      <c r="P6" s="68">
        <v>10587.92</v>
      </c>
      <c r="Q6" s="69">
        <v>10603</v>
      </c>
      <c r="R6" s="70">
        <v>10603</v>
      </c>
      <c r="S6" s="70">
        <v>10603</v>
      </c>
      <c r="T6" s="70">
        <v>10603</v>
      </c>
      <c r="U6" s="69">
        <v>10603</v>
      </c>
      <c r="V6" s="87">
        <v>10603</v>
      </c>
      <c r="W6" s="87">
        <v>10603</v>
      </c>
      <c r="X6" s="87">
        <v>10603</v>
      </c>
      <c r="Y6" s="87">
        <v>10603</v>
      </c>
      <c r="Z6" s="87">
        <v>10603</v>
      </c>
      <c r="AA6" s="87">
        <v>10603</v>
      </c>
      <c r="AB6" s="87"/>
      <c r="AC6" s="29">
        <f t="shared" ca="1" si="1"/>
        <v>0</v>
      </c>
    </row>
    <row r="7" spans="1:29" s="28" customFormat="1" x14ac:dyDescent="0.25">
      <c r="A7" s="41">
        <f t="shared" si="0"/>
        <v>45143</v>
      </c>
      <c r="B7" s="15">
        <v>10588</v>
      </c>
      <c r="C7" s="14">
        <f t="shared" si="2"/>
        <v>9500</v>
      </c>
      <c r="D7" s="67">
        <f t="shared" ref="D7" si="6">D6</f>
        <v>10000</v>
      </c>
      <c r="E7" s="15">
        <v>10588</v>
      </c>
      <c r="F7" s="67">
        <f t="shared" si="2"/>
        <v>9000</v>
      </c>
      <c r="G7" s="67">
        <v>9000</v>
      </c>
      <c r="H7" s="67">
        <f t="shared" si="4"/>
        <v>10000</v>
      </c>
      <c r="I7" s="68">
        <v>10603.42</v>
      </c>
      <c r="J7" s="69">
        <v>10588</v>
      </c>
      <c r="K7" s="67">
        <v>9000</v>
      </c>
      <c r="L7" s="67">
        <v>9000</v>
      </c>
      <c r="M7" s="67">
        <v>9000</v>
      </c>
      <c r="N7" s="69">
        <v>10497</v>
      </c>
      <c r="O7" s="69">
        <v>10588</v>
      </c>
      <c r="P7" s="68">
        <v>10603.42</v>
      </c>
      <c r="Q7" s="69">
        <v>10588</v>
      </c>
      <c r="R7" s="70">
        <v>10588</v>
      </c>
      <c r="S7" s="70">
        <v>10588</v>
      </c>
      <c r="T7" s="70">
        <v>10588</v>
      </c>
      <c r="U7" s="69">
        <v>10588</v>
      </c>
      <c r="V7" s="87">
        <v>10588</v>
      </c>
      <c r="W7" s="87">
        <v>10588</v>
      </c>
      <c r="X7" s="87">
        <v>10588</v>
      </c>
      <c r="Y7" s="87">
        <v>10588</v>
      </c>
      <c r="Z7" s="87">
        <v>10588</v>
      </c>
      <c r="AA7" s="87">
        <v>10588</v>
      </c>
      <c r="AB7" s="87"/>
      <c r="AC7" s="29">
        <f t="shared" ca="1" si="1"/>
        <v>0</v>
      </c>
    </row>
    <row r="8" spans="1:29" s="28" customFormat="1" x14ac:dyDescent="0.25">
      <c r="A8" s="41">
        <f t="shared" si="0"/>
        <v>45144</v>
      </c>
      <c r="B8" s="15">
        <v>10530</v>
      </c>
      <c r="C8" s="14">
        <f t="shared" si="2"/>
        <v>9500</v>
      </c>
      <c r="D8" s="67">
        <f t="shared" ref="D8" si="7">D7</f>
        <v>10000</v>
      </c>
      <c r="E8" s="15">
        <v>10530</v>
      </c>
      <c r="F8" s="67">
        <f t="shared" si="2"/>
        <v>9000</v>
      </c>
      <c r="G8" s="67">
        <v>9000</v>
      </c>
      <c r="H8" s="67">
        <f t="shared" si="4"/>
        <v>10000</v>
      </c>
      <c r="I8" s="68">
        <v>10526.21</v>
      </c>
      <c r="J8" s="69">
        <v>10530</v>
      </c>
      <c r="K8" s="67">
        <v>9000</v>
      </c>
      <c r="L8" s="67">
        <v>9000</v>
      </c>
      <c r="M8" s="67">
        <v>9000</v>
      </c>
      <c r="N8" s="69">
        <v>10450</v>
      </c>
      <c r="O8" s="69">
        <v>10530</v>
      </c>
      <c r="P8" s="68">
        <v>10526.21</v>
      </c>
      <c r="Q8" s="69">
        <v>10530</v>
      </c>
      <c r="R8" s="70">
        <v>10530</v>
      </c>
      <c r="S8" s="70">
        <v>10530</v>
      </c>
      <c r="T8" s="70">
        <v>10530</v>
      </c>
      <c r="U8" s="69">
        <v>10530</v>
      </c>
      <c r="V8" s="87">
        <v>10530</v>
      </c>
      <c r="W8" s="87">
        <v>10530</v>
      </c>
      <c r="X8" s="87">
        <v>10530</v>
      </c>
      <c r="Y8" s="87">
        <v>10530</v>
      </c>
      <c r="Z8" s="87">
        <v>10530</v>
      </c>
      <c r="AA8" s="87">
        <v>10530</v>
      </c>
      <c r="AB8" s="87"/>
      <c r="AC8" s="29">
        <f t="shared" ca="1" si="1"/>
        <v>0</v>
      </c>
    </row>
    <row r="9" spans="1:29" s="28" customFormat="1" x14ac:dyDescent="0.25">
      <c r="A9" s="41">
        <f t="shared" si="0"/>
        <v>45145</v>
      </c>
      <c r="B9" s="15">
        <v>10497</v>
      </c>
      <c r="C9" s="14">
        <f t="shared" si="2"/>
        <v>9500</v>
      </c>
      <c r="D9" s="67">
        <f t="shared" ref="D9" si="8">D8</f>
        <v>10000</v>
      </c>
      <c r="E9" s="15">
        <v>10497</v>
      </c>
      <c r="F9" s="67">
        <f t="shared" si="2"/>
        <v>9000</v>
      </c>
      <c r="G9" s="67">
        <v>9000</v>
      </c>
      <c r="H9" s="67">
        <f t="shared" si="4"/>
        <v>10000</v>
      </c>
      <c r="I9" s="68">
        <v>10503.17</v>
      </c>
      <c r="J9" s="69">
        <v>10497</v>
      </c>
      <c r="K9" s="67">
        <v>9000</v>
      </c>
      <c r="L9" s="67">
        <v>9000</v>
      </c>
      <c r="M9" s="67">
        <v>9000</v>
      </c>
      <c r="N9" s="69">
        <v>10492</v>
      </c>
      <c r="O9" s="69">
        <v>10497</v>
      </c>
      <c r="P9" s="68">
        <v>10503.17</v>
      </c>
      <c r="Q9" s="69">
        <v>10497</v>
      </c>
      <c r="R9" s="70">
        <v>10497</v>
      </c>
      <c r="S9" s="70">
        <v>10497</v>
      </c>
      <c r="T9" s="70">
        <v>10497</v>
      </c>
      <c r="U9" s="69">
        <v>10497</v>
      </c>
      <c r="V9" s="87">
        <v>10497</v>
      </c>
      <c r="W9" s="87">
        <v>10497</v>
      </c>
      <c r="X9" s="87">
        <v>10497</v>
      </c>
      <c r="Y9" s="87">
        <v>10497</v>
      </c>
      <c r="Z9" s="87">
        <v>10497</v>
      </c>
      <c r="AA9" s="87">
        <v>10497</v>
      </c>
      <c r="AB9" s="87"/>
      <c r="AC9" s="29">
        <f t="shared" ca="1" si="1"/>
        <v>0</v>
      </c>
    </row>
    <row r="10" spans="1:29" s="28" customFormat="1" x14ac:dyDescent="0.25">
      <c r="A10" s="41">
        <f t="shared" si="0"/>
        <v>45146</v>
      </c>
      <c r="B10" s="15">
        <v>10450</v>
      </c>
      <c r="C10" s="14">
        <f t="shared" si="2"/>
        <v>9500</v>
      </c>
      <c r="D10" s="67">
        <f t="shared" ref="D10" si="9">D9</f>
        <v>10000</v>
      </c>
      <c r="E10" s="15">
        <v>10450</v>
      </c>
      <c r="F10" s="67">
        <f t="shared" si="2"/>
        <v>9000</v>
      </c>
      <c r="G10" s="67">
        <v>9000</v>
      </c>
      <c r="H10" s="67">
        <f t="shared" si="4"/>
        <v>10000</v>
      </c>
      <c r="I10" s="68">
        <v>10448.540000000001</v>
      </c>
      <c r="J10" s="69">
        <v>10450</v>
      </c>
      <c r="K10" s="67">
        <v>9000</v>
      </c>
      <c r="L10" s="67">
        <v>9000</v>
      </c>
      <c r="M10" s="67">
        <v>9000</v>
      </c>
      <c r="N10" s="69">
        <v>10284</v>
      </c>
      <c r="O10" s="69">
        <v>10450</v>
      </c>
      <c r="P10" s="68">
        <v>10448.540000000001</v>
      </c>
      <c r="Q10" s="69">
        <v>10450</v>
      </c>
      <c r="R10" s="70">
        <v>10450</v>
      </c>
      <c r="S10" s="70">
        <v>10450</v>
      </c>
      <c r="T10" s="70">
        <v>10450</v>
      </c>
      <c r="U10" s="69">
        <v>10450</v>
      </c>
      <c r="V10" s="87">
        <v>10450</v>
      </c>
      <c r="W10" s="87">
        <v>10450</v>
      </c>
      <c r="X10" s="87">
        <v>10450</v>
      </c>
      <c r="Y10" s="87">
        <v>10450</v>
      </c>
      <c r="Z10" s="87">
        <v>10450</v>
      </c>
      <c r="AA10" s="87">
        <v>10450</v>
      </c>
      <c r="AB10" s="87"/>
      <c r="AC10" s="29">
        <f t="shared" ca="1" si="1"/>
        <v>0</v>
      </c>
    </row>
    <row r="11" spans="1:29" s="28" customFormat="1" x14ac:dyDescent="0.25">
      <c r="A11" s="41">
        <f t="shared" si="0"/>
        <v>45147</v>
      </c>
      <c r="B11" s="15">
        <v>10492</v>
      </c>
      <c r="C11" s="14">
        <f t="shared" si="2"/>
        <v>9500</v>
      </c>
      <c r="D11" s="67">
        <f t="shared" ref="D11" si="10">D10</f>
        <v>10000</v>
      </c>
      <c r="E11" s="15">
        <v>10492</v>
      </c>
      <c r="F11" s="67">
        <f t="shared" si="2"/>
        <v>9000</v>
      </c>
      <c r="G11" s="67">
        <v>9000</v>
      </c>
      <c r="H11" s="67">
        <f t="shared" si="4"/>
        <v>10000</v>
      </c>
      <c r="I11" s="68">
        <v>10490.46</v>
      </c>
      <c r="J11" s="69">
        <v>10492</v>
      </c>
      <c r="K11" s="67">
        <v>9000</v>
      </c>
      <c r="L11" s="67">
        <v>9000</v>
      </c>
      <c r="M11" s="67">
        <v>9000</v>
      </c>
      <c r="N11" s="69">
        <v>10242</v>
      </c>
      <c r="O11" s="69">
        <v>10492</v>
      </c>
      <c r="P11" s="68">
        <v>10490.46</v>
      </c>
      <c r="Q11" s="69">
        <v>10492</v>
      </c>
      <c r="R11" s="70">
        <v>10492</v>
      </c>
      <c r="S11" s="70">
        <v>10492</v>
      </c>
      <c r="T11" s="70">
        <v>10492</v>
      </c>
      <c r="U11" s="69">
        <v>10492</v>
      </c>
      <c r="V11" s="87">
        <v>10492</v>
      </c>
      <c r="W11" s="87">
        <v>10492</v>
      </c>
      <c r="X11" s="87">
        <v>10492</v>
      </c>
      <c r="Y11" s="87">
        <v>10492</v>
      </c>
      <c r="Z11" s="87">
        <v>10492</v>
      </c>
      <c r="AA11" s="87">
        <v>10492</v>
      </c>
      <c r="AB11" s="87"/>
      <c r="AC11" s="29">
        <f t="shared" ca="1" si="1"/>
        <v>0</v>
      </c>
    </row>
    <row r="12" spans="1:29" s="28" customFormat="1" x14ac:dyDescent="0.25">
      <c r="A12" s="41">
        <f t="shared" si="0"/>
        <v>45148</v>
      </c>
      <c r="B12" s="15">
        <v>10284</v>
      </c>
      <c r="C12" s="14">
        <f t="shared" si="2"/>
        <v>9500</v>
      </c>
      <c r="D12" s="67">
        <f t="shared" ref="D12" si="11">D11</f>
        <v>10000</v>
      </c>
      <c r="E12" s="15">
        <v>10284</v>
      </c>
      <c r="F12" s="67">
        <f t="shared" si="2"/>
        <v>9000</v>
      </c>
      <c r="G12" s="67">
        <v>9000</v>
      </c>
      <c r="H12" s="67">
        <f t="shared" si="4"/>
        <v>10000</v>
      </c>
      <c r="I12" s="68">
        <v>10286.08</v>
      </c>
      <c r="J12" s="69">
        <v>10284</v>
      </c>
      <c r="K12" s="67">
        <v>9000</v>
      </c>
      <c r="L12" s="67">
        <v>9000</v>
      </c>
      <c r="M12" s="67">
        <v>9000</v>
      </c>
      <c r="N12" s="69">
        <v>10243</v>
      </c>
      <c r="O12" s="69">
        <v>10284</v>
      </c>
      <c r="P12" s="68">
        <v>10286.08</v>
      </c>
      <c r="Q12" s="69">
        <v>10284</v>
      </c>
      <c r="R12" s="70">
        <v>10284</v>
      </c>
      <c r="S12" s="70">
        <v>10284</v>
      </c>
      <c r="T12" s="70">
        <v>10284</v>
      </c>
      <c r="U12" s="69">
        <v>10284</v>
      </c>
      <c r="V12" s="87">
        <v>10284</v>
      </c>
      <c r="W12" s="87">
        <v>10284</v>
      </c>
      <c r="X12" s="87">
        <v>10284</v>
      </c>
      <c r="Y12" s="87">
        <v>10284</v>
      </c>
      <c r="Z12" s="87">
        <v>10284</v>
      </c>
      <c r="AA12" s="87">
        <v>10284</v>
      </c>
      <c r="AB12" s="87"/>
      <c r="AC12" s="29">
        <f t="shared" ca="1" si="1"/>
        <v>0</v>
      </c>
    </row>
    <row r="13" spans="1:29" s="28" customFormat="1" x14ac:dyDescent="0.25">
      <c r="A13" s="41">
        <f t="shared" si="0"/>
        <v>45149</v>
      </c>
      <c r="B13" s="15">
        <v>10242</v>
      </c>
      <c r="C13" s="14">
        <f t="shared" si="2"/>
        <v>9500</v>
      </c>
      <c r="D13" s="67">
        <f t="shared" ref="D13" si="12">D12</f>
        <v>10000</v>
      </c>
      <c r="E13" s="15">
        <v>10242</v>
      </c>
      <c r="F13" s="67">
        <f t="shared" si="2"/>
        <v>9000</v>
      </c>
      <c r="G13" s="67">
        <v>9000</v>
      </c>
      <c r="H13" s="67">
        <f t="shared" si="4"/>
        <v>10000</v>
      </c>
      <c r="I13" s="68">
        <v>10252.709999999999</v>
      </c>
      <c r="J13" s="69">
        <v>10242</v>
      </c>
      <c r="K13" s="67">
        <v>9000</v>
      </c>
      <c r="L13" s="67">
        <v>9000</v>
      </c>
      <c r="M13" s="67">
        <v>9000</v>
      </c>
      <c r="N13" s="69">
        <v>10241</v>
      </c>
      <c r="O13" s="69">
        <v>10242</v>
      </c>
      <c r="P13" s="68">
        <v>10252.709999999999</v>
      </c>
      <c r="Q13" s="69">
        <v>10242</v>
      </c>
      <c r="R13" s="70">
        <v>10242</v>
      </c>
      <c r="S13" s="70">
        <v>10242</v>
      </c>
      <c r="T13" s="70">
        <v>10242</v>
      </c>
      <c r="U13" s="69">
        <v>10242</v>
      </c>
      <c r="V13" s="87">
        <v>10242</v>
      </c>
      <c r="W13" s="87">
        <v>10242</v>
      </c>
      <c r="X13" s="87">
        <v>10242</v>
      </c>
      <c r="Y13" s="87">
        <v>10242</v>
      </c>
      <c r="Z13" s="87">
        <v>10242</v>
      </c>
      <c r="AA13" s="87">
        <v>10242</v>
      </c>
      <c r="AB13" s="87"/>
      <c r="AC13" s="29">
        <f t="shared" ca="1" si="1"/>
        <v>0</v>
      </c>
    </row>
    <row r="14" spans="1:29" s="28" customFormat="1" x14ac:dyDescent="0.25">
      <c r="A14" s="41">
        <f t="shared" si="0"/>
        <v>45150</v>
      </c>
      <c r="B14" s="15">
        <v>10243</v>
      </c>
      <c r="C14" s="14">
        <f t="shared" si="2"/>
        <v>9500</v>
      </c>
      <c r="D14" s="67">
        <f t="shared" ref="D14" si="13">D13</f>
        <v>10000</v>
      </c>
      <c r="E14" s="15">
        <v>10243</v>
      </c>
      <c r="F14" s="67">
        <f t="shared" si="2"/>
        <v>9000</v>
      </c>
      <c r="G14" s="67">
        <v>9000</v>
      </c>
      <c r="H14" s="67">
        <f t="shared" si="4"/>
        <v>10000</v>
      </c>
      <c r="I14" s="68">
        <v>10241.58</v>
      </c>
      <c r="J14" s="69">
        <v>10243</v>
      </c>
      <c r="K14" s="67">
        <v>9000</v>
      </c>
      <c r="L14" s="67">
        <v>9000</v>
      </c>
      <c r="M14" s="67">
        <v>9000</v>
      </c>
      <c r="N14" s="69">
        <v>10240</v>
      </c>
      <c r="O14" s="69">
        <v>10243</v>
      </c>
      <c r="P14" s="68">
        <v>10241.58</v>
      </c>
      <c r="Q14" s="69">
        <v>10243</v>
      </c>
      <c r="R14" s="70">
        <v>10243</v>
      </c>
      <c r="S14" s="70">
        <v>10243</v>
      </c>
      <c r="T14" s="70">
        <v>10243</v>
      </c>
      <c r="U14" s="69">
        <v>10243</v>
      </c>
      <c r="V14" s="87">
        <v>10243</v>
      </c>
      <c r="W14" s="87">
        <v>10243</v>
      </c>
      <c r="X14" s="87">
        <v>10243</v>
      </c>
      <c r="Y14" s="87">
        <v>10243</v>
      </c>
      <c r="Z14" s="87">
        <v>10243</v>
      </c>
      <c r="AA14" s="87">
        <v>10243</v>
      </c>
      <c r="AB14" s="87"/>
      <c r="AC14" s="29">
        <f t="shared" ca="1" si="1"/>
        <v>0</v>
      </c>
    </row>
    <row r="15" spans="1:29" s="28" customFormat="1" x14ac:dyDescent="0.25">
      <c r="A15" s="41">
        <f t="shared" si="0"/>
        <v>45151</v>
      </c>
      <c r="B15" s="15">
        <v>10241</v>
      </c>
      <c r="C15" s="14">
        <f t="shared" si="2"/>
        <v>9500</v>
      </c>
      <c r="D15" s="67">
        <f t="shared" ref="D15" si="14">D14</f>
        <v>10000</v>
      </c>
      <c r="E15" s="15">
        <v>10241</v>
      </c>
      <c r="F15" s="67">
        <f t="shared" si="2"/>
        <v>9000</v>
      </c>
      <c r="G15" s="67">
        <v>9000</v>
      </c>
      <c r="H15" s="67">
        <f t="shared" si="4"/>
        <v>10000</v>
      </c>
      <c r="I15" s="68">
        <v>10242.42</v>
      </c>
      <c r="J15" s="69">
        <v>10241</v>
      </c>
      <c r="K15" s="67">
        <v>9000</v>
      </c>
      <c r="L15" s="67">
        <v>9000</v>
      </c>
      <c r="M15" s="67">
        <v>9000</v>
      </c>
      <c r="N15" s="69">
        <v>10236</v>
      </c>
      <c r="O15" s="69">
        <v>10241</v>
      </c>
      <c r="P15" s="68">
        <v>10242.42</v>
      </c>
      <c r="Q15" s="69">
        <v>10241</v>
      </c>
      <c r="R15" s="70">
        <v>10241</v>
      </c>
      <c r="S15" s="70">
        <v>10241</v>
      </c>
      <c r="T15" s="70">
        <v>10241</v>
      </c>
      <c r="U15" s="69">
        <v>10241</v>
      </c>
      <c r="V15" s="87">
        <v>10241</v>
      </c>
      <c r="W15" s="87">
        <v>10241</v>
      </c>
      <c r="X15" s="87">
        <v>10241</v>
      </c>
      <c r="Y15" s="87">
        <v>10241</v>
      </c>
      <c r="Z15" s="87">
        <v>10241</v>
      </c>
      <c r="AA15" s="87">
        <v>10241</v>
      </c>
      <c r="AB15" s="87"/>
      <c r="AC15" s="29">
        <f t="shared" ca="1" si="1"/>
        <v>0</v>
      </c>
    </row>
    <row r="16" spans="1:29" s="28" customFormat="1" x14ac:dyDescent="0.25">
      <c r="A16" s="41">
        <f t="shared" si="0"/>
        <v>45152</v>
      </c>
      <c r="B16" s="15">
        <v>10240</v>
      </c>
      <c r="C16" s="14">
        <f t="shared" si="2"/>
        <v>9500</v>
      </c>
      <c r="D16" s="67">
        <f t="shared" ref="D16" si="15">D15</f>
        <v>10000</v>
      </c>
      <c r="E16" s="15">
        <v>10240</v>
      </c>
      <c r="F16" s="67">
        <f t="shared" si="2"/>
        <v>9000</v>
      </c>
      <c r="G16" s="67">
        <v>9000</v>
      </c>
      <c r="H16" s="67">
        <f t="shared" si="4"/>
        <v>10000</v>
      </c>
      <c r="I16" s="68">
        <v>10239.540000000001</v>
      </c>
      <c r="J16" s="69">
        <v>10240</v>
      </c>
      <c r="K16" s="67">
        <v>9000</v>
      </c>
      <c r="L16" s="67">
        <v>9000</v>
      </c>
      <c r="M16" s="67">
        <v>9000</v>
      </c>
      <c r="N16" s="69">
        <v>10054</v>
      </c>
      <c r="O16" s="69">
        <v>10240</v>
      </c>
      <c r="P16" s="68">
        <v>10239.540000000001</v>
      </c>
      <c r="Q16" s="69">
        <v>10240</v>
      </c>
      <c r="R16" s="70">
        <v>10240</v>
      </c>
      <c r="S16" s="70">
        <v>10240</v>
      </c>
      <c r="T16" s="70">
        <v>10240</v>
      </c>
      <c r="U16" s="69">
        <v>10240</v>
      </c>
      <c r="V16" s="87">
        <v>10240</v>
      </c>
      <c r="W16" s="87">
        <v>10240</v>
      </c>
      <c r="X16" s="87">
        <v>10240</v>
      </c>
      <c r="Y16" s="87">
        <v>10240</v>
      </c>
      <c r="Z16" s="87">
        <v>10240</v>
      </c>
      <c r="AA16" s="87">
        <v>10240</v>
      </c>
      <c r="AB16" s="87"/>
      <c r="AC16" s="29">
        <f t="shared" ca="1" si="1"/>
        <v>0</v>
      </c>
    </row>
    <row r="17" spans="1:29" s="28" customFormat="1" x14ac:dyDescent="0.25">
      <c r="A17" s="41">
        <f t="shared" si="0"/>
        <v>45153</v>
      </c>
      <c r="B17" s="54">
        <v>10236</v>
      </c>
      <c r="C17" s="14">
        <f t="shared" si="2"/>
        <v>9500</v>
      </c>
      <c r="D17" s="67">
        <f t="shared" ref="D17" si="16">D16</f>
        <v>10000</v>
      </c>
      <c r="E17" s="54">
        <v>10236</v>
      </c>
      <c r="F17" s="67">
        <f t="shared" si="2"/>
        <v>9000</v>
      </c>
      <c r="G17" s="67">
        <v>9000</v>
      </c>
      <c r="H17" s="67">
        <f t="shared" si="4"/>
        <v>10000</v>
      </c>
      <c r="I17" s="68">
        <v>10234.290000000001</v>
      </c>
      <c r="J17" s="71">
        <v>10236</v>
      </c>
      <c r="K17" s="67">
        <v>9000</v>
      </c>
      <c r="L17" s="67">
        <v>9000</v>
      </c>
      <c r="M17" s="67">
        <v>9000</v>
      </c>
      <c r="N17" s="69">
        <v>10000</v>
      </c>
      <c r="O17" s="69">
        <v>10236</v>
      </c>
      <c r="P17" s="68">
        <v>10234.290000000001</v>
      </c>
      <c r="Q17" s="69">
        <v>10236</v>
      </c>
      <c r="R17" s="70">
        <v>10236</v>
      </c>
      <c r="S17" s="70">
        <v>10236</v>
      </c>
      <c r="T17" s="70">
        <v>10236</v>
      </c>
      <c r="U17" s="71">
        <v>10236</v>
      </c>
      <c r="V17" s="87">
        <v>10236</v>
      </c>
      <c r="W17" s="87">
        <v>10236</v>
      </c>
      <c r="X17" s="87">
        <v>10236</v>
      </c>
      <c r="Y17" s="87">
        <v>10236</v>
      </c>
      <c r="Z17" s="87">
        <v>10236</v>
      </c>
      <c r="AA17" s="87">
        <v>10236</v>
      </c>
      <c r="AB17" s="87"/>
      <c r="AC17" s="29">
        <f t="shared" ca="1" si="1"/>
        <v>0</v>
      </c>
    </row>
    <row r="18" spans="1:29" s="28" customFormat="1" x14ac:dyDescent="0.25">
      <c r="A18" s="41">
        <f t="shared" si="0"/>
        <v>45154</v>
      </c>
      <c r="B18" s="54">
        <v>10054</v>
      </c>
      <c r="C18" s="14">
        <f t="shared" si="2"/>
        <v>9500</v>
      </c>
      <c r="D18" s="67">
        <f t="shared" ref="D18" si="17">D17</f>
        <v>10000</v>
      </c>
      <c r="E18" s="54">
        <v>10054</v>
      </c>
      <c r="F18" s="67">
        <f t="shared" si="2"/>
        <v>9000</v>
      </c>
      <c r="G18" s="67">
        <v>9000</v>
      </c>
      <c r="H18" s="67">
        <f t="shared" si="4"/>
        <v>10000</v>
      </c>
      <c r="I18" s="68">
        <v>10058.540000000001</v>
      </c>
      <c r="J18" s="71">
        <v>10054</v>
      </c>
      <c r="K18" s="67">
        <v>9000</v>
      </c>
      <c r="L18" s="67">
        <v>9000</v>
      </c>
      <c r="M18" s="67">
        <v>9000</v>
      </c>
      <c r="N18" s="69">
        <f t="shared" ref="N18:O25" si="18">N17</f>
        <v>10000</v>
      </c>
      <c r="O18" s="69">
        <v>10054</v>
      </c>
      <c r="P18" s="68">
        <v>10058.540000000001</v>
      </c>
      <c r="Q18" s="69">
        <v>10054</v>
      </c>
      <c r="R18" s="70">
        <v>10054</v>
      </c>
      <c r="S18" s="70">
        <v>10054</v>
      </c>
      <c r="T18" s="70">
        <v>10054</v>
      </c>
      <c r="U18" s="71">
        <v>10054</v>
      </c>
      <c r="V18" s="87">
        <v>10054</v>
      </c>
      <c r="W18" s="87">
        <v>10054</v>
      </c>
      <c r="X18" s="87">
        <v>10054</v>
      </c>
      <c r="Y18" s="87">
        <v>10054</v>
      </c>
      <c r="Z18" s="87">
        <v>10054</v>
      </c>
      <c r="AA18" s="87">
        <v>10054</v>
      </c>
      <c r="AB18" s="87"/>
      <c r="AC18" s="29">
        <f t="shared" ca="1" si="1"/>
        <v>0</v>
      </c>
    </row>
    <row r="19" spans="1:29" s="28" customFormat="1" x14ac:dyDescent="0.25">
      <c r="A19" s="41">
        <f t="shared" si="0"/>
        <v>45155</v>
      </c>
      <c r="B19" s="54">
        <v>10012</v>
      </c>
      <c r="C19" s="14">
        <f t="shared" si="2"/>
        <v>9500</v>
      </c>
      <c r="D19" s="67">
        <f t="shared" ref="D19" si="19">D18</f>
        <v>10000</v>
      </c>
      <c r="E19" s="54">
        <v>10012</v>
      </c>
      <c r="F19" s="67">
        <f t="shared" si="2"/>
        <v>9000</v>
      </c>
      <c r="G19" s="67">
        <v>9000</v>
      </c>
      <c r="H19" s="67">
        <f t="shared" si="4"/>
        <v>10000</v>
      </c>
      <c r="I19" s="68">
        <v>10018.67</v>
      </c>
      <c r="J19" s="71">
        <v>10012</v>
      </c>
      <c r="K19" s="67">
        <v>9000</v>
      </c>
      <c r="L19" s="67">
        <v>9000</v>
      </c>
      <c r="M19" s="67">
        <v>9000</v>
      </c>
      <c r="N19" s="69">
        <v>9750</v>
      </c>
      <c r="O19" s="69">
        <v>10000</v>
      </c>
      <c r="P19" s="68">
        <v>10018.67</v>
      </c>
      <c r="Q19" s="72">
        <v>10000</v>
      </c>
      <c r="R19" s="70">
        <v>10000</v>
      </c>
      <c r="S19" s="70">
        <v>10000</v>
      </c>
      <c r="T19" s="70">
        <v>10000</v>
      </c>
      <c r="U19" s="71">
        <v>10012</v>
      </c>
      <c r="V19" s="87">
        <v>10012</v>
      </c>
      <c r="W19" s="87">
        <v>10012</v>
      </c>
      <c r="X19" s="87">
        <v>10012</v>
      </c>
      <c r="Y19" s="87">
        <v>10012</v>
      </c>
      <c r="Z19" s="87">
        <v>10012</v>
      </c>
      <c r="AA19" s="87">
        <v>10012</v>
      </c>
      <c r="AB19" s="87"/>
      <c r="AC19" s="29">
        <f t="shared" ca="1" si="1"/>
        <v>0</v>
      </c>
    </row>
    <row r="20" spans="1:29" s="28" customFormat="1" x14ac:dyDescent="0.25">
      <c r="A20" s="41">
        <f t="shared" si="0"/>
        <v>45156</v>
      </c>
      <c r="B20" s="54">
        <v>9944</v>
      </c>
      <c r="C20" s="14">
        <f t="shared" si="2"/>
        <v>9500</v>
      </c>
      <c r="D20" s="67">
        <f t="shared" ref="D20" si="20">D19</f>
        <v>10000</v>
      </c>
      <c r="E20" s="54">
        <v>9944</v>
      </c>
      <c r="F20" s="67">
        <f t="shared" si="2"/>
        <v>9000</v>
      </c>
      <c r="G20" s="67">
        <v>9000</v>
      </c>
      <c r="H20" s="67">
        <f t="shared" si="4"/>
        <v>10000</v>
      </c>
      <c r="I20" s="68">
        <v>9946.92</v>
      </c>
      <c r="J20" s="71">
        <v>9944</v>
      </c>
      <c r="K20" s="67">
        <v>9000</v>
      </c>
      <c r="L20" s="67">
        <v>9000</v>
      </c>
      <c r="M20" s="67">
        <v>9000</v>
      </c>
      <c r="N20" s="69">
        <f t="shared" si="18"/>
        <v>9750</v>
      </c>
      <c r="O20" s="69">
        <f t="shared" si="18"/>
        <v>10000</v>
      </c>
      <c r="P20" s="68">
        <v>9946.92</v>
      </c>
      <c r="Q20" s="72">
        <f t="shared" ref="Q20:Q24" si="21">Q19</f>
        <v>10000</v>
      </c>
      <c r="R20" s="70">
        <v>10000</v>
      </c>
      <c r="S20" s="70">
        <v>10000</v>
      </c>
      <c r="T20" s="70">
        <v>10000</v>
      </c>
      <c r="U20" s="71">
        <v>9944</v>
      </c>
      <c r="V20" s="87">
        <v>9944</v>
      </c>
      <c r="W20" s="87">
        <v>9944</v>
      </c>
      <c r="X20" s="87">
        <v>9944</v>
      </c>
      <c r="Y20" s="87">
        <v>9944</v>
      </c>
      <c r="Z20" s="87">
        <v>9944</v>
      </c>
      <c r="AA20" s="87">
        <v>9944</v>
      </c>
      <c r="AB20" s="87"/>
      <c r="AC20" s="29">
        <f t="shared" ca="1" si="1"/>
        <v>0</v>
      </c>
    </row>
    <row r="21" spans="1:29" s="28" customFormat="1" x14ac:dyDescent="0.25">
      <c r="A21" s="41">
        <f t="shared" si="0"/>
        <v>45157</v>
      </c>
      <c r="B21" s="54">
        <v>9563</v>
      </c>
      <c r="C21" s="14">
        <f t="shared" si="2"/>
        <v>9500</v>
      </c>
      <c r="D21" s="67">
        <f t="shared" ref="D21" si="22">D20</f>
        <v>10000</v>
      </c>
      <c r="E21" s="54">
        <v>9563</v>
      </c>
      <c r="F21" s="67">
        <f t="shared" si="2"/>
        <v>9000</v>
      </c>
      <c r="G21" s="67">
        <v>9000</v>
      </c>
      <c r="H21" s="67">
        <f t="shared" si="4"/>
        <v>10000</v>
      </c>
      <c r="I21" s="68">
        <v>9574.3799999999992</v>
      </c>
      <c r="J21" s="71">
        <v>9563</v>
      </c>
      <c r="K21" s="67">
        <v>9000</v>
      </c>
      <c r="L21" s="67">
        <v>9000</v>
      </c>
      <c r="M21" s="67">
        <v>9000</v>
      </c>
      <c r="N21" s="69">
        <f t="shared" si="18"/>
        <v>9750</v>
      </c>
      <c r="O21" s="69">
        <v>9750</v>
      </c>
      <c r="P21" s="68">
        <v>9574.3799999999992</v>
      </c>
      <c r="Q21" s="72">
        <v>9750</v>
      </c>
      <c r="R21" s="70">
        <v>9750</v>
      </c>
      <c r="S21" s="70">
        <v>9750</v>
      </c>
      <c r="T21" s="70">
        <v>9750</v>
      </c>
      <c r="U21" s="71">
        <v>9563</v>
      </c>
      <c r="V21" s="87">
        <v>9563</v>
      </c>
      <c r="W21" s="87">
        <v>9563</v>
      </c>
      <c r="X21" s="87">
        <v>9563</v>
      </c>
      <c r="Y21" s="87">
        <v>9563</v>
      </c>
      <c r="Z21" s="87">
        <v>9563</v>
      </c>
      <c r="AA21" s="87">
        <v>9563</v>
      </c>
      <c r="AB21" s="87"/>
      <c r="AC21" s="29">
        <f t="shared" ca="1" si="1"/>
        <v>0</v>
      </c>
    </row>
    <row r="22" spans="1:29" s="28" customFormat="1" x14ac:dyDescent="0.25">
      <c r="A22" s="41">
        <f t="shared" si="0"/>
        <v>45158</v>
      </c>
      <c r="B22" s="54">
        <v>9644</v>
      </c>
      <c r="C22" s="14">
        <f t="shared" si="2"/>
        <v>9500</v>
      </c>
      <c r="D22" s="67">
        <f t="shared" ref="D22" si="23">D21</f>
        <v>10000</v>
      </c>
      <c r="E22" s="54">
        <v>9644</v>
      </c>
      <c r="F22" s="67">
        <f t="shared" si="2"/>
        <v>9000</v>
      </c>
      <c r="G22" s="67">
        <v>9000</v>
      </c>
      <c r="H22" s="67">
        <f t="shared" si="4"/>
        <v>10000</v>
      </c>
      <c r="I22" s="68">
        <v>9644.7900000000009</v>
      </c>
      <c r="J22" s="71">
        <v>9644</v>
      </c>
      <c r="K22" s="67">
        <v>9000</v>
      </c>
      <c r="L22" s="67">
        <v>9000</v>
      </c>
      <c r="M22" s="67">
        <v>9000</v>
      </c>
      <c r="N22" s="69">
        <f t="shared" si="18"/>
        <v>9750</v>
      </c>
      <c r="O22" s="69">
        <f t="shared" si="18"/>
        <v>9750</v>
      </c>
      <c r="P22" s="68">
        <v>9644.7900000000009</v>
      </c>
      <c r="Q22" s="72">
        <f t="shared" si="21"/>
        <v>9750</v>
      </c>
      <c r="R22" s="70">
        <v>9750</v>
      </c>
      <c r="S22" s="70">
        <v>9750</v>
      </c>
      <c r="T22" s="70">
        <v>9750</v>
      </c>
      <c r="U22" s="71">
        <v>9644</v>
      </c>
      <c r="V22" s="87">
        <v>9644</v>
      </c>
      <c r="W22" s="87">
        <v>9644</v>
      </c>
      <c r="X22" s="87">
        <v>9644</v>
      </c>
      <c r="Y22" s="87">
        <v>9644</v>
      </c>
      <c r="Z22" s="87">
        <v>9644</v>
      </c>
      <c r="AA22" s="87">
        <v>9644</v>
      </c>
      <c r="AB22" s="87"/>
      <c r="AC22" s="29">
        <f t="shared" ca="1" si="1"/>
        <v>0</v>
      </c>
    </row>
    <row r="23" spans="1:29" s="28" customFormat="1" x14ac:dyDescent="0.25">
      <c r="A23" s="41">
        <f t="shared" si="0"/>
        <v>45159</v>
      </c>
      <c r="B23" s="54">
        <v>9613</v>
      </c>
      <c r="C23" s="14">
        <f t="shared" si="2"/>
        <v>9500</v>
      </c>
      <c r="D23" s="67">
        <f t="shared" ref="D23" si="24">D22</f>
        <v>10000</v>
      </c>
      <c r="E23" s="54">
        <v>9613</v>
      </c>
      <c r="F23" s="67">
        <f t="shared" si="2"/>
        <v>9000</v>
      </c>
      <c r="G23" s="67">
        <v>9000</v>
      </c>
      <c r="H23" s="67">
        <f t="shared" si="4"/>
        <v>10000</v>
      </c>
      <c r="I23" s="68">
        <v>9615.1299999999992</v>
      </c>
      <c r="J23" s="71">
        <v>9613</v>
      </c>
      <c r="K23" s="67">
        <v>9000</v>
      </c>
      <c r="L23" s="67">
        <v>9000</v>
      </c>
      <c r="M23" s="67">
        <v>9000</v>
      </c>
      <c r="N23" s="69">
        <f t="shared" si="18"/>
        <v>9750</v>
      </c>
      <c r="O23" s="69">
        <f t="shared" si="18"/>
        <v>9750</v>
      </c>
      <c r="P23" s="68">
        <v>9615.1299999999992</v>
      </c>
      <c r="Q23" s="72">
        <f t="shared" si="21"/>
        <v>9750</v>
      </c>
      <c r="R23" s="70">
        <v>9750</v>
      </c>
      <c r="S23" s="70">
        <v>9750</v>
      </c>
      <c r="T23" s="70">
        <v>9750</v>
      </c>
      <c r="U23" s="71">
        <v>9613</v>
      </c>
      <c r="V23" s="87">
        <v>9613</v>
      </c>
      <c r="W23" s="87">
        <v>9613</v>
      </c>
      <c r="X23" s="87">
        <v>9613</v>
      </c>
      <c r="Y23" s="87">
        <v>9613</v>
      </c>
      <c r="Z23" s="87">
        <v>9613</v>
      </c>
      <c r="AA23" s="87">
        <v>9613</v>
      </c>
      <c r="AB23" s="87"/>
      <c r="AC23" s="29">
        <f t="shared" ca="1" si="1"/>
        <v>0</v>
      </c>
    </row>
    <row r="24" spans="1:29" s="28" customFormat="1" x14ac:dyDescent="0.25">
      <c r="A24" s="41">
        <f t="shared" si="0"/>
        <v>45160</v>
      </c>
      <c r="B24" s="54">
        <v>9253</v>
      </c>
      <c r="C24" s="14">
        <f t="shared" si="2"/>
        <v>9500</v>
      </c>
      <c r="D24" s="67">
        <f t="shared" ref="D24" si="25">D23</f>
        <v>10000</v>
      </c>
      <c r="E24" s="54">
        <v>9253</v>
      </c>
      <c r="F24" s="67">
        <f t="shared" si="2"/>
        <v>9000</v>
      </c>
      <c r="G24" s="67">
        <v>8800</v>
      </c>
      <c r="H24" s="67">
        <f t="shared" si="4"/>
        <v>10000</v>
      </c>
      <c r="I24" s="68">
        <v>9268.0400000000009</v>
      </c>
      <c r="J24" s="71">
        <v>9253</v>
      </c>
      <c r="K24" s="67">
        <v>8800</v>
      </c>
      <c r="L24" s="67">
        <v>8800</v>
      </c>
      <c r="M24" s="67">
        <v>8800</v>
      </c>
      <c r="N24" s="69">
        <v>9250</v>
      </c>
      <c r="O24" s="69">
        <f t="shared" si="18"/>
        <v>9750</v>
      </c>
      <c r="P24" s="68">
        <v>9268.0400000000009</v>
      </c>
      <c r="Q24" s="72">
        <f t="shared" si="21"/>
        <v>9750</v>
      </c>
      <c r="R24" s="70">
        <v>9750</v>
      </c>
      <c r="S24" s="70">
        <v>9750</v>
      </c>
      <c r="T24" s="70">
        <v>9750</v>
      </c>
      <c r="U24" s="71">
        <v>9253</v>
      </c>
      <c r="V24" s="87">
        <v>9253</v>
      </c>
      <c r="W24" s="87">
        <v>9253</v>
      </c>
      <c r="X24" s="87">
        <v>9253</v>
      </c>
      <c r="Y24" s="87">
        <v>9253</v>
      </c>
      <c r="Z24" s="87">
        <v>9253</v>
      </c>
      <c r="AA24" s="87">
        <v>9253</v>
      </c>
      <c r="AB24" s="87"/>
      <c r="AC24" s="29">
        <f t="shared" ca="1" si="1"/>
        <v>0</v>
      </c>
    </row>
    <row r="25" spans="1:29" s="28" customFormat="1" x14ac:dyDescent="0.25">
      <c r="A25" s="41">
        <f t="shared" si="0"/>
        <v>45161</v>
      </c>
      <c r="B25" s="54">
        <v>9111</v>
      </c>
      <c r="C25" s="14">
        <f t="shared" si="2"/>
        <v>9500</v>
      </c>
      <c r="D25" s="67">
        <f t="shared" ref="D25" si="26">D24</f>
        <v>10000</v>
      </c>
      <c r="E25" s="54">
        <v>9111</v>
      </c>
      <c r="F25" s="67">
        <f t="shared" si="2"/>
        <v>9000</v>
      </c>
      <c r="G25" s="67">
        <v>8600</v>
      </c>
      <c r="H25" s="67">
        <f t="shared" si="4"/>
        <v>10000</v>
      </c>
      <c r="I25" s="68">
        <v>9114.2900000000009</v>
      </c>
      <c r="J25" s="71">
        <v>9111</v>
      </c>
      <c r="K25" s="67">
        <v>8600</v>
      </c>
      <c r="L25" s="67">
        <v>8600</v>
      </c>
      <c r="M25" s="67">
        <v>8600</v>
      </c>
      <c r="N25" s="69">
        <v>9250</v>
      </c>
      <c r="O25" s="69">
        <f t="shared" si="18"/>
        <v>9750</v>
      </c>
      <c r="P25" s="68">
        <v>9114.2900000000009</v>
      </c>
      <c r="Q25" s="68">
        <f t="shared" ref="Q25:Q37" si="27">N25</f>
        <v>9250</v>
      </c>
      <c r="R25" s="70">
        <v>9250</v>
      </c>
      <c r="S25" s="70">
        <v>9250</v>
      </c>
      <c r="T25" s="70">
        <v>9250</v>
      </c>
      <c r="U25" s="71">
        <v>9111</v>
      </c>
      <c r="V25" s="87">
        <v>9111</v>
      </c>
      <c r="W25" s="87">
        <v>9111</v>
      </c>
      <c r="X25" s="87">
        <v>9111</v>
      </c>
      <c r="Y25" s="87">
        <v>9111</v>
      </c>
      <c r="Z25" s="87">
        <v>9111</v>
      </c>
      <c r="AA25" s="87">
        <v>9111</v>
      </c>
      <c r="AB25" s="87"/>
      <c r="AC25" s="29">
        <f t="shared" ca="1" si="1"/>
        <v>0</v>
      </c>
    </row>
    <row r="26" spans="1:29" s="28" customFormat="1" x14ac:dyDescent="0.25">
      <c r="A26" s="41">
        <f t="shared" si="0"/>
        <v>45162</v>
      </c>
      <c r="B26" s="54">
        <v>9104</v>
      </c>
      <c r="C26" s="14">
        <f t="shared" si="2"/>
        <v>9500</v>
      </c>
      <c r="D26" s="67">
        <f t="shared" ref="D26" si="28">D25</f>
        <v>10000</v>
      </c>
      <c r="E26" s="54">
        <v>9104</v>
      </c>
      <c r="F26" s="67">
        <f t="shared" si="2"/>
        <v>9000</v>
      </c>
      <c r="G26" s="67">
        <v>8400</v>
      </c>
      <c r="H26" s="67">
        <f t="shared" si="4"/>
        <v>10000</v>
      </c>
      <c r="I26" s="68">
        <v>9104.7099999999991</v>
      </c>
      <c r="J26" s="71">
        <v>9104</v>
      </c>
      <c r="K26" s="67">
        <v>8400</v>
      </c>
      <c r="L26" s="67">
        <v>8400</v>
      </c>
      <c r="M26" s="67">
        <v>8400</v>
      </c>
      <c r="N26" s="69">
        <v>9250</v>
      </c>
      <c r="O26" s="69">
        <v>9250</v>
      </c>
      <c r="P26" s="68">
        <v>9104.7099999999991</v>
      </c>
      <c r="Q26" s="68">
        <f t="shared" si="27"/>
        <v>9250</v>
      </c>
      <c r="R26" s="70">
        <v>9250</v>
      </c>
      <c r="S26" s="70">
        <v>9250</v>
      </c>
      <c r="T26" s="70">
        <v>9250</v>
      </c>
      <c r="U26" s="71">
        <v>9104</v>
      </c>
      <c r="V26" s="87">
        <v>9104</v>
      </c>
      <c r="W26" s="87">
        <v>9104</v>
      </c>
      <c r="X26" s="87">
        <v>9104</v>
      </c>
      <c r="Y26" s="87">
        <v>9104</v>
      </c>
      <c r="Z26" s="87">
        <v>9104</v>
      </c>
      <c r="AA26" s="87">
        <v>9104</v>
      </c>
      <c r="AB26" s="87"/>
      <c r="AC26" s="29">
        <f t="shared" ca="1" si="1"/>
        <v>0</v>
      </c>
    </row>
    <row r="27" spans="1:29" s="28" customFormat="1" x14ac:dyDescent="0.25">
      <c r="A27" s="41">
        <f t="shared" si="0"/>
        <v>45163</v>
      </c>
      <c r="B27" s="54">
        <v>9109</v>
      </c>
      <c r="C27" s="14">
        <f t="shared" si="2"/>
        <v>9500</v>
      </c>
      <c r="D27" s="67">
        <f t="shared" ref="D27" si="29">D26</f>
        <v>10000</v>
      </c>
      <c r="E27" s="54">
        <v>9109</v>
      </c>
      <c r="F27" s="67">
        <f t="shared" si="2"/>
        <v>9000</v>
      </c>
      <c r="G27" s="67">
        <v>8200</v>
      </c>
      <c r="H27" s="67">
        <f t="shared" si="4"/>
        <v>10000</v>
      </c>
      <c r="I27" s="68">
        <v>9109.17</v>
      </c>
      <c r="J27" s="71">
        <v>9109</v>
      </c>
      <c r="K27" s="67">
        <v>8200</v>
      </c>
      <c r="L27" s="67">
        <v>8200</v>
      </c>
      <c r="M27" s="67">
        <v>8200</v>
      </c>
      <c r="N27" s="69">
        <v>9250</v>
      </c>
      <c r="O27" s="69">
        <v>9250</v>
      </c>
      <c r="P27" s="68">
        <v>9109.17</v>
      </c>
      <c r="Q27" s="68">
        <f t="shared" si="27"/>
        <v>9250</v>
      </c>
      <c r="R27" s="70">
        <v>9250</v>
      </c>
      <c r="S27" s="70">
        <v>9250</v>
      </c>
      <c r="T27" s="70">
        <v>9250</v>
      </c>
      <c r="U27" s="71">
        <v>9109</v>
      </c>
      <c r="V27" s="87">
        <v>9109</v>
      </c>
      <c r="W27" s="87">
        <v>9109</v>
      </c>
      <c r="X27" s="87">
        <v>9109</v>
      </c>
      <c r="Y27" s="87">
        <v>9109</v>
      </c>
      <c r="Z27" s="87">
        <v>9109</v>
      </c>
      <c r="AA27" s="87">
        <v>9109</v>
      </c>
      <c r="AB27" s="87"/>
      <c r="AC27" s="29">
        <f t="shared" ca="1" si="1"/>
        <v>0</v>
      </c>
    </row>
    <row r="28" spans="1:29" s="28" customFormat="1" x14ac:dyDescent="0.25">
      <c r="A28" s="41">
        <f t="shared" si="0"/>
        <v>45164</v>
      </c>
      <c r="B28" s="54">
        <v>9110</v>
      </c>
      <c r="C28" s="14">
        <f t="shared" si="2"/>
        <v>9500</v>
      </c>
      <c r="D28" s="67">
        <f t="shared" ref="D28" si="30">D27</f>
        <v>10000</v>
      </c>
      <c r="E28" s="54">
        <v>9110</v>
      </c>
      <c r="F28" s="67">
        <f t="shared" si="2"/>
        <v>9000</v>
      </c>
      <c r="G28" s="67">
        <v>8000</v>
      </c>
      <c r="H28" s="67">
        <f t="shared" si="4"/>
        <v>10000</v>
      </c>
      <c r="I28" s="68">
        <v>9110.25</v>
      </c>
      <c r="J28" s="71">
        <v>9110</v>
      </c>
      <c r="K28" s="67">
        <v>8000</v>
      </c>
      <c r="L28" s="67">
        <v>8000</v>
      </c>
      <c r="M28" s="67">
        <v>8000</v>
      </c>
      <c r="N28" s="69">
        <v>9250</v>
      </c>
      <c r="O28" s="69">
        <v>9250</v>
      </c>
      <c r="P28" s="68">
        <v>9110.25</v>
      </c>
      <c r="Q28" s="68">
        <f t="shared" si="27"/>
        <v>9250</v>
      </c>
      <c r="R28" s="70">
        <v>9250</v>
      </c>
      <c r="S28" s="70">
        <v>9250</v>
      </c>
      <c r="T28" s="70">
        <v>9250</v>
      </c>
      <c r="U28" s="71">
        <v>9110</v>
      </c>
      <c r="V28" s="87">
        <v>9110</v>
      </c>
      <c r="W28" s="87">
        <v>9110</v>
      </c>
      <c r="X28" s="87">
        <v>9110</v>
      </c>
      <c r="Y28" s="87">
        <v>9110</v>
      </c>
      <c r="Z28" s="87">
        <v>9110</v>
      </c>
      <c r="AA28" s="87">
        <v>9110</v>
      </c>
      <c r="AB28" s="87"/>
      <c r="AC28" s="29">
        <f t="shared" ca="1" si="1"/>
        <v>0</v>
      </c>
    </row>
    <row r="29" spans="1:29" s="28" customFormat="1" x14ac:dyDescent="0.25">
      <c r="A29" s="41">
        <f t="shared" si="0"/>
        <v>45165</v>
      </c>
      <c r="B29" s="54">
        <v>9102</v>
      </c>
      <c r="C29" s="14">
        <f t="shared" si="2"/>
        <v>9500</v>
      </c>
      <c r="D29" s="67">
        <f t="shared" ref="D29" si="31">D28</f>
        <v>10000</v>
      </c>
      <c r="E29" s="54">
        <v>9102</v>
      </c>
      <c r="F29" s="67">
        <f t="shared" si="2"/>
        <v>9000</v>
      </c>
      <c r="G29" s="67">
        <v>7800</v>
      </c>
      <c r="H29" s="67">
        <f t="shared" si="4"/>
        <v>10000</v>
      </c>
      <c r="I29" s="68">
        <v>9101.4599999999991</v>
      </c>
      <c r="J29" s="71">
        <v>9102</v>
      </c>
      <c r="K29" s="67">
        <v>7800</v>
      </c>
      <c r="L29" s="67">
        <v>7800</v>
      </c>
      <c r="M29" s="67">
        <v>7800</v>
      </c>
      <c r="N29" s="69">
        <v>9250</v>
      </c>
      <c r="O29" s="69">
        <v>9250</v>
      </c>
      <c r="P29" s="68">
        <v>9101.4599999999991</v>
      </c>
      <c r="Q29" s="68">
        <f t="shared" si="27"/>
        <v>9250</v>
      </c>
      <c r="R29" s="70">
        <v>9250</v>
      </c>
      <c r="S29" s="70">
        <v>9250</v>
      </c>
      <c r="T29" s="70">
        <v>9250</v>
      </c>
      <c r="U29" s="71">
        <v>9102</v>
      </c>
      <c r="V29" s="87">
        <v>9102</v>
      </c>
      <c r="W29" s="87">
        <v>9102</v>
      </c>
      <c r="X29" s="87">
        <v>9102</v>
      </c>
      <c r="Y29" s="87">
        <v>9102</v>
      </c>
      <c r="Z29" s="87">
        <v>9102</v>
      </c>
      <c r="AA29" s="87">
        <v>9102</v>
      </c>
      <c r="AB29" s="87"/>
      <c r="AC29" s="29">
        <f t="shared" ca="1" si="1"/>
        <v>0</v>
      </c>
    </row>
    <row r="30" spans="1:29" s="28" customFormat="1" x14ac:dyDescent="0.25">
      <c r="A30" s="41">
        <f t="shared" si="0"/>
        <v>45166</v>
      </c>
      <c r="B30" s="54">
        <v>9107</v>
      </c>
      <c r="C30" s="14">
        <f t="shared" si="2"/>
        <v>9500</v>
      </c>
      <c r="D30" s="67">
        <f t="shared" ref="D30" si="32">D29</f>
        <v>10000</v>
      </c>
      <c r="E30" s="54">
        <v>9107</v>
      </c>
      <c r="F30" s="67">
        <f t="shared" si="2"/>
        <v>9000</v>
      </c>
      <c r="G30" s="67">
        <v>7600</v>
      </c>
      <c r="H30" s="67">
        <f t="shared" si="4"/>
        <v>10000</v>
      </c>
      <c r="I30" s="67">
        <v>9100</v>
      </c>
      <c r="J30" s="71">
        <v>9107</v>
      </c>
      <c r="K30" s="67">
        <v>7600</v>
      </c>
      <c r="L30" s="67">
        <v>7600</v>
      </c>
      <c r="M30" s="67">
        <v>7600</v>
      </c>
      <c r="N30" s="69">
        <v>9100</v>
      </c>
      <c r="O30" s="69">
        <v>9250</v>
      </c>
      <c r="P30" s="67">
        <v>9100</v>
      </c>
      <c r="Q30" s="68">
        <f t="shared" si="27"/>
        <v>9100</v>
      </c>
      <c r="R30" s="70">
        <v>9100</v>
      </c>
      <c r="S30" s="70">
        <v>9100</v>
      </c>
      <c r="T30" s="70">
        <v>9100</v>
      </c>
      <c r="U30" s="71">
        <v>9107</v>
      </c>
      <c r="V30" s="87">
        <v>9107</v>
      </c>
      <c r="W30" s="87">
        <v>9107</v>
      </c>
      <c r="X30" s="87">
        <v>9107</v>
      </c>
      <c r="Y30" s="87">
        <v>9107</v>
      </c>
      <c r="Z30" s="87">
        <v>9107</v>
      </c>
      <c r="AA30" s="87">
        <v>9107</v>
      </c>
      <c r="AB30" s="87"/>
      <c r="AC30" s="29">
        <f t="shared" ca="1" si="1"/>
        <v>0</v>
      </c>
    </row>
    <row r="31" spans="1:29" s="28" customFormat="1" x14ac:dyDescent="0.25">
      <c r="A31" s="41">
        <f t="shared" si="0"/>
        <v>45167</v>
      </c>
      <c r="B31" s="54">
        <v>9109</v>
      </c>
      <c r="C31" s="14">
        <f t="shared" si="2"/>
        <v>9500</v>
      </c>
      <c r="D31" s="67">
        <f t="shared" ref="D31" si="33">D30</f>
        <v>10000</v>
      </c>
      <c r="E31" s="54">
        <v>9109</v>
      </c>
      <c r="F31" s="67">
        <f t="shared" si="2"/>
        <v>9000</v>
      </c>
      <c r="G31" s="67">
        <v>7400</v>
      </c>
      <c r="H31" s="67">
        <f t="shared" si="4"/>
        <v>10000</v>
      </c>
      <c r="I31" s="67">
        <v>9100</v>
      </c>
      <c r="J31" s="71">
        <v>9109</v>
      </c>
      <c r="K31" s="67">
        <v>7600</v>
      </c>
      <c r="L31" s="67">
        <v>7600</v>
      </c>
      <c r="M31" s="67">
        <v>7600</v>
      </c>
      <c r="N31" s="69">
        <v>9100</v>
      </c>
      <c r="O31" s="69">
        <v>9250</v>
      </c>
      <c r="P31" s="67">
        <v>9100</v>
      </c>
      <c r="Q31" s="68">
        <f t="shared" si="27"/>
        <v>9100</v>
      </c>
      <c r="R31" s="70">
        <v>9100</v>
      </c>
      <c r="S31" s="70">
        <v>9100</v>
      </c>
      <c r="T31" s="70">
        <v>9100</v>
      </c>
      <c r="U31" s="71">
        <v>9109</v>
      </c>
      <c r="V31" s="87">
        <v>9109</v>
      </c>
      <c r="W31" s="87">
        <v>9109</v>
      </c>
      <c r="X31" s="87">
        <v>9109</v>
      </c>
      <c r="Y31" s="87">
        <v>9109</v>
      </c>
      <c r="Z31" s="87">
        <v>9109</v>
      </c>
      <c r="AA31" s="87">
        <v>9109</v>
      </c>
      <c r="AB31" s="87"/>
      <c r="AC31" s="29">
        <f t="shared" ca="1" si="1"/>
        <v>0</v>
      </c>
    </row>
    <row r="32" spans="1:29" s="28" customFormat="1" x14ac:dyDescent="0.25">
      <c r="A32" s="41">
        <f t="shared" si="0"/>
        <v>45168</v>
      </c>
      <c r="B32" s="54">
        <v>8898</v>
      </c>
      <c r="C32" s="14">
        <f t="shared" si="2"/>
        <v>9500</v>
      </c>
      <c r="D32" s="67">
        <f t="shared" ref="D32" si="34">D31</f>
        <v>10000</v>
      </c>
      <c r="E32" s="54">
        <v>8898</v>
      </c>
      <c r="F32" s="67">
        <f t="shared" si="2"/>
        <v>9000</v>
      </c>
      <c r="G32" s="67">
        <v>7200</v>
      </c>
      <c r="H32" s="67">
        <f t="shared" si="4"/>
        <v>10000</v>
      </c>
      <c r="I32" s="67">
        <v>9100</v>
      </c>
      <c r="J32" s="71">
        <v>8898</v>
      </c>
      <c r="K32" s="67">
        <v>7600</v>
      </c>
      <c r="L32" s="67">
        <v>7600</v>
      </c>
      <c r="M32" s="67">
        <v>7600</v>
      </c>
      <c r="N32" s="67">
        <v>9000</v>
      </c>
      <c r="O32" s="69">
        <v>9100</v>
      </c>
      <c r="P32" s="67">
        <v>9100</v>
      </c>
      <c r="Q32" s="68">
        <f t="shared" si="27"/>
        <v>9000</v>
      </c>
      <c r="R32" s="70">
        <v>9000</v>
      </c>
      <c r="S32" s="70">
        <v>9000</v>
      </c>
      <c r="T32" s="70">
        <v>9000</v>
      </c>
      <c r="U32" s="71">
        <v>8898</v>
      </c>
      <c r="V32" s="87">
        <v>8898</v>
      </c>
      <c r="W32" s="87">
        <v>8898</v>
      </c>
      <c r="X32" s="87">
        <v>8898</v>
      </c>
      <c r="Y32" s="87">
        <v>8898</v>
      </c>
      <c r="Z32" s="87">
        <v>8898</v>
      </c>
      <c r="AA32" s="87">
        <v>8898</v>
      </c>
      <c r="AB32" s="87"/>
      <c r="AC32" s="29">
        <f t="shared" ca="1" si="1"/>
        <v>0</v>
      </c>
    </row>
    <row r="33" spans="1:29" s="28" customFormat="1" x14ac:dyDescent="0.25">
      <c r="A33" s="42">
        <f>A34-1</f>
        <v>45169</v>
      </c>
      <c r="B33" s="54">
        <v>8637</v>
      </c>
      <c r="C33" s="30">
        <f t="shared" si="2"/>
        <v>9500</v>
      </c>
      <c r="D33" s="73">
        <f t="shared" ref="D33" si="35">D32</f>
        <v>10000</v>
      </c>
      <c r="E33" s="54">
        <v>8637</v>
      </c>
      <c r="F33" s="73">
        <f t="shared" si="2"/>
        <v>9000</v>
      </c>
      <c r="G33" s="73">
        <v>7000</v>
      </c>
      <c r="H33" s="73">
        <f t="shared" si="4"/>
        <v>10000</v>
      </c>
      <c r="I33" s="73">
        <v>8900</v>
      </c>
      <c r="J33" s="71">
        <v>8637</v>
      </c>
      <c r="K33" s="73">
        <v>7600</v>
      </c>
      <c r="L33" s="73">
        <v>7600</v>
      </c>
      <c r="M33" s="73">
        <v>7600</v>
      </c>
      <c r="N33" s="67">
        <v>8800</v>
      </c>
      <c r="O33" s="69">
        <v>9100</v>
      </c>
      <c r="P33" s="73">
        <v>7600</v>
      </c>
      <c r="Q33" s="68">
        <f t="shared" si="27"/>
        <v>8800</v>
      </c>
      <c r="R33" s="70">
        <v>8800</v>
      </c>
      <c r="S33" s="70">
        <v>8800</v>
      </c>
      <c r="T33" s="70">
        <v>8800</v>
      </c>
      <c r="U33" s="71">
        <v>8637</v>
      </c>
      <c r="V33" s="87">
        <v>8637</v>
      </c>
      <c r="W33" s="87">
        <v>8637</v>
      </c>
      <c r="X33" s="87">
        <v>8637</v>
      </c>
      <c r="Y33" s="87">
        <v>8637</v>
      </c>
      <c r="Z33" s="87">
        <v>8637</v>
      </c>
      <c r="AA33" s="87">
        <v>8637</v>
      </c>
      <c r="AB33" s="87"/>
      <c r="AC33" s="29">
        <f t="shared" ca="1" si="1"/>
        <v>0</v>
      </c>
    </row>
    <row r="34" spans="1:29" s="28" customFormat="1" x14ac:dyDescent="0.25">
      <c r="A34" s="43">
        <v>45170</v>
      </c>
      <c r="B34" s="63">
        <v>8390</v>
      </c>
      <c r="C34" s="14">
        <v>7000</v>
      </c>
      <c r="D34" s="67">
        <v>7000</v>
      </c>
      <c r="E34" s="67">
        <v>8390</v>
      </c>
      <c r="F34" s="67">
        <v>6500</v>
      </c>
      <c r="G34" s="67">
        <v>6900</v>
      </c>
      <c r="H34" s="67">
        <v>7000</v>
      </c>
      <c r="I34" s="67">
        <v>8700</v>
      </c>
      <c r="J34" s="71">
        <v>7300</v>
      </c>
      <c r="K34" s="67">
        <v>7600</v>
      </c>
      <c r="L34" s="67">
        <v>7600</v>
      </c>
      <c r="M34" s="67">
        <v>7600</v>
      </c>
      <c r="N34" s="67">
        <v>8600</v>
      </c>
      <c r="O34" s="67">
        <v>9100</v>
      </c>
      <c r="P34" s="67">
        <v>8700</v>
      </c>
      <c r="Q34" s="68">
        <f t="shared" si="27"/>
        <v>8600</v>
      </c>
      <c r="R34" s="70">
        <v>8600</v>
      </c>
      <c r="S34" s="70">
        <v>8600</v>
      </c>
      <c r="T34" s="70">
        <v>8600</v>
      </c>
      <c r="U34" s="71">
        <v>8390</v>
      </c>
      <c r="V34" s="87">
        <v>8390</v>
      </c>
      <c r="W34" s="87">
        <v>8390</v>
      </c>
      <c r="X34" s="87">
        <v>8390</v>
      </c>
      <c r="Y34" s="87">
        <v>8390</v>
      </c>
      <c r="Z34" s="87">
        <v>8390</v>
      </c>
      <c r="AA34" s="87">
        <v>8390</v>
      </c>
      <c r="AB34" s="87"/>
      <c r="AC34" s="29">
        <f t="shared" ca="1" si="1"/>
        <v>0</v>
      </c>
    </row>
    <row r="35" spans="1:29" s="28" customFormat="1" x14ac:dyDescent="0.25">
      <c r="A35" s="43">
        <f>A34+1</f>
        <v>45171</v>
      </c>
      <c r="B35" s="63">
        <v>8217</v>
      </c>
      <c r="C35" s="14">
        <f>C34</f>
        <v>7000</v>
      </c>
      <c r="D35" s="67">
        <f>D34</f>
        <v>7000</v>
      </c>
      <c r="E35" s="67">
        <v>8217</v>
      </c>
      <c r="F35" s="67">
        <f>F34</f>
        <v>6500</v>
      </c>
      <c r="G35" s="67">
        <v>6800</v>
      </c>
      <c r="H35" s="67">
        <f>H34</f>
        <v>7000</v>
      </c>
      <c r="I35" s="67">
        <v>8500</v>
      </c>
      <c r="J35" s="71">
        <v>7300</v>
      </c>
      <c r="K35" s="67">
        <v>7600</v>
      </c>
      <c r="L35" s="67">
        <v>7600</v>
      </c>
      <c r="M35" s="67">
        <v>7600</v>
      </c>
      <c r="N35" s="67">
        <v>8500</v>
      </c>
      <c r="O35" s="67">
        <v>9100</v>
      </c>
      <c r="P35" s="67">
        <v>8500</v>
      </c>
      <c r="Q35" s="68">
        <f t="shared" si="27"/>
        <v>8500</v>
      </c>
      <c r="R35" s="70">
        <v>8500</v>
      </c>
      <c r="S35" s="70">
        <v>8500</v>
      </c>
      <c r="T35" s="70">
        <v>8500</v>
      </c>
      <c r="U35" s="71">
        <v>8217</v>
      </c>
      <c r="V35" s="87">
        <v>8217</v>
      </c>
      <c r="W35" s="87">
        <v>8217</v>
      </c>
      <c r="X35" s="87">
        <v>8217</v>
      </c>
      <c r="Y35" s="87">
        <v>8217</v>
      </c>
      <c r="Z35" s="87">
        <v>8217</v>
      </c>
      <c r="AA35" s="87">
        <v>8217</v>
      </c>
      <c r="AB35" s="87"/>
      <c r="AC35" s="29">
        <f t="shared" ca="1" si="1"/>
        <v>0</v>
      </c>
    </row>
    <row r="36" spans="1:29" s="28" customFormat="1" x14ac:dyDescent="0.25">
      <c r="A36" s="43">
        <f t="shared" ref="A36:A99" si="36">A35+1</f>
        <v>45172</v>
      </c>
      <c r="B36" s="63">
        <v>7989</v>
      </c>
      <c r="C36" s="14">
        <f t="shared" ref="C36:F63" si="37">C35</f>
        <v>7000</v>
      </c>
      <c r="D36" s="67">
        <f t="shared" ref="D36" si="38">D35</f>
        <v>7000</v>
      </c>
      <c r="E36" s="67">
        <v>7989</v>
      </c>
      <c r="F36" s="67">
        <f t="shared" si="37"/>
        <v>6500</v>
      </c>
      <c r="G36" s="67">
        <v>6700</v>
      </c>
      <c r="H36" s="67">
        <f t="shared" ref="H36:H63" si="39">H35</f>
        <v>7000</v>
      </c>
      <c r="I36" s="67">
        <v>8300</v>
      </c>
      <c r="J36" s="71">
        <v>7300</v>
      </c>
      <c r="K36" s="67">
        <v>7600</v>
      </c>
      <c r="L36" s="67">
        <v>7600</v>
      </c>
      <c r="M36" s="67">
        <v>7600</v>
      </c>
      <c r="N36" s="67">
        <v>8300</v>
      </c>
      <c r="O36" s="67">
        <v>9100</v>
      </c>
      <c r="P36" s="67">
        <v>8300</v>
      </c>
      <c r="Q36" s="68">
        <f t="shared" si="27"/>
        <v>8300</v>
      </c>
      <c r="R36" s="70">
        <v>8300</v>
      </c>
      <c r="S36" s="70">
        <v>8300</v>
      </c>
      <c r="T36" s="70">
        <v>8300</v>
      </c>
      <c r="U36" s="71">
        <v>7989</v>
      </c>
      <c r="V36" s="87">
        <v>7989</v>
      </c>
      <c r="W36" s="87">
        <v>7989</v>
      </c>
      <c r="X36" s="87">
        <v>7989</v>
      </c>
      <c r="Y36" s="87">
        <v>7989</v>
      </c>
      <c r="Z36" s="87">
        <v>7989</v>
      </c>
      <c r="AA36" s="87">
        <v>7989</v>
      </c>
      <c r="AB36" s="87"/>
      <c r="AC36" s="29">
        <f t="shared" ca="1" si="1"/>
        <v>0</v>
      </c>
    </row>
    <row r="37" spans="1:29" s="28" customFormat="1" x14ac:dyDescent="0.25">
      <c r="A37" s="43">
        <f t="shared" si="36"/>
        <v>45173</v>
      </c>
      <c r="B37" s="63">
        <v>7993</v>
      </c>
      <c r="C37" s="14">
        <f t="shared" si="37"/>
        <v>7000</v>
      </c>
      <c r="D37" s="67">
        <f t="shared" ref="D37" si="40">D36</f>
        <v>7000</v>
      </c>
      <c r="E37" s="67">
        <v>7993</v>
      </c>
      <c r="F37" s="67">
        <f t="shared" si="37"/>
        <v>6500</v>
      </c>
      <c r="G37" s="67">
        <v>6600</v>
      </c>
      <c r="H37" s="67">
        <f t="shared" si="39"/>
        <v>7000</v>
      </c>
      <c r="I37" s="67">
        <v>8100</v>
      </c>
      <c r="J37" s="71">
        <v>7300</v>
      </c>
      <c r="K37" s="67">
        <v>7600</v>
      </c>
      <c r="L37" s="67">
        <v>7600</v>
      </c>
      <c r="M37" s="67">
        <v>7600</v>
      </c>
      <c r="N37" s="67">
        <v>8000</v>
      </c>
      <c r="O37" s="69">
        <v>9100</v>
      </c>
      <c r="P37" s="67">
        <v>8100</v>
      </c>
      <c r="Q37" s="68">
        <f t="shared" si="27"/>
        <v>8000</v>
      </c>
      <c r="R37" s="70">
        <v>8000</v>
      </c>
      <c r="S37" s="70">
        <v>8000</v>
      </c>
      <c r="T37" s="70">
        <v>8000</v>
      </c>
      <c r="U37" s="71">
        <v>7993</v>
      </c>
      <c r="V37" s="87">
        <v>7993</v>
      </c>
      <c r="W37" s="87">
        <v>7993</v>
      </c>
      <c r="X37" s="87">
        <v>7993</v>
      </c>
      <c r="Y37" s="87">
        <v>7993</v>
      </c>
      <c r="Z37" s="87">
        <v>7993</v>
      </c>
      <c r="AA37" s="87">
        <v>7993</v>
      </c>
      <c r="AB37" s="87"/>
      <c r="AC37" s="29">
        <f t="shared" ca="1" si="1"/>
        <v>0</v>
      </c>
    </row>
    <row r="38" spans="1:29" s="28" customFormat="1" x14ac:dyDescent="0.25">
      <c r="A38" s="43">
        <f t="shared" si="36"/>
        <v>45174</v>
      </c>
      <c r="B38" s="63">
        <v>7995</v>
      </c>
      <c r="C38" s="14">
        <f t="shared" si="37"/>
        <v>7000</v>
      </c>
      <c r="D38" s="67">
        <f t="shared" ref="D38" si="41">D37</f>
        <v>7000</v>
      </c>
      <c r="E38" s="67">
        <v>7995</v>
      </c>
      <c r="F38" s="67">
        <f t="shared" si="37"/>
        <v>6500</v>
      </c>
      <c r="G38" s="67">
        <v>6500</v>
      </c>
      <c r="H38" s="67">
        <f t="shared" si="39"/>
        <v>7000</v>
      </c>
      <c r="I38" s="67">
        <v>7600</v>
      </c>
      <c r="J38" s="71">
        <v>7300</v>
      </c>
      <c r="K38" s="67">
        <v>7600</v>
      </c>
      <c r="L38" s="67">
        <v>7600</v>
      </c>
      <c r="M38" s="67">
        <v>7600</v>
      </c>
      <c r="N38" s="67">
        <v>7800</v>
      </c>
      <c r="O38" s="67">
        <v>9100</v>
      </c>
      <c r="P38" s="67">
        <v>7800</v>
      </c>
      <c r="Q38" s="68">
        <v>8000</v>
      </c>
      <c r="R38" s="70">
        <v>8000</v>
      </c>
      <c r="S38" s="70">
        <v>8000</v>
      </c>
      <c r="T38" s="70">
        <v>8000</v>
      </c>
      <c r="U38" s="71">
        <v>7995</v>
      </c>
      <c r="V38" s="87">
        <v>7995</v>
      </c>
      <c r="W38" s="87">
        <v>7995</v>
      </c>
      <c r="X38" s="87">
        <v>7995</v>
      </c>
      <c r="Y38" s="87">
        <v>7995</v>
      </c>
      <c r="Z38" s="87">
        <v>7995</v>
      </c>
      <c r="AA38" s="87">
        <v>7995</v>
      </c>
      <c r="AB38" s="87"/>
      <c r="AC38" s="29">
        <f t="shared" ca="1" si="1"/>
        <v>0</v>
      </c>
    </row>
    <row r="39" spans="1:29" x14ac:dyDescent="0.25">
      <c r="A39" s="43">
        <f t="shared" si="36"/>
        <v>45175</v>
      </c>
      <c r="B39" s="63">
        <v>8004</v>
      </c>
      <c r="C39" s="14">
        <f t="shared" si="37"/>
        <v>7000</v>
      </c>
      <c r="D39" s="67">
        <f t="shared" ref="D39" si="42">D38</f>
        <v>7000</v>
      </c>
      <c r="E39" s="67">
        <v>8004</v>
      </c>
      <c r="F39" s="67">
        <f t="shared" si="37"/>
        <v>6500</v>
      </c>
      <c r="G39" s="67">
        <v>6500</v>
      </c>
      <c r="H39" s="67">
        <f t="shared" si="39"/>
        <v>7000</v>
      </c>
      <c r="I39" s="67">
        <v>7000</v>
      </c>
      <c r="J39" s="71">
        <v>7300</v>
      </c>
      <c r="K39" s="67">
        <v>7600</v>
      </c>
      <c r="L39" s="67">
        <v>7600</v>
      </c>
      <c r="M39" s="67">
        <v>7600</v>
      </c>
      <c r="N39" s="74">
        <v>7600</v>
      </c>
      <c r="O39" s="67">
        <v>9100</v>
      </c>
      <c r="P39" s="74">
        <v>7600</v>
      </c>
      <c r="Q39" s="67">
        <v>8000</v>
      </c>
      <c r="R39" s="70">
        <v>8000</v>
      </c>
      <c r="S39" s="70">
        <v>8000</v>
      </c>
      <c r="T39" s="70">
        <v>8000</v>
      </c>
      <c r="U39" s="71">
        <v>8004</v>
      </c>
      <c r="V39" s="87">
        <v>8004</v>
      </c>
      <c r="W39" s="87">
        <v>8004</v>
      </c>
      <c r="X39" s="87">
        <v>8004</v>
      </c>
      <c r="Y39" s="87">
        <v>8004</v>
      </c>
      <c r="Z39" s="87">
        <v>8004</v>
      </c>
      <c r="AA39" s="87">
        <v>8004</v>
      </c>
      <c r="AB39" s="87"/>
      <c r="AC39" s="29">
        <f t="shared" ca="1" si="1"/>
        <v>0</v>
      </c>
    </row>
    <row r="40" spans="1:29" x14ac:dyDescent="0.25">
      <c r="A40" s="43">
        <f t="shared" si="36"/>
        <v>45176</v>
      </c>
      <c r="B40" s="63">
        <v>8017</v>
      </c>
      <c r="C40" s="14">
        <f t="shared" si="37"/>
        <v>7000</v>
      </c>
      <c r="D40" s="67">
        <f t="shared" ref="D40" si="43">D39</f>
        <v>7000</v>
      </c>
      <c r="E40" s="67">
        <v>8017</v>
      </c>
      <c r="F40" s="67">
        <f t="shared" si="37"/>
        <v>6500</v>
      </c>
      <c r="G40" s="67">
        <v>6500</v>
      </c>
      <c r="H40" s="67">
        <f t="shared" si="39"/>
        <v>7000</v>
      </c>
      <c r="I40" s="67">
        <v>7000</v>
      </c>
      <c r="J40" s="71">
        <v>7300</v>
      </c>
      <c r="K40" s="67">
        <v>7600</v>
      </c>
      <c r="L40" s="67">
        <v>7600</v>
      </c>
      <c r="M40" s="67">
        <v>7600</v>
      </c>
      <c r="N40" s="74">
        <v>7600</v>
      </c>
      <c r="O40" s="67">
        <v>9100</v>
      </c>
      <c r="P40" s="74">
        <v>7600</v>
      </c>
      <c r="Q40" s="67">
        <v>8000</v>
      </c>
      <c r="R40" s="70">
        <v>8000</v>
      </c>
      <c r="S40" s="70">
        <v>8000</v>
      </c>
      <c r="T40" s="70">
        <v>8000</v>
      </c>
      <c r="U40" s="71">
        <v>8017</v>
      </c>
      <c r="V40" s="87">
        <v>8017</v>
      </c>
      <c r="W40" s="87">
        <v>8017</v>
      </c>
      <c r="X40" s="87">
        <v>8017</v>
      </c>
      <c r="Y40" s="87">
        <v>8017</v>
      </c>
      <c r="Z40" s="87">
        <v>8017</v>
      </c>
      <c r="AA40" s="87">
        <v>8017</v>
      </c>
      <c r="AB40" s="87"/>
      <c r="AC40" s="29">
        <f t="shared" ca="1" si="1"/>
        <v>0</v>
      </c>
    </row>
    <row r="41" spans="1:29" x14ac:dyDescent="0.25">
      <c r="A41" s="43">
        <f t="shared" si="36"/>
        <v>45177</v>
      </c>
      <c r="B41" s="63">
        <v>7896</v>
      </c>
      <c r="C41" s="14">
        <f t="shared" si="37"/>
        <v>7000</v>
      </c>
      <c r="D41" s="67">
        <f t="shared" ref="D41" si="44">D40</f>
        <v>7000</v>
      </c>
      <c r="E41" s="67">
        <v>7896</v>
      </c>
      <c r="F41" s="67">
        <f t="shared" si="37"/>
        <v>6500</v>
      </c>
      <c r="G41" s="67">
        <v>6500</v>
      </c>
      <c r="H41" s="67">
        <f t="shared" si="39"/>
        <v>7000</v>
      </c>
      <c r="I41" s="67">
        <v>7000</v>
      </c>
      <c r="J41" s="71">
        <v>7300</v>
      </c>
      <c r="K41" s="67">
        <v>7600</v>
      </c>
      <c r="L41" s="67">
        <v>7600</v>
      </c>
      <c r="M41" s="67">
        <v>7600</v>
      </c>
      <c r="N41" s="74">
        <v>7600</v>
      </c>
      <c r="O41" s="69">
        <v>9100</v>
      </c>
      <c r="P41" s="74">
        <v>7600</v>
      </c>
      <c r="Q41" s="67">
        <v>7900</v>
      </c>
      <c r="R41" s="70">
        <v>7900</v>
      </c>
      <c r="S41" s="70">
        <v>7900</v>
      </c>
      <c r="T41" s="70">
        <v>7900</v>
      </c>
      <c r="U41" s="71">
        <v>7896</v>
      </c>
      <c r="V41" s="87">
        <v>7896</v>
      </c>
      <c r="W41" s="87">
        <v>7896</v>
      </c>
      <c r="X41" s="87">
        <v>7896</v>
      </c>
      <c r="Y41" s="87">
        <v>7896</v>
      </c>
      <c r="Z41" s="87">
        <v>7896</v>
      </c>
      <c r="AA41" s="87">
        <v>7896</v>
      </c>
      <c r="AB41" s="87"/>
      <c r="AC41" s="29">
        <f t="shared" ca="1" si="1"/>
        <v>0</v>
      </c>
    </row>
    <row r="42" spans="1:29" x14ac:dyDescent="0.25">
      <c r="A42" s="43">
        <f t="shared" si="36"/>
        <v>45178</v>
      </c>
      <c r="B42" s="63">
        <v>7789</v>
      </c>
      <c r="C42" s="14">
        <f t="shared" si="37"/>
        <v>7000</v>
      </c>
      <c r="D42" s="67">
        <f t="shared" ref="D42" si="45">D41</f>
        <v>7000</v>
      </c>
      <c r="E42" s="67">
        <v>7789</v>
      </c>
      <c r="F42" s="67">
        <f t="shared" si="37"/>
        <v>6500</v>
      </c>
      <c r="G42" s="67">
        <v>6500</v>
      </c>
      <c r="H42" s="67">
        <f t="shared" si="39"/>
        <v>7000</v>
      </c>
      <c r="I42" s="67">
        <v>7000</v>
      </c>
      <c r="J42" s="71">
        <v>7300</v>
      </c>
      <c r="K42" s="67">
        <v>7600</v>
      </c>
      <c r="L42" s="67">
        <v>7600</v>
      </c>
      <c r="M42" s="67">
        <v>7600</v>
      </c>
      <c r="N42" s="74">
        <v>7600</v>
      </c>
      <c r="O42" s="67">
        <v>9100</v>
      </c>
      <c r="P42" s="74">
        <v>7600</v>
      </c>
      <c r="Q42" s="67">
        <v>7800</v>
      </c>
      <c r="R42" s="70">
        <v>7800</v>
      </c>
      <c r="S42" s="70">
        <v>7800</v>
      </c>
      <c r="T42" s="70">
        <v>7800</v>
      </c>
      <c r="U42" s="71">
        <v>7789</v>
      </c>
      <c r="V42" s="87">
        <v>7789</v>
      </c>
      <c r="W42" s="87">
        <v>7789</v>
      </c>
      <c r="X42" s="87">
        <v>7789</v>
      </c>
      <c r="Y42" s="87">
        <v>7789</v>
      </c>
      <c r="Z42" s="87">
        <v>7789</v>
      </c>
      <c r="AA42" s="87">
        <v>7789</v>
      </c>
      <c r="AB42" s="87"/>
      <c r="AC42" s="29">
        <f t="shared" ca="1" si="1"/>
        <v>0</v>
      </c>
    </row>
    <row r="43" spans="1:29" x14ac:dyDescent="0.25">
      <c r="A43" s="47">
        <f t="shared" si="36"/>
        <v>45179</v>
      </c>
      <c r="B43" s="63">
        <v>7692</v>
      </c>
      <c r="C43" s="50">
        <f t="shared" si="37"/>
        <v>7000</v>
      </c>
      <c r="D43" s="75">
        <f t="shared" ref="D43" si="46">D42</f>
        <v>7000</v>
      </c>
      <c r="E43" s="75">
        <v>7692</v>
      </c>
      <c r="F43" s="75">
        <f t="shared" si="37"/>
        <v>6500</v>
      </c>
      <c r="G43" s="75">
        <v>6500</v>
      </c>
      <c r="H43" s="75">
        <f t="shared" si="39"/>
        <v>7000</v>
      </c>
      <c r="I43" s="75">
        <v>7000</v>
      </c>
      <c r="J43" s="71">
        <v>7300</v>
      </c>
      <c r="K43" s="75">
        <v>7600</v>
      </c>
      <c r="L43" s="75">
        <v>7600</v>
      </c>
      <c r="M43" s="75">
        <v>7600</v>
      </c>
      <c r="N43" s="76">
        <v>7600</v>
      </c>
      <c r="O43" s="75">
        <v>9100</v>
      </c>
      <c r="P43" s="76">
        <v>7600</v>
      </c>
      <c r="Q43" s="67">
        <v>7700</v>
      </c>
      <c r="R43" s="70">
        <v>7700</v>
      </c>
      <c r="S43" s="70">
        <v>7700</v>
      </c>
      <c r="T43" s="70">
        <v>7700</v>
      </c>
      <c r="U43" s="71">
        <v>7692</v>
      </c>
      <c r="V43" s="87">
        <v>7692</v>
      </c>
      <c r="W43" s="87">
        <v>7692</v>
      </c>
      <c r="X43" s="87">
        <v>7692</v>
      </c>
      <c r="Y43" s="87">
        <v>7692</v>
      </c>
      <c r="Z43" s="87">
        <v>7692</v>
      </c>
      <c r="AA43" s="87">
        <v>7692</v>
      </c>
      <c r="AB43" s="87"/>
      <c r="AC43" s="29">
        <f t="shared" ca="1" si="1"/>
        <v>0</v>
      </c>
    </row>
    <row r="44" spans="1:29" x14ac:dyDescent="0.25">
      <c r="A44" s="47">
        <f t="shared" si="36"/>
        <v>45180</v>
      </c>
      <c r="B44" s="63">
        <v>7685</v>
      </c>
      <c r="C44" s="50">
        <f t="shared" si="37"/>
        <v>7000</v>
      </c>
      <c r="D44" s="75">
        <f t="shared" ref="D44" si="47">D43</f>
        <v>7000</v>
      </c>
      <c r="E44" s="75">
        <v>7685</v>
      </c>
      <c r="F44" s="75">
        <f t="shared" si="37"/>
        <v>6500</v>
      </c>
      <c r="G44" s="75">
        <v>6500</v>
      </c>
      <c r="H44" s="75">
        <f t="shared" si="39"/>
        <v>7000</v>
      </c>
      <c r="I44" s="75">
        <v>7000</v>
      </c>
      <c r="J44" s="71">
        <v>7300</v>
      </c>
      <c r="K44" s="75">
        <v>7600</v>
      </c>
      <c r="L44" s="75">
        <v>7600</v>
      </c>
      <c r="M44" s="75">
        <v>7600</v>
      </c>
      <c r="N44" s="76">
        <v>7600</v>
      </c>
      <c r="O44" s="75">
        <v>9100</v>
      </c>
      <c r="P44" s="76">
        <v>7600</v>
      </c>
      <c r="Q44" s="67">
        <v>7700</v>
      </c>
      <c r="R44" s="70">
        <v>7700</v>
      </c>
      <c r="S44" s="70">
        <v>7700</v>
      </c>
      <c r="T44" s="70">
        <v>7700</v>
      </c>
      <c r="U44" s="71">
        <v>7685</v>
      </c>
      <c r="V44" s="87">
        <v>7685</v>
      </c>
      <c r="W44" s="87">
        <v>7685</v>
      </c>
      <c r="X44" s="87">
        <v>7685</v>
      </c>
      <c r="Y44" s="87">
        <v>7685</v>
      </c>
      <c r="Z44" s="87">
        <v>7685</v>
      </c>
      <c r="AA44" s="87">
        <v>7685</v>
      </c>
      <c r="AB44" s="87"/>
      <c r="AC44" s="29">
        <f t="shared" ca="1" si="1"/>
        <v>0</v>
      </c>
    </row>
    <row r="45" spans="1:29" x14ac:dyDescent="0.25">
      <c r="A45" s="47">
        <f t="shared" si="36"/>
        <v>45181</v>
      </c>
      <c r="B45" s="63">
        <v>7701</v>
      </c>
      <c r="C45" s="50">
        <f t="shared" si="37"/>
        <v>7000</v>
      </c>
      <c r="D45" s="75">
        <f t="shared" ref="D45" si="48">D44</f>
        <v>7000</v>
      </c>
      <c r="E45" s="75">
        <v>7701</v>
      </c>
      <c r="F45" s="75">
        <f t="shared" si="37"/>
        <v>6500</v>
      </c>
      <c r="G45" s="75">
        <v>6500</v>
      </c>
      <c r="H45" s="75">
        <f t="shared" si="39"/>
        <v>7000</v>
      </c>
      <c r="I45" s="75">
        <v>7000</v>
      </c>
      <c r="J45" s="71">
        <v>7300</v>
      </c>
      <c r="K45" s="75">
        <v>7600</v>
      </c>
      <c r="L45" s="75">
        <v>7600</v>
      </c>
      <c r="M45" s="75">
        <v>7600</v>
      </c>
      <c r="N45" s="76">
        <v>7600</v>
      </c>
      <c r="O45" s="77">
        <v>9100</v>
      </c>
      <c r="P45" s="76">
        <v>7600</v>
      </c>
      <c r="Q45" s="67">
        <v>7700</v>
      </c>
      <c r="R45" s="70">
        <v>7700</v>
      </c>
      <c r="S45" s="70">
        <v>7700</v>
      </c>
      <c r="T45" s="70">
        <v>7700</v>
      </c>
      <c r="U45" s="71">
        <v>7685</v>
      </c>
      <c r="V45" s="87">
        <v>7685</v>
      </c>
      <c r="W45" s="87">
        <v>7685</v>
      </c>
      <c r="X45" s="87">
        <v>7685</v>
      </c>
      <c r="Y45" s="87">
        <v>7685</v>
      </c>
      <c r="Z45" s="87">
        <v>7685</v>
      </c>
      <c r="AA45" s="87">
        <v>7685</v>
      </c>
      <c r="AB45" s="87"/>
      <c r="AC45" s="29">
        <f t="shared" ca="1" si="1"/>
        <v>0</v>
      </c>
    </row>
    <row r="46" spans="1:29" x14ac:dyDescent="0.25">
      <c r="A46" s="47">
        <f t="shared" si="36"/>
        <v>45182</v>
      </c>
      <c r="B46" s="63">
        <v>7649</v>
      </c>
      <c r="C46" s="50">
        <f t="shared" si="37"/>
        <v>7000</v>
      </c>
      <c r="D46" s="75">
        <f t="shared" ref="D46" si="49">D45</f>
        <v>7000</v>
      </c>
      <c r="E46" s="75">
        <v>7649</v>
      </c>
      <c r="F46" s="75">
        <f t="shared" si="37"/>
        <v>6500</v>
      </c>
      <c r="G46" s="75">
        <v>6500</v>
      </c>
      <c r="H46" s="75">
        <f t="shared" si="39"/>
        <v>7000</v>
      </c>
      <c r="I46" s="75">
        <v>7000</v>
      </c>
      <c r="J46" s="71">
        <v>7300</v>
      </c>
      <c r="K46" s="75">
        <v>7600</v>
      </c>
      <c r="L46" s="75">
        <v>7600</v>
      </c>
      <c r="M46" s="75">
        <v>7600</v>
      </c>
      <c r="N46" s="76">
        <v>7600</v>
      </c>
      <c r="O46" s="75">
        <v>9100</v>
      </c>
      <c r="P46" s="76">
        <v>7600</v>
      </c>
      <c r="Q46" s="67">
        <v>7700</v>
      </c>
      <c r="R46" s="70">
        <v>7700</v>
      </c>
      <c r="S46" s="70">
        <v>7700</v>
      </c>
      <c r="T46" s="70">
        <v>7700</v>
      </c>
      <c r="U46" s="71">
        <v>7649</v>
      </c>
      <c r="V46" s="87">
        <v>7649</v>
      </c>
      <c r="W46" s="87">
        <v>7649</v>
      </c>
      <c r="X46" s="87">
        <v>7649</v>
      </c>
      <c r="Y46" s="87">
        <v>7649</v>
      </c>
      <c r="Z46" s="87">
        <v>7649</v>
      </c>
      <c r="AA46" s="87">
        <v>7649</v>
      </c>
      <c r="AB46" s="87"/>
      <c r="AC46" s="29">
        <f t="shared" ca="1" si="1"/>
        <v>0</v>
      </c>
    </row>
    <row r="47" spans="1:29" x14ac:dyDescent="0.25">
      <c r="A47" s="43">
        <f t="shared" si="36"/>
        <v>45183</v>
      </c>
      <c r="B47" s="63">
        <v>7597</v>
      </c>
      <c r="C47" s="14">
        <f t="shared" si="37"/>
        <v>7000</v>
      </c>
      <c r="D47" s="67">
        <f t="shared" ref="D47" si="50">D46</f>
        <v>7000</v>
      </c>
      <c r="E47" s="67">
        <v>7597</v>
      </c>
      <c r="F47" s="67">
        <f t="shared" si="37"/>
        <v>6500</v>
      </c>
      <c r="G47" s="67">
        <v>6500</v>
      </c>
      <c r="H47" s="67">
        <f t="shared" si="39"/>
        <v>7000</v>
      </c>
      <c r="I47" s="67">
        <v>7000</v>
      </c>
      <c r="J47" s="71">
        <v>7300</v>
      </c>
      <c r="K47" s="67">
        <v>7600</v>
      </c>
      <c r="L47" s="67">
        <v>7600</v>
      </c>
      <c r="M47" s="67">
        <v>7600</v>
      </c>
      <c r="N47" s="74">
        <v>7600</v>
      </c>
      <c r="O47" s="67">
        <v>9100</v>
      </c>
      <c r="P47" s="74">
        <v>7600</v>
      </c>
      <c r="Q47" s="67">
        <v>7600</v>
      </c>
      <c r="R47" s="70">
        <v>7700</v>
      </c>
      <c r="S47" s="70">
        <v>7700</v>
      </c>
      <c r="T47" s="70">
        <v>7700</v>
      </c>
      <c r="U47" s="71">
        <v>7700</v>
      </c>
      <c r="V47" s="87">
        <v>7700</v>
      </c>
      <c r="W47" s="87">
        <v>7700</v>
      </c>
      <c r="X47" s="87">
        <v>7700</v>
      </c>
      <c r="Y47" s="87">
        <v>7700</v>
      </c>
      <c r="Z47" s="87">
        <v>7700</v>
      </c>
      <c r="AA47" s="87">
        <v>7700</v>
      </c>
      <c r="AB47" s="87"/>
      <c r="AC47" s="29">
        <f t="shared" ca="1" si="1"/>
        <v>0</v>
      </c>
    </row>
    <row r="48" spans="1:29" x14ac:dyDescent="0.25">
      <c r="A48" s="43">
        <f t="shared" si="36"/>
        <v>45184</v>
      </c>
      <c r="B48" s="64">
        <v>7447</v>
      </c>
      <c r="C48" s="14">
        <f t="shared" si="37"/>
        <v>7000</v>
      </c>
      <c r="D48" s="67">
        <f t="shared" ref="D48" si="51">D47</f>
        <v>7000</v>
      </c>
      <c r="E48" s="67">
        <v>7447</v>
      </c>
      <c r="F48" s="67">
        <f t="shared" si="37"/>
        <v>6500</v>
      </c>
      <c r="G48" s="67">
        <v>6500</v>
      </c>
      <c r="H48" s="67">
        <f t="shared" si="39"/>
        <v>7000</v>
      </c>
      <c r="I48" s="67">
        <v>7000</v>
      </c>
      <c r="J48" s="71">
        <v>7300</v>
      </c>
      <c r="K48" s="67">
        <v>7600</v>
      </c>
      <c r="L48" s="67">
        <v>7600</v>
      </c>
      <c r="M48" s="67">
        <v>7600</v>
      </c>
      <c r="N48" s="74">
        <v>7600</v>
      </c>
      <c r="O48" s="67">
        <v>9100</v>
      </c>
      <c r="P48" s="74">
        <v>7600</v>
      </c>
      <c r="Q48" s="67">
        <v>7600</v>
      </c>
      <c r="R48" s="70">
        <v>7500</v>
      </c>
      <c r="S48" s="70">
        <v>7500</v>
      </c>
      <c r="T48" s="70">
        <v>7500</v>
      </c>
      <c r="U48" s="71">
        <v>7500</v>
      </c>
      <c r="V48" s="87">
        <v>7500</v>
      </c>
      <c r="W48" s="87">
        <v>7500</v>
      </c>
      <c r="X48" s="87">
        <v>7500</v>
      </c>
      <c r="Y48" s="87">
        <v>7500</v>
      </c>
      <c r="Z48" s="87">
        <v>7500</v>
      </c>
      <c r="AA48" s="87">
        <v>7500</v>
      </c>
      <c r="AB48" s="87"/>
      <c r="AC48" s="29">
        <f t="shared" ca="1" si="1"/>
        <v>0</v>
      </c>
    </row>
    <row r="49" spans="1:29" x14ac:dyDescent="0.25">
      <c r="A49" s="43">
        <f t="shared" si="36"/>
        <v>45185</v>
      </c>
      <c r="B49" s="64">
        <v>7294</v>
      </c>
      <c r="C49" s="14">
        <f t="shared" si="37"/>
        <v>7000</v>
      </c>
      <c r="D49" s="67">
        <f t="shared" ref="D49" si="52">D48</f>
        <v>7000</v>
      </c>
      <c r="E49" s="67">
        <v>7294</v>
      </c>
      <c r="F49" s="67">
        <f t="shared" si="37"/>
        <v>6500</v>
      </c>
      <c r="G49" s="67">
        <v>6500</v>
      </c>
      <c r="H49" s="67">
        <f t="shared" si="39"/>
        <v>7000</v>
      </c>
      <c r="I49" s="67">
        <v>7000</v>
      </c>
      <c r="J49" s="71">
        <v>7300</v>
      </c>
      <c r="K49" s="67">
        <v>7600</v>
      </c>
      <c r="L49" s="67">
        <v>7600</v>
      </c>
      <c r="M49" s="67">
        <v>7600</v>
      </c>
      <c r="N49" s="74">
        <v>7600</v>
      </c>
      <c r="O49" s="67">
        <v>9100</v>
      </c>
      <c r="P49" s="74">
        <v>7600</v>
      </c>
      <c r="Q49" s="67">
        <v>7600</v>
      </c>
      <c r="R49" s="70">
        <v>7300</v>
      </c>
      <c r="S49" s="70">
        <v>7300</v>
      </c>
      <c r="T49" s="70">
        <v>7300</v>
      </c>
      <c r="U49" s="71">
        <v>7300</v>
      </c>
      <c r="V49" s="87">
        <v>7300</v>
      </c>
      <c r="W49" s="87">
        <v>7300</v>
      </c>
      <c r="X49" s="87">
        <v>7300</v>
      </c>
      <c r="Y49" s="87">
        <v>7300</v>
      </c>
      <c r="Z49" s="87">
        <v>7300</v>
      </c>
      <c r="AA49" s="87">
        <v>7300</v>
      </c>
      <c r="AB49" s="87"/>
      <c r="AC49" s="29">
        <f t="shared" ca="1" si="1"/>
        <v>0</v>
      </c>
    </row>
    <row r="50" spans="1:29" x14ac:dyDescent="0.25">
      <c r="A50" s="47">
        <f t="shared" si="36"/>
        <v>45186</v>
      </c>
      <c r="B50" s="65">
        <v>7098</v>
      </c>
      <c r="C50" s="50">
        <f t="shared" si="37"/>
        <v>7000</v>
      </c>
      <c r="D50" s="75">
        <f t="shared" ref="D50" si="53">D49</f>
        <v>7000</v>
      </c>
      <c r="E50" s="75">
        <v>7098</v>
      </c>
      <c r="F50" s="75">
        <f t="shared" si="37"/>
        <v>6500</v>
      </c>
      <c r="G50" s="75">
        <v>6500</v>
      </c>
      <c r="H50" s="75">
        <f t="shared" si="39"/>
        <v>7000</v>
      </c>
      <c r="I50" s="75">
        <v>7000</v>
      </c>
      <c r="J50" s="71">
        <v>7300</v>
      </c>
      <c r="K50" s="75">
        <v>7600</v>
      </c>
      <c r="L50" s="75">
        <v>7600</v>
      </c>
      <c r="M50" s="75">
        <v>7600</v>
      </c>
      <c r="N50" s="76">
        <v>7600</v>
      </c>
      <c r="O50" s="75">
        <v>9100</v>
      </c>
      <c r="P50" s="76">
        <v>7600</v>
      </c>
      <c r="Q50" s="67">
        <v>7600</v>
      </c>
      <c r="R50" s="70">
        <v>7100</v>
      </c>
      <c r="S50" s="70">
        <v>7100</v>
      </c>
      <c r="T50" s="70">
        <v>7100</v>
      </c>
      <c r="U50" s="71">
        <v>7100</v>
      </c>
      <c r="V50" s="87">
        <v>7100</v>
      </c>
      <c r="W50" s="87">
        <v>7100</v>
      </c>
      <c r="X50" s="87">
        <v>7100</v>
      </c>
      <c r="Y50" s="87">
        <v>7100</v>
      </c>
      <c r="Z50" s="87">
        <v>7100</v>
      </c>
      <c r="AA50" s="87">
        <v>7100</v>
      </c>
      <c r="AB50" s="87"/>
      <c r="AC50" s="29">
        <f t="shared" ca="1" si="1"/>
        <v>0</v>
      </c>
    </row>
    <row r="51" spans="1:29" x14ac:dyDescent="0.25">
      <c r="A51" s="47">
        <f t="shared" si="36"/>
        <v>45187</v>
      </c>
      <c r="B51" s="65">
        <v>7090</v>
      </c>
      <c r="C51" s="50">
        <f t="shared" si="37"/>
        <v>7000</v>
      </c>
      <c r="D51" s="75">
        <f t="shared" ref="D51" si="54">D50</f>
        <v>7000</v>
      </c>
      <c r="E51" s="75">
        <v>7090</v>
      </c>
      <c r="F51" s="75">
        <f t="shared" si="37"/>
        <v>6500</v>
      </c>
      <c r="G51" s="75">
        <v>6500</v>
      </c>
      <c r="H51" s="75">
        <f t="shared" si="39"/>
        <v>7000</v>
      </c>
      <c r="I51" s="75">
        <v>7000</v>
      </c>
      <c r="J51" s="71">
        <v>7300</v>
      </c>
      <c r="K51" s="75">
        <v>7600</v>
      </c>
      <c r="L51" s="75">
        <v>7600</v>
      </c>
      <c r="M51" s="75">
        <v>7600</v>
      </c>
      <c r="N51" s="76">
        <v>7600</v>
      </c>
      <c r="O51" s="75">
        <v>9100</v>
      </c>
      <c r="P51" s="76">
        <v>7600</v>
      </c>
      <c r="Q51" s="67">
        <v>7600</v>
      </c>
      <c r="R51" s="70">
        <v>7100</v>
      </c>
      <c r="S51" s="70">
        <v>7100</v>
      </c>
      <c r="T51" s="70">
        <v>7100</v>
      </c>
      <c r="U51" s="78">
        <v>7100</v>
      </c>
      <c r="V51" s="87">
        <v>7100</v>
      </c>
      <c r="W51" s="87">
        <v>7100</v>
      </c>
      <c r="X51" s="87">
        <v>7100</v>
      </c>
      <c r="Y51" s="87">
        <v>7100</v>
      </c>
      <c r="Z51" s="87">
        <v>7100</v>
      </c>
      <c r="AA51" s="87">
        <v>7100</v>
      </c>
      <c r="AB51" s="87"/>
      <c r="AC51" s="29">
        <f t="shared" ca="1" si="1"/>
        <v>0</v>
      </c>
    </row>
    <row r="52" spans="1:29" x14ac:dyDescent="0.25">
      <c r="A52" s="47">
        <f t="shared" si="36"/>
        <v>45188</v>
      </c>
      <c r="B52" s="65">
        <v>7176</v>
      </c>
      <c r="C52" s="50">
        <f t="shared" si="37"/>
        <v>7000</v>
      </c>
      <c r="D52" s="75">
        <f t="shared" ref="D52" si="55">D51</f>
        <v>7000</v>
      </c>
      <c r="E52" s="75">
        <v>7176</v>
      </c>
      <c r="F52" s="75">
        <f t="shared" si="37"/>
        <v>6500</v>
      </c>
      <c r="G52" s="75">
        <v>6500</v>
      </c>
      <c r="H52" s="75">
        <f t="shared" si="39"/>
        <v>7000</v>
      </c>
      <c r="I52" s="75">
        <v>7000</v>
      </c>
      <c r="J52" s="71">
        <v>7300</v>
      </c>
      <c r="K52" s="75">
        <v>7600</v>
      </c>
      <c r="L52" s="75">
        <v>7600</v>
      </c>
      <c r="M52" s="75">
        <v>7600</v>
      </c>
      <c r="N52" s="76">
        <v>7600</v>
      </c>
      <c r="O52" s="75">
        <v>9100</v>
      </c>
      <c r="P52" s="76">
        <v>7600</v>
      </c>
      <c r="Q52" s="67">
        <v>7600</v>
      </c>
      <c r="R52" s="70">
        <v>7100</v>
      </c>
      <c r="S52" s="70">
        <v>7100</v>
      </c>
      <c r="T52" s="70">
        <v>7100</v>
      </c>
      <c r="U52" s="78">
        <v>7100</v>
      </c>
      <c r="V52" s="87">
        <v>7100</v>
      </c>
      <c r="W52" s="87">
        <v>7100</v>
      </c>
      <c r="X52" s="87">
        <v>7100</v>
      </c>
      <c r="Y52" s="87">
        <v>7100</v>
      </c>
      <c r="Z52" s="87">
        <v>7100</v>
      </c>
      <c r="AA52" s="87">
        <v>7100</v>
      </c>
      <c r="AB52" s="87"/>
      <c r="AC52" s="29">
        <f t="shared" ca="1" si="1"/>
        <v>0</v>
      </c>
    </row>
    <row r="53" spans="1:29" x14ac:dyDescent="0.25">
      <c r="A53" s="47">
        <f t="shared" si="36"/>
        <v>45189</v>
      </c>
      <c r="B53" s="65">
        <v>7250</v>
      </c>
      <c r="C53" s="50">
        <f t="shared" si="37"/>
        <v>7000</v>
      </c>
      <c r="D53" s="75">
        <f t="shared" ref="D53" si="56">D52</f>
        <v>7000</v>
      </c>
      <c r="E53" s="75">
        <v>7250</v>
      </c>
      <c r="F53" s="75">
        <f t="shared" si="37"/>
        <v>6500</v>
      </c>
      <c r="G53" s="75">
        <v>6500</v>
      </c>
      <c r="H53" s="75">
        <f t="shared" si="39"/>
        <v>7000</v>
      </c>
      <c r="I53" s="75">
        <v>7000</v>
      </c>
      <c r="J53" s="71">
        <v>7300</v>
      </c>
      <c r="K53" s="75">
        <v>7600</v>
      </c>
      <c r="L53" s="75">
        <v>7600</v>
      </c>
      <c r="M53" s="75">
        <v>7600</v>
      </c>
      <c r="N53" s="76">
        <v>7600</v>
      </c>
      <c r="O53" s="75">
        <v>9100</v>
      </c>
      <c r="P53" s="76">
        <v>7600</v>
      </c>
      <c r="Q53" s="67">
        <v>7600</v>
      </c>
      <c r="R53" s="70">
        <v>7100</v>
      </c>
      <c r="S53" s="70">
        <v>7100</v>
      </c>
      <c r="T53" s="70">
        <v>7100</v>
      </c>
      <c r="U53" s="78">
        <v>7100</v>
      </c>
      <c r="V53" s="87">
        <v>7100</v>
      </c>
      <c r="W53" s="87">
        <v>7100</v>
      </c>
      <c r="X53" s="87">
        <v>7100</v>
      </c>
      <c r="Y53" s="87">
        <v>7100</v>
      </c>
      <c r="Z53" s="87">
        <v>7100</v>
      </c>
      <c r="AA53" s="87">
        <v>7100</v>
      </c>
      <c r="AB53" s="87"/>
      <c r="AC53" s="29">
        <f t="shared" ca="1" si="1"/>
        <v>0</v>
      </c>
    </row>
    <row r="54" spans="1:29" x14ac:dyDescent="0.25">
      <c r="A54" s="43">
        <f t="shared" si="36"/>
        <v>45190</v>
      </c>
      <c r="B54" s="64">
        <v>7345</v>
      </c>
      <c r="C54" s="14">
        <f t="shared" si="37"/>
        <v>7000</v>
      </c>
      <c r="D54" s="67">
        <f t="shared" ref="D54" si="57">D53</f>
        <v>7000</v>
      </c>
      <c r="E54" s="67">
        <v>7345</v>
      </c>
      <c r="F54" s="67">
        <f t="shared" si="37"/>
        <v>6500</v>
      </c>
      <c r="G54" s="67">
        <v>6500</v>
      </c>
      <c r="H54" s="67">
        <f t="shared" si="39"/>
        <v>7000</v>
      </c>
      <c r="I54" s="67">
        <v>7000</v>
      </c>
      <c r="J54" s="71">
        <v>7300</v>
      </c>
      <c r="K54" s="67">
        <v>7600</v>
      </c>
      <c r="L54" s="67">
        <v>7600</v>
      </c>
      <c r="M54" s="67">
        <v>7600</v>
      </c>
      <c r="N54" s="74">
        <v>7600</v>
      </c>
      <c r="O54" s="67">
        <v>9100</v>
      </c>
      <c r="P54" s="74">
        <v>7600</v>
      </c>
      <c r="Q54" s="67">
        <v>7600</v>
      </c>
      <c r="R54" s="70">
        <v>7100</v>
      </c>
      <c r="S54" s="70">
        <v>7100</v>
      </c>
      <c r="T54" s="70">
        <v>7100</v>
      </c>
      <c r="U54" s="78">
        <v>7100</v>
      </c>
      <c r="V54" s="87">
        <v>7100</v>
      </c>
      <c r="W54" s="87">
        <v>7100</v>
      </c>
      <c r="X54" s="87">
        <v>7100</v>
      </c>
      <c r="Y54" s="87">
        <v>7100</v>
      </c>
      <c r="Z54" s="87">
        <v>7100</v>
      </c>
      <c r="AA54" s="87">
        <v>7100</v>
      </c>
      <c r="AB54" s="87"/>
      <c r="AC54" s="29">
        <f t="shared" ca="1" si="1"/>
        <v>0</v>
      </c>
    </row>
    <row r="55" spans="1:29" x14ac:dyDescent="0.25">
      <c r="A55" s="43">
        <f t="shared" si="36"/>
        <v>45191</v>
      </c>
      <c r="B55" s="64">
        <v>6900</v>
      </c>
      <c r="C55" s="14">
        <f t="shared" si="37"/>
        <v>7000</v>
      </c>
      <c r="D55" s="67">
        <f t="shared" ref="D55" si="58">D54</f>
        <v>7000</v>
      </c>
      <c r="E55" s="67">
        <v>6900</v>
      </c>
      <c r="F55" s="67">
        <f t="shared" si="37"/>
        <v>6500</v>
      </c>
      <c r="G55" s="67">
        <v>6500</v>
      </c>
      <c r="H55" s="67">
        <f t="shared" si="39"/>
        <v>7000</v>
      </c>
      <c r="I55" s="67">
        <v>7000</v>
      </c>
      <c r="J55" s="71">
        <v>7300</v>
      </c>
      <c r="K55" s="67">
        <v>7600</v>
      </c>
      <c r="L55" s="67">
        <v>7600</v>
      </c>
      <c r="M55" s="67">
        <v>7600</v>
      </c>
      <c r="N55" s="74">
        <v>7600</v>
      </c>
      <c r="O55" s="67">
        <v>9100</v>
      </c>
      <c r="P55" s="74">
        <v>7600</v>
      </c>
      <c r="Q55" s="67">
        <v>7600</v>
      </c>
      <c r="R55" s="70">
        <v>7100</v>
      </c>
      <c r="S55" s="70">
        <v>6900</v>
      </c>
      <c r="T55" s="70">
        <v>7100</v>
      </c>
      <c r="U55" s="78">
        <v>6600</v>
      </c>
      <c r="V55" s="87">
        <v>6900</v>
      </c>
      <c r="W55" s="87">
        <v>6900</v>
      </c>
      <c r="X55" s="87">
        <v>6900</v>
      </c>
      <c r="Y55" s="87">
        <v>6900</v>
      </c>
      <c r="Z55" s="87">
        <v>6900</v>
      </c>
      <c r="AA55" s="87">
        <v>6900</v>
      </c>
      <c r="AB55" s="87"/>
      <c r="AC55" s="29">
        <f t="shared" ca="1" si="1"/>
        <v>0</v>
      </c>
    </row>
    <row r="56" spans="1:29" x14ac:dyDescent="0.25">
      <c r="A56" s="43">
        <f t="shared" si="36"/>
        <v>45192</v>
      </c>
      <c r="B56" s="64">
        <v>6946</v>
      </c>
      <c r="C56" s="14">
        <f t="shared" si="37"/>
        <v>7000</v>
      </c>
      <c r="D56" s="67">
        <f t="shared" ref="D56" si="59">D55</f>
        <v>7000</v>
      </c>
      <c r="E56" s="67">
        <v>6946</v>
      </c>
      <c r="F56" s="67">
        <f t="shared" si="37"/>
        <v>6500</v>
      </c>
      <c r="G56" s="67">
        <v>6500</v>
      </c>
      <c r="H56" s="67">
        <f t="shared" si="39"/>
        <v>7000</v>
      </c>
      <c r="I56" s="67">
        <v>7000</v>
      </c>
      <c r="J56" s="71">
        <v>7300</v>
      </c>
      <c r="K56" s="67">
        <v>7600</v>
      </c>
      <c r="L56" s="67">
        <v>7600</v>
      </c>
      <c r="M56" s="67">
        <v>7600</v>
      </c>
      <c r="N56" s="74">
        <v>7600</v>
      </c>
      <c r="O56" s="67">
        <v>9100</v>
      </c>
      <c r="P56" s="74">
        <v>7600</v>
      </c>
      <c r="Q56" s="67">
        <v>7600</v>
      </c>
      <c r="R56" s="70">
        <v>7100</v>
      </c>
      <c r="S56" s="70">
        <v>6700</v>
      </c>
      <c r="T56" s="70">
        <v>7100</v>
      </c>
      <c r="U56" s="78">
        <v>6600</v>
      </c>
      <c r="V56" s="87">
        <v>6700</v>
      </c>
      <c r="W56" s="87">
        <v>6700</v>
      </c>
      <c r="X56" s="87">
        <v>6700</v>
      </c>
      <c r="Y56" s="87">
        <v>6700</v>
      </c>
      <c r="Z56" s="87">
        <v>6700</v>
      </c>
      <c r="AA56" s="87">
        <v>6700</v>
      </c>
      <c r="AB56" s="87"/>
      <c r="AC56" s="29">
        <f t="shared" ca="1" si="1"/>
        <v>0</v>
      </c>
    </row>
    <row r="57" spans="1:29" x14ac:dyDescent="0.25">
      <c r="A57" s="47">
        <f t="shared" si="36"/>
        <v>45193</v>
      </c>
      <c r="B57" s="65">
        <v>6722</v>
      </c>
      <c r="C57" s="50">
        <f t="shared" si="37"/>
        <v>7000</v>
      </c>
      <c r="D57" s="75">
        <f t="shared" ref="D57" si="60">D56</f>
        <v>7000</v>
      </c>
      <c r="E57" s="75">
        <v>6722</v>
      </c>
      <c r="F57" s="75">
        <f t="shared" si="37"/>
        <v>6500</v>
      </c>
      <c r="G57" s="75">
        <v>6500</v>
      </c>
      <c r="H57" s="75">
        <f t="shared" si="39"/>
        <v>7000</v>
      </c>
      <c r="I57" s="75">
        <v>7000</v>
      </c>
      <c r="J57" s="71">
        <v>7300</v>
      </c>
      <c r="K57" s="75">
        <v>7600</v>
      </c>
      <c r="L57" s="75">
        <v>7600</v>
      </c>
      <c r="M57" s="75">
        <v>7600</v>
      </c>
      <c r="N57" s="76">
        <v>7600</v>
      </c>
      <c r="O57" s="75">
        <v>9000</v>
      </c>
      <c r="P57" s="76">
        <v>7600</v>
      </c>
      <c r="Q57" s="67">
        <v>7600</v>
      </c>
      <c r="R57" s="70">
        <v>7100</v>
      </c>
      <c r="S57" s="70">
        <v>6500</v>
      </c>
      <c r="T57" s="70">
        <v>7100</v>
      </c>
      <c r="U57" s="78">
        <v>6600</v>
      </c>
      <c r="V57" s="87">
        <v>6600</v>
      </c>
      <c r="W57" s="87">
        <v>6600</v>
      </c>
      <c r="X57" s="87">
        <v>6600</v>
      </c>
      <c r="Y57" s="87">
        <v>6600</v>
      </c>
      <c r="Z57" s="87">
        <v>6600</v>
      </c>
      <c r="AA57" s="87">
        <v>6600</v>
      </c>
      <c r="AB57" s="87"/>
      <c r="AC57" s="29">
        <f t="shared" ca="1" si="1"/>
        <v>0</v>
      </c>
    </row>
    <row r="58" spans="1:29" x14ac:dyDescent="0.25">
      <c r="A58" s="47">
        <f t="shared" si="36"/>
        <v>45194</v>
      </c>
      <c r="B58" s="65">
        <v>6679</v>
      </c>
      <c r="C58" s="50">
        <f t="shared" si="37"/>
        <v>7000</v>
      </c>
      <c r="D58" s="75">
        <f t="shared" ref="D58" si="61">D57</f>
        <v>7000</v>
      </c>
      <c r="E58" s="75">
        <v>6600</v>
      </c>
      <c r="F58" s="75">
        <f t="shared" si="37"/>
        <v>6500</v>
      </c>
      <c r="G58" s="75">
        <v>6500</v>
      </c>
      <c r="H58" s="75">
        <f t="shared" si="39"/>
        <v>7000</v>
      </c>
      <c r="I58" s="75">
        <v>7000</v>
      </c>
      <c r="J58" s="71">
        <v>7300</v>
      </c>
      <c r="K58" s="75">
        <v>7600</v>
      </c>
      <c r="L58" s="75">
        <v>7600</v>
      </c>
      <c r="M58" s="75">
        <v>7600</v>
      </c>
      <c r="N58" s="76">
        <v>7600</v>
      </c>
      <c r="O58" s="75">
        <v>8800</v>
      </c>
      <c r="P58" s="76">
        <v>7600</v>
      </c>
      <c r="Q58" s="67">
        <v>7600</v>
      </c>
      <c r="R58" s="70">
        <v>7100</v>
      </c>
      <c r="S58" s="70">
        <v>6500</v>
      </c>
      <c r="T58" s="70">
        <v>7100</v>
      </c>
      <c r="U58" s="78">
        <v>6600</v>
      </c>
      <c r="V58" s="87">
        <v>6600</v>
      </c>
      <c r="W58" s="87">
        <v>6600</v>
      </c>
      <c r="X58" s="87">
        <v>6600</v>
      </c>
      <c r="Y58" s="87">
        <v>6600</v>
      </c>
      <c r="Z58" s="87">
        <v>6600</v>
      </c>
      <c r="AA58" s="87">
        <v>6600</v>
      </c>
      <c r="AB58" s="87"/>
      <c r="AC58" s="29">
        <f t="shared" ca="1" si="1"/>
        <v>0</v>
      </c>
    </row>
    <row r="59" spans="1:29" x14ac:dyDescent="0.25">
      <c r="A59" s="47">
        <f t="shared" si="36"/>
        <v>45195</v>
      </c>
      <c r="B59" s="65">
        <v>6638</v>
      </c>
      <c r="C59" s="50">
        <f t="shared" si="37"/>
        <v>7000</v>
      </c>
      <c r="D59" s="75">
        <f t="shared" ref="D59" si="62">D58</f>
        <v>7000</v>
      </c>
      <c r="E59" s="75">
        <v>6600</v>
      </c>
      <c r="F59" s="75">
        <f t="shared" si="37"/>
        <v>6500</v>
      </c>
      <c r="G59" s="75">
        <v>6500</v>
      </c>
      <c r="H59" s="75">
        <f t="shared" si="39"/>
        <v>7000</v>
      </c>
      <c r="I59" s="75">
        <v>7000</v>
      </c>
      <c r="J59" s="71">
        <v>7300</v>
      </c>
      <c r="K59" s="75">
        <v>7600</v>
      </c>
      <c r="L59" s="75">
        <v>7600</v>
      </c>
      <c r="M59" s="75">
        <v>7600</v>
      </c>
      <c r="N59" s="76">
        <v>7600</v>
      </c>
      <c r="O59" s="75">
        <v>8600</v>
      </c>
      <c r="P59" s="76">
        <v>7600</v>
      </c>
      <c r="Q59" s="67">
        <v>7600</v>
      </c>
      <c r="R59" s="70">
        <v>7100</v>
      </c>
      <c r="S59" s="70">
        <v>6500</v>
      </c>
      <c r="T59" s="70">
        <v>6900</v>
      </c>
      <c r="U59" s="78">
        <v>6600</v>
      </c>
      <c r="V59" s="87">
        <v>6600</v>
      </c>
      <c r="W59" s="87">
        <v>6600</v>
      </c>
      <c r="X59" s="87">
        <v>6600</v>
      </c>
      <c r="Y59" s="87">
        <v>6600</v>
      </c>
      <c r="Z59" s="87">
        <v>6600</v>
      </c>
      <c r="AA59" s="87">
        <v>6600</v>
      </c>
      <c r="AB59" s="87"/>
      <c r="AC59" s="29">
        <f t="shared" ca="1" si="1"/>
        <v>0</v>
      </c>
    </row>
    <row r="60" spans="1:29" x14ac:dyDescent="0.25">
      <c r="A60" s="47">
        <f t="shared" si="36"/>
        <v>45196</v>
      </c>
      <c r="B60" s="65">
        <v>6537</v>
      </c>
      <c r="C60" s="50">
        <f t="shared" si="37"/>
        <v>7000</v>
      </c>
      <c r="D60" s="75">
        <f t="shared" ref="D60" si="63">D59</f>
        <v>7000</v>
      </c>
      <c r="E60" s="75">
        <v>6600</v>
      </c>
      <c r="F60" s="75">
        <f t="shared" si="37"/>
        <v>6500</v>
      </c>
      <c r="G60" s="75">
        <v>6500</v>
      </c>
      <c r="H60" s="75">
        <f t="shared" si="39"/>
        <v>7000</v>
      </c>
      <c r="I60" s="75">
        <v>7000</v>
      </c>
      <c r="J60" s="71">
        <v>7300</v>
      </c>
      <c r="K60" s="75">
        <v>7600</v>
      </c>
      <c r="L60" s="75">
        <v>7600</v>
      </c>
      <c r="M60" s="75">
        <v>7600</v>
      </c>
      <c r="N60" s="76">
        <v>7600</v>
      </c>
      <c r="O60" s="75">
        <v>8400</v>
      </c>
      <c r="P60" s="76">
        <v>7600</v>
      </c>
      <c r="Q60" s="67">
        <v>7600</v>
      </c>
      <c r="R60" s="70">
        <v>7100</v>
      </c>
      <c r="S60" s="70">
        <v>6500</v>
      </c>
      <c r="T60" s="70">
        <v>6700</v>
      </c>
      <c r="U60" s="78">
        <v>6600</v>
      </c>
      <c r="V60" s="87">
        <v>6600</v>
      </c>
      <c r="W60" s="87">
        <v>6600</v>
      </c>
      <c r="X60" s="87">
        <v>6600</v>
      </c>
      <c r="Y60" s="87">
        <v>6600</v>
      </c>
      <c r="Z60" s="87">
        <v>6600</v>
      </c>
      <c r="AA60" s="87">
        <v>6600</v>
      </c>
      <c r="AB60" s="87"/>
      <c r="AC60" s="29">
        <f t="shared" ca="1" si="1"/>
        <v>0</v>
      </c>
    </row>
    <row r="61" spans="1:29" x14ac:dyDescent="0.25">
      <c r="A61" s="43">
        <f t="shared" si="36"/>
        <v>45197</v>
      </c>
      <c r="B61" s="64">
        <v>6567</v>
      </c>
      <c r="C61" s="14">
        <f t="shared" si="37"/>
        <v>7000</v>
      </c>
      <c r="D61" s="67">
        <f t="shared" ref="D61" si="64">D60</f>
        <v>7000</v>
      </c>
      <c r="E61" s="67">
        <v>6600</v>
      </c>
      <c r="F61" s="67">
        <f t="shared" si="37"/>
        <v>6500</v>
      </c>
      <c r="G61" s="67">
        <v>6500</v>
      </c>
      <c r="H61" s="67">
        <f t="shared" si="39"/>
        <v>7000</v>
      </c>
      <c r="I61" s="67">
        <v>7000</v>
      </c>
      <c r="J61" s="71">
        <v>7300</v>
      </c>
      <c r="K61" s="67">
        <v>7600</v>
      </c>
      <c r="L61" s="67">
        <v>7600</v>
      </c>
      <c r="M61" s="67">
        <v>7600</v>
      </c>
      <c r="N61" s="74">
        <v>7600</v>
      </c>
      <c r="O61" s="67">
        <v>8200</v>
      </c>
      <c r="P61" s="74">
        <v>7600</v>
      </c>
      <c r="Q61" s="67">
        <v>7600</v>
      </c>
      <c r="R61" s="70">
        <v>7100</v>
      </c>
      <c r="S61" s="70">
        <v>6500</v>
      </c>
      <c r="T61" s="70">
        <v>6500</v>
      </c>
      <c r="U61" s="78">
        <v>6600</v>
      </c>
      <c r="V61" s="87">
        <v>6600</v>
      </c>
      <c r="W61" s="87">
        <v>6600</v>
      </c>
      <c r="X61" s="87">
        <v>6600</v>
      </c>
      <c r="Y61" s="87">
        <v>6600</v>
      </c>
      <c r="Z61" s="87">
        <v>6600</v>
      </c>
      <c r="AA61" s="87">
        <v>6600</v>
      </c>
      <c r="AB61" s="87"/>
      <c r="AC61" s="29">
        <f t="shared" ca="1" si="1"/>
        <v>0</v>
      </c>
    </row>
    <row r="62" spans="1:29" x14ac:dyDescent="0.25">
      <c r="A62" s="43">
        <f t="shared" si="36"/>
        <v>45198</v>
      </c>
      <c r="B62" s="64">
        <v>6404</v>
      </c>
      <c r="C62" s="14">
        <f t="shared" si="37"/>
        <v>7000</v>
      </c>
      <c r="D62" s="67">
        <f t="shared" ref="D62" si="65">D61</f>
        <v>7000</v>
      </c>
      <c r="E62" s="67">
        <v>6400</v>
      </c>
      <c r="F62" s="67">
        <f t="shared" si="37"/>
        <v>6500</v>
      </c>
      <c r="G62" s="67">
        <v>6500</v>
      </c>
      <c r="H62" s="67">
        <f t="shared" si="39"/>
        <v>7000</v>
      </c>
      <c r="I62" s="67">
        <v>7000</v>
      </c>
      <c r="J62" s="71">
        <v>7300</v>
      </c>
      <c r="K62" s="67">
        <v>7600</v>
      </c>
      <c r="L62" s="67">
        <v>7600</v>
      </c>
      <c r="M62" s="67">
        <v>7600</v>
      </c>
      <c r="N62" s="74">
        <v>7600</v>
      </c>
      <c r="O62" s="67">
        <v>8000</v>
      </c>
      <c r="P62" s="74">
        <v>7600</v>
      </c>
      <c r="Q62" s="67">
        <v>7600</v>
      </c>
      <c r="R62" s="70">
        <v>7100</v>
      </c>
      <c r="S62" s="70">
        <v>6300</v>
      </c>
      <c r="T62" s="70">
        <v>6400</v>
      </c>
      <c r="U62" s="78">
        <v>6600</v>
      </c>
      <c r="V62" s="87">
        <v>6400</v>
      </c>
      <c r="W62" s="87">
        <v>6400</v>
      </c>
      <c r="X62" s="87">
        <v>6400</v>
      </c>
      <c r="Y62" s="87">
        <v>6400</v>
      </c>
      <c r="Z62" s="87">
        <v>6400</v>
      </c>
      <c r="AA62" s="87">
        <v>6400</v>
      </c>
      <c r="AB62" s="87"/>
      <c r="AC62" s="29">
        <f t="shared" ca="1" si="1"/>
        <v>0</v>
      </c>
    </row>
    <row r="63" spans="1:29" x14ac:dyDescent="0.25">
      <c r="A63" s="43">
        <f t="shared" si="36"/>
        <v>45199</v>
      </c>
      <c r="B63" s="64">
        <v>6395</v>
      </c>
      <c r="C63" s="14">
        <f t="shared" si="37"/>
        <v>7000</v>
      </c>
      <c r="D63" s="67">
        <f t="shared" ref="D63" si="66">D62</f>
        <v>7000</v>
      </c>
      <c r="E63" s="67">
        <v>6200</v>
      </c>
      <c r="F63" s="67">
        <f t="shared" si="37"/>
        <v>6500</v>
      </c>
      <c r="G63" s="73">
        <v>6500</v>
      </c>
      <c r="H63" s="67">
        <f t="shared" si="39"/>
        <v>7000</v>
      </c>
      <c r="I63" s="67">
        <v>7000</v>
      </c>
      <c r="J63" s="71">
        <v>7300</v>
      </c>
      <c r="K63" s="67">
        <v>7600</v>
      </c>
      <c r="L63" s="67">
        <v>7600</v>
      </c>
      <c r="M63" s="73">
        <v>7600</v>
      </c>
      <c r="N63" s="74">
        <v>7600</v>
      </c>
      <c r="O63" s="74">
        <v>7800</v>
      </c>
      <c r="P63" s="74">
        <v>7600</v>
      </c>
      <c r="Q63" s="67">
        <v>7600</v>
      </c>
      <c r="R63" s="70">
        <v>7100</v>
      </c>
      <c r="S63" s="70">
        <v>6100</v>
      </c>
      <c r="T63" s="70">
        <v>6300</v>
      </c>
      <c r="U63" s="78">
        <v>6600</v>
      </c>
      <c r="V63" s="87">
        <v>6400</v>
      </c>
      <c r="W63" s="87">
        <v>6400</v>
      </c>
      <c r="X63" s="87">
        <v>6400</v>
      </c>
      <c r="Y63" s="87">
        <v>6400</v>
      </c>
      <c r="Z63" s="87">
        <v>6400</v>
      </c>
      <c r="AA63" s="87">
        <v>6400</v>
      </c>
      <c r="AB63" s="87"/>
      <c r="AC63" s="29">
        <f t="shared" ca="1" si="1"/>
        <v>0</v>
      </c>
    </row>
    <row r="64" spans="1:29" x14ac:dyDescent="0.25">
      <c r="A64" s="51">
        <f t="shared" si="36"/>
        <v>45200</v>
      </c>
      <c r="B64" s="185">
        <v>6403</v>
      </c>
      <c r="C64" s="53">
        <v>5250</v>
      </c>
      <c r="D64" s="79">
        <v>5250</v>
      </c>
      <c r="E64" s="79">
        <v>6000</v>
      </c>
      <c r="F64" s="79">
        <v>6000</v>
      </c>
      <c r="G64" s="75">
        <v>6400</v>
      </c>
      <c r="H64" s="79">
        <v>6500</v>
      </c>
      <c r="I64" s="79">
        <v>6500</v>
      </c>
      <c r="J64" s="80">
        <v>6500</v>
      </c>
      <c r="K64" s="79">
        <v>7600</v>
      </c>
      <c r="L64" s="79">
        <v>7600</v>
      </c>
      <c r="M64" s="75">
        <v>7600</v>
      </c>
      <c r="N64" s="76">
        <v>7600</v>
      </c>
      <c r="O64" s="75">
        <v>7700</v>
      </c>
      <c r="P64" s="76">
        <v>7600</v>
      </c>
      <c r="Q64" s="67">
        <v>7600</v>
      </c>
      <c r="R64" s="70">
        <v>7100</v>
      </c>
      <c r="S64" s="70">
        <v>6100</v>
      </c>
      <c r="T64" s="70">
        <v>6200</v>
      </c>
      <c r="U64" s="78">
        <v>6600</v>
      </c>
      <c r="V64" s="87">
        <v>6400</v>
      </c>
      <c r="W64" s="87">
        <v>6400</v>
      </c>
      <c r="X64" s="87">
        <v>6400</v>
      </c>
      <c r="Y64" s="87">
        <v>6400</v>
      </c>
      <c r="Z64" s="87">
        <v>6400</v>
      </c>
      <c r="AA64" s="87">
        <v>6400</v>
      </c>
      <c r="AB64" s="87"/>
      <c r="AC64" s="29">
        <f t="shared" ca="1" si="1"/>
        <v>0</v>
      </c>
    </row>
    <row r="65" spans="1:29" x14ac:dyDescent="0.25">
      <c r="A65" s="47">
        <f t="shared" si="36"/>
        <v>45201</v>
      </c>
      <c r="B65" s="186">
        <v>6412</v>
      </c>
      <c r="C65" s="49">
        <f>C64</f>
        <v>5250</v>
      </c>
      <c r="D65" s="75">
        <f>D64</f>
        <v>5250</v>
      </c>
      <c r="E65" s="76">
        <f>E64</f>
        <v>6000</v>
      </c>
      <c r="F65" s="75">
        <f>F64</f>
        <v>6000</v>
      </c>
      <c r="G65" s="75">
        <v>6300</v>
      </c>
      <c r="H65" s="75">
        <f>H64</f>
        <v>6500</v>
      </c>
      <c r="I65" s="75">
        <v>6500</v>
      </c>
      <c r="J65" s="67">
        <v>6500</v>
      </c>
      <c r="K65" s="75">
        <v>7600</v>
      </c>
      <c r="L65" s="75">
        <v>7600</v>
      </c>
      <c r="M65" s="75">
        <v>7600</v>
      </c>
      <c r="N65" s="76">
        <v>7600</v>
      </c>
      <c r="O65" s="75">
        <v>7600</v>
      </c>
      <c r="P65" s="76">
        <v>7600</v>
      </c>
      <c r="Q65" s="67">
        <v>7600</v>
      </c>
      <c r="R65" s="70">
        <v>7100</v>
      </c>
      <c r="S65" s="70">
        <v>6100</v>
      </c>
      <c r="T65" s="70">
        <v>6100</v>
      </c>
      <c r="U65" s="78">
        <v>6600</v>
      </c>
      <c r="V65" s="87">
        <v>6400</v>
      </c>
      <c r="W65" s="87">
        <v>6400</v>
      </c>
      <c r="X65" s="87">
        <v>6400</v>
      </c>
      <c r="Y65" s="87">
        <v>6400</v>
      </c>
      <c r="Z65" s="87">
        <v>6400</v>
      </c>
      <c r="AA65" s="87">
        <v>6400</v>
      </c>
      <c r="AB65" s="87"/>
      <c r="AC65" s="29">
        <f t="shared" ca="1" si="1"/>
        <v>0</v>
      </c>
    </row>
    <row r="66" spans="1:29" x14ac:dyDescent="0.25">
      <c r="A66" s="47">
        <f t="shared" si="36"/>
        <v>45202</v>
      </c>
      <c r="B66" s="186">
        <v>6397</v>
      </c>
      <c r="C66" s="49">
        <f t="shared" ref="C66:F129" si="67">C65</f>
        <v>5250</v>
      </c>
      <c r="D66" s="75">
        <f t="shared" ref="D66:E66" si="68">D65</f>
        <v>5250</v>
      </c>
      <c r="E66" s="76">
        <f t="shared" si="68"/>
        <v>6000</v>
      </c>
      <c r="F66" s="75">
        <f t="shared" si="67"/>
        <v>6000</v>
      </c>
      <c r="G66" s="75">
        <v>6200</v>
      </c>
      <c r="H66" s="75">
        <f t="shared" ref="H66:M129" si="69">H65</f>
        <v>6500</v>
      </c>
      <c r="I66" s="75">
        <v>6500</v>
      </c>
      <c r="J66" s="67">
        <v>6500</v>
      </c>
      <c r="K66" s="75">
        <v>7600</v>
      </c>
      <c r="L66" s="75">
        <v>7600</v>
      </c>
      <c r="M66" s="75">
        <v>7600</v>
      </c>
      <c r="N66" s="76">
        <v>7600</v>
      </c>
      <c r="O66" s="75">
        <v>7600</v>
      </c>
      <c r="P66" s="76">
        <v>7600</v>
      </c>
      <c r="Q66" s="67">
        <v>7600</v>
      </c>
      <c r="R66" s="70">
        <v>7100</v>
      </c>
      <c r="S66" s="70">
        <v>6100</v>
      </c>
      <c r="T66" s="70">
        <v>6100</v>
      </c>
      <c r="U66" s="78">
        <v>6600</v>
      </c>
      <c r="V66" s="87">
        <v>6400</v>
      </c>
      <c r="W66" s="87">
        <v>6400</v>
      </c>
      <c r="X66" s="87">
        <v>6400</v>
      </c>
      <c r="Y66" s="87">
        <v>6400</v>
      </c>
      <c r="Z66" s="87">
        <v>6400</v>
      </c>
      <c r="AA66" s="87">
        <v>6400</v>
      </c>
      <c r="AB66" s="87"/>
      <c r="AC66" s="29">
        <f t="shared" ca="1" si="1"/>
        <v>0</v>
      </c>
    </row>
    <row r="67" spans="1:29" x14ac:dyDescent="0.25">
      <c r="A67" s="47">
        <f t="shared" si="36"/>
        <v>45203</v>
      </c>
      <c r="B67" s="186">
        <v>6420</v>
      </c>
      <c r="C67" s="49">
        <f t="shared" si="67"/>
        <v>5250</v>
      </c>
      <c r="D67" s="75">
        <f t="shared" ref="D67:E67" si="70">D66</f>
        <v>5250</v>
      </c>
      <c r="E67" s="76">
        <f t="shared" si="70"/>
        <v>6000</v>
      </c>
      <c r="F67" s="75">
        <f t="shared" si="67"/>
        <v>6000</v>
      </c>
      <c r="G67" s="75">
        <v>6100</v>
      </c>
      <c r="H67" s="75">
        <f t="shared" si="69"/>
        <v>6500</v>
      </c>
      <c r="I67" s="75">
        <v>6500</v>
      </c>
      <c r="J67" s="67">
        <v>6500</v>
      </c>
      <c r="K67" s="75">
        <v>7600</v>
      </c>
      <c r="L67" s="75">
        <v>7600</v>
      </c>
      <c r="M67" s="75">
        <v>7600</v>
      </c>
      <c r="N67" s="76">
        <v>7600</v>
      </c>
      <c r="O67" s="75">
        <v>7600</v>
      </c>
      <c r="P67" s="76">
        <v>7600</v>
      </c>
      <c r="Q67" s="67">
        <v>7600</v>
      </c>
      <c r="R67" s="70">
        <v>7100</v>
      </c>
      <c r="S67" s="70">
        <v>6100</v>
      </c>
      <c r="T67" s="70">
        <v>6100</v>
      </c>
      <c r="U67" s="78">
        <v>6600</v>
      </c>
      <c r="V67" s="87">
        <v>6400</v>
      </c>
      <c r="W67" s="87">
        <v>6400</v>
      </c>
      <c r="X67" s="87">
        <v>6400</v>
      </c>
      <c r="Y67" s="87">
        <v>6400</v>
      </c>
      <c r="Z67" s="87">
        <v>6400</v>
      </c>
      <c r="AA67" s="87">
        <v>6400</v>
      </c>
      <c r="AB67" s="87"/>
      <c r="AC67" s="29">
        <f t="shared" ref="AC67:AC130" ca="1" si="71">IF(TODAY()&gt;A67,0,10000000)</f>
        <v>0</v>
      </c>
    </row>
    <row r="68" spans="1:29" x14ac:dyDescent="0.25">
      <c r="A68" s="43">
        <f t="shared" si="36"/>
        <v>45204</v>
      </c>
      <c r="B68" s="187">
        <v>6414</v>
      </c>
      <c r="C68" s="21">
        <f t="shared" si="67"/>
        <v>5250</v>
      </c>
      <c r="D68" s="67">
        <f t="shared" ref="D68:E68" si="72">D67</f>
        <v>5250</v>
      </c>
      <c r="E68" s="76">
        <f t="shared" si="72"/>
        <v>6000</v>
      </c>
      <c r="F68" s="67">
        <f t="shared" si="67"/>
        <v>6000</v>
      </c>
      <c r="G68" s="67">
        <v>6000</v>
      </c>
      <c r="H68" s="67">
        <f t="shared" si="69"/>
        <v>6500</v>
      </c>
      <c r="I68" s="67">
        <v>6500</v>
      </c>
      <c r="J68" s="67">
        <v>6500</v>
      </c>
      <c r="K68" s="67">
        <v>7600</v>
      </c>
      <c r="L68" s="67">
        <v>7600</v>
      </c>
      <c r="M68" s="67">
        <v>7600</v>
      </c>
      <c r="N68" s="74">
        <v>7600</v>
      </c>
      <c r="O68" s="67">
        <v>7600</v>
      </c>
      <c r="P68" s="74">
        <v>7600</v>
      </c>
      <c r="Q68" s="67">
        <v>7600</v>
      </c>
      <c r="R68" s="70">
        <v>7100</v>
      </c>
      <c r="S68" s="70">
        <v>6100</v>
      </c>
      <c r="T68" s="70">
        <v>6100</v>
      </c>
      <c r="U68" s="78">
        <v>6600</v>
      </c>
      <c r="V68" s="87">
        <v>6400</v>
      </c>
      <c r="W68" s="87">
        <v>6300</v>
      </c>
      <c r="X68" s="87">
        <v>6300</v>
      </c>
      <c r="Y68" s="87">
        <v>6300</v>
      </c>
      <c r="Z68" s="87">
        <v>6300</v>
      </c>
      <c r="AA68" s="87">
        <v>6300</v>
      </c>
      <c r="AB68" s="87"/>
      <c r="AC68" s="29">
        <f t="shared" ca="1" si="71"/>
        <v>0</v>
      </c>
    </row>
    <row r="69" spans="1:29" x14ac:dyDescent="0.25">
      <c r="A69" s="43">
        <f t="shared" si="36"/>
        <v>45205</v>
      </c>
      <c r="B69" s="187">
        <v>6103</v>
      </c>
      <c r="C69" s="21">
        <f t="shared" si="67"/>
        <v>5250</v>
      </c>
      <c r="D69" s="67">
        <f t="shared" ref="D69:E69" si="73">D68</f>
        <v>5250</v>
      </c>
      <c r="E69" s="76">
        <f t="shared" si="73"/>
        <v>6000</v>
      </c>
      <c r="F69" s="67">
        <f t="shared" si="67"/>
        <v>6000</v>
      </c>
      <c r="G69" s="67">
        <v>6000</v>
      </c>
      <c r="H69" s="67">
        <f t="shared" si="69"/>
        <v>6500</v>
      </c>
      <c r="I69" s="67">
        <v>6500</v>
      </c>
      <c r="J69" s="67">
        <v>6500</v>
      </c>
      <c r="K69" s="67">
        <v>7600</v>
      </c>
      <c r="L69" s="67">
        <v>7600</v>
      </c>
      <c r="M69" s="67">
        <v>7600</v>
      </c>
      <c r="N69" s="74">
        <v>7600</v>
      </c>
      <c r="O69" s="67">
        <v>7600</v>
      </c>
      <c r="P69" s="74">
        <v>7600</v>
      </c>
      <c r="Q69" s="67">
        <v>7600</v>
      </c>
      <c r="R69" s="70">
        <v>7100</v>
      </c>
      <c r="S69" s="70">
        <v>6100</v>
      </c>
      <c r="T69" s="70">
        <v>6100</v>
      </c>
      <c r="U69" s="78">
        <v>6600</v>
      </c>
      <c r="V69" s="87">
        <v>6400</v>
      </c>
      <c r="W69" s="87">
        <v>6200</v>
      </c>
      <c r="X69" s="87">
        <v>6200</v>
      </c>
      <c r="Y69" s="87">
        <v>6200</v>
      </c>
      <c r="Z69" s="87">
        <v>6200</v>
      </c>
      <c r="AA69" s="87">
        <v>6200</v>
      </c>
      <c r="AB69" s="87"/>
      <c r="AC69" s="29">
        <f t="shared" ca="1" si="71"/>
        <v>0</v>
      </c>
    </row>
    <row r="70" spans="1:29" x14ac:dyDescent="0.25">
      <c r="A70" s="43">
        <f t="shared" si="36"/>
        <v>45206</v>
      </c>
      <c r="B70" s="187">
        <v>6092</v>
      </c>
      <c r="C70" s="21">
        <f t="shared" si="67"/>
        <v>5250</v>
      </c>
      <c r="D70" s="67">
        <f t="shared" ref="D70:E70" si="74">D69</f>
        <v>5250</v>
      </c>
      <c r="E70" s="76">
        <f t="shared" si="74"/>
        <v>6000</v>
      </c>
      <c r="F70" s="67">
        <f t="shared" si="67"/>
        <v>6000</v>
      </c>
      <c r="G70" s="67">
        <v>6000</v>
      </c>
      <c r="H70" s="67">
        <f t="shared" si="69"/>
        <v>6500</v>
      </c>
      <c r="I70" s="67">
        <v>6500</v>
      </c>
      <c r="J70" s="67">
        <v>6500</v>
      </c>
      <c r="K70" s="67">
        <v>7600</v>
      </c>
      <c r="L70" s="67">
        <v>7600</v>
      </c>
      <c r="M70" s="67">
        <v>7600</v>
      </c>
      <c r="N70" s="74">
        <v>7600</v>
      </c>
      <c r="O70" s="67">
        <v>7600</v>
      </c>
      <c r="P70" s="74">
        <v>7600</v>
      </c>
      <c r="Q70" s="67">
        <v>7600</v>
      </c>
      <c r="R70" s="70">
        <v>7100</v>
      </c>
      <c r="S70" s="70">
        <v>6100</v>
      </c>
      <c r="T70" s="70">
        <v>6100</v>
      </c>
      <c r="U70" s="78">
        <v>6600</v>
      </c>
      <c r="V70" s="87">
        <v>6400</v>
      </c>
      <c r="W70" s="87">
        <v>6100</v>
      </c>
      <c r="X70" s="87">
        <v>6100</v>
      </c>
      <c r="Y70" s="87">
        <v>6100</v>
      </c>
      <c r="Z70" s="87">
        <v>6100</v>
      </c>
      <c r="AA70" s="87">
        <v>6100</v>
      </c>
      <c r="AB70" s="87"/>
      <c r="AC70" s="29">
        <f t="shared" ca="1" si="71"/>
        <v>0</v>
      </c>
    </row>
    <row r="71" spans="1:29" x14ac:dyDescent="0.25">
      <c r="A71" s="43">
        <f t="shared" si="36"/>
        <v>45207</v>
      </c>
      <c r="B71" s="187">
        <v>6095</v>
      </c>
      <c r="C71" s="21">
        <f t="shared" si="67"/>
        <v>5250</v>
      </c>
      <c r="D71" s="67">
        <f t="shared" ref="D71:E71" si="75">D70</f>
        <v>5250</v>
      </c>
      <c r="E71" s="76">
        <f t="shared" si="75"/>
        <v>6000</v>
      </c>
      <c r="F71" s="67">
        <f t="shared" si="67"/>
        <v>6000</v>
      </c>
      <c r="G71" s="67">
        <v>6000</v>
      </c>
      <c r="H71" s="67">
        <f t="shared" si="69"/>
        <v>6500</v>
      </c>
      <c r="I71" s="67">
        <v>6500</v>
      </c>
      <c r="J71" s="67">
        <v>6500</v>
      </c>
      <c r="K71" s="67">
        <v>7600</v>
      </c>
      <c r="L71" s="67">
        <v>7600</v>
      </c>
      <c r="M71" s="67">
        <v>7600</v>
      </c>
      <c r="N71" s="74">
        <v>7600</v>
      </c>
      <c r="O71" s="67">
        <v>7600</v>
      </c>
      <c r="P71" s="74">
        <v>7600</v>
      </c>
      <c r="Q71" s="67">
        <v>7600</v>
      </c>
      <c r="R71" s="70">
        <v>7100</v>
      </c>
      <c r="S71" s="70">
        <v>6100</v>
      </c>
      <c r="T71" s="70">
        <v>6100</v>
      </c>
      <c r="U71" s="78">
        <v>6600</v>
      </c>
      <c r="V71" s="87">
        <v>6400</v>
      </c>
      <c r="W71" s="87">
        <v>6100</v>
      </c>
      <c r="X71" s="87">
        <v>6100</v>
      </c>
      <c r="Y71" s="87">
        <v>6100</v>
      </c>
      <c r="Z71" s="87">
        <v>6100</v>
      </c>
      <c r="AA71" s="87">
        <v>6100</v>
      </c>
      <c r="AB71" s="87"/>
      <c r="AC71" s="29">
        <f t="shared" ca="1" si="71"/>
        <v>0</v>
      </c>
    </row>
    <row r="72" spans="1:29" x14ac:dyDescent="0.25">
      <c r="A72" s="47">
        <f t="shared" si="36"/>
        <v>45208</v>
      </c>
      <c r="B72" s="186">
        <v>6092</v>
      </c>
      <c r="C72" s="49">
        <f t="shared" si="67"/>
        <v>5250</v>
      </c>
      <c r="D72" s="75">
        <f t="shared" ref="D72:E72" si="76">D71</f>
        <v>5250</v>
      </c>
      <c r="E72" s="76">
        <f t="shared" si="76"/>
        <v>6000</v>
      </c>
      <c r="F72" s="75">
        <f t="shared" si="67"/>
        <v>6000</v>
      </c>
      <c r="G72" s="75">
        <v>6000</v>
      </c>
      <c r="H72" s="75">
        <f t="shared" si="69"/>
        <v>6500</v>
      </c>
      <c r="I72" s="75">
        <v>6500</v>
      </c>
      <c r="J72" s="67">
        <v>6500</v>
      </c>
      <c r="K72" s="75">
        <v>7600</v>
      </c>
      <c r="L72" s="75">
        <v>7600</v>
      </c>
      <c r="M72" s="75">
        <v>7600</v>
      </c>
      <c r="N72" s="76">
        <v>7600</v>
      </c>
      <c r="O72" s="75">
        <v>7600</v>
      </c>
      <c r="P72" s="76">
        <v>7600</v>
      </c>
      <c r="Q72" s="67">
        <v>7600</v>
      </c>
      <c r="R72" s="70">
        <v>7100</v>
      </c>
      <c r="S72" s="70">
        <v>6100</v>
      </c>
      <c r="T72" s="70">
        <v>6100</v>
      </c>
      <c r="U72" s="78">
        <v>6600</v>
      </c>
      <c r="V72" s="87">
        <v>6400</v>
      </c>
      <c r="W72" s="87">
        <v>6100</v>
      </c>
      <c r="X72" s="87">
        <v>6100</v>
      </c>
      <c r="Y72" s="87">
        <v>6100</v>
      </c>
      <c r="Z72" s="87">
        <v>6100</v>
      </c>
      <c r="AA72" s="87">
        <v>6100</v>
      </c>
      <c r="AB72" s="87"/>
      <c r="AC72" s="29">
        <f t="shared" ca="1" si="71"/>
        <v>0</v>
      </c>
    </row>
    <row r="73" spans="1:29" x14ac:dyDescent="0.25">
      <c r="A73" s="47">
        <f t="shared" si="36"/>
        <v>45209</v>
      </c>
      <c r="B73" s="186">
        <v>6095</v>
      </c>
      <c r="C73" s="49">
        <f t="shared" si="67"/>
        <v>5250</v>
      </c>
      <c r="D73" s="75">
        <f t="shared" ref="D73:E73" si="77">D72</f>
        <v>5250</v>
      </c>
      <c r="E73" s="76">
        <f t="shared" si="77"/>
        <v>6000</v>
      </c>
      <c r="F73" s="75">
        <f t="shared" si="67"/>
        <v>6000</v>
      </c>
      <c r="G73" s="75">
        <v>6000</v>
      </c>
      <c r="H73" s="75">
        <f t="shared" si="69"/>
        <v>6500</v>
      </c>
      <c r="I73" s="75">
        <v>6500</v>
      </c>
      <c r="J73" s="67">
        <v>6500</v>
      </c>
      <c r="K73" s="75">
        <v>7600</v>
      </c>
      <c r="L73" s="75">
        <v>7600</v>
      </c>
      <c r="M73" s="75">
        <v>7600</v>
      </c>
      <c r="N73" s="76">
        <v>7600</v>
      </c>
      <c r="O73" s="75">
        <v>7600</v>
      </c>
      <c r="P73" s="76">
        <v>7600</v>
      </c>
      <c r="Q73" s="67">
        <v>7600</v>
      </c>
      <c r="R73" s="70">
        <v>7100</v>
      </c>
      <c r="S73" s="70">
        <v>6100</v>
      </c>
      <c r="T73" s="70">
        <v>6100</v>
      </c>
      <c r="U73" s="78">
        <v>6600</v>
      </c>
      <c r="V73" s="87">
        <v>6400</v>
      </c>
      <c r="W73" s="87">
        <v>6100</v>
      </c>
      <c r="X73" s="87">
        <v>6100</v>
      </c>
      <c r="Y73" s="87">
        <v>6100</v>
      </c>
      <c r="Z73" s="87">
        <v>6100</v>
      </c>
      <c r="AA73" s="87">
        <v>6100</v>
      </c>
      <c r="AB73" s="87"/>
      <c r="AC73" s="29">
        <f t="shared" ca="1" si="71"/>
        <v>0</v>
      </c>
    </row>
    <row r="74" spans="1:29" x14ac:dyDescent="0.25">
      <c r="A74" s="47">
        <f t="shared" si="36"/>
        <v>45210</v>
      </c>
      <c r="B74" s="186">
        <v>6132</v>
      </c>
      <c r="C74" s="49">
        <f t="shared" si="67"/>
        <v>5250</v>
      </c>
      <c r="D74" s="75">
        <f t="shared" ref="D74:E74" si="78">D73</f>
        <v>5250</v>
      </c>
      <c r="E74" s="76">
        <f t="shared" si="78"/>
        <v>6000</v>
      </c>
      <c r="F74" s="75">
        <f t="shared" si="67"/>
        <v>6000</v>
      </c>
      <c r="G74" s="75">
        <v>6000</v>
      </c>
      <c r="H74" s="75">
        <f t="shared" si="69"/>
        <v>6500</v>
      </c>
      <c r="I74" s="75">
        <v>6500</v>
      </c>
      <c r="J74" s="67">
        <v>6500</v>
      </c>
      <c r="K74" s="75">
        <v>7600</v>
      </c>
      <c r="L74" s="75">
        <v>7600</v>
      </c>
      <c r="M74" s="75">
        <v>7600</v>
      </c>
      <c r="N74" s="76">
        <v>7600</v>
      </c>
      <c r="O74" s="75">
        <v>7600</v>
      </c>
      <c r="P74" s="76">
        <v>7600</v>
      </c>
      <c r="Q74" s="67">
        <v>7600</v>
      </c>
      <c r="R74" s="70">
        <v>7100</v>
      </c>
      <c r="S74" s="70">
        <v>6100</v>
      </c>
      <c r="T74" s="70">
        <v>6100</v>
      </c>
      <c r="U74" s="78">
        <v>6600</v>
      </c>
      <c r="V74" s="87">
        <v>6400</v>
      </c>
      <c r="W74" s="87">
        <v>6100</v>
      </c>
      <c r="X74" s="87">
        <v>6100</v>
      </c>
      <c r="Y74" s="87">
        <v>6100</v>
      </c>
      <c r="Z74" s="87">
        <v>6100</v>
      </c>
      <c r="AA74" s="87">
        <v>6100</v>
      </c>
      <c r="AB74" s="87"/>
      <c r="AC74" s="29">
        <f t="shared" ca="1" si="71"/>
        <v>0</v>
      </c>
    </row>
    <row r="75" spans="1:29" x14ac:dyDescent="0.25">
      <c r="A75" s="43">
        <f t="shared" si="36"/>
        <v>45211</v>
      </c>
      <c r="B75" s="187">
        <v>6100</v>
      </c>
      <c r="C75" s="21">
        <f t="shared" si="67"/>
        <v>5250</v>
      </c>
      <c r="D75" s="67">
        <f t="shared" ref="D75:E75" si="79">D74</f>
        <v>5250</v>
      </c>
      <c r="E75" s="76">
        <f t="shared" si="79"/>
        <v>6000</v>
      </c>
      <c r="F75" s="67">
        <f t="shared" si="67"/>
        <v>6000</v>
      </c>
      <c r="G75" s="67">
        <v>6000</v>
      </c>
      <c r="H75" s="67">
        <f t="shared" si="69"/>
        <v>6500</v>
      </c>
      <c r="I75" s="67">
        <v>6500</v>
      </c>
      <c r="J75" s="67">
        <v>6500</v>
      </c>
      <c r="K75" s="67">
        <v>7600</v>
      </c>
      <c r="L75" s="67">
        <v>7600</v>
      </c>
      <c r="M75" s="67">
        <v>7600</v>
      </c>
      <c r="N75" s="74">
        <v>7600</v>
      </c>
      <c r="O75" s="67">
        <v>7600</v>
      </c>
      <c r="P75" s="74">
        <v>7600</v>
      </c>
      <c r="Q75" s="67">
        <v>7600</v>
      </c>
      <c r="R75" s="70">
        <v>7100</v>
      </c>
      <c r="S75" s="70">
        <v>6100</v>
      </c>
      <c r="T75" s="70">
        <v>6100</v>
      </c>
      <c r="U75" s="78">
        <v>6600</v>
      </c>
      <c r="V75" s="87">
        <v>6400</v>
      </c>
      <c r="W75" s="87">
        <v>6100</v>
      </c>
      <c r="X75" s="87">
        <v>6100</v>
      </c>
      <c r="Y75" s="87">
        <v>6100</v>
      </c>
      <c r="Z75" s="87">
        <v>6100</v>
      </c>
      <c r="AA75" s="87">
        <v>6100</v>
      </c>
      <c r="AB75" s="87"/>
      <c r="AC75" s="29">
        <f t="shared" ca="1" si="71"/>
        <v>0</v>
      </c>
    </row>
    <row r="76" spans="1:29" x14ac:dyDescent="0.25">
      <c r="A76" s="43">
        <f t="shared" si="36"/>
        <v>45212</v>
      </c>
      <c r="B76" s="187">
        <v>6139</v>
      </c>
      <c r="C76" s="21">
        <f t="shared" si="67"/>
        <v>5250</v>
      </c>
      <c r="D76" s="67">
        <f t="shared" ref="D76:E76" si="80">D75</f>
        <v>5250</v>
      </c>
      <c r="E76" s="76">
        <f t="shared" si="80"/>
        <v>6000</v>
      </c>
      <c r="F76" s="67">
        <f t="shared" si="67"/>
        <v>6000</v>
      </c>
      <c r="G76" s="67">
        <v>6000</v>
      </c>
      <c r="H76" s="67">
        <f t="shared" si="69"/>
        <v>6500</v>
      </c>
      <c r="I76" s="67">
        <v>6500</v>
      </c>
      <c r="J76" s="67">
        <v>6500</v>
      </c>
      <c r="K76" s="67">
        <v>7600</v>
      </c>
      <c r="L76" s="67">
        <v>7600</v>
      </c>
      <c r="M76" s="67">
        <v>7600</v>
      </c>
      <c r="N76" s="74">
        <v>7600</v>
      </c>
      <c r="O76" s="67">
        <v>7600</v>
      </c>
      <c r="P76" s="74">
        <v>7600</v>
      </c>
      <c r="Q76" s="67">
        <v>7600</v>
      </c>
      <c r="R76" s="70">
        <v>7100</v>
      </c>
      <c r="S76" s="70">
        <v>6100</v>
      </c>
      <c r="T76" s="70">
        <v>6100</v>
      </c>
      <c r="U76" s="78">
        <v>6600</v>
      </c>
      <c r="V76" s="87">
        <v>6400</v>
      </c>
      <c r="W76" s="87">
        <v>6100</v>
      </c>
      <c r="X76" s="87">
        <v>6100</v>
      </c>
      <c r="Y76" s="87">
        <v>6100</v>
      </c>
      <c r="Z76" s="87">
        <v>6100</v>
      </c>
      <c r="AA76" s="87">
        <v>6100</v>
      </c>
      <c r="AB76" s="87"/>
      <c r="AC76" s="29">
        <f t="shared" ca="1" si="71"/>
        <v>0</v>
      </c>
    </row>
    <row r="77" spans="1:29" x14ac:dyDescent="0.25">
      <c r="A77" s="43">
        <f t="shared" si="36"/>
        <v>45213</v>
      </c>
      <c r="B77" s="187">
        <v>6103</v>
      </c>
      <c r="C77" s="21">
        <f t="shared" si="67"/>
        <v>5250</v>
      </c>
      <c r="D77" s="67">
        <f t="shared" ref="D77:E77" si="81">D76</f>
        <v>5250</v>
      </c>
      <c r="E77" s="76">
        <f t="shared" si="81"/>
        <v>6000</v>
      </c>
      <c r="F77" s="67">
        <f t="shared" si="67"/>
        <v>6000</v>
      </c>
      <c r="G77" s="67">
        <v>6000</v>
      </c>
      <c r="H77" s="67">
        <f t="shared" si="69"/>
        <v>6500</v>
      </c>
      <c r="I77" s="67">
        <v>6500</v>
      </c>
      <c r="J77" s="67">
        <v>6500</v>
      </c>
      <c r="K77" s="67">
        <v>7600</v>
      </c>
      <c r="L77" s="67">
        <v>7600</v>
      </c>
      <c r="M77" s="67">
        <v>7600</v>
      </c>
      <c r="N77" s="74">
        <v>7600</v>
      </c>
      <c r="O77" s="67">
        <v>7400</v>
      </c>
      <c r="P77" s="74">
        <v>7600</v>
      </c>
      <c r="Q77" s="67">
        <v>7600</v>
      </c>
      <c r="R77" s="70">
        <v>7100</v>
      </c>
      <c r="S77" s="70">
        <v>6100</v>
      </c>
      <c r="T77" s="70">
        <v>6100</v>
      </c>
      <c r="U77" s="78">
        <v>6600</v>
      </c>
      <c r="V77" s="87">
        <v>6400</v>
      </c>
      <c r="W77" s="87">
        <v>6100</v>
      </c>
      <c r="X77" s="87">
        <v>6100</v>
      </c>
      <c r="Y77" s="87">
        <v>6100</v>
      </c>
      <c r="Z77" s="87">
        <v>6100</v>
      </c>
      <c r="AA77" s="87">
        <v>6100</v>
      </c>
      <c r="AB77" s="87"/>
      <c r="AC77" s="29">
        <f t="shared" ca="1" si="71"/>
        <v>0</v>
      </c>
    </row>
    <row r="78" spans="1:29" x14ac:dyDescent="0.25">
      <c r="A78" s="47">
        <f t="shared" si="36"/>
        <v>45214</v>
      </c>
      <c r="B78" s="186">
        <v>6093</v>
      </c>
      <c r="C78" s="49">
        <f t="shared" si="67"/>
        <v>5250</v>
      </c>
      <c r="D78" s="75">
        <f t="shared" ref="D78:E78" si="82">D77</f>
        <v>5250</v>
      </c>
      <c r="E78" s="76">
        <f t="shared" si="82"/>
        <v>6000</v>
      </c>
      <c r="F78" s="75">
        <f t="shared" si="67"/>
        <v>6000</v>
      </c>
      <c r="G78" s="75">
        <v>6000</v>
      </c>
      <c r="H78" s="75">
        <f t="shared" si="69"/>
        <v>6500</v>
      </c>
      <c r="I78" s="75">
        <v>6500</v>
      </c>
      <c r="J78" s="67">
        <v>6500</v>
      </c>
      <c r="K78" s="75">
        <v>7600</v>
      </c>
      <c r="L78" s="75">
        <v>7600</v>
      </c>
      <c r="M78" s="75">
        <v>7600</v>
      </c>
      <c r="N78" s="76">
        <v>7400</v>
      </c>
      <c r="O78" s="75">
        <v>7250</v>
      </c>
      <c r="P78" s="76">
        <v>7400</v>
      </c>
      <c r="Q78" s="67">
        <v>7500</v>
      </c>
      <c r="R78" s="70">
        <v>7100</v>
      </c>
      <c r="S78" s="70">
        <v>6100</v>
      </c>
      <c r="T78" s="70">
        <v>6100</v>
      </c>
      <c r="U78" s="78">
        <v>6600</v>
      </c>
      <c r="V78" s="87">
        <v>6400</v>
      </c>
      <c r="W78" s="87">
        <v>6300</v>
      </c>
      <c r="X78" s="87">
        <v>6300</v>
      </c>
      <c r="Y78" s="87">
        <v>6300</v>
      </c>
      <c r="Z78" s="87">
        <v>6300</v>
      </c>
      <c r="AA78" s="87">
        <v>6300</v>
      </c>
      <c r="AB78" s="87"/>
      <c r="AC78" s="29">
        <f t="shared" ca="1" si="71"/>
        <v>0</v>
      </c>
    </row>
    <row r="79" spans="1:29" x14ac:dyDescent="0.25">
      <c r="A79" s="47">
        <f t="shared" si="36"/>
        <v>45215</v>
      </c>
      <c r="B79" s="48"/>
      <c r="C79" s="49">
        <f t="shared" si="67"/>
        <v>5250</v>
      </c>
      <c r="D79" s="75">
        <f t="shared" ref="D79:E79" si="83">D78</f>
        <v>5250</v>
      </c>
      <c r="E79" s="76">
        <f t="shared" si="83"/>
        <v>6000</v>
      </c>
      <c r="F79" s="75">
        <f t="shared" si="67"/>
        <v>6000</v>
      </c>
      <c r="G79" s="75">
        <v>6000</v>
      </c>
      <c r="H79" s="75">
        <f t="shared" si="69"/>
        <v>6500</v>
      </c>
      <c r="I79" s="75">
        <v>6500</v>
      </c>
      <c r="J79" s="67">
        <v>6500</v>
      </c>
      <c r="K79" s="75">
        <v>7600</v>
      </c>
      <c r="L79" s="75">
        <v>7600</v>
      </c>
      <c r="M79" s="75">
        <v>7600</v>
      </c>
      <c r="N79" s="76">
        <v>7200</v>
      </c>
      <c r="O79" s="75">
        <v>7150</v>
      </c>
      <c r="P79" s="76">
        <v>7200</v>
      </c>
      <c r="Q79" s="67">
        <v>7400</v>
      </c>
      <c r="R79" s="70">
        <v>7100</v>
      </c>
      <c r="S79" s="70">
        <v>6100</v>
      </c>
      <c r="T79" s="70">
        <v>6100</v>
      </c>
      <c r="U79" s="78">
        <v>6600</v>
      </c>
      <c r="V79" s="87">
        <v>6500</v>
      </c>
      <c r="W79" s="87">
        <v>6500</v>
      </c>
      <c r="X79" s="87">
        <v>6500</v>
      </c>
      <c r="Y79" s="87">
        <v>6500</v>
      </c>
      <c r="Z79" s="87">
        <v>6500</v>
      </c>
      <c r="AA79" s="87">
        <v>6500</v>
      </c>
      <c r="AB79" s="87"/>
      <c r="AC79" s="29">
        <f t="shared" ca="1" si="71"/>
        <v>0</v>
      </c>
    </row>
    <row r="80" spans="1:29" x14ac:dyDescent="0.25">
      <c r="A80" s="47">
        <f t="shared" si="36"/>
        <v>45216</v>
      </c>
      <c r="B80" s="48"/>
      <c r="C80" s="49">
        <f t="shared" si="67"/>
        <v>5250</v>
      </c>
      <c r="D80" s="75">
        <f t="shared" ref="D80:E80" si="84">D79</f>
        <v>5250</v>
      </c>
      <c r="E80" s="76">
        <f t="shared" si="84"/>
        <v>6000</v>
      </c>
      <c r="F80" s="75">
        <f t="shared" si="67"/>
        <v>6000</v>
      </c>
      <c r="G80" s="75">
        <v>6000</v>
      </c>
      <c r="H80" s="75">
        <f t="shared" si="69"/>
        <v>6500</v>
      </c>
      <c r="I80" s="75">
        <v>6500</v>
      </c>
      <c r="J80" s="67">
        <v>6500</v>
      </c>
      <c r="K80" s="75">
        <v>7600</v>
      </c>
      <c r="L80" s="75">
        <v>7600</v>
      </c>
      <c r="M80" s="75">
        <v>7600</v>
      </c>
      <c r="N80" s="76">
        <v>7150</v>
      </c>
      <c r="O80" s="75">
        <v>7150</v>
      </c>
      <c r="P80" s="76">
        <v>7150</v>
      </c>
      <c r="Q80" s="67">
        <v>7300</v>
      </c>
      <c r="R80" s="70">
        <v>7100</v>
      </c>
      <c r="S80" s="70">
        <v>6100</v>
      </c>
      <c r="T80" s="70">
        <v>6100</v>
      </c>
      <c r="U80" s="78">
        <v>6600</v>
      </c>
      <c r="V80" s="87">
        <v>6500</v>
      </c>
      <c r="W80" s="87">
        <v>6500</v>
      </c>
      <c r="X80" s="87">
        <v>6500</v>
      </c>
      <c r="Y80" s="87">
        <v>6500</v>
      </c>
      <c r="Z80" s="87">
        <v>6500</v>
      </c>
      <c r="AA80" s="87">
        <v>6700</v>
      </c>
      <c r="AB80" s="87"/>
      <c r="AC80" s="29">
        <f t="shared" ca="1" si="71"/>
        <v>0</v>
      </c>
    </row>
    <row r="81" spans="1:29" x14ac:dyDescent="0.25">
      <c r="A81" s="47">
        <f t="shared" si="36"/>
        <v>45217</v>
      </c>
      <c r="B81" s="48"/>
      <c r="C81" s="49">
        <f t="shared" si="67"/>
        <v>5250</v>
      </c>
      <c r="D81" s="75">
        <f t="shared" ref="D81:E81" si="85">D80</f>
        <v>5250</v>
      </c>
      <c r="E81" s="76">
        <f t="shared" si="85"/>
        <v>6000</v>
      </c>
      <c r="F81" s="75">
        <f t="shared" si="67"/>
        <v>6000</v>
      </c>
      <c r="G81" s="75">
        <v>6000</v>
      </c>
      <c r="H81" s="75">
        <f t="shared" si="69"/>
        <v>6500</v>
      </c>
      <c r="I81" s="75">
        <v>6500</v>
      </c>
      <c r="J81" s="67">
        <v>6500</v>
      </c>
      <c r="K81" s="75">
        <v>7600</v>
      </c>
      <c r="L81" s="75">
        <v>7600</v>
      </c>
      <c r="M81" s="75">
        <v>7600</v>
      </c>
      <c r="N81" s="76">
        <v>7150</v>
      </c>
      <c r="O81" s="75">
        <v>7150</v>
      </c>
      <c r="P81" s="76">
        <v>7150</v>
      </c>
      <c r="Q81" s="67">
        <v>7200</v>
      </c>
      <c r="R81" s="70">
        <v>7100</v>
      </c>
      <c r="S81" s="70">
        <v>6100</v>
      </c>
      <c r="T81" s="70">
        <v>6100</v>
      </c>
      <c r="U81" s="78">
        <v>6600</v>
      </c>
      <c r="V81" s="87">
        <v>6500</v>
      </c>
      <c r="W81" s="87">
        <v>6500</v>
      </c>
      <c r="X81" s="87">
        <v>6500</v>
      </c>
      <c r="Y81" s="87">
        <v>6500</v>
      </c>
      <c r="Z81" s="87">
        <v>6500</v>
      </c>
      <c r="AA81" s="87">
        <v>6900</v>
      </c>
      <c r="AB81" s="87"/>
      <c r="AC81" s="29">
        <f t="shared" ca="1" si="71"/>
        <v>0</v>
      </c>
    </row>
    <row r="82" spans="1:29" x14ac:dyDescent="0.25">
      <c r="A82" s="43">
        <f t="shared" si="36"/>
        <v>45218</v>
      </c>
      <c r="B82" s="32"/>
      <c r="C82" s="21">
        <f t="shared" si="67"/>
        <v>5250</v>
      </c>
      <c r="D82" s="67">
        <f t="shared" ref="D82" si="86">D81</f>
        <v>5250</v>
      </c>
      <c r="E82" s="76">
        <v>5800</v>
      </c>
      <c r="F82" s="67">
        <f t="shared" si="67"/>
        <v>6000</v>
      </c>
      <c r="G82" s="67">
        <v>6000</v>
      </c>
      <c r="H82" s="67">
        <f t="shared" si="69"/>
        <v>6500</v>
      </c>
      <c r="I82" s="67">
        <v>6500</v>
      </c>
      <c r="J82" s="67">
        <v>6500</v>
      </c>
      <c r="K82" s="67">
        <v>7600</v>
      </c>
      <c r="L82" s="67">
        <v>7600</v>
      </c>
      <c r="M82" s="67">
        <v>7600</v>
      </c>
      <c r="N82" s="74">
        <v>7150</v>
      </c>
      <c r="O82" s="67">
        <v>7150</v>
      </c>
      <c r="P82" s="74">
        <v>7150</v>
      </c>
      <c r="Q82" s="74">
        <v>7150</v>
      </c>
      <c r="R82" s="70">
        <v>7100</v>
      </c>
      <c r="S82" s="70">
        <v>6100</v>
      </c>
      <c r="T82" s="70">
        <v>6100</v>
      </c>
      <c r="U82" s="78">
        <v>6600</v>
      </c>
      <c r="V82" s="87">
        <v>6500</v>
      </c>
      <c r="W82" s="87">
        <v>6500</v>
      </c>
      <c r="X82" s="87">
        <v>6500</v>
      </c>
      <c r="Y82" s="87">
        <v>6500</v>
      </c>
      <c r="Z82" s="87">
        <v>6500</v>
      </c>
      <c r="AA82" s="87">
        <v>7000</v>
      </c>
      <c r="AB82" s="87"/>
      <c r="AC82" s="29">
        <f t="shared" ca="1" si="71"/>
        <v>0</v>
      </c>
    </row>
    <row r="83" spans="1:29" x14ac:dyDescent="0.25">
      <c r="A83" s="43">
        <f t="shared" si="36"/>
        <v>45219</v>
      </c>
      <c r="B83" s="32"/>
      <c r="C83" s="21">
        <f t="shared" si="67"/>
        <v>5250</v>
      </c>
      <c r="D83" s="67">
        <f t="shared" ref="D83" si="87">D82</f>
        <v>5250</v>
      </c>
      <c r="E83" s="76">
        <v>5600</v>
      </c>
      <c r="F83" s="67">
        <f t="shared" si="67"/>
        <v>6000</v>
      </c>
      <c r="G83" s="67">
        <v>6000</v>
      </c>
      <c r="H83" s="67">
        <f t="shared" si="69"/>
        <v>6500</v>
      </c>
      <c r="I83" s="67">
        <v>6500</v>
      </c>
      <c r="J83" s="67">
        <v>6500</v>
      </c>
      <c r="K83" s="67">
        <v>7600</v>
      </c>
      <c r="L83" s="67">
        <v>7600</v>
      </c>
      <c r="M83" s="67">
        <v>7600</v>
      </c>
      <c r="N83" s="74">
        <v>7150</v>
      </c>
      <c r="O83" s="67">
        <v>7150</v>
      </c>
      <c r="P83" s="74">
        <v>7150</v>
      </c>
      <c r="Q83" s="74">
        <v>7150</v>
      </c>
      <c r="R83" s="70">
        <v>7100</v>
      </c>
      <c r="S83" s="70">
        <v>6100</v>
      </c>
      <c r="T83" s="70">
        <v>6100</v>
      </c>
      <c r="U83" s="78">
        <v>6600</v>
      </c>
      <c r="V83" s="87">
        <v>6500</v>
      </c>
      <c r="W83" s="87">
        <v>6500</v>
      </c>
      <c r="X83" s="87">
        <v>6500</v>
      </c>
      <c r="Y83" s="87">
        <v>6500</v>
      </c>
      <c r="Z83" s="87">
        <v>6500</v>
      </c>
      <c r="AA83" s="87">
        <v>7000</v>
      </c>
      <c r="AB83" s="87"/>
      <c r="AC83" s="29">
        <f t="shared" ca="1" si="71"/>
        <v>0</v>
      </c>
    </row>
    <row r="84" spans="1:29" x14ac:dyDescent="0.25">
      <c r="A84" s="43">
        <f t="shared" si="36"/>
        <v>45220</v>
      </c>
      <c r="B84" s="32"/>
      <c r="C84" s="21">
        <f t="shared" si="67"/>
        <v>5250</v>
      </c>
      <c r="D84" s="67">
        <f t="shared" ref="D84" si="88">D83</f>
        <v>5250</v>
      </c>
      <c r="E84" s="76">
        <v>5400</v>
      </c>
      <c r="F84" s="67">
        <f t="shared" si="67"/>
        <v>6000</v>
      </c>
      <c r="G84" s="67">
        <v>6000</v>
      </c>
      <c r="H84" s="67">
        <f t="shared" si="69"/>
        <v>6500</v>
      </c>
      <c r="I84" s="67">
        <v>6500</v>
      </c>
      <c r="J84" s="67">
        <v>6500</v>
      </c>
      <c r="K84" s="67">
        <v>7500</v>
      </c>
      <c r="L84" s="67">
        <v>7600</v>
      </c>
      <c r="M84" s="67">
        <v>7600</v>
      </c>
      <c r="N84" s="74">
        <v>7150</v>
      </c>
      <c r="O84" s="67">
        <v>7150</v>
      </c>
      <c r="P84" s="74">
        <v>7150</v>
      </c>
      <c r="Q84" s="74">
        <v>7150</v>
      </c>
      <c r="R84" s="70">
        <v>7100</v>
      </c>
      <c r="S84" s="70">
        <v>6100</v>
      </c>
      <c r="T84" s="70">
        <v>6100</v>
      </c>
      <c r="U84" s="78">
        <v>6600</v>
      </c>
      <c r="V84" s="87">
        <v>6500</v>
      </c>
      <c r="W84" s="87">
        <v>6500</v>
      </c>
      <c r="X84" s="87">
        <v>6100</v>
      </c>
      <c r="Y84" s="87">
        <v>6500</v>
      </c>
      <c r="Z84" s="87">
        <v>6500</v>
      </c>
      <c r="AA84" s="87">
        <v>7000</v>
      </c>
      <c r="AB84" s="87"/>
      <c r="AC84" s="29">
        <f t="shared" ca="1" si="71"/>
        <v>0</v>
      </c>
    </row>
    <row r="85" spans="1:29" x14ac:dyDescent="0.25">
      <c r="A85" s="47">
        <f t="shared" si="36"/>
        <v>45221</v>
      </c>
      <c r="B85" s="48"/>
      <c r="C85" s="49">
        <f t="shared" si="67"/>
        <v>5250</v>
      </c>
      <c r="D85" s="75">
        <f t="shared" ref="D85" si="89">D84</f>
        <v>5250</v>
      </c>
      <c r="E85" s="76">
        <v>5200</v>
      </c>
      <c r="F85" s="75">
        <f t="shared" si="67"/>
        <v>6000</v>
      </c>
      <c r="G85" s="75">
        <v>6000</v>
      </c>
      <c r="H85" s="75">
        <f t="shared" si="69"/>
        <v>6500</v>
      </c>
      <c r="I85" s="75">
        <v>6500</v>
      </c>
      <c r="J85" s="67">
        <v>6500</v>
      </c>
      <c r="K85" s="75">
        <v>7400</v>
      </c>
      <c r="L85" s="75">
        <v>7600</v>
      </c>
      <c r="M85" s="75">
        <v>7600</v>
      </c>
      <c r="N85" s="76">
        <v>7150</v>
      </c>
      <c r="O85" s="75">
        <v>7150</v>
      </c>
      <c r="P85" s="76">
        <v>7150</v>
      </c>
      <c r="Q85" s="76">
        <v>7150</v>
      </c>
      <c r="R85" s="70">
        <v>7100</v>
      </c>
      <c r="S85" s="70">
        <v>6100</v>
      </c>
      <c r="T85" s="70">
        <v>6100</v>
      </c>
      <c r="U85" s="78">
        <v>6600</v>
      </c>
      <c r="V85" s="87">
        <v>6500</v>
      </c>
      <c r="W85" s="87">
        <v>6500</v>
      </c>
      <c r="X85" s="87">
        <v>6100</v>
      </c>
      <c r="Y85" s="87">
        <v>6500</v>
      </c>
      <c r="Z85" s="87">
        <v>6500</v>
      </c>
      <c r="AA85" s="87">
        <v>7000</v>
      </c>
      <c r="AB85" s="87"/>
      <c r="AC85" s="29">
        <f t="shared" ca="1" si="71"/>
        <v>0</v>
      </c>
    </row>
    <row r="86" spans="1:29" x14ac:dyDescent="0.25">
      <c r="A86" s="47">
        <f t="shared" si="36"/>
        <v>45222</v>
      </c>
      <c r="B86" s="48"/>
      <c r="C86" s="49">
        <f t="shared" si="67"/>
        <v>5250</v>
      </c>
      <c r="D86" s="75">
        <f t="shared" ref="D86" si="90">D85</f>
        <v>5250</v>
      </c>
      <c r="E86" s="76">
        <v>5000</v>
      </c>
      <c r="F86" s="75">
        <f t="shared" si="67"/>
        <v>6000</v>
      </c>
      <c r="G86" s="75">
        <v>6000</v>
      </c>
      <c r="H86" s="75">
        <f t="shared" si="69"/>
        <v>6500</v>
      </c>
      <c r="I86" s="75">
        <v>6500</v>
      </c>
      <c r="J86" s="67">
        <v>6500</v>
      </c>
      <c r="K86" s="75">
        <v>7300</v>
      </c>
      <c r="L86" s="75">
        <v>7500</v>
      </c>
      <c r="M86" s="75">
        <v>7600</v>
      </c>
      <c r="N86" s="76">
        <v>7150</v>
      </c>
      <c r="O86" s="75">
        <v>7150</v>
      </c>
      <c r="P86" s="76">
        <v>7150</v>
      </c>
      <c r="Q86" s="76">
        <v>7150</v>
      </c>
      <c r="R86" s="70">
        <v>7100</v>
      </c>
      <c r="S86" s="70">
        <v>6100</v>
      </c>
      <c r="T86" s="70">
        <v>6100</v>
      </c>
      <c r="U86" s="78">
        <v>6600</v>
      </c>
      <c r="V86" s="87">
        <v>6500</v>
      </c>
      <c r="W86" s="87">
        <v>6500</v>
      </c>
      <c r="X86" s="87">
        <v>6100</v>
      </c>
      <c r="Y86" s="87">
        <v>6500</v>
      </c>
      <c r="Z86" s="87">
        <v>6500</v>
      </c>
      <c r="AA86" s="87">
        <v>7000</v>
      </c>
      <c r="AB86" s="87"/>
      <c r="AC86" s="29">
        <f t="shared" ca="1" si="71"/>
        <v>0</v>
      </c>
    </row>
    <row r="87" spans="1:29" x14ac:dyDescent="0.25">
      <c r="A87" s="47">
        <f t="shared" si="36"/>
        <v>45223</v>
      </c>
      <c r="B87" s="48"/>
      <c r="C87" s="49">
        <f t="shared" si="67"/>
        <v>5250</v>
      </c>
      <c r="D87" s="75">
        <f t="shared" ref="D87" si="91">D86</f>
        <v>5250</v>
      </c>
      <c r="E87" s="76">
        <f>E86</f>
        <v>5000</v>
      </c>
      <c r="F87" s="75">
        <f t="shared" si="67"/>
        <v>6000</v>
      </c>
      <c r="G87" s="75">
        <v>6000</v>
      </c>
      <c r="H87" s="75">
        <f t="shared" si="69"/>
        <v>6500</v>
      </c>
      <c r="I87" s="75">
        <v>6500</v>
      </c>
      <c r="J87" s="67">
        <v>6500</v>
      </c>
      <c r="K87" s="75">
        <v>7100</v>
      </c>
      <c r="L87" s="75">
        <v>7400</v>
      </c>
      <c r="M87" s="75">
        <v>7600</v>
      </c>
      <c r="N87" s="76">
        <v>7150</v>
      </c>
      <c r="O87" s="75">
        <v>7150</v>
      </c>
      <c r="P87" s="76">
        <v>7150</v>
      </c>
      <c r="Q87" s="76">
        <v>7150</v>
      </c>
      <c r="R87" s="70">
        <v>7100</v>
      </c>
      <c r="S87" s="70">
        <v>6100</v>
      </c>
      <c r="T87" s="70">
        <v>6100</v>
      </c>
      <c r="U87" s="78">
        <v>6600</v>
      </c>
      <c r="V87" s="87">
        <v>6500</v>
      </c>
      <c r="W87" s="87">
        <v>6500</v>
      </c>
      <c r="X87" s="87">
        <v>6100</v>
      </c>
      <c r="Y87" s="87">
        <v>6500</v>
      </c>
      <c r="Z87" s="87">
        <v>6500</v>
      </c>
      <c r="AA87" s="87">
        <v>7000</v>
      </c>
      <c r="AB87" s="87"/>
      <c r="AC87" s="29">
        <f t="shared" ca="1" si="71"/>
        <v>0</v>
      </c>
    </row>
    <row r="88" spans="1:29" x14ac:dyDescent="0.25">
      <c r="A88" s="47">
        <f t="shared" si="36"/>
        <v>45224</v>
      </c>
      <c r="B88" s="48"/>
      <c r="C88" s="49">
        <f t="shared" si="67"/>
        <v>5250</v>
      </c>
      <c r="D88" s="75">
        <f t="shared" ref="D88:E88" si="92">D87</f>
        <v>5250</v>
      </c>
      <c r="E88" s="76">
        <f t="shared" si="92"/>
        <v>5000</v>
      </c>
      <c r="F88" s="75">
        <f t="shared" si="67"/>
        <v>6000</v>
      </c>
      <c r="G88" s="75">
        <v>6000</v>
      </c>
      <c r="H88" s="75">
        <f t="shared" si="69"/>
        <v>6500</v>
      </c>
      <c r="I88" s="75">
        <v>6500</v>
      </c>
      <c r="J88" s="67">
        <v>6500</v>
      </c>
      <c r="K88" s="75">
        <v>6900</v>
      </c>
      <c r="L88" s="75">
        <v>7300</v>
      </c>
      <c r="M88" s="75">
        <v>7500</v>
      </c>
      <c r="N88" s="76">
        <v>7150</v>
      </c>
      <c r="O88" s="75">
        <v>7150</v>
      </c>
      <c r="P88" s="76">
        <v>7150</v>
      </c>
      <c r="Q88" s="76">
        <v>7150</v>
      </c>
      <c r="R88" s="70">
        <v>7100</v>
      </c>
      <c r="S88" s="70">
        <v>6100</v>
      </c>
      <c r="T88" s="70">
        <v>6100</v>
      </c>
      <c r="U88" s="78">
        <v>6600</v>
      </c>
      <c r="V88" s="87">
        <v>6500</v>
      </c>
      <c r="W88" s="87">
        <v>6500</v>
      </c>
      <c r="X88" s="87">
        <v>6100</v>
      </c>
      <c r="Y88" s="87">
        <v>6500</v>
      </c>
      <c r="Z88" s="87">
        <v>6500</v>
      </c>
      <c r="AA88" s="87">
        <v>7000</v>
      </c>
      <c r="AB88" s="87"/>
      <c r="AC88" s="29">
        <f t="shared" ca="1" si="71"/>
        <v>0</v>
      </c>
    </row>
    <row r="89" spans="1:29" x14ac:dyDescent="0.25">
      <c r="A89" s="43">
        <f t="shared" si="36"/>
        <v>45225</v>
      </c>
      <c r="B89" s="32"/>
      <c r="C89" s="21">
        <f t="shared" si="67"/>
        <v>5250</v>
      </c>
      <c r="D89" s="67">
        <f t="shared" ref="D89:E89" si="93">D88</f>
        <v>5250</v>
      </c>
      <c r="E89" s="76">
        <f t="shared" si="93"/>
        <v>5000</v>
      </c>
      <c r="F89" s="67">
        <f t="shared" si="67"/>
        <v>6000</v>
      </c>
      <c r="G89" s="67">
        <v>6000</v>
      </c>
      <c r="H89" s="67">
        <f t="shared" si="69"/>
        <v>6500</v>
      </c>
      <c r="I89" s="67">
        <v>6500</v>
      </c>
      <c r="J89" s="67">
        <v>6500</v>
      </c>
      <c r="K89" s="67">
        <v>6700</v>
      </c>
      <c r="L89" s="67">
        <v>7100</v>
      </c>
      <c r="M89" s="67">
        <v>7400</v>
      </c>
      <c r="N89" s="74">
        <v>7150</v>
      </c>
      <c r="O89" s="67">
        <v>7150</v>
      </c>
      <c r="P89" s="74">
        <v>7150</v>
      </c>
      <c r="Q89" s="74">
        <v>7150</v>
      </c>
      <c r="R89" s="70">
        <v>7100</v>
      </c>
      <c r="S89" s="70">
        <v>6100</v>
      </c>
      <c r="T89" s="70">
        <v>6100</v>
      </c>
      <c r="U89" s="78">
        <v>6600</v>
      </c>
      <c r="V89" s="87">
        <v>6500</v>
      </c>
      <c r="W89" s="87">
        <v>6500</v>
      </c>
      <c r="X89" s="87">
        <v>6100</v>
      </c>
      <c r="Y89" s="87">
        <v>6500</v>
      </c>
      <c r="Z89" s="87">
        <v>6500</v>
      </c>
      <c r="AA89" s="87">
        <v>7000</v>
      </c>
      <c r="AB89" s="87"/>
      <c r="AC89" s="29">
        <f t="shared" ca="1" si="71"/>
        <v>0</v>
      </c>
    </row>
    <row r="90" spans="1:29" x14ac:dyDescent="0.25">
      <c r="A90" s="43">
        <f t="shared" si="36"/>
        <v>45226</v>
      </c>
      <c r="B90" s="32"/>
      <c r="C90" s="21">
        <f t="shared" si="67"/>
        <v>5250</v>
      </c>
      <c r="D90" s="67">
        <f t="shared" ref="D90:E90" si="94">D89</f>
        <v>5250</v>
      </c>
      <c r="E90" s="76">
        <f t="shared" si="94"/>
        <v>5000</v>
      </c>
      <c r="F90" s="67">
        <f t="shared" si="67"/>
        <v>6000</v>
      </c>
      <c r="G90" s="67">
        <v>6000</v>
      </c>
      <c r="H90" s="67">
        <f t="shared" si="69"/>
        <v>6500</v>
      </c>
      <c r="I90" s="67">
        <v>6500</v>
      </c>
      <c r="J90" s="67">
        <v>6500</v>
      </c>
      <c r="K90" s="67">
        <v>6500</v>
      </c>
      <c r="L90" s="67">
        <v>6900</v>
      </c>
      <c r="M90" s="67">
        <v>7300</v>
      </c>
      <c r="N90" s="74">
        <v>7150</v>
      </c>
      <c r="O90" s="67">
        <v>7150</v>
      </c>
      <c r="P90" s="74">
        <v>7150</v>
      </c>
      <c r="Q90" s="74">
        <v>7150</v>
      </c>
      <c r="R90" s="70">
        <v>7100</v>
      </c>
      <c r="S90" s="70">
        <v>5900</v>
      </c>
      <c r="T90" s="70">
        <v>5900</v>
      </c>
      <c r="U90" s="78">
        <v>6600</v>
      </c>
      <c r="V90" s="87">
        <v>6500</v>
      </c>
      <c r="W90" s="87">
        <v>6500</v>
      </c>
      <c r="X90" s="87">
        <v>6100</v>
      </c>
      <c r="Y90" s="87">
        <v>6500</v>
      </c>
      <c r="Z90" s="87">
        <v>6500</v>
      </c>
      <c r="AA90" s="87">
        <v>7000</v>
      </c>
      <c r="AB90" s="87"/>
      <c r="AC90" s="29">
        <f t="shared" ca="1" si="71"/>
        <v>10000000</v>
      </c>
    </row>
    <row r="91" spans="1:29" x14ac:dyDescent="0.25">
      <c r="A91" s="43">
        <f t="shared" si="36"/>
        <v>45227</v>
      </c>
      <c r="B91" s="32"/>
      <c r="C91" s="21">
        <f t="shared" si="67"/>
        <v>5250</v>
      </c>
      <c r="D91" s="67">
        <f t="shared" ref="D91:E91" si="95">D90</f>
        <v>5250</v>
      </c>
      <c r="E91" s="76">
        <f t="shared" si="95"/>
        <v>5000</v>
      </c>
      <c r="F91" s="67">
        <f t="shared" si="67"/>
        <v>6000</v>
      </c>
      <c r="G91" s="67">
        <v>6000</v>
      </c>
      <c r="H91" s="67">
        <f t="shared" si="69"/>
        <v>6500</v>
      </c>
      <c r="I91" s="67">
        <v>6500</v>
      </c>
      <c r="J91" s="67">
        <v>6500</v>
      </c>
      <c r="K91" s="67">
        <v>6300</v>
      </c>
      <c r="L91" s="67">
        <v>6700</v>
      </c>
      <c r="M91" s="67">
        <v>7100</v>
      </c>
      <c r="N91" s="74">
        <v>7150</v>
      </c>
      <c r="O91" s="67">
        <v>7150</v>
      </c>
      <c r="P91" s="74">
        <v>7150</v>
      </c>
      <c r="Q91" s="74">
        <v>7150</v>
      </c>
      <c r="R91" s="70">
        <v>7100</v>
      </c>
      <c r="S91" s="70">
        <v>5700</v>
      </c>
      <c r="T91" s="70">
        <v>5700</v>
      </c>
      <c r="U91" s="78">
        <v>6600</v>
      </c>
      <c r="V91" s="87">
        <v>6500</v>
      </c>
      <c r="W91" s="87">
        <v>6500</v>
      </c>
      <c r="X91" s="87">
        <v>6100</v>
      </c>
      <c r="Y91" s="87">
        <v>6500</v>
      </c>
      <c r="Z91" s="87">
        <v>6500</v>
      </c>
      <c r="AA91" s="87">
        <v>7000</v>
      </c>
      <c r="AB91" s="87"/>
      <c r="AC91" s="29">
        <f t="shared" ca="1" si="71"/>
        <v>10000000</v>
      </c>
    </row>
    <row r="92" spans="1:29" x14ac:dyDescent="0.25">
      <c r="A92" s="47">
        <f t="shared" si="36"/>
        <v>45228</v>
      </c>
      <c r="B92" s="48"/>
      <c r="C92" s="49">
        <f t="shared" si="67"/>
        <v>5250</v>
      </c>
      <c r="D92" s="75">
        <f t="shared" ref="D92:E92" si="96">D91</f>
        <v>5250</v>
      </c>
      <c r="E92" s="76">
        <f t="shared" si="96"/>
        <v>5000</v>
      </c>
      <c r="F92" s="75">
        <f t="shared" si="67"/>
        <v>6000</v>
      </c>
      <c r="G92" s="75">
        <v>6000</v>
      </c>
      <c r="H92" s="75">
        <f t="shared" si="69"/>
        <v>6500</v>
      </c>
      <c r="I92" s="75">
        <v>6500</v>
      </c>
      <c r="J92" s="67">
        <v>6500</v>
      </c>
      <c r="K92" s="75">
        <v>6100</v>
      </c>
      <c r="L92" s="75">
        <v>6500</v>
      </c>
      <c r="M92" s="75">
        <v>6900</v>
      </c>
      <c r="N92" s="76">
        <v>7150</v>
      </c>
      <c r="O92" s="75">
        <v>7150</v>
      </c>
      <c r="P92" s="76">
        <v>7150</v>
      </c>
      <c r="Q92" s="76">
        <v>7150</v>
      </c>
      <c r="R92" s="70">
        <v>7100</v>
      </c>
      <c r="S92" s="70">
        <v>5500</v>
      </c>
      <c r="T92" s="70">
        <v>5500</v>
      </c>
      <c r="U92" s="78">
        <v>6600</v>
      </c>
      <c r="V92" s="87">
        <v>6500</v>
      </c>
      <c r="W92" s="87">
        <v>6500</v>
      </c>
      <c r="X92" s="87">
        <v>6100</v>
      </c>
      <c r="Y92" s="87">
        <v>6500</v>
      </c>
      <c r="Z92" s="87">
        <v>6500</v>
      </c>
      <c r="AA92" s="87">
        <v>7000</v>
      </c>
      <c r="AB92" s="87"/>
      <c r="AC92" s="29">
        <f t="shared" ca="1" si="71"/>
        <v>10000000</v>
      </c>
    </row>
    <row r="93" spans="1:29" x14ac:dyDescent="0.25">
      <c r="A93" s="47">
        <f t="shared" si="36"/>
        <v>45229</v>
      </c>
      <c r="B93" s="48"/>
      <c r="C93" s="49">
        <f t="shared" si="67"/>
        <v>5250</v>
      </c>
      <c r="D93" s="75">
        <f t="shared" ref="D93:E93" si="97">D92</f>
        <v>5250</v>
      </c>
      <c r="E93" s="76">
        <f t="shared" si="97"/>
        <v>5000</v>
      </c>
      <c r="F93" s="75">
        <f t="shared" si="67"/>
        <v>6000</v>
      </c>
      <c r="G93" s="75">
        <v>6000</v>
      </c>
      <c r="H93" s="75">
        <f t="shared" si="69"/>
        <v>6500</v>
      </c>
      <c r="I93" s="75">
        <v>6500</v>
      </c>
      <c r="J93" s="67">
        <v>6500</v>
      </c>
      <c r="K93" s="75">
        <v>6000</v>
      </c>
      <c r="L93" s="75">
        <v>6300</v>
      </c>
      <c r="M93" s="75">
        <v>6700</v>
      </c>
      <c r="N93" s="76">
        <v>7150</v>
      </c>
      <c r="O93" s="75">
        <v>7150</v>
      </c>
      <c r="P93" s="76">
        <v>7150</v>
      </c>
      <c r="Q93" s="76">
        <v>7150</v>
      </c>
      <c r="R93" s="70">
        <v>7100</v>
      </c>
      <c r="S93" s="70">
        <v>5300</v>
      </c>
      <c r="T93" s="70">
        <v>5300</v>
      </c>
      <c r="U93" s="78">
        <v>6600</v>
      </c>
      <c r="V93" s="87">
        <v>6500</v>
      </c>
      <c r="W93" s="87">
        <v>6500</v>
      </c>
      <c r="X93" s="87">
        <v>6100</v>
      </c>
      <c r="Y93" s="87">
        <v>6500</v>
      </c>
      <c r="Z93" s="87">
        <v>6500</v>
      </c>
      <c r="AA93" s="87">
        <v>7000</v>
      </c>
      <c r="AB93" s="87"/>
      <c r="AC93" s="29">
        <f t="shared" ca="1" si="71"/>
        <v>10000000</v>
      </c>
    </row>
    <row r="94" spans="1:29" x14ac:dyDescent="0.25">
      <c r="A94" s="47">
        <f t="shared" si="36"/>
        <v>45230</v>
      </c>
      <c r="B94" s="48"/>
      <c r="C94" s="49">
        <f t="shared" si="67"/>
        <v>5250</v>
      </c>
      <c r="D94" s="75">
        <f t="shared" ref="D94:E94" si="98">D93</f>
        <v>5250</v>
      </c>
      <c r="E94" s="76">
        <f t="shared" si="98"/>
        <v>5000</v>
      </c>
      <c r="F94" s="75">
        <f t="shared" si="67"/>
        <v>6000</v>
      </c>
      <c r="G94" s="75">
        <v>6000</v>
      </c>
      <c r="H94" s="75">
        <f t="shared" si="69"/>
        <v>6500</v>
      </c>
      <c r="I94" s="75">
        <v>6500</v>
      </c>
      <c r="J94" s="67">
        <v>6500</v>
      </c>
      <c r="K94" s="75">
        <v>6000</v>
      </c>
      <c r="L94" s="75">
        <v>6100</v>
      </c>
      <c r="M94" s="75">
        <v>6500</v>
      </c>
      <c r="N94" s="76">
        <v>7150</v>
      </c>
      <c r="O94" s="75">
        <v>7150</v>
      </c>
      <c r="P94" s="76">
        <v>7150</v>
      </c>
      <c r="Q94" s="76">
        <v>7150</v>
      </c>
      <c r="R94" s="70">
        <v>7000</v>
      </c>
      <c r="S94" s="70">
        <v>5100</v>
      </c>
      <c r="T94" s="70">
        <v>5100</v>
      </c>
      <c r="U94" s="78">
        <v>6600</v>
      </c>
      <c r="V94" s="87">
        <v>6500</v>
      </c>
      <c r="W94" s="87">
        <v>6500</v>
      </c>
      <c r="X94" s="87">
        <v>6100</v>
      </c>
      <c r="Y94" s="87">
        <v>6500</v>
      </c>
      <c r="Z94" s="87">
        <v>6500</v>
      </c>
      <c r="AA94" s="87">
        <v>7000</v>
      </c>
      <c r="AB94" s="87"/>
      <c r="AC94" s="29">
        <f t="shared" ca="1" si="71"/>
        <v>10000000</v>
      </c>
    </row>
    <row r="95" spans="1:29" x14ac:dyDescent="0.25">
      <c r="A95" s="51">
        <f t="shared" si="36"/>
        <v>45231</v>
      </c>
      <c r="B95" s="52"/>
      <c r="C95" s="53">
        <v>5000</v>
      </c>
      <c r="D95" s="79">
        <v>5000</v>
      </c>
      <c r="E95" s="79">
        <v>5000</v>
      </c>
      <c r="F95" s="79">
        <v>5000</v>
      </c>
      <c r="G95" s="79">
        <v>5000</v>
      </c>
      <c r="H95" s="79">
        <v>5000</v>
      </c>
      <c r="I95" s="79">
        <v>5000</v>
      </c>
      <c r="J95" s="79">
        <v>5500</v>
      </c>
      <c r="K95" s="79">
        <v>5800</v>
      </c>
      <c r="L95" s="79">
        <v>5800</v>
      </c>
      <c r="M95" s="79">
        <v>6300</v>
      </c>
      <c r="N95" s="76">
        <v>6800</v>
      </c>
      <c r="O95" s="76">
        <v>6800</v>
      </c>
      <c r="P95" s="76">
        <v>6800</v>
      </c>
      <c r="Q95" s="74">
        <v>7050</v>
      </c>
      <c r="R95" s="70">
        <v>6900</v>
      </c>
      <c r="S95" s="70">
        <v>5000</v>
      </c>
      <c r="T95" s="70">
        <v>5000</v>
      </c>
      <c r="U95" s="78">
        <v>6100</v>
      </c>
      <c r="V95" s="87">
        <v>6300</v>
      </c>
      <c r="W95" s="87">
        <v>6300</v>
      </c>
      <c r="X95" s="87">
        <v>6000</v>
      </c>
      <c r="Y95" s="87">
        <v>6250</v>
      </c>
      <c r="Z95" s="87">
        <v>6000</v>
      </c>
      <c r="AA95" s="87">
        <v>6000</v>
      </c>
      <c r="AB95" s="87"/>
      <c r="AC95" s="29">
        <f t="shared" ca="1" si="71"/>
        <v>10000000</v>
      </c>
    </row>
    <row r="96" spans="1:29" x14ac:dyDescent="0.25">
      <c r="A96" s="45">
        <f t="shared" si="36"/>
        <v>45232</v>
      </c>
      <c r="B96" s="32"/>
      <c r="C96" s="20">
        <f t="shared" si="67"/>
        <v>5000</v>
      </c>
      <c r="D96" s="74">
        <f t="shared" ref="D96" si="99">D95</f>
        <v>5000</v>
      </c>
      <c r="E96" s="74">
        <v>5000</v>
      </c>
      <c r="F96" s="74">
        <f t="shared" ref="F96" si="100">F95</f>
        <v>5000</v>
      </c>
      <c r="G96" s="74">
        <f t="shared" ref="G96:G126" si="101">G95</f>
        <v>5000</v>
      </c>
      <c r="H96" s="74">
        <f t="shared" si="69"/>
        <v>5000</v>
      </c>
      <c r="I96" s="74">
        <v>5000</v>
      </c>
      <c r="J96" s="74">
        <v>5500</v>
      </c>
      <c r="K96" s="74">
        <v>5600</v>
      </c>
      <c r="L96" s="74">
        <v>5600</v>
      </c>
      <c r="M96" s="74">
        <v>6150</v>
      </c>
      <c r="N96" s="74">
        <v>6600</v>
      </c>
      <c r="O96" s="74">
        <v>6600</v>
      </c>
      <c r="P96" s="74">
        <v>6600</v>
      </c>
      <c r="Q96" s="74">
        <v>6950</v>
      </c>
      <c r="R96" s="70">
        <v>6800</v>
      </c>
      <c r="S96" s="70">
        <v>5000</v>
      </c>
      <c r="T96" s="70">
        <v>5000</v>
      </c>
      <c r="U96" s="78">
        <v>5500</v>
      </c>
      <c r="V96" s="87">
        <v>6100</v>
      </c>
      <c r="W96" s="87">
        <v>6100</v>
      </c>
      <c r="X96" s="87">
        <v>6000</v>
      </c>
      <c r="Y96" s="87">
        <v>6000</v>
      </c>
      <c r="Z96" s="87">
        <f>Z95-200</f>
        <v>5800</v>
      </c>
      <c r="AA96" s="87">
        <f>AA95-200</f>
        <v>5800</v>
      </c>
      <c r="AB96" s="87"/>
      <c r="AC96" s="29">
        <f t="shared" ca="1" si="71"/>
        <v>10000000</v>
      </c>
    </row>
    <row r="97" spans="1:29" x14ac:dyDescent="0.25">
      <c r="A97" s="45">
        <f t="shared" si="36"/>
        <v>45233</v>
      </c>
      <c r="B97" s="32"/>
      <c r="C97" s="20">
        <f t="shared" si="67"/>
        <v>5000</v>
      </c>
      <c r="D97" s="74">
        <f t="shared" ref="D97" si="102">D96</f>
        <v>5000</v>
      </c>
      <c r="E97" s="74">
        <v>5000</v>
      </c>
      <c r="F97" s="74">
        <f t="shared" ref="F97" si="103">F96</f>
        <v>5000</v>
      </c>
      <c r="G97" s="74">
        <f t="shared" si="101"/>
        <v>5000</v>
      </c>
      <c r="H97" s="74">
        <f t="shared" si="69"/>
        <v>5000</v>
      </c>
      <c r="I97" s="74">
        <v>5000</v>
      </c>
      <c r="J97" s="74">
        <v>5500</v>
      </c>
      <c r="K97" s="74">
        <v>5400</v>
      </c>
      <c r="L97" s="74">
        <v>5400</v>
      </c>
      <c r="M97" s="74">
        <v>5800</v>
      </c>
      <c r="N97" s="74">
        <v>6400</v>
      </c>
      <c r="O97" s="74">
        <v>6400</v>
      </c>
      <c r="P97" s="74">
        <v>6400</v>
      </c>
      <c r="Q97" s="74">
        <v>6950</v>
      </c>
      <c r="R97" s="70">
        <v>6800</v>
      </c>
      <c r="S97" s="70">
        <v>5000</v>
      </c>
      <c r="T97" s="70">
        <v>5000</v>
      </c>
      <c r="U97" s="78">
        <v>5500</v>
      </c>
      <c r="V97" s="87">
        <v>5900</v>
      </c>
      <c r="W97" s="87">
        <v>5900</v>
      </c>
      <c r="X97" s="87">
        <v>6000</v>
      </c>
      <c r="Y97" s="87">
        <v>5800</v>
      </c>
      <c r="Z97" s="87">
        <f>Z96-200</f>
        <v>5600</v>
      </c>
      <c r="AA97" s="87">
        <f>AA96-200</f>
        <v>5600</v>
      </c>
      <c r="AB97" s="87"/>
      <c r="AC97" s="29">
        <f t="shared" ca="1" si="71"/>
        <v>10000000</v>
      </c>
    </row>
    <row r="98" spans="1:29" x14ac:dyDescent="0.25">
      <c r="A98" s="45">
        <f t="shared" si="36"/>
        <v>45234</v>
      </c>
      <c r="B98" s="32"/>
      <c r="C98" s="20">
        <f t="shared" si="67"/>
        <v>5000</v>
      </c>
      <c r="D98" s="74">
        <f t="shared" ref="D98" si="104">D97</f>
        <v>5000</v>
      </c>
      <c r="E98" s="74">
        <v>5000</v>
      </c>
      <c r="F98" s="74">
        <f t="shared" ref="F98" si="105">F97</f>
        <v>5000</v>
      </c>
      <c r="G98" s="74">
        <f t="shared" si="101"/>
        <v>5000</v>
      </c>
      <c r="H98" s="74">
        <f t="shared" si="69"/>
        <v>5000</v>
      </c>
      <c r="I98" s="74">
        <v>5000</v>
      </c>
      <c r="J98" s="74">
        <v>5500</v>
      </c>
      <c r="K98" s="74">
        <v>5200</v>
      </c>
      <c r="L98" s="74">
        <v>5200</v>
      </c>
      <c r="M98" s="74">
        <v>5600</v>
      </c>
      <c r="N98" s="74">
        <v>6200</v>
      </c>
      <c r="O98" s="74">
        <v>6200</v>
      </c>
      <c r="P98" s="74">
        <v>6200</v>
      </c>
      <c r="Q98" s="74">
        <v>6950</v>
      </c>
      <c r="R98" s="70">
        <v>6800</v>
      </c>
      <c r="S98" s="70">
        <v>5000</v>
      </c>
      <c r="T98" s="70">
        <v>5000</v>
      </c>
      <c r="U98" s="78">
        <v>5500</v>
      </c>
      <c r="V98" s="87">
        <v>5700</v>
      </c>
      <c r="W98" s="87">
        <v>5700</v>
      </c>
      <c r="X98" s="87">
        <v>6000</v>
      </c>
      <c r="Y98" s="87">
        <v>5500</v>
      </c>
      <c r="Z98" s="87">
        <f t="shared" ref="Z98:AA100" si="106">Z97-200</f>
        <v>5400</v>
      </c>
      <c r="AA98" s="87">
        <f t="shared" si="106"/>
        <v>5400</v>
      </c>
      <c r="AB98" s="87"/>
      <c r="AC98" s="29">
        <f t="shared" ca="1" si="71"/>
        <v>10000000</v>
      </c>
    </row>
    <row r="99" spans="1:29" x14ac:dyDescent="0.25">
      <c r="A99" s="45">
        <f t="shared" si="36"/>
        <v>45235</v>
      </c>
      <c r="B99" s="32"/>
      <c r="C99" s="20">
        <f t="shared" si="67"/>
        <v>5000</v>
      </c>
      <c r="D99" s="74">
        <f t="shared" ref="D99" si="107">D98</f>
        <v>5000</v>
      </c>
      <c r="E99" s="74">
        <v>5000</v>
      </c>
      <c r="F99" s="74">
        <f t="shared" ref="F99" si="108">F98</f>
        <v>5000</v>
      </c>
      <c r="G99" s="74">
        <f t="shared" si="101"/>
        <v>5000</v>
      </c>
      <c r="H99" s="74">
        <f t="shared" si="69"/>
        <v>5000</v>
      </c>
      <c r="I99" s="74">
        <v>5000</v>
      </c>
      <c r="J99" s="74">
        <v>5500</v>
      </c>
      <c r="K99" s="74">
        <v>5000</v>
      </c>
      <c r="L99" s="74">
        <v>5000</v>
      </c>
      <c r="M99" s="74">
        <v>5400</v>
      </c>
      <c r="N99" s="74">
        <v>6000</v>
      </c>
      <c r="O99" s="74">
        <v>6000</v>
      </c>
      <c r="P99" s="74">
        <v>6000</v>
      </c>
      <c r="Q99" s="74">
        <v>6850</v>
      </c>
      <c r="R99" s="70">
        <v>6800</v>
      </c>
      <c r="S99" s="70">
        <v>5000</v>
      </c>
      <c r="T99" s="70">
        <v>5000</v>
      </c>
      <c r="U99" s="78">
        <v>5500</v>
      </c>
      <c r="V99" s="87">
        <v>5500</v>
      </c>
      <c r="W99" s="87">
        <v>5500</v>
      </c>
      <c r="X99" s="87">
        <v>6000</v>
      </c>
      <c r="Y99" s="87">
        <v>5500</v>
      </c>
      <c r="Z99" s="87">
        <f t="shared" si="106"/>
        <v>5200</v>
      </c>
      <c r="AA99" s="87">
        <f t="shared" si="106"/>
        <v>5200</v>
      </c>
      <c r="AB99" s="87"/>
      <c r="AC99" s="29">
        <f t="shared" ca="1" si="71"/>
        <v>10000000</v>
      </c>
    </row>
    <row r="100" spans="1:29" x14ac:dyDescent="0.25">
      <c r="A100" s="45">
        <f t="shared" ref="A100:A163" si="109">A99+1</f>
        <v>45236</v>
      </c>
      <c r="B100" s="32"/>
      <c r="C100" s="20">
        <f t="shared" si="67"/>
        <v>5000</v>
      </c>
      <c r="D100" s="74">
        <f t="shared" ref="D100" si="110">D99</f>
        <v>5000</v>
      </c>
      <c r="E100" s="74">
        <v>5000</v>
      </c>
      <c r="F100" s="74">
        <f t="shared" ref="F100" si="111">F99</f>
        <v>5000</v>
      </c>
      <c r="G100" s="74">
        <f t="shared" si="101"/>
        <v>5000</v>
      </c>
      <c r="H100" s="74">
        <f t="shared" si="69"/>
        <v>5000</v>
      </c>
      <c r="I100" s="74">
        <v>5000</v>
      </c>
      <c r="J100" s="74">
        <v>5500</v>
      </c>
      <c r="K100" s="74">
        <f t="shared" si="69"/>
        <v>5000</v>
      </c>
      <c r="L100" s="74">
        <f t="shared" si="69"/>
        <v>5000</v>
      </c>
      <c r="M100" s="74">
        <v>5200</v>
      </c>
      <c r="N100" s="74">
        <v>5800</v>
      </c>
      <c r="O100" s="74">
        <v>5800</v>
      </c>
      <c r="P100" s="74">
        <v>5800</v>
      </c>
      <c r="Q100" s="74">
        <v>6750</v>
      </c>
      <c r="R100" s="70">
        <v>6700</v>
      </c>
      <c r="S100" s="70">
        <v>5000</v>
      </c>
      <c r="T100" s="70">
        <v>5000</v>
      </c>
      <c r="U100" s="78">
        <v>5500</v>
      </c>
      <c r="V100" s="87">
        <v>5300</v>
      </c>
      <c r="W100" s="87">
        <v>5300</v>
      </c>
      <c r="X100" s="87">
        <v>6000</v>
      </c>
      <c r="Y100" s="87">
        <v>5500</v>
      </c>
      <c r="Z100" s="87">
        <f t="shared" si="106"/>
        <v>5000</v>
      </c>
      <c r="AA100" s="87">
        <f t="shared" si="106"/>
        <v>5000</v>
      </c>
      <c r="AB100" s="87"/>
      <c r="AC100" s="29">
        <f t="shared" ca="1" si="71"/>
        <v>10000000</v>
      </c>
    </row>
    <row r="101" spans="1:29" x14ac:dyDescent="0.25">
      <c r="A101" s="45">
        <f t="shared" si="109"/>
        <v>45237</v>
      </c>
      <c r="B101" s="32"/>
      <c r="C101" s="20">
        <f t="shared" si="67"/>
        <v>5000</v>
      </c>
      <c r="D101" s="74">
        <f t="shared" ref="D101" si="112">D100</f>
        <v>5000</v>
      </c>
      <c r="E101" s="74">
        <v>5000</v>
      </c>
      <c r="F101" s="74">
        <f t="shared" ref="F101" si="113">F100</f>
        <v>5000</v>
      </c>
      <c r="G101" s="74">
        <f t="shared" si="101"/>
        <v>5000</v>
      </c>
      <c r="H101" s="74">
        <f t="shared" si="69"/>
        <v>5000</v>
      </c>
      <c r="I101" s="74">
        <v>5000</v>
      </c>
      <c r="J101" s="74">
        <v>5500</v>
      </c>
      <c r="K101" s="74">
        <f t="shared" si="69"/>
        <v>5000</v>
      </c>
      <c r="L101" s="74">
        <f t="shared" si="69"/>
        <v>5000</v>
      </c>
      <c r="M101" s="74">
        <v>5000</v>
      </c>
      <c r="N101" s="74">
        <v>5600</v>
      </c>
      <c r="O101" s="74">
        <v>5600</v>
      </c>
      <c r="P101" s="74">
        <v>5600</v>
      </c>
      <c r="Q101" s="74">
        <v>6650</v>
      </c>
      <c r="R101" s="70">
        <v>6600</v>
      </c>
      <c r="S101" s="70">
        <v>5000</v>
      </c>
      <c r="T101" s="70">
        <v>5000</v>
      </c>
      <c r="U101" s="78">
        <v>5500</v>
      </c>
      <c r="V101" s="87">
        <v>5100</v>
      </c>
      <c r="W101" s="87">
        <v>5100</v>
      </c>
      <c r="X101" s="87">
        <v>6000</v>
      </c>
      <c r="Y101" s="87">
        <v>5500</v>
      </c>
      <c r="Z101" s="87">
        <v>5000</v>
      </c>
      <c r="AA101" s="87">
        <v>5000</v>
      </c>
      <c r="AB101" s="87"/>
      <c r="AC101" s="29">
        <f t="shared" ca="1" si="71"/>
        <v>10000000</v>
      </c>
    </row>
    <row r="102" spans="1:29" x14ac:dyDescent="0.25">
      <c r="A102" s="45">
        <f t="shared" si="109"/>
        <v>45238</v>
      </c>
      <c r="B102" s="32"/>
      <c r="C102" s="20">
        <f t="shared" si="67"/>
        <v>5000</v>
      </c>
      <c r="D102" s="74">
        <f t="shared" ref="D102" si="114">D101</f>
        <v>5000</v>
      </c>
      <c r="E102" s="74">
        <v>5000</v>
      </c>
      <c r="F102" s="74">
        <f t="shared" ref="F102" si="115">F101</f>
        <v>5000</v>
      </c>
      <c r="G102" s="74">
        <f t="shared" si="101"/>
        <v>5000</v>
      </c>
      <c r="H102" s="74">
        <f t="shared" si="69"/>
        <v>5000</v>
      </c>
      <c r="I102" s="74">
        <v>5000</v>
      </c>
      <c r="J102" s="74">
        <v>5500</v>
      </c>
      <c r="K102" s="74">
        <f t="shared" si="69"/>
        <v>5000</v>
      </c>
      <c r="L102" s="74">
        <f t="shared" si="69"/>
        <v>5000</v>
      </c>
      <c r="M102" s="74">
        <f t="shared" si="69"/>
        <v>5000</v>
      </c>
      <c r="N102" s="74">
        <v>5400</v>
      </c>
      <c r="O102" s="74">
        <v>5400</v>
      </c>
      <c r="P102" s="74">
        <v>5400</v>
      </c>
      <c r="Q102" s="74">
        <v>6550</v>
      </c>
      <c r="R102" s="70">
        <v>6500</v>
      </c>
      <c r="S102" s="70">
        <v>5000</v>
      </c>
      <c r="T102" s="70">
        <v>5000</v>
      </c>
      <c r="U102" s="78">
        <v>5500</v>
      </c>
      <c r="V102" s="152">
        <v>5000</v>
      </c>
      <c r="W102" s="152">
        <v>5000</v>
      </c>
      <c r="X102" s="87">
        <v>6000</v>
      </c>
      <c r="Y102" s="87">
        <v>5500</v>
      </c>
      <c r="Z102" s="87">
        <v>5000</v>
      </c>
      <c r="AA102" s="87">
        <v>5000</v>
      </c>
      <c r="AB102" s="87"/>
      <c r="AC102" s="29">
        <f t="shared" ca="1" si="71"/>
        <v>10000000</v>
      </c>
    </row>
    <row r="103" spans="1:29" x14ac:dyDescent="0.25">
      <c r="A103" s="45">
        <f t="shared" si="109"/>
        <v>45239</v>
      </c>
      <c r="B103" s="32"/>
      <c r="C103" s="20">
        <f t="shared" si="67"/>
        <v>5000</v>
      </c>
      <c r="D103" s="74">
        <f t="shared" ref="D103" si="116">D102</f>
        <v>5000</v>
      </c>
      <c r="E103" s="74">
        <v>5000</v>
      </c>
      <c r="F103" s="74">
        <f t="shared" ref="F103" si="117">F102</f>
        <v>5000</v>
      </c>
      <c r="G103" s="74">
        <f t="shared" si="101"/>
        <v>5000</v>
      </c>
      <c r="H103" s="74">
        <f t="shared" si="69"/>
        <v>5000</v>
      </c>
      <c r="I103" s="74">
        <v>5000</v>
      </c>
      <c r="J103" s="74">
        <v>5500</v>
      </c>
      <c r="K103" s="74">
        <f t="shared" si="69"/>
        <v>5000</v>
      </c>
      <c r="L103" s="74">
        <f t="shared" si="69"/>
        <v>5000</v>
      </c>
      <c r="M103" s="74">
        <f t="shared" si="69"/>
        <v>5000</v>
      </c>
      <c r="N103" s="74">
        <v>5200</v>
      </c>
      <c r="O103" s="74">
        <v>5200</v>
      </c>
      <c r="P103" s="74">
        <v>5200</v>
      </c>
      <c r="Q103" s="74">
        <v>6550</v>
      </c>
      <c r="R103" s="70">
        <v>6400</v>
      </c>
      <c r="S103" s="70">
        <v>5000</v>
      </c>
      <c r="T103" s="70">
        <v>5000</v>
      </c>
      <c r="U103" s="78">
        <v>5500</v>
      </c>
      <c r="V103" s="152">
        <v>5000</v>
      </c>
      <c r="W103" s="152">
        <v>5000</v>
      </c>
      <c r="X103" s="87">
        <v>6000</v>
      </c>
      <c r="Y103" s="87">
        <v>5500</v>
      </c>
      <c r="Z103" s="87">
        <v>5000</v>
      </c>
      <c r="AA103" s="87">
        <v>5000</v>
      </c>
      <c r="AB103" s="87"/>
      <c r="AC103" s="29">
        <f t="shared" ca="1" si="71"/>
        <v>10000000</v>
      </c>
    </row>
    <row r="104" spans="1:29" x14ac:dyDescent="0.25">
      <c r="A104" s="45">
        <f t="shared" si="109"/>
        <v>45240</v>
      </c>
      <c r="B104" s="32"/>
      <c r="C104" s="20">
        <f t="shared" si="67"/>
        <v>5000</v>
      </c>
      <c r="D104" s="74">
        <f t="shared" ref="D104" si="118">D103</f>
        <v>5000</v>
      </c>
      <c r="E104" s="74">
        <v>5000</v>
      </c>
      <c r="F104" s="74">
        <f t="shared" ref="F104" si="119">F103</f>
        <v>5000</v>
      </c>
      <c r="G104" s="74">
        <f t="shared" si="101"/>
        <v>5000</v>
      </c>
      <c r="H104" s="74">
        <f t="shared" si="69"/>
        <v>5000</v>
      </c>
      <c r="I104" s="74">
        <v>5000</v>
      </c>
      <c r="J104" s="74">
        <v>5500</v>
      </c>
      <c r="K104" s="74">
        <f t="shared" si="69"/>
        <v>5000</v>
      </c>
      <c r="L104" s="74">
        <f t="shared" si="69"/>
        <v>5000</v>
      </c>
      <c r="M104" s="74">
        <f t="shared" si="69"/>
        <v>5000</v>
      </c>
      <c r="N104" s="74">
        <v>5000</v>
      </c>
      <c r="O104" s="74">
        <v>5000</v>
      </c>
      <c r="P104" s="74">
        <v>5000</v>
      </c>
      <c r="Q104" s="74">
        <v>6550</v>
      </c>
      <c r="R104" s="70">
        <v>6400</v>
      </c>
      <c r="S104" s="70">
        <v>5000</v>
      </c>
      <c r="T104" s="70">
        <v>5000</v>
      </c>
      <c r="U104" s="78">
        <v>5500</v>
      </c>
      <c r="V104" s="152">
        <v>5000</v>
      </c>
      <c r="W104" s="152">
        <v>5000</v>
      </c>
      <c r="X104" s="87">
        <v>6000</v>
      </c>
      <c r="Y104" s="87">
        <v>5500</v>
      </c>
      <c r="Z104" s="87">
        <v>5000</v>
      </c>
      <c r="AA104" s="87">
        <v>5000</v>
      </c>
      <c r="AB104" s="87"/>
      <c r="AC104" s="29">
        <f t="shared" ca="1" si="71"/>
        <v>10000000</v>
      </c>
    </row>
    <row r="105" spans="1:29" x14ac:dyDescent="0.25">
      <c r="A105" s="45">
        <f t="shared" si="109"/>
        <v>45241</v>
      </c>
      <c r="B105" s="32"/>
      <c r="C105" s="20">
        <f t="shared" si="67"/>
        <v>5000</v>
      </c>
      <c r="D105" s="74">
        <f t="shared" ref="D105" si="120">D104</f>
        <v>5000</v>
      </c>
      <c r="E105" s="74">
        <v>5000</v>
      </c>
      <c r="F105" s="74">
        <f t="shared" ref="F105" si="121">F104</f>
        <v>5000</v>
      </c>
      <c r="G105" s="74">
        <f t="shared" si="101"/>
        <v>5000</v>
      </c>
      <c r="H105" s="74">
        <f t="shared" si="69"/>
        <v>5000</v>
      </c>
      <c r="I105" s="74">
        <v>5000</v>
      </c>
      <c r="J105" s="74">
        <v>5500</v>
      </c>
      <c r="K105" s="74">
        <f t="shared" si="69"/>
        <v>5000</v>
      </c>
      <c r="L105" s="74">
        <f t="shared" si="69"/>
        <v>5000</v>
      </c>
      <c r="M105" s="74">
        <f t="shared" si="69"/>
        <v>5000</v>
      </c>
      <c r="N105" s="74">
        <v>5000</v>
      </c>
      <c r="O105" s="74">
        <v>5000</v>
      </c>
      <c r="P105" s="74">
        <v>5000</v>
      </c>
      <c r="Q105" s="74">
        <v>6550</v>
      </c>
      <c r="R105" s="70">
        <v>6400</v>
      </c>
      <c r="S105" s="70">
        <v>5000</v>
      </c>
      <c r="T105" s="70">
        <v>5000</v>
      </c>
      <c r="U105" s="78">
        <v>5500</v>
      </c>
      <c r="V105" s="152">
        <v>5000</v>
      </c>
      <c r="W105" s="152">
        <v>5000</v>
      </c>
      <c r="X105" s="87">
        <v>6000</v>
      </c>
      <c r="Y105" s="87">
        <v>5500</v>
      </c>
      <c r="Z105" s="87">
        <v>5000</v>
      </c>
      <c r="AA105" s="87">
        <v>5000</v>
      </c>
      <c r="AB105" s="87"/>
      <c r="AC105" s="29">
        <f t="shared" ca="1" si="71"/>
        <v>10000000</v>
      </c>
    </row>
    <row r="106" spans="1:29" x14ac:dyDescent="0.25">
      <c r="A106" s="45">
        <f t="shared" si="109"/>
        <v>45242</v>
      </c>
      <c r="B106" s="32"/>
      <c r="C106" s="20">
        <f t="shared" si="67"/>
        <v>5000</v>
      </c>
      <c r="D106" s="74">
        <f t="shared" ref="D106" si="122">D105</f>
        <v>5000</v>
      </c>
      <c r="E106" s="74">
        <v>5000</v>
      </c>
      <c r="F106" s="74">
        <f t="shared" ref="F106" si="123">F105</f>
        <v>5000</v>
      </c>
      <c r="G106" s="74">
        <f t="shared" si="101"/>
        <v>5000</v>
      </c>
      <c r="H106" s="74">
        <f t="shared" si="69"/>
        <v>5000</v>
      </c>
      <c r="I106" s="74">
        <v>5000</v>
      </c>
      <c r="J106" s="74">
        <v>5500</v>
      </c>
      <c r="K106" s="74">
        <f t="shared" si="69"/>
        <v>5000</v>
      </c>
      <c r="L106" s="74">
        <f t="shared" si="69"/>
        <v>5000</v>
      </c>
      <c r="M106" s="74">
        <f t="shared" si="69"/>
        <v>5000</v>
      </c>
      <c r="N106" s="74">
        <v>5000</v>
      </c>
      <c r="O106" s="74">
        <v>5000</v>
      </c>
      <c r="P106" s="74">
        <v>5000</v>
      </c>
      <c r="Q106" s="74">
        <v>6450</v>
      </c>
      <c r="R106" s="70">
        <v>6300</v>
      </c>
      <c r="S106" s="70">
        <v>5000</v>
      </c>
      <c r="T106" s="70">
        <v>5000</v>
      </c>
      <c r="U106" s="78">
        <v>5500</v>
      </c>
      <c r="V106" s="152">
        <v>5000</v>
      </c>
      <c r="W106" s="152">
        <v>5000</v>
      </c>
      <c r="X106" s="87">
        <v>6000</v>
      </c>
      <c r="Y106" s="87">
        <v>5500</v>
      </c>
      <c r="Z106" s="87">
        <v>5000</v>
      </c>
      <c r="AA106" s="87">
        <v>5000</v>
      </c>
      <c r="AB106" s="87"/>
      <c r="AC106" s="29">
        <f t="shared" ca="1" si="71"/>
        <v>10000000</v>
      </c>
    </row>
    <row r="107" spans="1:29" x14ac:dyDescent="0.25">
      <c r="A107" s="45">
        <f t="shared" si="109"/>
        <v>45243</v>
      </c>
      <c r="B107" s="32"/>
      <c r="C107" s="20">
        <f t="shared" si="67"/>
        <v>5000</v>
      </c>
      <c r="D107" s="74">
        <f t="shared" ref="D107" si="124">D106</f>
        <v>5000</v>
      </c>
      <c r="E107" s="74">
        <v>5000</v>
      </c>
      <c r="F107" s="74">
        <f t="shared" ref="F107" si="125">F106</f>
        <v>5000</v>
      </c>
      <c r="G107" s="74">
        <f t="shared" si="101"/>
        <v>5000</v>
      </c>
      <c r="H107" s="74">
        <f t="shared" si="69"/>
        <v>5000</v>
      </c>
      <c r="I107" s="74">
        <v>5000</v>
      </c>
      <c r="J107" s="74">
        <v>5500</v>
      </c>
      <c r="K107" s="74">
        <f t="shared" si="69"/>
        <v>5000</v>
      </c>
      <c r="L107" s="74">
        <f t="shared" si="69"/>
        <v>5000</v>
      </c>
      <c r="M107" s="74">
        <f t="shared" si="69"/>
        <v>5000</v>
      </c>
      <c r="N107" s="74">
        <v>5000</v>
      </c>
      <c r="O107" s="74">
        <v>5000</v>
      </c>
      <c r="P107" s="74">
        <v>5000</v>
      </c>
      <c r="Q107" s="74">
        <v>6350</v>
      </c>
      <c r="R107" s="70">
        <v>6200</v>
      </c>
      <c r="S107" s="70">
        <v>5000</v>
      </c>
      <c r="T107" s="70">
        <v>5000</v>
      </c>
      <c r="U107" s="78">
        <v>5500</v>
      </c>
      <c r="V107" s="152">
        <v>5000</v>
      </c>
      <c r="W107" s="152">
        <v>5000</v>
      </c>
      <c r="X107" s="87">
        <v>6000</v>
      </c>
      <c r="Y107" s="87">
        <v>5500</v>
      </c>
      <c r="Z107" s="87">
        <v>5000</v>
      </c>
      <c r="AA107" s="87">
        <v>5000</v>
      </c>
      <c r="AB107" s="87"/>
      <c r="AC107" s="29">
        <f t="shared" ca="1" si="71"/>
        <v>10000000</v>
      </c>
    </row>
    <row r="108" spans="1:29" x14ac:dyDescent="0.25">
      <c r="A108" s="45">
        <f t="shared" si="109"/>
        <v>45244</v>
      </c>
      <c r="B108" s="32"/>
      <c r="C108" s="20">
        <f t="shared" si="67"/>
        <v>5000</v>
      </c>
      <c r="D108" s="74">
        <f t="shared" ref="D108" si="126">D107</f>
        <v>5000</v>
      </c>
      <c r="E108" s="74">
        <v>5000</v>
      </c>
      <c r="F108" s="74">
        <f t="shared" ref="F108" si="127">F107</f>
        <v>5000</v>
      </c>
      <c r="G108" s="74">
        <f t="shared" si="101"/>
        <v>5000</v>
      </c>
      <c r="H108" s="74">
        <f t="shared" si="69"/>
        <v>5000</v>
      </c>
      <c r="I108" s="74">
        <v>5000</v>
      </c>
      <c r="J108" s="74">
        <v>5500</v>
      </c>
      <c r="K108" s="74">
        <f t="shared" si="69"/>
        <v>5000</v>
      </c>
      <c r="L108" s="74">
        <f t="shared" si="69"/>
        <v>5000</v>
      </c>
      <c r="M108" s="74">
        <f t="shared" si="69"/>
        <v>5000</v>
      </c>
      <c r="N108" s="74">
        <v>5000</v>
      </c>
      <c r="O108" s="74">
        <v>5000</v>
      </c>
      <c r="P108" s="74">
        <v>5000</v>
      </c>
      <c r="Q108" s="74">
        <v>6250</v>
      </c>
      <c r="R108" s="70">
        <v>6100</v>
      </c>
      <c r="S108" s="70">
        <v>5000</v>
      </c>
      <c r="T108" s="70">
        <v>5000</v>
      </c>
      <c r="U108" s="78">
        <v>5500</v>
      </c>
      <c r="V108" s="152">
        <v>5000</v>
      </c>
      <c r="W108" s="152">
        <v>5000</v>
      </c>
      <c r="X108" s="87">
        <v>6000</v>
      </c>
      <c r="Y108" s="87">
        <v>5500</v>
      </c>
      <c r="Z108" s="87">
        <v>5000</v>
      </c>
      <c r="AA108" s="87">
        <v>5000</v>
      </c>
      <c r="AB108" s="87"/>
      <c r="AC108" s="29">
        <f t="shared" ca="1" si="71"/>
        <v>10000000</v>
      </c>
    </row>
    <row r="109" spans="1:29" x14ac:dyDescent="0.25">
      <c r="A109" s="45">
        <f t="shared" si="109"/>
        <v>45245</v>
      </c>
      <c r="B109" s="32"/>
      <c r="C109" s="20">
        <f t="shared" si="67"/>
        <v>5000</v>
      </c>
      <c r="D109" s="74">
        <f t="shared" ref="D109" si="128">D108</f>
        <v>5000</v>
      </c>
      <c r="E109" s="74">
        <v>5000</v>
      </c>
      <c r="F109" s="74">
        <f t="shared" ref="F109" si="129">F108</f>
        <v>5000</v>
      </c>
      <c r="G109" s="74">
        <f t="shared" si="101"/>
        <v>5000</v>
      </c>
      <c r="H109" s="74">
        <f t="shared" si="69"/>
        <v>5000</v>
      </c>
      <c r="I109" s="74">
        <v>5000</v>
      </c>
      <c r="J109" s="74">
        <v>5500</v>
      </c>
      <c r="K109" s="74">
        <f t="shared" si="69"/>
        <v>5000</v>
      </c>
      <c r="L109" s="74">
        <f t="shared" si="69"/>
        <v>5000</v>
      </c>
      <c r="M109" s="74">
        <f t="shared" si="69"/>
        <v>5000</v>
      </c>
      <c r="N109" s="74">
        <v>5000</v>
      </c>
      <c r="O109" s="74">
        <v>5000</v>
      </c>
      <c r="P109" s="74">
        <v>5000</v>
      </c>
      <c r="Q109" s="74">
        <v>6150</v>
      </c>
      <c r="R109" s="70">
        <v>6000</v>
      </c>
      <c r="S109" s="70">
        <v>5000</v>
      </c>
      <c r="T109" s="70">
        <v>5000</v>
      </c>
      <c r="U109" s="78">
        <v>5500</v>
      </c>
      <c r="V109" s="152">
        <v>5000</v>
      </c>
      <c r="W109" s="152">
        <v>5000</v>
      </c>
      <c r="X109" s="87">
        <v>6000</v>
      </c>
      <c r="Y109" s="87">
        <v>5500</v>
      </c>
      <c r="Z109" s="87">
        <v>5000</v>
      </c>
      <c r="AA109" s="87">
        <v>5000</v>
      </c>
      <c r="AB109" s="87"/>
      <c r="AC109" s="29">
        <f t="shared" ca="1" si="71"/>
        <v>10000000</v>
      </c>
    </row>
    <row r="110" spans="1:29" x14ac:dyDescent="0.25">
      <c r="A110" s="45">
        <f t="shared" si="109"/>
        <v>45246</v>
      </c>
      <c r="B110" s="32"/>
      <c r="C110" s="20">
        <f t="shared" si="67"/>
        <v>5000</v>
      </c>
      <c r="D110" s="74">
        <f t="shared" ref="D110" si="130">D109</f>
        <v>5000</v>
      </c>
      <c r="E110" s="74">
        <v>5000</v>
      </c>
      <c r="F110" s="74">
        <f t="shared" ref="F110" si="131">F109</f>
        <v>5000</v>
      </c>
      <c r="G110" s="74">
        <f t="shared" si="101"/>
        <v>5000</v>
      </c>
      <c r="H110" s="74">
        <f t="shared" si="69"/>
        <v>5000</v>
      </c>
      <c r="I110" s="74">
        <v>5000</v>
      </c>
      <c r="J110" s="74">
        <v>5500</v>
      </c>
      <c r="K110" s="74">
        <f t="shared" si="69"/>
        <v>5000</v>
      </c>
      <c r="L110" s="74">
        <f t="shared" si="69"/>
        <v>5000</v>
      </c>
      <c r="M110" s="74">
        <f t="shared" si="69"/>
        <v>5000</v>
      </c>
      <c r="N110" s="74">
        <v>5000</v>
      </c>
      <c r="O110" s="74">
        <v>5000</v>
      </c>
      <c r="P110" s="74">
        <v>5000</v>
      </c>
      <c r="Q110" s="74">
        <v>6050</v>
      </c>
      <c r="R110" s="70">
        <v>5900</v>
      </c>
      <c r="S110" s="70">
        <v>5000</v>
      </c>
      <c r="T110" s="70">
        <v>5000</v>
      </c>
      <c r="U110" s="78">
        <v>5500</v>
      </c>
      <c r="V110" s="152">
        <v>5000</v>
      </c>
      <c r="W110" s="152">
        <v>5000</v>
      </c>
      <c r="X110" s="87">
        <v>5800</v>
      </c>
      <c r="Y110" s="87">
        <v>5500</v>
      </c>
      <c r="Z110" s="87">
        <v>5000</v>
      </c>
      <c r="AA110" s="87">
        <v>5000</v>
      </c>
      <c r="AB110" s="87"/>
      <c r="AC110" s="29">
        <f t="shared" ca="1" si="71"/>
        <v>10000000</v>
      </c>
    </row>
    <row r="111" spans="1:29" x14ac:dyDescent="0.25">
      <c r="A111" s="45">
        <f t="shared" si="109"/>
        <v>45247</v>
      </c>
      <c r="B111" s="32"/>
      <c r="C111" s="20">
        <f t="shared" si="67"/>
        <v>5000</v>
      </c>
      <c r="D111" s="74">
        <f t="shared" ref="D111" si="132">D110</f>
        <v>5000</v>
      </c>
      <c r="E111" s="74">
        <v>5000</v>
      </c>
      <c r="F111" s="74">
        <f t="shared" ref="F111" si="133">F110</f>
        <v>5000</v>
      </c>
      <c r="G111" s="74">
        <f t="shared" si="101"/>
        <v>5000</v>
      </c>
      <c r="H111" s="74">
        <f t="shared" si="69"/>
        <v>5000</v>
      </c>
      <c r="I111" s="74">
        <v>5000</v>
      </c>
      <c r="J111" s="74">
        <v>5500</v>
      </c>
      <c r="K111" s="74">
        <f t="shared" si="69"/>
        <v>5000</v>
      </c>
      <c r="L111" s="74">
        <f t="shared" si="69"/>
        <v>5000</v>
      </c>
      <c r="M111" s="74">
        <f t="shared" si="69"/>
        <v>5000</v>
      </c>
      <c r="N111" s="74">
        <v>5000</v>
      </c>
      <c r="O111" s="74">
        <v>5000</v>
      </c>
      <c r="P111" s="74">
        <v>5000</v>
      </c>
      <c r="Q111" s="74">
        <v>6050</v>
      </c>
      <c r="R111" s="70">
        <v>5900</v>
      </c>
      <c r="S111" s="70">
        <v>5000</v>
      </c>
      <c r="T111" s="70">
        <v>5000</v>
      </c>
      <c r="U111" s="78">
        <v>5500</v>
      </c>
      <c r="V111" s="152">
        <v>5000</v>
      </c>
      <c r="W111" s="152">
        <v>5000</v>
      </c>
      <c r="X111" s="87">
        <v>5600</v>
      </c>
      <c r="Y111" s="87">
        <v>5500</v>
      </c>
      <c r="Z111" s="87">
        <v>5000</v>
      </c>
      <c r="AA111" s="87">
        <v>5000</v>
      </c>
      <c r="AB111" s="87"/>
      <c r="AC111" s="29">
        <f t="shared" ca="1" si="71"/>
        <v>10000000</v>
      </c>
    </row>
    <row r="112" spans="1:29" x14ac:dyDescent="0.25">
      <c r="A112" s="45">
        <f t="shared" si="109"/>
        <v>45248</v>
      </c>
      <c r="B112" s="32"/>
      <c r="C112" s="20">
        <f t="shared" si="67"/>
        <v>5000</v>
      </c>
      <c r="D112" s="74">
        <f t="shared" ref="D112" si="134">D111</f>
        <v>5000</v>
      </c>
      <c r="E112" s="74">
        <v>5000</v>
      </c>
      <c r="F112" s="74">
        <f t="shared" ref="F112" si="135">F111</f>
        <v>5000</v>
      </c>
      <c r="G112" s="74">
        <f t="shared" si="101"/>
        <v>5000</v>
      </c>
      <c r="H112" s="74">
        <f t="shared" si="69"/>
        <v>5000</v>
      </c>
      <c r="I112" s="74">
        <v>5000</v>
      </c>
      <c r="J112" s="74">
        <v>5500</v>
      </c>
      <c r="K112" s="74">
        <f t="shared" si="69"/>
        <v>5000</v>
      </c>
      <c r="L112" s="74">
        <f t="shared" si="69"/>
        <v>5000</v>
      </c>
      <c r="M112" s="74">
        <f t="shared" si="69"/>
        <v>5000</v>
      </c>
      <c r="N112" s="74">
        <v>5000</v>
      </c>
      <c r="O112" s="74">
        <v>5000</v>
      </c>
      <c r="P112" s="74">
        <v>5000</v>
      </c>
      <c r="Q112" s="74">
        <v>6050</v>
      </c>
      <c r="R112" s="70">
        <v>5900</v>
      </c>
      <c r="S112" s="70">
        <v>5000</v>
      </c>
      <c r="T112" s="70">
        <v>5000</v>
      </c>
      <c r="U112" s="78">
        <v>5500</v>
      </c>
      <c r="V112" s="152">
        <v>5000</v>
      </c>
      <c r="W112" s="152">
        <v>5000</v>
      </c>
      <c r="X112" s="87">
        <v>5500</v>
      </c>
      <c r="Y112" s="87">
        <v>5500</v>
      </c>
      <c r="Z112" s="87">
        <v>5000</v>
      </c>
      <c r="AA112" s="87">
        <v>5000</v>
      </c>
      <c r="AB112" s="87"/>
      <c r="AC112" s="29">
        <f t="shared" ca="1" si="71"/>
        <v>10000000</v>
      </c>
    </row>
    <row r="113" spans="1:29" x14ac:dyDescent="0.25">
      <c r="A113" s="45">
        <f t="shared" si="109"/>
        <v>45249</v>
      </c>
      <c r="B113" s="32"/>
      <c r="C113" s="20">
        <f t="shared" si="67"/>
        <v>5000</v>
      </c>
      <c r="D113" s="74">
        <f t="shared" ref="D113" si="136">D112</f>
        <v>5000</v>
      </c>
      <c r="E113" s="74">
        <v>5000</v>
      </c>
      <c r="F113" s="74">
        <f t="shared" ref="F113" si="137">F112</f>
        <v>5000</v>
      </c>
      <c r="G113" s="74">
        <f t="shared" si="101"/>
        <v>5000</v>
      </c>
      <c r="H113" s="74">
        <f t="shared" si="69"/>
        <v>5000</v>
      </c>
      <c r="I113" s="74">
        <v>5000</v>
      </c>
      <c r="J113" s="74">
        <v>5500</v>
      </c>
      <c r="K113" s="74">
        <f t="shared" si="69"/>
        <v>5000</v>
      </c>
      <c r="L113" s="74">
        <f t="shared" si="69"/>
        <v>5000</v>
      </c>
      <c r="M113" s="74">
        <f t="shared" si="69"/>
        <v>5000</v>
      </c>
      <c r="N113" s="74">
        <v>5000</v>
      </c>
      <c r="O113" s="74">
        <v>5000</v>
      </c>
      <c r="P113" s="74">
        <v>5000</v>
      </c>
      <c r="Q113" s="74">
        <v>5950</v>
      </c>
      <c r="R113" s="70">
        <v>5800</v>
      </c>
      <c r="S113" s="70">
        <v>5000</v>
      </c>
      <c r="T113" s="70">
        <v>5000</v>
      </c>
      <c r="U113" s="78">
        <v>5500</v>
      </c>
      <c r="V113" s="152">
        <v>5000</v>
      </c>
      <c r="W113" s="152">
        <v>5000</v>
      </c>
      <c r="X113" s="87">
        <v>5500</v>
      </c>
      <c r="Y113" s="87">
        <v>5500</v>
      </c>
      <c r="Z113" s="87">
        <v>5000</v>
      </c>
      <c r="AA113" s="87">
        <v>5000</v>
      </c>
      <c r="AB113" s="87"/>
      <c r="AC113" s="29">
        <f t="shared" ca="1" si="71"/>
        <v>10000000</v>
      </c>
    </row>
    <row r="114" spans="1:29" x14ac:dyDescent="0.25">
      <c r="A114" s="45">
        <f t="shared" si="109"/>
        <v>45250</v>
      </c>
      <c r="B114" s="32"/>
      <c r="C114" s="20">
        <f t="shared" si="67"/>
        <v>5000</v>
      </c>
      <c r="D114" s="74">
        <f t="shared" ref="D114" si="138">D113</f>
        <v>5000</v>
      </c>
      <c r="E114" s="74">
        <v>5000</v>
      </c>
      <c r="F114" s="74">
        <f t="shared" ref="F114" si="139">F113</f>
        <v>5000</v>
      </c>
      <c r="G114" s="74">
        <f t="shared" si="101"/>
        <v>5000</v>
      </c>
      <c r="H114" s="74">
        <f t="shared" si="69"/>
        <v>5000</v>
      </c>
      <c r="I114" s="74">
        <v>5000</v>
      </c>
      <c r="J114" s="74">
        <v>5500</v>
      </c>
      <c r="K114" s="74">
        <f t="shared" si="69"/>
        <v>5000</v>
      </c>
      <c r="L114" s="74">
        <f t="shared" si="69"/>
        <v>5000</v>
      </c>
      <c r="M114" s="74">
        <f t="shared" si="69"/>
        <v>5000</v>
      </c>
      <c r="N114" s="74">
        <v>5000</v>
      </c>
      <c r="O114" s="74">
        <v>5000</v>
      </c>
      <c r="P114" s="74">
        <v>5000</v>
      </c>
      <c r="Q114" s="74">
        <v>5850</v>
      </c>
      <c r="R114" s="70">
        <v>5700</v>
      </c>
      <c r="S114" s="70">
        <v>5000</v>
      </c>
      <c r="T114" s="70">
        <v>5000</v>
      </c>
      <c r="U114" s="78">
        <v>5500</v>
      </c>
      <c r="V114" s="152">
        <v>5000</v>
      </c>
      <c r="W114" s="152">
        <v>5000</v>
      </c>
      <c r="X114" s="87">
        <v>5500</v>
      </c>
      <c r="Y114" s="87">
        <v>5500</v>
      </c>
      <c r="Z114" s="87">
        <v>5000</v>
      </c>
      <c r="AA114" s="87">
        <v>5000</v>
      </c>
      <c r="AB114" s="87"/>
      <c r="AC114" s="29">
        <f t="shared" ca="1" si="71"/>
        <v>10000000</v>
      </c>
    </row>
    <row r="115" spans="1:29" x14ac:dyDescent="0.25">
      <c r="A115" s="45">
        <f t="shared" si="109"/>
        <v>45251</v>
      </c>
      <c r="B115" s="32"/>
      <c r="C115" s="20">
        <f t="shared" si="67"/>
        <v>5000</v>
      </c>
      <c r="D115" s="74">
        <f t="shared" ref="D115" si="140">D114</f>
        <v>5000</v>
      </c>
      <c r="E115" s="74">
        <v>5000</v>
      </c>
      <c r="F115" s="74">
        <f t="shared" ref="F115" si="141">F114</f>
        <v>5000</v>
      </c>
      <c r="G115" s="74">
        <f t="shared" si="101"/>
        <v>5000</v>
      </c>
      <c r="H115" s="74">
        <f t="shared" si="69"/>
        <v>5000</v>
      </c>
      <c r="I115" s="74">
        <v>5000</v>
      </c>
      <c r="J115" s="74">
        <v>5500</v>
      </c>
      <c r="K115" s="74">
        <f t="shared" si="69"/>
        <v>5000</v>
      </c>
      <c r="L115" s="74">
        <f t="shared" si="69"/>
        <v>5000</v>
      </c>
      <c r="M115" s="74">
        <f t="shared" si="69"/>
        <v>5000</v>
      </c>
      <c r="N115" s="74">
        <v>5000</v>
      </c>
      <c r="O115" s="74">
        <v>5000</v>
      </c>
      <c r="P115" s="74">
        <v>5000</v>
      </c>
      <c r="Q115" s="74">
        <v>5750</v>
      </c>
      <c r="R115" s="70">
        <v>5600</v>
      </c>
      <c r="S115" s="70">
        <v>5000</v>
      </c>
      <c r="T115" s="70">
        <v>5000</v>
      </c>
      <c r="U115" s="78">
        <v>5500</v>
      </c>
      <c r="V115" s="152">
        <v>5000</v>
      </c>
      <c r="W115" s="152">
        <v>5000</v>
      </c>
      <c r="X115" s="87">
        <v>5500</v>
      </c>
      <c r="Y115" s="87">
        <v>5500</v>
      </c>
      <c r="Z115" s="87">
        <v>5000</v>
      </c>
      <c r="AA115" s="87">
        <v>5000</v>
      </c>
      <c r="AB115" s="87"/>
      <c r="AC115" s="29">
        <f t="shared" ca="1" si="71"/>
        <v>10000000</v>
      </c>
    </row>
    <row r="116" spans="1:29" x14ac:dyDescent="0.25">
      <c r="A116" s="45">
        <f t="shared" si="109"/>
        <v>45252</v>
      </c>
      <c r="B116" s="32"/>
      <c r="C116" s="20">
        <f t="shared" si="67"/>
        <v>5000</v>
      </c>
      <c r="D116" s="74">
        <f t="shared" ref="D116" si="142">D115</f>
        <v>5000</v>
      </c>
      <c r="E116" s="74">
        <v>5000</v>
      </c>
      <c r="F116" s="74">
        <f t="shared" ref="F116" si="143">F115</f>
        <v>5000</v>
      </c>
      <c r="G116" s="74">
        <f t="shared" si="101"/>
        <v>5000</v>
      </c>
      <c r="H116" s="74">
        <f t="shared" si="69"/>
        <v>5000</v>
      </c>
      <c r="I116" s="74">
        <v>5000</v>
      </c>
      <c r="J116" s="74">
        <v>5500</v>
      </c>
      <c r="K116" s="74">
        <f t="shared" si="69"/>
        <v>5000</v>
      </c>
      <c r="L116" s="74">
        <f t="shared" si="69"/>
        <v>5000</v>
      </c>
      <c r="M116" s="74">
        <f t="shared" si="69"/>
        <v>5000</v>
      </c>
      <c r="N116" s="74">
        <v>5000</v>
      </c>
      <c r="O116" s="74">
        <v>5000</v>
      </c>
      <c r="P116" s="74">
        <v>5000</v>
      </c>
      <c r="Q116" s="74">
        <v>5650</v>
      </c>
      <c r="R116" s="70">
        <v>5500</v>
      </c>
      <c r="S116" s="70">
        <v>5000</v>
      </c>
      <c r="T116" s="70">
        <v>5000</v>
      </c>
      <c r="U116" s="78">
        <v>5500</v>
      </c>
      <c r="V116" s="152">
        <v>5000</v>
      </c>
      <c r="W116" s="152">
        <v>5000</v>
      </c>
      <c r="X116" s="87">
        <v>5500</v>
      </c>
      <c r="Y116" s="87">
        <v>5500</v>
      </c>
      <c r="Z116" s="87">
        <v>5000</v>
      </c>
      <c r="AA116" s="87">
        <v>5000</v>
      </c>
      <c r="AB116" s="87"/>
      <c r="AC116" s="29">
        <f t="shared" ca="1" si="71"/>
        <v>10000000</v>
      </c>
    </row>
    <row r="117" spans="1:29" x14ac:dyDescent="0.25">
      <c r="A117" s="45">
        <f t="shared" si="109"/>
        <v>45253</v>
      </c>
      <c r="B117" s="32"/>
      <c r="C117" s="20">
        <f t="shared" si="67"/>
        <v>5000</v>
      </c>
      <c r="D117" s="74">
        <f t="shared" ref="D117" si="144">D116</f>
        <v>5000</v>
      </c>
      <c r="E117" s="74">
        <v>5000</v>
      </c>
      <c r="F117" s="74">
        <f t="shared" ref="F117" si="145">F116</f>
        <v>5000</v>
      </c>
      <c r="G117" s="74">
        <f t="shared" si="101"/>
        <v>5000</v>
      </c>
      <c r="H117" s="74">
        <f t="shared" si="69"/>
        <v>5000</v>
      </c>
      <c r="I117" s="74">
        <v>5000</v>
      </c>
      <c r="J117" s="74">
        <v>5500</v>
      </c>
      <c r="K117" s="74">
        <f t="shared" si="69"/>
        <v>5000</v>
      </c>
      <c r="L117" s="74">
        <f t="shared" si="69"/>
        <v>5000</v>
      </c>
      <c r="M117" s="74">
        <f t="shared" si="69"/>
        <v>5000</v>
      </c>
      <c r="N117" s="74">
        <v>5000</v>
      </c>
      <c r="O117" s="74">
        <v>5000</v>
      </c>
      <c r="P117" s="74">
        <v>5000</v>
      </c>
      <c r="Q117" s="74">
        <v>5550</v>
      </c>
      <c r="R117" s="70">
        <v>5400</v>
      </c>
      <c r="S117" s="70">
        <v>5000</v>
      </c>
      <c r="T117" s="70">
        <v>5000</v>
      </c>
      <c r="U117" s="78">
        <v>5500</v>
      </c>
      <c r="V117" s="152">
        <v>5000</v>
      </c>
      <c r="W117" s="152">
        <v>5000</v>
      </c>
      <c r="X117" s="87">
        <v>5500</v>
      </c>
      <c r="Y117" s="87">
        <v>5500</v>
      </c>
      <c r="Z117" s="87">
        <v>5000</v>
      </c>
      <c r="AA117" s="87">
        <v>5000</v>
      </c>
      <c r="AB117" s="87"/>
      <c r="AC117" s="29">
        <f t="shared" ca="1" si="71"/>
        <v>10000000</v>
      </c>
    </row>
    <row r="118" spans="1:29" x14ac:dyDescent="0.25">
      <c r="A118" s="45">
        <f t="shared" si="109"/>
        <v>45254</v>
      </c>
      <c r="B118" s="32"/>
      <c r="C118" s="20">
        <f t="shared" si="67"/>
        <v>5000</v>
      </c>
      <c r="D118" s="74">
        <f t="shared" ref="D118" si="146">D117</f>
        <v>5000</v>
      </c>
      <c r="E118" s="74">
        <v>5000</v>
      </c>
      <c r="F118" s="74">
        <f t="shared" ref="F118" si="147">F117</f>
        <v>5000</v>
      </c>
      <c r="G118" s="74">
        <f t="shared" si="101"/>
        <v>5000</v>
      </c>
      <c r="H118" s="74">
        <f t="shared" si="69"/>
        <v>5000</v>
      </c>
      <c r="I118" s="74">
        <v>5000</v>
      </c>
      <c r="J118" s="74">
        <v>5500</v>
      </c>
      <c r="K118" s="74">
        <f t="shared" si="69"/>
        <v>5000</v>
      </c>
      <c r="L118" s="74">
        <f t="shared" si="69"/>
        <v>5000</v>
      </c>
      <c r="M118" s="74">
        <f t="shared" si="69"/>
        <v>5000</v>
      </c>
      <c r="N118" s="74">
        <v>5000</v>
      </c>
      <c r="O118" s="74">
        <v>5000</v>
      </c>
      <c r="P118" s="74">
        <v>5000</v>
      </c>
      <c r="Q118" s="74">
        <v>5550</v>
      </c>
      <c r="R118" s="70">
        <v>5400</v>
      </c>
      <c r="S118" s="70">
        <v>5000</v>
      </c>
      <c r="T118" s="70">
        <v>5000</v>
      </c>
      <c r="U118" s="78">
        <v>5500</v>
      </c>
      <c r="V118" s="152">
        <v>5000</v>
      </c>
      <c r="W118" s="152">
        <v>5000</v>
      </c>
      <c r="X118" s="87">
        <v>5500</v>
      </c>
      <c r="Y118" s="87">
        <v>5500</v>
      </c>
      <c r="Z118" s="87">
        <v>5000</v>
      </c>
      <c r="AA118" s="87">
        <v>5000</v>
      </c>
      <c r="AB118" s="87"/>
      <c r="AC118" s="29">
        <f t="shared" ca="1" si="71"/>
        <v>10000000</v>
      </c>
    </row>
    <row r="119" spans="1:29" x14ac:dyDescent="0.25">
      <c r="A119" s="45">
        <f t="shared" si="109"/>
        <v>45255</v>
      </c>
      <c r="B119" s="32"/>
      <c r="C119" s="20">
        <f t="shared" si="67"/>
        <v>5000</v>
      </c>
      <c r="D119" s="74">
        <f t="shared" ref="D119" si="148">D118</f>
        <v>5000</v>
      </c>
      <c r="E119" s="74">
        <v>5000</v>
      </c>
      <c r="F119" s="74">
        <f t="shared" ref="F119" si="149">F118</f>
        <v>5000</v>
      </c>
      <c r="G119" s="74">
        <f t="shared" si="101"/>
        <v>5000</v>
      </c>
      <c r="H119" s="74">
        <f t="shared" si="69"/>
        <v>5000</v>
      </c>
      <c r="I119" s="74">
        <v>5000</v>
      </c>
      <c r="J119" s="74">
        <v>5500</v>
      </c>
      <c r="K119" s="74">
        <f t="shared" si="69"/>
        <v>5000</v>
      </c>
      <c r="L119" s="74">
        <f t="shared" si="69"/>
        <v>5000</v>
      </c>
      <c r="M119" s="74">
        <f t="shared" si="69"/>
        <v>5000</v>
      </c>
      <c r="N119" s="74">
        <v>5000</v>
      </c>
      <c r="O119" s="74">
        <v>5000</v>
      </c>
      <c r="P119" s="74">
        <v>5000</v>
      </c>
      <c r="Q119" s="74">
        <v>5550</v>
      </c>
      <c r="R119" s="70">
        <v>5400</v>
      </c>
      <c r="S119" s="70">
        <v>5000</v>
      </c>
      <c r="T119" s="70">
        <v>5000</v>
      </c>
      <c r="U119" s="78">
        <v>5500</v>
      </c>
      <c r="V119" s="152">
        <v>5000</v>
      </c>
      <c r="W119" s="152">
        <v>5000</v>
      </c>
      <c r="X119" s="87">
        <v>5500</v>
      </c>
      <c r="Y119" s="87">
        <v>5500</v>
      </c>
      <c r="Z119" s="87">
        <v>5000</v>
      </c>
      <c r="AA119" s="87">
        <v>5000</v>
      </c>
      <c r="AB119" s="87"/>
      <c r="AC119" s="29">
        <f t="shared" ca="1" si="71"/>
        <v>10000000</v>
      </c>
    </row>
    <row r="120" spans="1:29" x14ac:dyDescent="0.25">
      <c r="A120" s="45">
        <f t="shared" si="109"/>
        <v>45256</v>
      </c>
      <c r="B120" s="32"/>
      <c r="C120" s="20">
        <f t="shared" si="67"/>
        <v>5000</v>
      </c>
      <c r="D120" s="74">
        <f t="shared" ref="D120" si="150">D119</f>
        <v>5000</v>
      </c>
      <c r="E120" s="74">
        <v>5000</v>
      </c>
      <c r="F120" s="74">
        <f t="shared" ref="F120" si="151">F119</f>
        <v>5000</v>
      </c>
      <c r="G120" s="74">
        <f t="shared" si="101"/>
        <v>5000</v>
      </c>
      <c r="H120" s="74">
        <f t="shared" si="69"/>
        <v>5000</v>
      </c>
      <c r="I120" s="74">
        <v>5000</v>
      </c>
      <c r="J120" s="74">
        <v>5500</v>
      </c>
      <c r="K120" s="74">
        <f t="shared" si="69"/>
        <v>5000</v>
      </c>
      <c r="L120" s="74">
        <f t="shared" si="69"/>
        <v>5000</v>
      </c>
      <c r="M120" s="74">
        <f t="shared" si="69"/>
        <v>5000</v>
      </c>
      <c r="N120" s="74">
        <v>5000</v>
      </c>
      <c r="O120" s="74">
        <v>5000</v>
      </c>
      <c r="P120" s="74">
        <v>5000</v>
      </c>
      <c r="Q120" s="74">
        <v>5450</v>
      </c>
      <c r="R120" s="70">
        <v>5300</v>
      </c>
      <c r="S120" s="70">
        <v>5000</v>
      </c>
      <c r="T120" s="70">
        <v>5000</v>
      </c>
      <c r="U120" s="78">
        <v>5500</v>
      </c>
      <c r="V120" s="152">
        <v>5000</v>
      </c>
      <c r="W120" s="152">
        <v>5000</v>
      </c>
      <c r="X120" s="87">
        <v>5500</v>
      </c>
      <c r="Y120" s="87">
        <v>5500</v>
      </c>
      <c r="Z120" s="87">
        <v>5000</v>
      </c>
      <c r="AA120" s="87">
        <v>5000</v>
      </c>
      <c r="AB120" s="87"/>
      <c r="AC120" s="29">
        <f t="shared" ca="1" si="71"/>
        <v>10000000</v>
      </c>
    </row>
    <row r="121" spans="1:29" x14ac:dyDescent="0.25">
      <c r="A121" s="45">
        <f t="shared" si="109"/>
        <v>45257</v>
      </c>
      <c r="B121" s="32"/>
      <c r="C121" s="20">
        <f t="shared" si="67"/>
        <v>5000</v>
      </c>
      <c r="D121" s="74">
        <f t="shared" ref="D121" si="152">D120</f>
        <v>5000</v>
      </c>
      <c r="E121" s="74">
        <v>5000</v>
      </c>
      <c r="F121" s="74">
        <f t="shared" ref="F121" si="153">F120</f>
        <v>5000</v>
      </c>
      <c r="G121" s="74">
        <f t="shared" si="101"/>
        <v>5000</v>
      </c>
      <c r="H121" s="74">
        <f t="shared" si="69"/>
        <v>5000</v>
      </c>
      <c r="I121" s="74">
        <v>5000</v>
      </c>
      <c r="J121" s="74">
        <v>5500</v>
      </c>
      <c r="K121" s="74">
        <f t="shared" si="69"/>
        <v>5000</v>
      </c>
      <c r="L121" s="74">
        <f t="shared" si="69"/>
        <v>5000</v>
      </c>
      <c r="M121" s="74">
        <f t="shared" si="69"/>
        <v>5000</v>
      </c>
      <c r="N121" s="74">
        <v>5000</v>
      </c>
      <c r="O121" s="74">
        <v>5000</v>
      </c>
      <c r="P121" s="74">
        <v>5000</v>
      </c>
      <c r="Q121" s="74">
        <v>5350</v>
      </c>
      <c r="R121" s="70">
        <v>5200</v>
      </c>
      <c r="S121" s="70">
        <v>5000</v>
      </c>
      <c r="T121" s="70">
        <v>5000</v>
      </c>
      <c r="U121" s="78">
        <v>5500</v>
      </c>
      <c r="V121" s="152">
        <v>5000</v>
      </c>
      <c r="W121" s="152">
        <v>5000</v>
      </c>
      <c r="X121" s="87">
        <v>5500</v>
      </c>
      <c r="Y121" s="87">
        <v>5500</v>
      </c>
      <c r="Z121" s="87">
        <v>5000</v>
      </c>
      <c r="AA121" s="87">
        <v>5000</v>
      </c>
      <c r="AB121" s="87"/>
      <c r="AC121" s="29">
        <f t="shared" ca="1" si="71"/>
        <v>10000000</v>
      </c>
    </row>
    <row r="122" spans="1:29" x14ac:dyDescent="0.25">
      <c r="A122" s="45">
        <f t="shared" si="109"/>
        <v>45258</v>
      </c>
      <c r="B122" s="32"/>
      <c r="C122" s="20">
        <f t="shared" si="67"/>
        <v>5000</v>
      </c>
      <c r="D122" s="74">
        <f t="shared" ref="D122" si="154">D121</f>
        <v>5000</v>
      </c>
      <c r="E122" s="74">
        <v>5000</v>
      </c>
      <c r="F122" s="74">
        <f t="shared" ref="F122" si="155">F121</f>
        <v>5000</v>
      </c>
      <c r="G122" s="74">
        <f t="shared" si="101"/>
        <v>5000</v>
      </c>
      <c r="H122" s="74">
        <f t="shared" si="69"/>
        <v>5000</v>
      </c>
      <c r="I122" s="74">
        <v>5000</v>
      </c>
      <c r="J122" s="74">
        <v>5500</v>
      </c>
      <c r="K122" s="74">
        <f t="shared" si="69"/>
        <v>5000</v>
      </c>
      <c r="L122" s="74">
        <f t="shared" si="69"/>
        <v>5000</v>
      </c>
      <c r="M122" s="74">
        <f t="shared" si="69"/>
        <v>5000</v>
      </c>
      <c r="N122" s="74">
        <v>5000</v>
      </c>
      <c r="O122" s="74">
        <v>5000</v>
      </c>
      <c r="P122" s="74">
        <v>5000</v>
      </c>
      <c r="Q122" s="74">
        <v>5250</v>
      </c>
      <c r="R122" s="70">
        <v>5100</v>
      </c>
      <c r="S122" s="70">
        <v>5000</v>
      </c>
      <c r="T122" s="70">
        <v>5000</v>
      </c>
      <c r="U122" s="78">
        <v>5500</v>
      </c>
      <c r="V122" s="152">
        <v>5000</v>
      </c>
      <c r="W122" s="152">
        <v>5000</v>
      </c>
      <c r="X122" s="87">
        <v>5500</v>
      </c>
      <c r="Y122" s="87">
        <v>5500</v>
      </c>
      <c r="Z122" s="87">
        <v>5000</v>
      </c>
      <c r="AA122" s="87">
        <v>5000</v>
      </c>
      <c r="AB122" s="87"/>
      <c r="AC122" s="29">
        <f t="shared" ca="1" si="71"/>
        <v>10000000</v>
      </c>
    </row>
    <row r="123" spans="1:29" x14ac:dyDescent="0.25">
      <c r="A123" s="45">
        <f t="shared" si="109"/>
        <v>45259</v>
      </c>
      <c r="B123" s="32"/>
      <c r="C123" s="20">
        <f t="shared" si="67"/>
        <v>5000</v>
      </c>
      <c r="D123" s="74">
        <f t="shared" ref="D123" si="156">D122</f>
        <v>5000</v>
      </c>
      <c r="E123" s="74">
        <v>5000</v>
      </c>
      <c r="F123" s="74">
        <f t="shared" ref="F123" si="157">F122</f>
        <v>5000</v>
      </c>
      <c r="G123" s="74">
        <f t="shared" si="101"/>
        <v>5000</v>
      </c>
      <c r="H123" s="74">
        <f t="shared" si="69"/>
        <v>5000</v>
      </c>
      <c r="I123" s="74">
        <v>5000</v>
      </c>
      <c r="J123" s="74">
        <v>5500</v>
      </c>
      <c r="K123" s="74">
        <f t="shared" si="69"/>
        <v>5000</v>
      </c>
      <c r="L123" s="74">
        <f t="shared" si="69"/>
        <v>5000</v>
      </c>
      <c r="M123" s="74">
        <f t="shared" si="69"/>
        <v>5000</v>
      </c>
      <c r="N123" s="74">
        <v>5000</v>
      </c>
      <c r="O123" s="74">
        <v>5000</v>
      </c>
      <c r="P123" s="74">
        <v>5000</v>
      </c>
      <c r="Q123" s="74">
        <v>5150</v>
      </c>
      <c r="R123" s="70">
        <v>5000</v>
      </c>
      <c r="S123" s="70">
        <v>5000</v>
      </c>
      <c r="T123" s="70">
        <v>5000</v>
      </c>
      <c r="U123" s="78">
        <v>5500</v>
      </c>
      <c r="V123" s="152">
        <v>5000</v>
      </c>
      <c r="W123" s="152">
        <v>5000</v>
      </c>
      <c r="X123" s="87">
        <v>5500</v>
      </c>
      <c r="Y123" s="87">
        <v>5500</v>
      </c>
      <c r="Z123" s="87">
        <v>5000</v>
      </c>
      <c r="AA123" s="87">
        <v>5000</v>
      </c>
      <c r="AB123" s="87"/>
      <c r="AC123" s="29">
        <f t="shared" ca="1" si="71"/>
        <v>10000000</v>
      </c>
    </row>
    <row r="124" spans="1:29" x14ac:dyDescent="0.25">
      <c r="A124" s="46">
        <f t="shared" si="109"/>
        <v>45260</v>
      </c>
      <c r="B124" s="35"/>
      <c r="C124" s="36">
        <f t="shared" si="67"/>
        <v>5000</v>
      </c>
      <c r="D124" s="73">
        <f t="shared" ref="D124" si="158">D123</f>
        <v>5000</v>
      </c>
      <c r="E124" s="74">
        <v>5000</v>
      </c>
      <c r="F124" s="73">
        <f t="shared" ref="F124" si="159">F123</f>
        <v>5000</v>
      </c>
      <c r="G124" s="73">
        <f t="shared" si="101"/>
        <v>5000</v>
      </c>
      <c r="H124" s="73">
        <f t="shared" si="69"/>
        <v>5000</v>
      </c>
      <c r="I124" s="74">
        <v>5000</v>
      </c>
      <c r="J124" s="74">
        <v>5500</v>
      </c>
      <c r="K124" s="73">
        <f t="shared" si="69"/>
        <v>5000</v>
      </c>
      <c r="L124" s="73">
        <f t="shared" si="69"/>
        <v>5000</v>
      </c>
      <c r="M124" s="73">
        <f t="shared" si="69"/>
        <v>5000</v>
      </c>
      <c r="N124" s="74">
        <v>5000</v>
      </c>
      <c r="O124" s="74">
        <v>5000</v>
      </c>
      <c r="P124" s="74">
        <v>5000</v>
      </c>
      <c r="Q124" s="74">
        <v>5050</v>
      </c>
      <c r="R124" s="70">
        <v>5000</v>
      </c>
      <c r="S124" s="70">
        <v>5000</v>
      </c>
      <c r="T124" s="70">
        <v>5000</v>
      </c>
      <c r="U124" s="78">
        <v>5500</v>
      </c>
      <c r="V124" s="152">
        <v>5000</v>
      </c>
      <c r="W124" s="152">
        <v>5000</v>
      </c>
      <c r="X124" s="87">
        <v>5500</v>
      </c>
      <c r="Y124" s="87">
        <v>5500</v>
      </c>
      <c r="Z124" s="87">
        <v>5000</v>
      </c>
      <c r="AA124" s="87">
        <v>5000</v>
      </c>
      <c r="AB124" s="87"/>
      <c r="AC124" s="29">
        <f t="shared" ca="1" si="71"/>
        <v>10000000</v>
      </c>
    </row>
    <row r="125" spans="1:29" x14ac:dyDescent="0.25">
      <c r="A125" s="43">
        <f t="shared" si="109"/>
        <v>45261</v>
      </c>
      <c r="B125" s="32"/>
      <c r="C125" s="21">
        <v>6500</v>
      </c>
      <c r="D125" s="67">
        <v>6500</v>
      </c>
      <c r="E125" s="74">
        <v>6000</v>
      </c>
      <c r="F125" s="67">
        <v>5000</v>
      </c>
      <c r="G125" s="67">
        <f t="shared" si="101"/>
        <v>5000</v>
      </c>
      <c r="H125" s="67">
        <v>5000</v>
      </c>
      <c r="I125" s="74">
        <v>5000</v>
      </c>
      <c r="J125" s="74">
        <v>5000</v>
      </c>
      <c r="K125" s="67">
        <f t="shared" si="69"/>
        <v>5000</v>
      </c>
      <c r="L125" s="67">
        <f t="shared" si="69"/>
        <v>5000</v>
      </c>
      <c r="M125" s="67">
        <f t="shared" si="69"/>
        <v>5000</v>
      </c>
      <c r="N125" s="74">
        <v>5000</v>
      </c>
      <c r="O125" s="67">
        <v>5000</v>
      </c>
      <c r="P125" s="74">
        <v>5000</v>
      </c>
      <c r="Q125" s="67">
        <v>5050</v>
      </c>
      <c r="R125" s="70">
        <v>5000</v>
      </c>
      <c r="S125" s="70">
        <v>5000</v>
      </c>
      <c r="T125" s="70">
        <v>5000</v>
      </c>
      <c r="U125" s="78">
        <v>5000</v>
      </c>
      <c r="V125" s="87">
        <v>5000</v>
      </c>
      <c r="W125" s="87">
        <v>5000</v>
      </c>
      <c r="X125" s="87">
        <v>5000</v>
      </c>
      <c r="Y125" s="87">
        <v>5000</v>
      </c>
      <c r="Z125" s="87">
        <v>5000</v>
      </c>
      <c r="AA125" s="87">
        <v>5000</v>
      </c>
      <c r="AB125" s="87"/>
      <c r="AC125" s="29">
        <f t="shared" ca="1" si="71"/>
        <v>10000000</v>
      </c>
    </row>
    <row r="126" spans="1:29" x14ac:dyDescent="0.25">
      <c r="A126" s="43">
        <f t="shared" si="109"/>
        <v>45262</v>
      </c>
      <c r="B126" s="32"/>
      <c r="C126" s="21">
        <f t="shared" si="67"/>
        <v>6500</v>
      </c>
      <c r="D126" s="67">
        <f t="shared" ref="D126" si="160">D125</f>
        <v>6500</v>
      </c>
      <c r="E126" s="74">
        <f>E125</f>
        <v>6000</v>
      </c>
      <c r="F126" s="67">
        <f t="shared" ref="F126" si="161">F125</f>
        <v>5000</v>
      </c>
      <c r="G126" s="67">
        <f t="shared" si="101"/>
        <v>5000</v>
      </c>
      <c r="H126" s="67">
        <f t="shared" si="69"/>
        <v>5000</v>
      </c>
      <c r="I126" s="74">
        <v>5000</v>
      </c>
      <c r="J126" s="74">
        <v>5000</v>
      </c>
      <c r="K126" s="67">
        <f t="shared" si="69"/>
        <v>5000</v>
      </c>
      <c r="L126" s="67">
        <f t="shared" si="69"/>
        <v>5000</v>
      </c>
      <c r="M126" s="67">
        <f t="shared" si="69"/>
        <v>5000</v>
      </c>
      <c r="N126" s="74">
        <v>5000</v>
      </c>
      <c r="O126" s="67">
        <v>5000</v>
      </c>
      <c r="P126" s="74">
        <v>5000</v>
      </c>
      <c r="Q126" s="67">
        <v>5050</v>
      </c>
      <c r="R126" s="70">
        <v>5000</v>
      </c>
      <c r="S126" s="70">
        <v>5000</v>
      </c>
      <c r="T126" s="70">
        <v>5000</v>
      </c>
      <c r="U126" s="78">
        <v>5000</v>
      </c>
      <c r="V126" s="87">
        <v>5000</v>
      </c>
      <c r="W126" s="87">
        <v>5000</v>
      </c>
      <c r="X126" s="87">
        <v>5000</v>
      </c>
      <c r="Y126" s="87">
        <v>5000</v>
      </c>
      <c r="Z126" s="87">
        <v>5000</v>
      </c>
      <c r="AA126" s="87">
        <v>5000</v>
      </c>
      <c r="AB126" s="87"/>
      <c r="AC126" s="29">
        <f t="shared" ca="1" si="71"/>
        <v>10000000</v>
      </c>
    </row>
    <row r="127" spans="1:29" x14ac:dyDescent="0.25">
      <c r="A127" s="43">
        <f t="shared" si="109"/>
        <v>45263</v>
      </c>
      <c r="B127" s="32"/>
      <c r="C127" s="21">
        <f t="shared" si="67"/>
        <v>6500</v>
      </c>
      <c r="D127" s="67">
        <f t="shared" ref="D127:E127" si="162">D126</f>
        <v>6500</v>
      </c>
      <c r="E127" s="74">
        <f t="shared" si="162"/>
        <v>6000</v>
      </c>
      <c r="F127" s="67">
        <f t="shared" ref="F127" si="163">F126</f>
        <v>5000</v>
      </c>
      <c r="G127" s="67">
        <f t="shared" ref="G127:G155" si="164">G126</f>
        <v>5000</v>
      </c>
      <c r="H127" s="67">
        <f t="shared" si="69"/>
        <v>5000</v>
      </c>
      <c r="I127" s="74">
        <v>5000</v>
      </c>
      <c r="J127" s="74">
        <v>5000</v>
      </c>
      <c r="K127" s="67">
        <f t="shared" si="69"/>
        <v>5000</v>
      </c>
      <c r="L127" s="67">
        <f t="shared" si="69"/>
        <v>5000</v>
      </c>
      <c r="M127" s="67">
        <f t="shared" si="69"/>
        <v>5000</v>
      </c>
      <c r="N127" s="74">
        <v>5000</v>
      </c>
      <c r="O127" s="67">
        <v>5000</v>
      </c>
      <c r="P127" s="74">
        <v>5000</v>
      </c>
      <c r="Q127" s="67">
        <v>5000</v>
      </c>
      <c r="R127" s="70">
        <v>5000</v>
      </c>
      <c r="S127" s="70">
        <v>5000</v>
      </c>
      <c r="T127" s="70">
        <v>5000</v>
      </c>
      <c r="U127" s="78">
        <v>5000</v>
      </c>
      <c r="V127" s="87">
        <v>5000</v>
      </c>
      <c r="W127" s="87">
        <v>5000</v>
      </c>
      <c r="X127" s="87">
        <v>5000</v>
      </c>
      <c r="Y127" s="87">
        <v>5000</v>
      </c>
      <c r="Z127" s="87">
        <v>5000</v>
      </c>
      <c r="AA127" s="87">
        <v>5000</v>
      </c>
      <c r="AB127" s="87"/>
      <c r="AC127" s="29">
        <f t="shared" ca="1" si="71"/>
        <v>10000000</v>
      </c>
    </row>
    <row r="128" spans="1:29" x14ac:dyDescent="0.25">
      <c r="A128" s="43">
        <f t="shared" si="109"/>
        <v>45264</v>
      </c>
      <c r="B128" s="32"/>
      <c r="C128" s="21">
        <f t="shared" si="67"/>
        <v>6500</v>
      </c>
      <c r="D128" s="67">
        <f t="shared" ref="D128:E128" si="165">D127</f>
        <v>6500</v>
      </c>
      <c r="E128" s="74">
        <f t="shared" si="165"/>
        <v>6000</v>
      </c>
      <c r="F128" s="67">
        <f t="shared" ref="F128" si="166">F127</f>
        <v>5000</v>
      </c>
      <c r="G128" s="67">
        <f t="shared" si="164"/>
        <v>5000</v>
      </c>
      <c r="H128" s="67">
        <f t="shared" si="69"/>
        <v>5000</v>
      </c>
      <c r="I128" s="74">
        <v>5000</v>
      </c>
      <c r="J128" s="74">
        <v>5000</v>
      </c>
      <c r="K128" s="67">
        <f t="shared" si="69"/>
        <v>5000</v>
      </c>
      <c r="L128" s="67">
        <f t="shared" si="69"/>
        <v>5000</v>
      </c>
      <c r="M128" s="67">
        <f t="shared" si="69"/>
        <v>5000</v>
      </c>
      <c r="N128" s="74">
        <v>5000</v>
      </c>
      <c r="O128" s="67">
        <v>5000</v>
      </c>
      <c r="P128" s="74">
        <v>5000</v>
      </c>
      <c r="Q128" s="74">
        <v>5000</v>
      </c>
      <c r="R128" s="70">
        <v>5000</v>
      </c>
      <c r="S128" s="70">
        <v>5000</v>
      </c>
      <c r="T128" s="70">
        <v>5000</v>
      </c>
      <c r="U128" s="78">
        <v>5000</v>
      </c>
      <c r="V128" s="87">
        <v>5000</v>
      </c>
      <c r="W128" s="87">
        <v>5000</v>
      </c>
      <c r="X128" s="87">
        <v>5000</v>
      </c>
      <c r="Y128" s="87">
        <v>5000</v>
      </c>
      <c r="Z128" s="87">
        <v>5000</v>
      </c>
      <c r="AA128" s="87">
        <v>5000</v>
      </c>
      <c r="AB128" s="87"/>
      <c r="AC128" s="29">
        <f t="shared" ca="1" si="71"/>
        <v>10000000</v>
      </c>
    </row>
    <row r="129" spans="1:29" x14ac:dyDescent="0.25">
      <c r="A129" s="43">
        <f t="shared" si="109"/>
        <v>45265</v>
      </c>
      <c r="B129" s="32"/>
      <c r="C129" s="21">
        <f t="shared" si="67"/>
        <v>6500</v>
      </c>
      <c r="D129" s="67">
        <f t="shared" ref="D129:E129" si="167">D128</f>
        <v>6500</v>
      </c>
      <c r="E129" s="74">
        <f t="shared" si="167"/>
        <v>6000</v>
      </c>
      <c r="F129" s="67">
        <f t="shared" ref="F129" si="168">F128</f>
        <v>5000</v>
      </c>
      <c r="G129" s="67">
        <f t="shared" si="164"/>
        <v>5000</v>
      </c>
      <c r="H129" s="67">
        <f t="shared" si="69"/>
        <v>5000</v>
      </c>
      <c r="I129" s="74">
        <v>5000</v>
      </c>
      <c r="J129" s="74">
        <v>5000</v>
      </c>
      <c r="K129" s="67">
        <f t="shared" si="69"/>
        <v>5000</v>
      </c>
      <c r="L129" s="67">
        <f t="shared" si="69"/>
        <v>5000</v>
      </c>
      <c r="M129" s="67">
        <f t="shared" si="69"/>
        <v>5000</v>
      </c>
      <c r="N129" s="74">
        <v>5000</v>
      </c>
      <c r="O129" s="67">
        <v>5000</v>
      </c>
      <c r="P129" s="74">
        <v>5000</v>
      </c>
      <c r="Q129" s="74">
        <v>5000</v>
      </c>
      <c r="R129" s="70">
        <v>5000</v>
      </c>
      <c r="S129" s="70">
        <v>5000</v>
      </c>
      <c r="T129" s="70">
        <v>5000</v>
      </c>
      <c r="U129" s="78">
        <v>5000</v>
      </c>
      <c r="V129" s="87">
        <v>5000</v>
      </c>
      <c r="W129" s="87">
        <v>5000</v>
      </c>
      <c r="X129" s="87">
        <v>5000</v>
      </c>
      <c r="Y129" s="87">
        <v>5000</v>
      </c>
      <c r="Z129" s="87">
        <v>5000</v>
      </c>
      <c r="AA129" s="87">
        <v>5000</v>
      </c>
      <c r="AB129" s="87"/>
      <c r="AC129" s="29">
        <f t="shared" ca="1" si="71"/>
        <v>10000000</v>
      </c>
    </row>
    <row r="130" spans="1:29" x14ac:dyDescent="0.25">
      <c r="A130" s="43">
        <f t="shared" si="109"/>
        <v>45266</v>
      </c>
      <c r="B130" s="32"/>
      <c r="C130" s="21">
        <f t="shared" ref="C130:H145" si="169">C129</f>
        <v>6500</v>
      </c>
      <c r="D130" s="67">
        <f t="shared" ref="D130:E130" si="170">D129</f>
        <v>6500</v>
      </c>
      <c r="E130" s="74">
        <f t="shared" si="170"/>
        <v>6000</v>
      </c>
      <c r="F130" s="67">
        <f t="shared" ref="F130" si="171">F129</f>
        <v>5000</v>
      </c>
      <c r="G130" s="67">
        <f t="shared" si="164"/>
        <v>5000</v>
      </c>
      <c r="H130" s="67">
        <f t="shared" si="169"/>
        <v>5000</v>
      </c>
      <c r="I130" s="74">
        <v>5000</v>
      </c>
      <c r="J130" s="74">
        <v>5000</v>
      </c>
      <c r="K130" s="67">
        <f t="shared" ref="K130:M130" si="172">K129</f>
        <v>5000</v>
      </c>
      <c r="L130" s="67">
        <f t="shared" si="172"/>
        <v>5000</v>
      </c>
      <c r="M130" s="67">
        <f t="shared" si="172"/>
        <v>5000</v>
      </c>
      <c r="N130" s="74">
        <v>5000</v>
      </c>
      <c r="O130" s="67">
        <v>5000</v>
      </c>
      <c r="P130" s="74">
        <v>5000</v>
      </c>
      <c r="Q130" s="74">
        <v>5000</v>
      </c>
      <c r="R130" s="70">
        <v>5000</v>
      </c>
      <c r="S130" s="70">
        <v>5000</v>
      </c>
      <c r="T130" s="70">
        <v>5000</v>
      </c>
      <c r="U130" s="78">
        <v>5000</v>
      </c>
      <c r="V130" s="87">
        <v>5000</v>
      </c>
      <c r="W130" s="87">
        <v>5000</v>
      </c>
      <c r="X130" s="87">
        <v>5000</v>
      </c>
      <c r="Y130" s="87">
        <v>5000</v>
      </c>
      <c r="Z130" s="87">
        <v>5000</v>
      </c>
      <c r="AA130" s="87">
        <v>5000</v>
      </c>
      <c r="AB130" s="87"/>
      <c r="AC130" s="29">
        <f t="shared" ca="1" si="71"/>
        <v>10000000</v>
      </c>
    </row>
    <row r="131" spans="1:29" x14ac:dyDescent="0.25">
      <c r="A131" s="43">
        <f t="shared" si="109"/>
        <v>45267</v>
      </c>
      <c r="B131" s="32"/>
      <c r="C131" s="21">
        <f t="shared" si="169"/>
        <v>6500</v>
      </c>
      <c r="D131" s="67">
        <f t="shared" ref="D131:E131" si="173">D130</f>
        <v>6500</v>
      </c>
      <c r="E131" s="74">
        <f t="shared" si="173"/>
        <v>6000</v>
      </c>
      <c r="F131" s="67">
        <f t="shared" ref="F131" si="174">F130</f>
        <v>5000</v>
      </c>
      <c r="G131" s="67">
        <f t="shared" si="164"/>
        <v>5000</v>
      </c>
      <c r="H131" s="67">
        <f t="shared" si="169"/>
        <v>5000</v>
      </c>
      <c r="I131" s="74">
        <v>5000</v>
      </c>
      <c r="J131" s="74">
        <v>5000</v>
      </c>
      <c r="K131" s="67">
        <f t="shared" ref="K131:M131" si="175">K130</f>
        <v>5000</v>
      </c>
      <c r="L131" s="67">
        <f t="shared" si="175"/>
        <v>5000</v>
      </c>
      <c r="M131" s="67">
        <f t="shared" si="175"/>
        <v>5000</v>
      </c>
      <c r="N131" s="74">
        <v>5000</v>
      </c>
      <c r="O131" s="67">
        <v>5000</v>
      </c>
      <c r="P131" s="74">
        <v>5000</v>
      </c>
      <c r="Q131" s="74">
        <v>5000</v>
      </c>
      <c r="R131" s="70">
        <v>5000</v>
      </c>
      <c r="S131" s="70">
        <v>5000</v>
      </c>
      <c r="T131" s="70">
        <v>5000</v>
      </c>
      <c r="U131" s="78">
        <v>5000</v>
      </c>
      <c r="V131" s="87">
        <v>5000</v>
      </c>
      <c r="W131" s="87">
        <v>5000</v>
      </c>
      <c r="X131" s="87">
        <v>5000</v>
      </c>
      <c r="Y131" s="87">
        <v>5000</v>
      </c>
      <c r="Z131" s="87">
        <v>5000</v>
      </c>
      <c r="AA131" s="87">
        <v>5000</v>
      </c>
      <c r="AB131" s="87"/>
      <c r="AC131" s="29">
        <f t="shared" ref="AC131:AC194" ca="1" si="176">IF(TODAY()&gt;A131,0,10000000)</f>
        <v>10000000</v>
      </c>
    </row>
    <row r="132" spans="1:29" x14ac:dyDescent="0.25">
      <c r="A132" s="43">
        <f t="shared" si="109"/>
        <v>45268</v>
      </c>
      <c r="B132" s="32"/>
      <c r="C132" s="21">
        <f t="shared" si="169"/>
        <v>6500</v>
      </c>
      <c r="D132" s="67">
        <f t="shared" ref="D132:E132" si="177">D131</f>
        <v>6500</v>
      </c>
      <c r="E132" s="74">
        <f t="shared" si="177"/>
        <v>6000</v>
      </c>
      <c r="F132" s="67">
        <f t="shared" ref="F132" si="178">F131</f>
        <v>5000</v>
      </c>
      <c r="G132" s="67">
        <f t="shared" si="164"/>
        <v>5000</v>
      </c>
      <c r="H132" s="67">
        <f t="shared" si="169"/>
        <v>5000</v>
      </c>
      <c r="I132" s="74">
        <v>5000</v>
      </c>
      <c r="J132" s="74">
        <v>5000</v>
      </c>
      <c r="K132" s="67">
        <f t="shared" ref="K132:M132" si="179">K131</f>
        <v>5000</v>
      </c>
      <c r="L132" s="67">
        <f t="shared" si="179"/>
        <v>5000</v>
      </c>
      <c r="M132" s="67">
        <f t="shared" si="179"/>
        <v>5000</v>
      </c>
      <c r="N132" s="74">
        <v>5000</v>
      </c>
      <c r="O132" s="67">
        <v>5000</v>
      </c>
      <c r="P132" s="74">
        <v>5000</v>
      </c>
      <c r="Q132" s="74">
        <v>5000</v>
      </c>
      <c r="R132" s="70">
        <v>5000</v>
      </c>
      <c r="S132" s="70">
        <v>5000</v>
      </c>
      <c r="T132" s="70">
        <v>5000</v>
      </c>
      <c r="U132" s="78">
        <v>5000</v>
      </c>
      <c r="V132" s="87">
        <v>5000</v>
      </c>
      <c r="W132" s="87">
        <v>5000</v>
      </c>
      <c r="X132" s="87">
        <v>5000</v>
      </c>
      <c r="Y132" s="87">
        <v>5000</v>
      </c>
      <c r="Z132" s="87">
        <v>5000</v>
      </c>
      <c r="AA132" s="87">
        <v>5000</v>
      </c>
      <c r="AB132" s="87"/>
      <c r="AC132" s="29">
        <f t="shared" ca="1" si="176"/>
        <v>10000000</v>
      </c>
    </row>
    <row r="133" spans="1:29" x14ac:dyDescent="0.25">
      <c r="A133" s="43">
        <f t="shared" si="109"/>
        <v>45269</v>
      </c>
      <c r="B133" s="32"/>
      <c r="C133" s="21">
        <f t="shared" si="169"/>
        <v>6500</v>
      </c>
      <c r="D133" s="67">
        <f t="shared" ref="D133:E133" si="180">D132</f>
        <v>6500</v>
      </c>
      <c r="E133" s="74">
        <f t="shared" si="180"/>
        <v>6000</v>
      </c>
      <c r="F133" s="67">
        <f t="shared" ref="F133" si="181">F132</f>
        <v>5000</v>
      </c>
      <c r="G133" s="67">
        <f t="shared" si="164"/>
        <v>5000</v>
      </c>
      <c r="H133" s="67">
        <f t="shared" si="169"/>
        <v>5000</v>
      </c>
      <c r="I133" s="74">
        <v>5000</v>
      </c>
      <c r="J133" s="74">
        <v>5000</v>
      </c>
      <c r="K133" s="67">
        <f t="shared" ref="K133:M133" si="182">K132</f>
        <v>5000</v>
      </c>
      <c r="L133" s="67">
        <f t="shared" si="182"/>
        <v>5000</v>
      </c>
      <c r="M133" s="67">
        <f t="shared" si="182"/>
        <v>5000</v>
      </c>
      <c r="N133" s="74">
        <v>5000</v>
      </c>
      <c r="O133" s="67">
        <v>5000</v>
      </c>
      <c r="P133" s="74">
        <v>5000</v>
      </c>
      <c r="Q133" s="74">
        <v>5000</v>
      </c>
      <c r="R133" s="70">
        <v>5000</v>
      </c>
      <c r="S133" s="70">
        <v>5000</v>
      </c>
      <c r="T133" s="70">
        <v>5000</v>
      </c>
      <c r="U133" s="78">
        <v>5000</v>
      </c>
      <c r="V133" s="87">
        <v>5000</v>
      </c>
      <c r="W133" s="87">
        <v>5000</v>
      </c>
      <c r="X133" s="87">
        <v>5000</v>
      </c>
      <c r="Y133" s="87">
        <v>5000</v>
      </c>
      <c r="Z133" s="87">
        <v>5000</v>
      </c>
      <c r="AA133" s="87">
        <v>5000</v>
      </c>
      <c r="AB133" s="87"/>
      <c r="AC133" s="29">
        <f t="shared" ca="1" si="176"/>
        <v>10000000</v>
      </c>
    </row>
    <row r="134" spans="1:29" x14ac:dyDescent="0.25">
      <c r="A134" s="43">
        <f t="shared" si="109"/>
        <v>45270</v>
      </c>
      <c r="B134" s="32"/>
      <c r="C134" s="21">
        <f t="shared" si="169"/>
        <v>6500</v>
      </c>
      <c r="D134" s="67">
        <f t="shared" ref="D134:E134" si="183">D133</f>
        <v>6500</v>
      </c>
      <c r="E134" s="74">
        <f t="shared" si="183"/>
        <v>6000</v>
      </c>
      <c r="F134" s="67">
        <f t="shared" ref="F134" si="184">F133</f>
        <v>5000</v>
      </c>
      <c r="G134" s="67">
        <f t="shared" si="164"/>
        <v>5000</v>
      </c>
      <c r="H134" s="67">
        <f t="shared" si="169"/>
        <v>5000</v>
      </c>
      <c r="I134" s="74">
        <v>5000</v>
      </c>
      <c r="J134" s="74">
        <v>5000</v>
      </c>
      <c r="K134" s="67">
        <f t="shared" ref="K134:M134" si="185">K133</f>
        <v>5000</v>
      </c>
      <c r="L134" s="67">
        <f t="shared" si="185"/>
        <v>5000</v>
      </c>
      <c r="M134" s="67">
        <f t="shared" si="185"/>
        <v>5000</v>
      </c>
      <c r="N134" s="74">
        <v>5000</v>
      </c>
      <c r="O134" s="67">
        <v>5000</v>
      </c>
      <c r="P134" s="74">
        <v>5000</v>
      </c>
      <c r="Q134" s="74">
        <v>5000</v>
      </c>
      <c r="R134" s="70">
        <v>5000</v>
      </c>
      <c r="S134" s="70">
        <v>5000</v>
      </c>
      <c r="T134" s="70">
        <v>5000</v>
      </c>
      <c r="U134" s="78">
        <v>5000</v>
      </c>
      <c r="V134" s="87">
        <v>5000</v>
      </c>
      <c r="W134" s="87">
        <v>5000</v>
      </c>
      <c r="X134" s="87">
        <v>5000</v>
      </c>
      <c r="Y134" s="87">
        <v>5000</v>
      </c>
      <c r="Z134" s="87">
        <v>5000</v>
      </c>
      <c r="AA134" s="87">
        <v>5000</v>
      </c>
      <c r="AB134" s="87"/>
      <c r="AC134" s="29">
        <f t="shared" ca="1" si="176"/>
        <v>10000000</v>
      </c>
    </row>
    <row r="135" spans="1:29" x14ac:dyDescent="0.25">
      <c r="A135" s="43">
        <f t="shared" si="109"/>
        <v>45271</v>
      </c>
      <c r="B135" s="32"/>
      <c r="C135" s="21">
        <f t="shared" si="169"/>
        <v>6500</v>
      </c>
      <c r="D135" s="67">
        <f t="shared" ref="D135:E135" si="186">D134</f>
        <v>6500</v>
      </c>
      <c r="E135" s="74">
        <f t="shared" si="186"/>
        <v>6000</v>
      </c>
      <c r="F135" s="67">
        <f t="shared" ref="F135" si="187">F134</f>
        <v>5000</v>
      </c>
      <c r="G135" s="67">
        <f t="shared" si="164"/>
        <v>5000</v>
      </c>
      <c r="H135" s="67">
        <f t="shared" si="169"/>
        <v>5000</v>
      </c>
      <c r="I135" s="74">
        <v>5000</v>
      </c>
      <c r="J135" s="74">
        <v>5000</v>
      </c>
      <c r="K135" s="67">
        <f t="shared" ref="K135:M135" si="188">K134</f>
        <v>5000</v>
      </c>
      <c r="L135" s="67">
        <f t="shared" si="188"/>
        <v>5000</v>
      </c>
      <c r="M135" s="67">
        <f t="shared" si="188"/>
        <v>5000</v>
      </c>
      <c r="N135" s="74">
        <v>5000</v>
      </c>
      <c r="O135" s="67">
        <v>5000</v>
      </c>
      <c r="P135" s="74">
        <v>5000</v>
      </c>
      <c r="Q135" s="74">
        <v>5000</v>
      </c>
      <c r="R135" s="70">
        <v>5000</v>
      </c>
      <c r="S135" s="70">
        <v>5000</v>
      </c>
      <c r="T135" s="70">
        <v>5000</v>
      </c>
      <c r="U135" s="78">
        <v>5000</v>
      </c>
      <c r="V135" s="87">
        <v>5000</v>
      </c>
      <c r="W135" s="87">
        <v>5000</v>
      </c>
      <c r="X135" s="87">
        <v>5000</v>
      </c>
      <c r="Y135" s="87">
        <v>5000</v>
      </c>
      <c r="Z135" s="87">
        <v>5000</v>
      </c>
      <c r="AA135" s="87">
        <v>5000</v>
      </c>
      <c r="AB135" s="87"/>
      <c r="AC135" s="29">
        <f t="shared" ca="1" si="176"/>
        <v>10000000</v>
      </c>
    </row>
    <row r="136" spans="1:29" x14ac:dyDescent="0.25">
      <c r="A136" s="43">
        <f t="shared" si="109"/>
        <v>45272</v>
      </c>
      <c r="B136" s="32"/>
      <c r="C136" s="21">
        <f t="shared" si="169"/>
        <v>6500</v>
      </c>
      <c r="D136" s="67">
        <f t="shared" ref="D136:E136" si="189">D135</f>
        <v>6500</v>
      </c>
      <c r="E136" s="74">
        <f t="shared" si="189"/>
        <v>6000</v>
      </c>
      <c r="F136" s="67">
        <f t="shared" ref="F136" si="190">F135</f>
        <v>5000</v>
      </c>
      <c r="G136" s="67">
        <f t="shared" si="164"/>
        <v>5000</v>
      </c>
      <c r="H136" s="67">
        <f t="shared" si="169"/>
        <v>5000</v>
      </c>
      <c r="I136" s="74">
        <v>5000</v>
      </c>
      <c r="J136" s="74">
        <v>5000</v>
      </c>
      <c r="K136" s="67">
        <f t="shared" ref="K136:M136" si="191">K135</f>
        <v>5000</v>
      </c>
      <c r="L136" s="67">
        <f t="shared" si="191"/>
        <v>5000</v>
      </c>
      <c r="M136" s="67">
        <f t="shared" si="191"/>
        <v>5000</v>
      </c>
      <c r="N136" s="74">
        <v>5000</v>
      </c>
      <c r="O136" s="67">
        <v>5000</v>
      </c>
      <c r="P136" s="74">
        <v>5000</v>
      </c>
      <c r="Q136" s="74">
        <v>5000</v>
      </c>
      <c r="R136" s="70">
        <v>5000</v>
      </c>
      <c r="S136" s="70">
        <v>5000</v>
      </c>
      <c r="T136" s="70">
        <v>5000</v>
      </c>
      <c r="U136" s="78">
        <v>5000</v>
      </c>
      <c r="V136" s="87">
        <v>5000</v>
      </c>
      <c r="W136" s="87">
        <v>5000</v>
      </c>
      <c r="X136" s="87">
        <v>5000</v>
      </c>
      <c r="Y136" s="87">
        <v>5000</v>
      </c>
      <c r="Z136" s="87">
        <v>5000</v>
      </c>
      <c r="AA136" s="87">
        <v>5000</v>
      </c>
      <c r="AB136" s="87"/>
      <c r="AC136" s="29">
        <f t="shared" ca="1" si="176"/>
        <v>10000000</v>
      </c>
    </row>
    <row r="137" spans="1:29" x14ac:dyDescent="0.25">
      <c r="A137" s="43">
        <f t="shared" si="109"/>
        <v>45273</v>
      </c>
      <c r="B137" s="32"/>
      <c r="C137" s="21">
        <f t="shared" si="169"/>
        <v>6500</v>
      </c>
      <c r="D137" s="67">
        <f t="shared" ref="D137:E137" si="192">D136</f>
        <v>6500</v>
      </c>
      <c r="E137" s="74">
        <f t="shared" si="192"/>
        <v>6000</v>
      </c>
      <c r="F137" s="67">
        <f t="shared" ref="F137" si="193">F136</f>
        <v>5000</v>
      </c>
      <c r="G137" s="67">
        <f t="shared" si="164"/>
        <v>5000</v>
      </c>
      <c r="H137" s="67">
        <f t="shared" si="169"/>
        <v>5000</v>
      </c>
      <c r="I137" s="74">
        <v>5000</v>
      </c>
      <c r="J137" s="74">
        <v>5000</v>
      </c>
      <c r="K137" s="67">
        <f t="shared" ref="K137:M137" si="194">K136</f>
        <v>5000</v>
      </c>
      <c r="L137" s="67">
        <f t="shared" si="194"/>
        <v>5000</v>
      </c>
      <c r="M137" s="67">
        <f t="shared" si="194"/>
        <v>5000</v>
      </c>
      <c r="N137" s="74">
        <v>5000</v>
      </c>
      <c r="O137" s="67">
        <v>5000</v>
      </c>
      <c r="P137" s="74">
        <v>5000</v>
      </c>
      <c r="Q137" s="74">
        <v>5000</v>
      </c>
      <c r="R137" s="70">
        <v>5000</v>
      </c>
      <c r="S137" s="70">
        <v>5000</v>
      </c>
      <c r="T137" s="70">
        <v>5000</v>
      </c>
      <c r="U137" s="78">
        <v>5000</v>
      </c>
      <c r="V137" s="87">
        <v>5000</v>
      </c>
      <c r="W137" s="87">
        <v>5000</v>
      </c>
      <c r="X137" s="87">
        <v>5000</v>
      </c>
      <c r="Y137" s="87">
        <v>5000</v>
      </c>
      <c r="Z137" s="87">
        <v>5000</v>
      </c>
      <c r="AA137" s="87">
        <v>5000</v>
      </c>
      <c r="AB137" s="87"/>
      <c r="AC137" s="29">
        <f t="shared" ca="1" si="176"/>
        <v>10000000</v>
      </c>
    </row>
    <row r="138" spans="1:29" x14ac:dyDescent="0.25">
      <c r="A138" s="43">
        <f t="shared" si="109"/>
        <v>45274</v>
      </c>
      <c r="B138" s="32"/>
      <c r="C138" s="21">
        <f t="shared" si="169"/>
        <v>6500</v>
      </c>
      <c r="D138" s="67">
        <f t="shared" ref="D138:E138" si="195">D137</f>
        <v>6500</v>
      </c>
      <c r="E138" s="74">
        <f t="shared" si="195"/>
        <v>6000</v>
      </c>
      <c r="F138" s="67">
        <f t="shared" ref="F138" si="196">F137</f>
        <v>5000</v>
      </c>
      <c r="G138" s="67">
        <f t="shared" si="164"/>
        <v>5000</v>
      </c>
      <c r="H138" s="67">
        <f t="shared" si="169"/>
        <v>5000</v>
      </c>
      <c r="I138" s="74">
        <v>5000</v>
      </c>
      <c r="J138" s="74">
        <v>5000</v>
      </c>
      <c r="K138" s="67">
        <f t="shared" ref="K138:M138" si="197">K137</f>
        <v>5000</v>
      </c>
      <c r="L138" s="67">
        <f t="shared" si="197"/>
        <v>5000</v>
      </c>
      <c r="M138" s="67">
        <f t="shared" si="197"/>
        <v>5000</v>
      </c>
      <c r="N138" s="74">
        <v>5000</v>
      </c>
      <c r="O138" s="67">
        <v>5000</v>
      </c>
      <c r="P138" s="74">
        <v>5000</v>
      </c>
      <c r="Q138" s="74">
        <v>5000</v>
      </c>
      <c r="R138" s="70">
        <v>5000</v>
      </c>
      <c r="S138" s="70">
        <v>5000</v>
      </c>
      <c r="T138" s="70">
        <v>5000</v>
      </c>
      <c r="U138" s="78">
        <v>5000</v>
      </c>
      <c r="V138" s="87">
        <v>5000</v>
      </c>
      <c r="W138" s="87">
        <v>5000</v>
      </c>
      <c r="X138" s="87">
        <v>5000</v>
      </c>
      <c r="Y138" s="87">
        <v>5000</v>
      </c>
      <c r="Z138" s="87">
        <v>5000</v>
      </c>
      <c r="AA138" s="87">
        <v>5000</v>
      </c>
      <c r="AB138" s="87"/>
      <c r="AC138" s="29">
        <f t="shared" ca="1" si="176"/>
        <v>10000000</v>
      </c>
    </row>
    <row r="139" spans="1:29" x14ac:dyDescent="0.25">
      <c r="A139" s="43">
        <f t="shared" si="109"/>
        <v>45275</v>
      </c>
      <c r="B139" s="32"/>
      <c r="C139" s="21">
        <f t="shared" si="169"/>
        <v>6500</v>
      </c>
      <c r="D139" s="67">
        <f t="shared" ref="D139:E139" si="198">D138</f>
        <v>6500</v>
      </c>
      <c r="E139" s="74">
        <f t="shared" si="198"/>
        <v>6000</v>
      </c>
      <c r="F139" s="67">
        <f t="shared" ref="F139" si="199">F138</f>
        <v>5000</v>
      </c>
      <c r="G139" s="67">
        <f t="shared" si="164"/>
        <v>5000</v>
      </c>
      <c r="H139" s="67">
        <f t="shared" si="169"/>
        <v>5000</v>
      </c>
      <c r="I139" s="74">
        <v>5000</v>
      </c>
      <c r="J139" s="74">
        <v>5000</v>
      </c>
      <c r="K139" s="67">
        <f t="shared" ref="K139:M139" si="200">K138</f>
        <v>5000</v>
      </c>
      <c r="L139" s="67">
        <f t="shared" si="200"/>
        <v>5000</v>
      </c>
      <c r="M139" s="67">
        <f t="shared" si="200"/>
        <v>5000</v>
      </c>
      <c r="N139" s="74">
        <v>5000</v>
      </c>
      <c r="O139" s="67">
        <v>5000</v>
      </c>
      <c r="P139" s="74">
        <v>5000</v>
      </c>
      <c r="Q139" s="74">
        <v>5000</v>
      </c>
      <c r="R139" s="70">
        <v>5000</v>
      </c>
      <c r="S139" s="70">
        <v>5000</v>
      </c>
      <c r="T139" s="70">
        <v>5000</v>
      </c>
      <c r="U139" s="78">
        <v>5000</v>
      </c>
      <c r="V139" s="87">
        <v>5000</v>
      </c>
      <c r="W139" s="87">
        <v>5000</v>
      </c>
      <c r="X139" s="87">
        <v>5000</v>
      </c>
      <c r="Y139" s="87">
        <v>5000</v>
      </c>
      <c r="Z139" s="87">
        <v>5000</v>
      </c>
      <c r="AA139" s="87">
        <v>5000</v>
      </c>
      <c r="AB139" s="87"/>
      <c r="AC139" s="29">
        <f t="shared" ca="1" si="176"/>
        <v>10000000</v>
      </c>
    </row>
    <row r="140" spans="1:29" x14ac:dyDescent="0.25">
      <c r="A140" s="43">
        <f t="shared" si="109"/>
        <v>45276</v>
      </c>
      <c r="B140" s="32"/>
      <c r="C140" s="21">
        <f t="shared" si="169"/>
        <v>6500</v>
      </c>
      <c r="D140" s="67">
        <f t="shared" ref="D140:E140" si="201">D139</f>
        <v>6500</v>
      </c>
      <c r="E140" s="74">
        <f t="shared" si="201"/>
        <v>6000</v>
      </c>
      <c r="F140" s="67">
        <f t="shared" ref="F140" si="202">F139</f>
        <v>5000</v>
      </c>
      <c r="G140" s="67">
        <f t="shared" si="164"/>
        <v>5000</v>
      </c>
      <c r="H140" s="67">
        <f t="shared" si="169"/>
        <v>5000</v>
      </c>
      <c r="I140" s="74">
        <v>5000</v>
      </c>
      <c r="J140" s="74">
        <v>5000</v>
      </c>
      <c r="K140" s="67">
        <f t="shared" ref="K140:M140" si="203">K139</f>
        <v>5000</v>
      </c>
      <c r="L140" s="67">
        <f t="shared" si="203"/>
        <v>5000</v>
      </c>
      <c r="M140" s="67">
        <f t="shared" si="203"/>
        <v>5000</v>
      </c>
      <c r="N140" s="74">
        <v>5000</v>
      </c>
      <c r="O140" s="67">
        <v>5000</v>
      </c>
      <c r="P140" s="74">
        <v>5000</v>
      </c>
      <c r="Q140" s="74">
        <v>5000</v>
      </c>
      <c r="R140" s="70">
        <v>5000</v>
      </c>
      <c r="S140" s="70">
        <v>5000</v>
      </c>
      <c r="T140" s="70">
        <v>5000</v>
      </c>
      <c r="U140" s="78">
        <v>5000</v>
      </c>
      <c r="V140" s="87">
        <v>5000</v>
      </c>
      <c r="W140" s="87">
        <v>5000</v>
      </c>
      <c r="X140" s="87">
        <v>5000</v>
      </c>
      <c r="Y140" s="87">
        <v>5000</v>
      </c>
      <c r="Z140" s="87">
        <v>5000</v>
      </c>
      <c r="AA140" s="87">
        <v>5000</v>
      </c>
      <c r="AB140" s="87"/>
      <c r="AC140" s="29">
        <f t="shared" ca="1" si="176"/>
        <v>10000000</v>
      </c>
    </row>
    <row r="141" spans="1:29" x14ac:dyDescent="0.25">
      <c r="A141" s="43">
        <f t="shared" si="109"/>
        <v>45277</v>
      </c>
      <c r="B141" s="32"/>
      <c r="C141" s="21">
        <f t="shared" si="169"/>
        <v>6500</v>
      </c>
      <c r="D141" s="67">
        <f t="shared" ref="D141:E141" si="204">D140</f>
        <v>6500</v>
      </c>
      <c r="E141" s="74">
        <f t="shared" si="204"/>
        <v>6000</v>
      </c>
      <c r="F141" s="67">
        <f t="shared" ref="F141" si="205">F140</f>
        <v>5000</v>
      </c>
      <c r="G141" s="67">
        <f t="shared" si="164"/>
        <v>5000</v>
      </c>
      <c r="H141" s="67">
        <f t="shared" si="169"/>
        <v>5000</v>
      </c>
      <c r="I141" s="74">
        <v>5000</v>
      </c>
      <c r="J141" s="74">
        <v>5000</v>
      </c>
      <c r="K141" s="67">
        <f t="shared" ref="K141:M141" si="206">K140</f>
        <v>5000</v>
      </c>
      <c r="L141" s="67">
        <f t="shared" si="206"/>
        <v>5000</v>
      </c>
      <c r="M141" s="67">
        <f t="shared" si="206"/>
        <v>5000</v>
      </c>
      <c r="N141" s="74">
        <v>5000</v>
      </c>
      <c r="O141" s="67">
        <v>5000</v>
      </c>
      <c r="P141" s="74">
        <v>5000</v>
      </c>
      <c r="Q141" s="74">
        <v>5000</v>
      </c>
      <c r="R141" s="70">
        <v>5000</v>
      </c>
      <c r="S141" s="70">
        <v>5000</v>
      </c>
      <c r="T141" s="70">
        <v>5000</v>
      </c>
      <c r="U141" s="78">
        <v>5000</v>
      </c>
      <c r="V141" s="87">
        <v>5000</v>
      </c>
      <c r="W141" s="87">
        <v>5000</v>
      </c>
      <c r="X141" s="87">
        <v>5000</v>
      </c>
      <c r="Y141" s="87">
        <v>5000</v>
      </c>
      <c r="Z141" s="87">
        <v>5000</v>
      </c>
      <c r="AA141" s="87">
        <v>5000</v>
      </c>
      <c r="AB141" s="87"/>
      <c r="AC141" s="29">
        <f t="shared" ca="1" si="176"/>
        <v>10000000</v>
      </c>
    </row>
    <row r="142" spans="1:29" x14ac:dyDescent="0.25">
      <c r="A142" s="43">
        <f t="shared" si="109"/>
        <v>45278</v>
      </c>
      <c r="B142" s="32"/>
      <c r="C142" s="21">
        <f t="shared" si="169"/>
        <v>6500</v>
      </c>
      <c r="D142" s="67">
        <f t="shared" ref="D142:E142" si="207">D141</f>
        <v>6500</v>
      </c>
      <c r="E142" s="74">
        <f t="shared" si="207"/>
        <v>6000</v>
      </c>
      <c r="F142" s="67">
        <f t="shared" ref="F142" si="208">F141</f>
        <v>5000</v>
      </c>
      <c r="G142" s="67">
        <f t="shared" si="164"/>
        <v>5000</v>
      </c>
      <c r="H142" s="67">
        <f t="shared" si="169"/>
        <v>5000</v>
      </c>
      <c r="I142" s="74">
        <v>5000</v>
      </c>
      <c r="J142" s="74">
        <v>5000</v>
      </c>
      <c r="K142" s="67">
        <f t="shared" ref="K142:M142" si="209">K141</f>
        <v>5000</v>
      </c>
      <c r="L142" s="67">
        <f t="shared" si="209"/>
        <v>5000</v>
      </c>
      <c r="M142" s="67">
        <f t="shared" si="209"/>
        <v>5000</v>
      </c>
      <c r="N142" s="74">
        <v>5000</v>
      </c>
      <c r="O142" s="67">
        <v>5000</v>
      </c>
      <c r="P142" s="74">
        <v>5000</v>
      </c>
      <c r="Q142" s="74">
        <v>5000</v>
      </c>
      <c r="R142" s="70">
        <v>5000</v>
      </c>
      <c r="S142" s="70">
        <v>5000</v>
      </c>
      <c r="T142" s="70">
        <v>5000</v>
      </c>
      <c r="U142" s="78">
        <v>5000</v>
      </c>
      <c r="V142" s="87">
        <v>5000</v>
      </c>
      <c r="W142" s="87">
        <v>5000</v>
      </c>
      <c r="X142" s="87">
        <v>5000</v>
      </c>
      <c r="Y142" s="87">
        <v>5000</v>
      </c>
      <c r="Z142" s="87">
        <v>5000</v>
      </c>
      <c r="AA142" s="87">
        <v>5000</v>
      </c>
      <c r="AB142" s="87"/>
      <c r="AC142" s="29">
        <f t="shared" ca="1" si="176"/>
        <v>10000000</v>
      </c>
    </row>
    <row r="143" spans="1:29" x14ac:dyDescent="0.25">
      <c r="A143" s="43">
        <f t="shared" si="109"/>
        <v>45279</v>
      </c>
      <c r="B143" s="32"/>
      <c r="C143" s="21">
        <f t="shared" si="169"/>
        <v>6500</v>
      </c>
      <c r="D143" s="67">
        <f t="shared" ref="D143:E143" si="210">D142</f>
        <v>6500</v>
      </c>
      <c r="E143" s="74">
        <f t="shared" si="210"/>
        <v>6000</v>
      </c>
      <c r="F143" s="67">
        <f t="shared" ref="F143" si="211">F142</f>
        <v>5000</v>
      </c>
      <c r="G143" s="67">
        <f t="shared" si="164"/>
        <v>5000</v>
      </c>
      <c r="H143" s="67">
        <f t="shared" si="169"/>
        <v>5000</v>
      </c>
      <c r="I143" s="74">
        <v>5000</v>
      </c>
      <c r="J143" s="74">
        <v>5000</v>
      </c>
      <c r="K143" s="67">
        <f t="shared" ref="K143:M143" si="212">K142</f>
        <v>5000</v>
      </c>
      <c r="L143" s="67">
        <f t="shared" si="212"/>
        <v>5000</v>
      </c>
      <c r="M143" s="67">
        <f t="shared" si="212"/>
        <v>5000</v>
      </c>
      <c r="N143" s="74">
        <v>5000</v>
      </c>
      <c r="O143" s="67">
        <v>5000</v>
      </c>
      <c r="P143" s="74">
        <v>5000</v>
      </c>
      <c r="Q143" s="74">
        <v>5000</v>
      </c>
      <c r="R143" s="70">
        <v>5000</v>
      </c>
      <c r="S143" s="70">
        <v>5000</v>
      </c>
      <c r="T143" s="70">
        <v>5000</v>
      </c>
      <c r="U143" s="78">
        <v>5000</v>
      </c>
      <c r="V143" s="87">
        <v>5000</v>
      </c>
      <c r="W143" s="87">
        <v>5000</v>
      </c>
      <c r="X143" s="87">
        <v>5000</v>
      </c>
      <c r="Y143" s="87">
        <v>5000</v>
      </c>
      <c r="Z143" s="87">
        <v>5000</v>
      </c>
      <c r="AA143" s="87">
        <v>5000</v>
      </c>
      <c r="AB143" s="87"/>
      <c r="AC143" s="29">
        <f t="shared" ca="1" si="176"/>
        <v>10000000</v>
      </c>
    </row>
    <row r="144" spans="1:29" x14ac:dyDescent="0.25">
      <c r="A144" s="43">
        <f t="shared" si="109"/>
        <v>45280</v>
      </c>
      <c r="B144" s="32"/>
      <c r="C144" s="21">
        <f t="shared" si="169"/>
        <v>6500</v>
      </c>
      <c r="D144" s="67">
        <f t="shared" ref="D144:E144" si="213">D143</f>
        <v>6500</v>
      </c>
      <c r="E144" s="74">
        <f t="shared" si="213"/>
        <v>6000</v>
      </c>
      <c r="F144" s="67">
        <f t="shared" ref="F144" si="214">F143</f>
        <v>5000</v>
      </c>
      <c r="G144" s="67">
        <f t="shared" si="164"/>
        <v>5000</v>
      </c>
      <c r="H144" s="67">
        <f t="shared" si="169"/>
        <v>5000</v>
      </c>
      <c r="I144" s="74">
        <v>5000</v>
      </c>
      <c r="J144" s="74">
        <v>5000</v>
      </c>
      <c r="K144" s="67">
        <f t="shared" ref="K144:M144" si="215">K143</f>
        <v>5000</v>
      </c>
      <c r="L144" s="67">
        <f t="shared" si="215"/>
        <v>5000</v>
      </c>
      <c r="M144" s="67">
        <f t="shared" si="215"/>
        <v>5000</v>
      </c>
      <c r="N144" s="74">
        <v>5000</v>
      </c>
      <c r="O144" s="67">
        <v>5000</v>
      </c>
      <c r="P144" s="74">
        <v>5000</v>
      </c>
      <c r="Q144" s="74">
        <v>5000</v>
      </c>
      <c r="R144" s="70">
        <v>5000</v>
      </c>
      <c r="S144" s="70">
        <v>5000</v>
      </c>
      <c r="T144" s="70">
        <v>5000</v>
      </c>
      <c r="U144" s="78">
        <v>5000</v>
      </c>
      <c r="V144" s="87">
        <v>5000</v>
      </c>
      <c r="W144" s="87">
        <v>5000</v>
      </c>
      <c r="X144" s="87">
        <v>5000</v>
      </c>
      <c r="Y144" s="87">
        <v>5000</v>
      </c>
      <c r="Z144" s="87">
        <v>5000</v>
      </c>
      <c r="AA144" s="87">
        <v>5000</v>
      </c>
      <c r="AB144" s="87"/>
      <c r="AC144" s="29">
        <f t="shared" ca="1" si="176"/>
        <v>10000000</v>
      </c>
    </row>
    <row r="145" spans="1:29" x14ac:dyDescent="0.25">
      <c r="A145" s="43">
        <f t="shared" si="109"/>
        <v>45281</v>
      </c>
      <c r="B145" s="32"/>
      <c r="C145" s="21">
        <f t="shared" si="169"/>
        <v>6500</v>
      </c>
      <c r="D145" s="67">
        <f t="shared" ref="D145:E145" si="216">D144</f>
        <v>6500</v>
      </c>
      <c r="E145" s="74">
        <f t="shared" si="216"/>
        <v>6000</v>
      </c>
      <c r="F145" s="67">
        <f t="shared" ref="F145" si="217">F144</f>
        <v>5000</v>
      </c>
      <c r="G145" s="67">
        <f t="shared" si="164"/>
        <v>5000</v>
      </c>
      <c r="H145" s="67">
        <f t="shared" si="169"/>
        <v>5000</v>
      </c>
      <c r="I145" s="74">
        <v>5000</v>
      </c>
      <c r="J145" s="74">
        <v>5000</v>
      </c>
      <c r="K145" s="67">
        <f t="shared" ref="K145:M145" si="218">K144</f>
        <v>5000</v>
      </c>
      <c r="L145" s="67">
        <f t="shared" si="218"/>
        <v>5000</v>
      </c>
      <c r="M145" s="67">
        <f t="shared" si="218"/>
        <v>5000</v>
      </c>
      <c r="N145" s="74">
        <v>5000</v>
      </c>
      <c r="O145" s="67">
        <v>5000</v>
      </c>
      <c r="P145" s="74">
        <v>5000</v>
      </c>
      <c r="Q145" s="74">
        <v>5000</v>
      </c>
      <c r="R145" s="70">
        <v>5000</v>
      </c>
      <c r="S145" s="70">
        <v>5000</v>
      </c>
      <c r="T145" s="70">
        <v>5000</v>
      </c>
      <c r="U145" s="78">
        <v>5000</v>
      </c>
      <c r="V145" s="87">
        <v>5000</v>
      </c>
      <c r="W145" s="87">
        <v>5000</v>
      </c>
      <c r="X145" s="87">
        <v>5000</v>
      </c>
      <c r="Y145" s="87">
        <v>5000</v>
      </c>
      <c r="Z145" s="87">
        <v>5000</v>
      </c>
      <c r="AA145" s="87">
        <v>5000</v>
      </c>
      <c r="AB145" s="87"/>
      <c r="AC145" s="29">
        <f t="shared" ca="1" si="176"/>
        <v>10000000</v>
      </c>
    </row>
    <row r="146" spans="1:29" x14ac:dyDescent="0.25">
      <c r="A146" s="43">
        <f t="shared" si="109"/>
        <v>45282</v>
      </c>
      <c r="B146" s="32"/>
      <c r="C146" s="21">
        <f t="shared" ref="C146:H161" si="219">C145</f>
        <v>6500</v>
      </c>
      <c r="D146" s="67">
        <f t="shared" ref="D146:E146" si="220">D145</f>
        <v>6500</v>
      </c>
      <c r="E146" s="74">
        <f t="shared" si="220"/>
        <v>6000</v>
      </c>
      <c r="F146" s="67">
        <f t="shared" ref="F146" si="221">F145</f>
        <v>5000</v>
      </c>
      <c r="G146" s="67">
        <f t="shared" si="164"/>
        <v>5000</v>
      </c>
      <c r="H146" s="67">
        <f t="shared" si="219"/>
        <v>5000</v>
      </c>
      <c r="I146" s="74">
        <v>5000</v>
      </c>
      <c r="J146" s="74">
        <v>5000</v>
      </c>
      <c r="K146" s="67">
        <f t="shared" ref="K146:M146" si="222">K145</f>
        <v>5000</v>
      </c>
      <c r="L146" s="67">
        <f t="shared" si="222"/>
        <v>5000</v>
      </c>
      <c r="M146" s="67">
        <f t="shared" si="222"/>
        <v>5000</v>
      </c>
      <c r="N146" s="74">
        <v>5000</v>
      </c>
      <c r="O146" s="67">
        <v>5000</v>
      </c>
      <c r="P146" s="74">
        <v>5000</v>
      </c>
      <c r="Q146" s="74">
        <v>5000</v>
      </c>
      <c r="R146" s="70">
        <v>5000</v>
      </c>
      <c r="S146" s="70">
        <v>5000</v>
      </c>
      <c r="T146" s="70">
        <v>5000</v>
      </c>
      <c r="U146" s="78">
        <v>5000</v>
      </c>
      <c r="V146" s="87">
        <v>5000</v>
      </c>
      <c r="W146" s="87">
        <v>5000</v>
      </c>
      <c r="X146" s="87">
        <v>5000</v>
      </c>
      <c r="Y146" s="87">
        <v>5000</v>
      </c>
      <c r="Z146" s="87">
        <v>5000</v>
      </c>
      <c r="AA146" s="87">
        <v>5000</v>
      </c>
      <c r="AB146" s="87"/>
      <c r="AC146" s="29">
        <f t="shared" ca="1" si="176"/>
        <v>10000000</v>
      </c>
    </row>
    <row r="147" spans="1:29" x14ac:dyDescent="0.25">
      <c r="A147" s="43">
        <f t="shared" si="109"/>
        <v>45283</v>
      </c>
      <c r="B147" s="32"/>
      <c r="C147" s="21">
        <f t="shared" si="219"/>
        <v>6500</v>
      </c>
      <c r="D147" s="67">
        <f t="shared" ref="D147:E147" si="223">D146</f>
        <v>6500</v>
      </c>
      <c r="E147" s="74">
        <f t="shared" si="223"/>
        <v>6000</v>
      </c>
      <c r="F147" s="67">
        <f t="shared" ref="F147" si="224">F146</f>
        <v>5000</v>
      </c>
      <c r="G147" s="67">
        <f t="shared" si="164"/>
        <v>5000</v>
      </c>
      <c r="H147" s="67">
        <f t="shared" si="219"/>
        <v>5000</v>
      </c>
      <c r="I147" s="74">
        <v>5000</v>
      </c>
      <c r="J147" s="74">
        <v>5000</v>
      </c>
      <c r="K147" s="67">
        <f t="shared" ref="K147:M147" si="225">K146</f>
        <v>5000</v>
      </c>
      <c r="L147" s="67">
        <f t="shared" si="225"/>
        <v>5000</v>
      </c>
      <c r="M147" s="67">
        <f t="shared" si="225"/>
        <v>5000</v>
      </c>
      <c r="N147" s="74">
        <v>5000</v>
      </c>
      <c r="O147" s="67">
        <v>5000</v>
      </c>
      <c r="P147" s="74">
        <v>5000</v>
      </c>
      <c r="Q147" s="74">
        <v>5000</v>
      </c>
      <c r="R147" s="70">
        <v>5000</v>
      </c>
      <c r="S147" s="70">
        <v>5000</v>
      </c>
      <c r="T147" s="70">
        <v>5000</v>
      </c>
      <c r="U147" s="78">
        <v>5000</v>
      </c>
      <c r="V147" s="87">
        <v>5000</v>
      </c>
      <c r="W147" s="87">
        <v>5000</v>
      </c>
      <c r="X147" s="87">
        <v>5000</v>
      </c>
      <c r="Y147" s="87">
        <v>5000</v>
      </c>
      <c r="Z147" s="87">
        <v>5000</v>
      </c>
      <c r="AA147" s="87">
        <v>5000</v>
      </c>
      <c r="AB147" s="87"/>
      <c r="AC147" s="29">
        <f t="shared" ca="1" si="176"/>
        <v>10000000</v>
      </c>
    </row>
    <row r="148" spans="1:29" x14ac:dyDescent="0.25">
      <c r="A148" s="43">
        <f t="shared" si="109"/>
        <v>45284</v>
      </c>
      <c r="B148" s="32"/>
      <c r="C148" s="21">
        <f t="shared" si="219"/>
        <v>6500</v>
      </c>
      <c r="D148" s="67">
        <f t="shared" ref="D148:E148" si="226">D147</f>
        <v>6500</v>
      </c>
      <c r="E148" s="74">
        <f t="shared" si="226"/>
        <v>6000</v>
      </c>
      <c r="F148" s="67">
        <f t="shared" ref="F148" si="227">F147</f>
        <v>5000</v>
      </c>
      <c r="G148" s="67">
        <f t="shared" si="164"/>
        <v>5000</v>
      </c>
      <c r="H148" s="67">
        <f t="shared" si="219"/>
        <v>5000</v>
      </c>
      <c r="I148" s="74">
        <v>5000</v>
      </c>
      <c r="J148" s="74">
        <v>5000</v>
      </c>
      <c r="K148" s="67">
        <f t="shared" ref="K148:M148" si="228">K147</f>
        <v>5000</v>
      </c>
      <c r="L148" s="67">
        <f t="shared" si="228"/>
        <v>5000</v>
      </c>
      <c r="M148" s="67">
        <f t="shared" si="228"/>
        <v>5000</v>
      </c>
      <c r="N148" s="74">
        <v>5000</v>
      </c>
      <c r="O148" s="67">
        <v>5000</v>
      </c>
      <c r="P148" s="74">
        <v>5000</v>
      </c>
      <c r="Q148" s="74">
        <v>5000</v>
      </c>
      <c r="R148" s="70">
        <v>5000</v>
      </c>
      <c r="S148" s="70">
        <v>5000</v>
      </c>
      <c r="T148" s="70">
        <v>5000</v>
      </c>
      <c r="U148" s="78">
        <v>5000</v>
      </c>
      <c r="V148" s="87">
        <v>5000</v>
      </c>
      <c r="W148" s="87">
        <v>5000</v>
      </c>
      <c r="X148" s="87">
        <v>5000</v>
      </c>
      <c r="Y148" s="87">
        <v>5000</v>
      </c>
      <c r="Z148" s="87">
        <v>5000</v>
      </c>
      <c r="AA148" s="87">
        <v>5000</v>
      </c>
      <c r="AB148" s="87"/>
      <c r="AC148" s="29">
        <f t="shared" ca="1" si="176"/>
        <v>10000000</v>
      </c>
    </row>
    <row r="149" spans="1:29" x14ac:dyDescent="0.25">
      <c r="A149" s="43">
        <f t="shared" si="109"/>
        <v>45285</v>
      </c>
      <c r="B149" s="32"/>
      <c r="C149" s="21">
        <f t="shared" si="219"/>
        <v>6500</v>
      </c>
      <c r="D149" s="67">
        <f t="shared" ref="D149:E149" si="229">D148</f>
        <v>6500</v>
      </c>
      <c r="E149" s="74">
        <f t="shared" si="229"/>
        <v>6000</v>
      </c>
      <c r="F149" s="67">
        <f t="shared" ref="F149" si="230">F148</f>
        <v>5000</v>
      </c>
      <c r="G149" s="67">
        <f t="shared" si="164"/>
        <v>5000</v>
      </c>
      <c r="H149" s="67">
        <f t="shared" si="219"/>
        <v>5000</v>
      </c>
      <c r="I149" s="74">
        <v>5000</v>
      </c>
      <c r="J149" s="74">
        <v>5000</v>
      </c>
      <c r="K149" s="67">
        <f t="shared" ref="K149:M149" si="231">K148</f>
        <v>5000</v>
      </c>
      <c r="L149" s="67">
        <f t="shared" si="231"/>
        <v>5000</v>
      </c>
      <c r="M149" s="67">
        <f t="shared" si="231"/>
        <v>5000</v>
      </c>
      <c r="N149" s="74">
        <v>5000</v>
      </c>
      <c r="O149" s="67">
        <v>5000</v>
      </c>
      <c r="P149" s="74">
        <v>5000</v>
      </c>
      <c r="Q149" s="74">
        <v>5000</v>
      </c>
      <c r="R149" s="70">
        <v>5000</v>
      </c>
      <c r="S149" s="70">
        <v>5000</v>
      </c>
      <c r="T149" s="70">
        <v>5000</v>
      </c>
      <c r="U149" s="78">
        <v>5000</v>
      </c>
      <c r="V149" s="87">
        <v>5000</v>
      </c>
      <c r="W149" s="87">
        <v>5000</v>
      </c>
      <c r="X149" s="87">
        <v>5000</v>
      </c>
      <c r="Y149" s="87">
        <v>5000</v>
      </c>
      <c r="Z149" s="87">
        <v>5000</v>
      </c>
      <c r="AA149" s="87">
        <v>5000</v>
      </c>
      <c r="AB149" s="87"/>
      <c r="AC149" s="29">
        <f t="shared" ca="1" si="176"/>
        <v>10000000</v>
      </c>
    </row>
    <row r="150" spans="1:29" x14ac:dyDescent="0.25">
      <c r="A150" s="43">
        <f t="shared" si="109"/>
        <v>45286</v>
      </c>
      <c r="B150" s="32"/>
      <c r="C150" s="21">
        <f t="shared" si="219"/>
        <v>6500</v>
      </c>
      <c r="D150" s="67">
        <f t="shared" ref="D150:E150" si="232">D149</f>
        <v>6500</v>
      </c>
      <c r="E150" s="74">
        <f t="shared" si="232"/>
        <v>6000</v>
      </c>
      <c r="F150" s="67">
        <f t="shared" ref="F150" si="233">F149</f>
        <v>5000</v>
      </c>
      <c r="G150" s="67">
        <f t="shared" si="164"/>
        <v>5000</v>
      </c>
      <c r="H150" s="67">
        <f t="shared" si="219"/>
        <v>5000</v>
      </c>
      <c r="I150" s="74">
        <v>5000</v>
      </c>
      <c r="J150" s="74">
        <v>5000</v>
      </c>
      <c r="K150" s="67">
        <f t="shared" ref="K150:M150" si="234">K149</f>
        <v>5000</v>
      </c>
      <c r="L150" s="67">
        <f t="shared" si="234"/>
        <v>5000</v>
      </c>
      <c r="M150" s="67">
        <f t="shared" si="234"/>
        <v>5000</v>
      </c>
      <c r="N150" s="74">
        <v>5000</v>
      </c>
      <c r="O150" s="67">
        <v>5000</v>
      </c>
      <c r="P150" s="74">
        <v>5000</v>
      </c>
      <c r="Q150" s="74">
        <v>5000</v>
      </c>
      <c r="R150" s="70">
        <v>5000</v>
      </c>
      <c r="S150" s="70">
        <v>5000</v>
      </c>
      <c r="T150" s="70">
        <v>5000</v>
      </c>
      <c r="U150" s="78">
        <v>5000</v>
      </c>
      <c r="V150" s="87">
        <v>5000</v>
      </c>
      <c r="W150" s="87">
        <v>5000</v>
      </c>
      <c r="X150" s="87">
        <v>5000</v>
      </c>
      <c r="Y150" s="87">
        <v>5000</v>
      </c>
      <c r="Z150" s="87">
        <v>5000</v>
      </c>
      <c r="AA150" s="87">
        <v>5000</v>
      </c>
      <c r="AB150" s="87"/>
      <c r="AC150" s="29">
        <f t="shared" ca="1" si="176"/>
        <v>10000000</v>
      </c>
    </row>
    <row r="151" spans="1:29" x14ac:dyDescent="0.25">
      <c r="A151" s="43">
        <f t="shared" si="109"/>
        <v>45287</v>
      </c>
      <c r="B151" s="32"/>
      <c r="C151" s="21">
        <f t="shared" si="219"/>
        <v>6500</v>
      </c>
      <c r="D151" s="67">
        <f t="shared" ref="D151:E151" si="235">D150</f>
        <v>6500</v>
      </c>
      <c r="E151" s="74">
        <f t="shared" si="235"/>
        <v>6000</v>
      </c>
      <c r="F151" s="67">
        <f t="shared" ref="F151" si="236">F150</f>
        <v>5000</v>
      </c>
      <c r="G151" s="67">
        <f t="shared" si="164"/>
        <v>5000</v>
      </c>
      <c r="H151" s="67">
        <f t="shared" si="219"/>
        <v>5000</v>
      </c>
      <c r="I151" s="74">
        <v>5000</v>
      </c>
      <c r="J151" s="74">
        <v>5000</v>
      </c>
      <c r="K151" s="67">
        <f t="shared" ref="K151:M151" si="237">K150</f>
        <v>5000</v>
      </c>
      <c r="L151" s="67">
        <f t="shared" si="237"/>
        <v>5000</v>
      </c>
      <c r="M151" s="67">
        <f t="shared" si="237"/>
        <v>5000</v>
      </c>
      <c r="N151" s="74">
        <v>5000</v>
      </c>
      <c r="O151" s="67">
        <v>5000</v>
      </c>
      <c r="P151" s="74">
        <v>5000</v>
      </c>
      <c r="Q151" s="74">
        <v>5000</v>
      </c>
      <c r="R151" s="70">
        <v>5000</v>
      </c>
      <c r="S151" s="70">
        <v>5000</v>
      </c>
      <c r="T151" s="70">
        <v>5000</v>
      </c>
      <c r="U151" s="78">
        <v>5000</v>
      </c>
      <c r="V151" s="87">
        <v>5000</v>
      </c>
      <c r="W151" s="87">
        <v>5000</v>
      </c>
      <c r="X151" s="87">
        <v>5000</v>
      </c>
      <c r="Y151" s="87">
        <v>5000</v>
      </c>
      <c r="Z151" s="87">
        <v>5000</v>
      </c>
      <c r="AA151" s="87">
        <v>5000</v>
      </c>
      <c r="AB151" s="87"/>
      <c r="AC151" s="29">
        <f t="shared" ca="1" si="176"/>
        <v>10000000</v>
      </c>
    </row>
    <row r="152" spans="1:29" x14ac:dyDescent="0.25">
      <c r="A152" s="43">
        <f t="shared" si="109"/>
        <v>45288</v>
      </c>
      <c r="B152" s="32"/>
      <c r="C152" s="21">
        <f t="shared" si="219"/>
        <v>6500</v>
      </c>
      <c r="D152" s="67">
        <f t="shared" ref="D152:E152" si="238">D151</f>
        <v>6500</v>
      </c>
      <c r="E152" s="74">
        <f t="shared" si="238"/>
        <v>6000</v>
      </c>
      <c r="F152" s="67">
        <f t="shared" ref="F152" si="239">F151</f>
        <v>5000</v>
      </c>
      <c r="G152" s="67">
        <f t="shared" si="164"/>
        <v>5000</v>
      </c>
      <c r="H152" s="67">
        <f t="shared" si="219"/>
        <v>5000</v>
      </c>
      <c r="I152" s="74">
        <v>5000</v>
      </c>
      <c r="J152" s="74">
        <v>5000</v>
      </c>
      <c r="K152" s="67">
        <f t="shared" ref="K152:M152" si="240">K151</f>
        <v>5000</v>
      </c>
      <c r="L152" s="67">
        <f t="shared" si="240"/>
        <v>5000</v>
      </c>
      <c r="M152" s="67">
        <f t="shared" si="240"/>
        <v>5000</v>
      </c>
      <c r="N152" s="74">
        <v>5000</v>
      </c>
      <c r="O152" s="67">
        <v>5000</v>
      </c>
      <c r="P152" s="74">
        <v>5000</v>
      </c>
      <c r="Q152" s="74">
        <v>5000</v>
      </c>
      <c r="R152" s="70">
        <v>5000</v>
      </c>
      <c r="S152" s="70">
        <v>5000</v>
      </c>
      <c r="T152" s="70">
        <v>5000</v>
      </c>
      <c r="U152" s="78">
        <v>5000</v>
      </c>
      <c r="V152" s="87">
        <v>5000</v>
      </c>
      <c r="W152" s="87">
        <v>5000</v>
      </c>
      <c r="X152" s="87">
        <v>5000</v>
      </c>
      <c r="Y152" s="87">
        <v>5000</v>
      </c>
      <c r="Z152" s="87">
        <v>5000</v>
      </c>
      <c r="AA152" s="87">
        <v>5000</v>
      </c>
      <c r="AB152" s="87"/>
      <c r="AC152" s="29">
        <f t="shared" ca="1" si="176"/>
        <v>10000000</v>
      </c>
    </row>
    <row r="153" spans="1:29" x14ac:dyDescent="0.25">
      <c r="A153" s="43">
        <f t="shared" si="109"/>
        <v>45289</v>
      </c>
      <c r="B153" s="32"/>
      <c r="C153" s="21">
        <f t="shared" si="219"/>
        <v>6500</v>
      </c>
      <c r="D153" s="67">
        <f t="shared" ref="D153:E153" si="241">D152</f>
        <v>6500</v>
      </c>
      <c r="E153" s="74">
        <f t="shared" si="241"/>
        <v>6000</v>
      </c>
      <c r="F153" s="67">
        <f t="shared" ref="F153" si="242">F152</f>
        <v>5000</v>
      </c>
      <c r="G153" s="67">
        <f t="shared" si="164"/>
        <v>5000</v>
      </c>
      <c r="H153" s="67">
        <f t="shared" si="219"/>
        <v>5000</v>
      </c>
      <c r="I153" s="74">
        <v>5000</v>
      </c>
      <c r="J153" s="74">
        <v>5000</v>
      </c>
      <c r="K153" s="67">
        <f t="shared" ref="K153:M153" si="243">K152</f>
        <v>5000</v>
      </c>
      <c r="L153" s="67">
        <f t="shared" si="243"/>
        <v>5000</v>
      </c>
      <c r="M153" s="67">
        <f t="shared" si="243"/>
        <v>5000</v>
      </c>
      <c r="N153" s="74">
        <v>5000</v>
      </c>
      <c r="O153" s="67">
        <v>5000</v>
      </c>
      <c r="P153" s="74">
        <v>5000</v>
      </c>
      <c r="Q153" s="74">
        <v>5000</v>
      </c>
      <c r="R153" s="70">
        <v>5000</v>
      </c>
      <c r="S153" s="70">
        <v>5000</v>
      </c>
      <c r="T153" s="70">
        <v>5000</v>
      </c>
      <c r="U153" s="78">
        <v>5000</v>
      </c>
      <c r="V153" s="87">
        <v>5000</v>
      </c>
      <c r="W153" s="87">
        <v>5000</v>
      </c>
      <c r="X153" s="87">
        <v>5000</v>
      </c>
      <c r="Y153" s="87">
        <v>5000</v>
      </c>
      <c r="Z153" s="87">
        <v>5000</v>
      </c>
      <c r="AA153" s="87">
        <v>5000</v>
      </c>
      <c r="AB153" s="87"/>
      <c r="AC153" s="29">
        <f t="shared" ca="1" si="176"/>
        <v>10000000</v>
      </c>
    </row>
    <row r="154" spans="1:29" x14ac:dyDescent="0.25">
      <c r="A154" s="43">
        <f t="shared" si="109"/>
        <v>45290</v>
      </c>
      <c r="B154" s="32"/>
      <c r="C154" s="21">
        <f t="shared" si="219"/>
        <v>6500</v>
      </c>
      <c r="D154" s="67">
        <f t="shared" ref="D154:E154" si="244">D153</f>
        <v>6500</v>
      </c>
      <c r="E154" s="74">
        <f t="shared" si="244"/>
        <v>6000</v>
      </c>
      <c r="F154" s="67">
        <f t="shared" ref="F154" si="245">F153</f>
        <v>5000</v>
      </c>
      <c r="G154" s="67">
        <f t="shared" si="164"/>
        <v>5000</v>
      </c>
      <c r="H154" s="67">
        <f t="shared" si="219"/>
        <v>5000</v>
      </c>
      <c r="I154" s="74">
        <v>5000</v>
      </c>
      <c r="J154" s="74">
        <v>5000</v>
      </c>
      <c r="K154" s="67">
        <f t="shared" ref="K154:M154" si="246">K153</f>
        <v>5000</v>
      </c>
      <c r="L154" s="67">
        <f t="shared" si="246"/>
        <v>5000</v>
      </c>
      <c r="M154" s="67">
        <f t="shared" si="246"/>
        <v>5000</v>
      </c>
      <c r="N154" s="74">
        <v>5000</v>
      </c>
      <c r="O154" s="67">
        <v>5000</v>
      </c>
      <c r="P154" s="74">
        <v>5000</v>
      </c>
      <c r="Q154" s="74">
        <v>5000</v>
      </c>
      <c r="R154" s="70">
        <v>5000</v>
      </c>
      <c r="S154" s="70">
        <v>5000</v>
      </c>
      <c r="T154" s="70">
        <v>5000</v>
      </c>
      <c r="U154" s="78">
        <v>5000</v>
      </c>
      <c r="V154" s="87">
        <v>5000</v>
      </c>
      <c r="W154" s="87">
        <v>5000</v>
      </c>
      <c r="X154" s="87">
        <v>5000</v>
      </c>
      <c r="Y154" s="87">
        <v>5000</v>
      </c>
      <c r="Z154" s="87">
        <v>5000</v>
      </c>
      <c r="AA154" s="87">
        <v>5000</v>
      </c>
      <c r="AB154" s="87"/>
      <c r="AC154" s="29">
        <f t="shared" ca="1" si="176"/>
        <v>10000000</v>
      </c>
    </row>
    <row r="155" spans="1:29" x14ac:dyDescent="0.25">
      <c r="A155" s="43">
        <f t="shared" si="109"/>
        <v>45291</v>
      </c>
      <c r="B155" s="32"/>
      <c r="C155" s="21">
        <f t="shared" si="219"/>
        <v>6500</v>
      </c>
      <c r="D155" s="67">
        <f t="shared" ref="D155:E155" si="247">D154</f>
        <v>6500</v>
      </c>
      <c r="E155" s="74">
        <f t="shared" si="247"/>
        <v>6000</v>
      </c>
      <c r="F155" s="67">
        <f t="shared" ref="F155" si="248">F154</f>
        <v>5000</v>
      </c>
      <c r="G155" s="67">
        <f t="shared" si="164"/>
        <v>5000</v>
      </c>
      <c r="H155" s="67">
        <f t="shared" si="219"/>
        <v>5000</v>
      </c>
      <c r="I155" s="74">
        <v>5000</v>
      </c>
      <c r="J155" s="74">
        <v>5000</v>
      </c>
      <c r="K155" s="67">
        <f t="shared" ref="K155:M155" si="249">K154</f>
        <v>5000</v>
      </c>
      <c r="L155" s="67">
        <f t="shared" si="249"/>
        <v>5000</v>
      </c>
      <c r="M155" s="67">
        <f t="shared" si="249"/>
        <v>5000</v>
      </c>
      <c r="N155" s="74">
        <v>5000</v>
      </c>
      <c r="O155" s="67">
        <v>5000</v>
      </c>
      <c r="P155" s="74">
        <v>5000</v>
      </c>
      <c r="Q155" s="74">
        <v>5000</v>
      </c>
      <c r="R155" s="70">
        <v>5000</v>
      </c>
      <c r="S155" s="70">
        <v>5000</v>
      </c>
      <c r="T155" s="70">
        <v>5000</v>
      </c>
      <c r="U155" s="78">
        <v>5000</v>
      </c>
      <c r="V155" s="87">
        <v>5000</v>
      </c>
      <c r="W155" s="87">
        <v>5000</v>
      </c>
      <c r="X155" s="87">
        <v>5000</v>
      </c>
      <c r="Y155" s="87">
        <v>5000</v>
      </c>
      <c r="Z155" s="87">
        <v>5000</v>
      </c>
      <c r="AA155" s="87">
        <v>5000</v>
      </c>
      <c r="AB155" s="87"/>
      <c r="AC155" s="29">
        <f t="shared" ca="1" si="176"/>
        <v>10000000</v>
      </c>
    </row>
    <row r="156" spans="1:29" x14ac:dyDescent="0.25">
      <c r="A156" s="44">
        <f t="shared" si="109"/>
        <v>45292</v>
      </c>
      <c r="B156" s="33"/>
      <c r="C156" s="34">
        <v>6500</v>
      </c>
      <c r="D156" s="80">
        <v>6500</v>
      </c>
      <c r="E156" s="74">
        <f t="shared" ref="E156:E186" si="250">E155</f>
        <v>6000</v>
      </c>
      <c r="F156" s="80">
        <v>4500</v>
      </c>
      <c r="G156" s="80">
        <v>5000</v>
      </c>
      <c r="H156" s="80">
        <v>4500</v>
      </c>
      <c r="I156" s="80">
        <v>4500</v>
      </c>
      <c r="J156" s="80">
        <v>5000</v>
      </c>
      <c r="K156" s="80">
        <v>5000</v>
      </c>
      <c r="L156" s="80">
        <v>5000</v>
      </c>
      <c r="M156" s="80">
        <v>5000</v>
      </c>
      <c r="N156" s="74">
        <v>5000</v>
      </c>
      <c r="O156" s="74">
        <v>5000</v>
      </c>
      <c r="P156" s="74">
        <v>4500</v>
      </c>
      <c r="Q156" s="74">
        <v>4500</v>
      </c>
      <c r="R156" s="70">
        <v>5000</v>
      </c>
      <c r="S156" s="70">
        <v>5000</v>
      </c>
      <c r="T156" s="70">
        <v>5000</v>
      </c>
      <c r="U156" s="78">
        <v>5000</v>
      </c>
      <c r="V156" s="87">
        <v>5000</v>
      </c>
      <c r="W156" s="87">
        <v>5000</v>
      </c>
      <c r="X156" s="87">
        <v>5000</v>
      </c>
      <c r="Y156" s="87">
        <v>5000</v>
      </c>
      <c r="Z156" s="87">
        <v>5000</v>
      </c>
      <c r="AA156" s="87">
        <v>5000</v>
      </c>
      <c r="AB156" s="87"/>
      <c r="AC156" s="29">
        <f t="shared" ca="1" si="176"/>
        <v>10000000</v>
      </c>
    </row>
    <row r="157" spans="1:29" x14ac:dyDescent="0.25">
      <c r="A157" s="45">
        <f t="shared" si="109"/>
        <v>45293</v>
      </c>
      <c r="B157" s="32"/>
      <c r="C157" s="20">
        <f t="shared" si="219"/>
        <v>6500</v>
      </c>
      <c r="D157" s="74">
        <f t="shared" ref="D157" si="251">D156</f>
        <v>6500</v>
      </c>
      <c r="E157" s="74">
        <f t="shared" si="250"/>
        <v>6000</v>
      </c>
      <c r="F157" s="74">
        <f t="shared" ref="F157" si="252">F156</f>
        <v>4500</v>
      </c>
      <c r="G157" s="74">
        <f t="shared" ref="G157:G188" si="253">G156</f>
        <v>5000</v>
      </c>
      <c r="H157" s="74">
        <f t="shared" si="219"/>
        <v>4500</v>
      </c>
      <c r="I157" s="74">
        <v>4500</v>
      </c>
      <c r="J157" s="74">
        <v>5000</v>
      </c>
      <c r="K157" s="74">
        <f t="shared" ref="K157:M157" si="254">K156</f>
        <v>5000</v>
      </c>
      <c r="L157" s="74">
        <f t="shared" si="254"/>
        <v>5000</v>
      </c>
      <c r="M157" s="74">
        <f t="shared" si="254"/>
        <v>5000</v>
      </c>
      <c r="N157" s="74">
        <v>5000</v>
      </c>
      <c r="O157" s="74">
        <v>5000</v>
      </c>
      <c r="P157" s="74">
        <v>4500</v>
      </c>
      <c r="Q157" s="74">
        <v>4500</v>
      </c>
      <c r="R157" s="70">
        <v>5000</v>
      </c>
      <c r="S157" s="70">
        <v>5000</v>
      </c>
      <c r="T157" s="70">
        <v>5000</v>
      </c>
      <c r="U157" s="78">
        <v>5000</v>
      </c>
      <c r="V157" s="87">
        <v>5000</v>
      </c>
      <c r="W157" s="87">
        <v>5000</v>
      </c>
      <c r="X157" s="87">
        <v>5000</v>
      </c>
      <c r="Y157" s="87">
        <v>5000</v>
      </c>
      <c r="Z157" s="87">
        <v>5000</v>
      </c>
      <c r="AA157" s="87">
        <v>5000</v>
      </c>
      <c r="AB157" s="87"/>
      <c r="AC157" s="29">
        <f t="shared" ca="1" si="176"/>
        <v>10000000</v>
      </c>
    </row>
    <row r="158" spans="1:29" x14ac:dyDescent="0.25">
      <c r="A158" s="45">
        <f t="shared" si="109"/>
        <v>45294</v>
      </c>
      <c r="B158" s="32"/>
      <c r="C158" s="20">
        <f t="shared" si="219"/>
        <v>6500</v>
      </c>
      <c r="D158" s="74">
        <f t="shared" ref="D158" si="255">D157</f>
        <v>6500</v>
      </c>
      <c r="E158" s="74">
        <f t="shared" si="250"/>
        <v>6000</v>
      </c>
      <c r="F158" s="74">
        <f t="shared" ref="F158" si="256">F157</f>
        <v>4500</v>
      </c>
      <c r="G158" s="74">
        <f t="shared" si="253"/>
        <v>5000</v>
      </c>
      <c r="H158" s="74">
        <f t="shared" si="219"/>
        <v>4500</v>
      </c>
      <c r="I158" s="74">
        <v>4500</v>
      </c>
      <c r="J158" s="74">
        <v>5000</v>
      </c>
      <c r="K158" s="74">
        <f t="shared" ref="K158:M158" si="257">K157</f>
        <v>5000</v>
      </c>
      <c r="L158" s="74">
        <f t="shared" si="257"/>
        <v>5000</v>
      </c>
      <c r="M158" s="74">
        <f t="shared" si="257"/>
        <v>5000</v>
      </c>
      <c r="N158" s="74">
        <v>5000</v>
      </c>
      <c r="O158" s="74">
        <v>5000</v>
      </c>
      <c r="P158" s="74">
        <v>4500</v>
      </c>
      <c r="Q158" s="74">
        <v>4500</v>
      </c>
      <c r="R158" s="70">
        <v>5000</v>
      </c>
      <c r="S158" s="70">
        <v>5000</v>
      </c>
      <c r="T158" s="70">
        <v>5000</v>
      </c>
      <c r="U158" s="78">
        <v>5000</v>
      </c>
      <c r="V158" s="87">
        <v>5000</v>
      </c>
      <c r="W158" s="87">
        <v>5000</v>
      </c>
      <c r="X158" s="87">
        <v>5000</v>
      </c>
      <c r="Y158" s="87">
        <v>5000</v>
      </c>
      <c r="Z158" s="87">
        <v>5000</v>
      </c>
      <c r="AA158" s="87">
        <v>5000</v>
      </c>
      <c r="AB158" s="87"/>
      <c r="AC158" s="29">
        <f t="shared" ca="1" si="176"/>
        <v>10000000</v>
      </c>
    </row>
    <row r="159" spans="1:29" x14ac:dyDescent="0.25">
      <c r="A159" s="45">
        <f t="shared" si="109"/>
        <v>45295</v>
      </c>
      <c r="B159" s="32"/>
      <c r="C159" s="20">
        <f t="shared" si="219"/>
        <v>6500</v>
      </c>
      <c r="D159" s="74">
        <f t="shared" ref="D159" si="258">D158</f>
        <v>6500</v>
      </c>
      <c r="E159" s="74">
        <f t="shared" si="250"/>
        <v>6000</v>
      </c>
      <c r="F159" s="74">
        <f t="shared" ref="F159" si="259">F158</f>
        <v>4500</v>
      </c>
      <c r="G159" s="74">
        <f t="shared" si="253"/>
        <v>5000</v>
      </c>
      <c r="H159" s="74">
        <f t="shared" si="219"/>
        <v>4500</v>
      </c>
      <c r="I159" s="74">
        <v>4500</v>
      </c>
      <c r="J159" s="74">
        <v>5000</v>
      </c>
      <c r="K159" s="74">
        <f t="shared" ref="K159:M159" si="260">K158</f>
        <v>5000</v>
      </c>
      <c r="L159" s="74">
        <f t="shared" si="260"/>
        <v>5000</v>
      </c>
      <c r="M159" s="74">
        <f t="shared" si="260"/>
        <v>5000</v>
      </c>
      <c r="N159" s="74">
        <v>5000</v>
      </c>
      <c r="O159" s="74">
        <v>5000</v>
      </c>
      <c r="P159" s="74">
        <v>4500</v>
      </c>
      <c r="Q159" s="74">
        <v>4500</v>
      </c>
      <c r="R159" s="70">
        <v>5000</v>
      </c>
      <c r="S159" s="70">
        <v>5000</v>
      </c>
      <c r="T159" s="70">
        <v>5000</v>
      </c>
      <c r="U159" s="78">
        <v>5000</v>
      </c>
      <c r="V159" s="87">
        <v>5000</v>
      </c>
      <c r="W159" s="87">
        <v>5000</v>
      </c>
      <c r="X159" s="87">
        <v>5000</v>
      </c>
      <c r="Y159" s="87">
        <v>5000</v>
      </c>
      <c r="Z159" s="87">
        <v>5000</v>
      </c>
      <c r="AA159" s="87">
        <v>5000</v>
      </c>
      <c r="AB159" s="87"/>
      <c r="AC159" s="29">
        <f t="shared" ca="1" si="176"/>
        <v>10000000</v>
      </c>
    </row>
    <row r="160" spans="1:29" x14ac:dyDescent="0.25">
      <c r="A160" s="45">
        <f t="shared" si="109"/>
        <v>45296</v>
      </c>
      <c r="B160" s="32"/>
      <c r="C160" s="20">
        <f t="shared" si="219"/>
        <v>6500</v>
      </c>
      <c r="D160" s="74">
        <f t="shared" ref="D160" si="261">D159</f>
        <v>6500</v>
      </c>
      <c r="E160" s="74">
        <f t="shared" si="250"/>
        <v>6000</v>
      </c>
      <c r="F160" s="74">
        <f t="shared" ref="F160" si="262">F159</f>
        <v>4500</v>
      </c>
      <c r="G160" s="74">
        <f t="shared" si="253"/>
        <v>5000</v>
      </c>
      <c r="H160" s="74">
        <f t="shared" si="219"/>
        <v>4500</v>
      </c>
      <c r="I160" s="74">
        <v>4500</v>
      </c>
      <c r="J160" s="74">
        <v>5000</v>
      </c>
      <c r="K160" s="74">
        <f t="shared" ref="K160:M160" si="263">K159</f>
        <v>5000</v>
      </c>
      <c r="L160" s="74">
        <f t="shared" si="263"/>
        <v>5000</v>
      </c>
      <c r="M160" s="74">
        <f t="shared" si="263"/>
        <v>5000</v>
      </c>
      <c r="N160" s="74">
        <v>5000</v>
      </c>
      <c r="O160" s="74">
        <v>5000</v>
      </c>
      <c r="P160" s="74">
        <v>4500</v>
      </c>
      <c r="Q160" s="74">
        <v>4500</v>
      </c>
      <c r="R160" s="70">
        <v>5000</v>
      </c>
      <c r="S160" s="70">
        <v>5000</v>
      </c>
      <c r="T160" s="70">
        <v>5000</v>
      </c>
      <c r="U160" s="78">
        <v>5000</v>
      </c>
      <c r="V160" s="87">
        <v>5000</v>
      </c>
      <c r="W160" s="87">
        <v>5000</v>
      </c>
      <c r="X160" s="87">
        <v>5000</v>
      </c>
      <c r="Y160" s="87">
        <v>5000</v>
      </c>
      <c r="Z160" s="87">
        <v>5000</v>
      </c>
      <c r="AA160" s="87">
        <v>5000</v>
      </c>
      <c r="AB160" s="87"/>
      <c r="AC160" s="29">
        <f t="shared" ca="1" si="176"/>
        <v>10000000</v>
      </c>
    </row>
    <row r="161" spans="1:29" x14ac:dyDescent="0.25">
      <c r="A161" s="45">
        <f t="shared" si="109"/>
        <v>45297</v>
      </c>
      <c r="B161" s="32"/>
      <c r="C161" s="20">
        <f t="shared" si="219"/>
        <v>6500</v>
      </c>
      <c r="D161" s="74">
        <f t="shared" ref="D161" si="264">D160</f>
        <v>6500</v>
      </c>
      <c r="E161" s="74">
        <f t="shared" si="250"/>
        <v>6000</v>
      </c>
      <c r="F161" s="74">
        <f t="shared" ref="F161" si="265">F160</f>
        <v>4500</v>
      </c>
      <c r="G161" s="74">
        <f t="shared" si="253"/>
        <v>5000</v>
      </c>
      <c r="H161" s="74">
        <f t="shared" si="219"/>
        <v>4500</v>
      </c>
      <c r="I161" s="74">
        <v>4500</v>
      </c>
      <c r="J161" s="74">
        <v>5000</v>
      </c>
      <c r="K161" s="74">
        <f t="shared" ref="K161:M161" si="266">K160</f>
        <v>5000</v>
      </c>
      <c r="L161" s="74">
        <f t="shared" si="266"/>
        <v>5000</v>
      </c>
      <c r="M161" s="74">
        <f t="shared" si="266"/>
        <v>5000</v>
      </c>
      <c r="N161" s="74">
        <v>5000</v>
      </c>
      <c r="O161" s="74">
        <v>5000</v>
      </c>
      <c r="P161" s="74">
        <v>4500</v>
      </c>
      <c r="Q161" s="74">
        <v>4500</v>
      </c>
      <c r="R161" s="70">
        <v>5000</v>
      </c>
      <c r="S161" s="70">
        <v>5000</v>
      </c>
      <c r="T161" s="70">
        <v>5000</v>
      </c>
      <c r="U161" s="78">
        <v>5000</v>
      </c>
      <c r="V161" s="87">
        <v>5000</v>
      </c>
      <c r="W161" s="87">
        <v>5000</v>
      </c>
      <c r="X161" s="87">
        <v>5000</v>
      </c>
      <c r="Y161" s="87">
        <v>5000</v>
      </c>
      <c r="Z161" s="87">
        <v>5000</v>
      </c>
      <c r="AA161" s="87">
        <v>5000</v>
      </c>
      <c r="AB161" s="87"/>
      <c r="AC161" s="29">
        <f t="shared" ca="1" si="176"/>
        <v>10000000</v>
      </c>
    </row>
    <row r="162" spans="1:29" x14ac:dyDescent="0.25">
      <c r="A162" s="45">
        <f t="shared" si="109"/>
        <v>45298</v>
      </c>
      <c r="B162" s="32"/>
      <c r="C162" s="20">
        <f t="shared" ref="C162:H177" si="267">C161</f>
        <v>6500</v>
      </c>
      <c r="D162" s="74">
        <f t="shared" ref="D162" si="268">D161</f>
        <v>6500</v>
      </c>
      <c r="E162" s="74">
        <f t="shared" si="250"/>
        <v>6000</v>
      </c>
      <c r="F162" s="74">
        <f t="shared" ref="F162" si="269">F161</f>
        <v>4500</v>
      </c>
      <c r="G162" s="74">
        <f t="shared" si="253"/>
        <v>5000</v>
      </c>
      <c r="H162" s="74">
        <f t="shared" si="267"/>
        <v>4500</v>
      </c>
      <c r="I162" s="74">
        <v>4500</v>
      </c>
      <c r="J162" s="74">
        <v>5000</v>
      </c>
      <c r="K162" s="74">
        <f t="shared" ref="K162:M162" si="270">K161</f>
        <v>5000</v>
      </c>
      <c r="L162" s="74">
        <f t="shared" si="270"/>
        <v>5000</v>
      </c>
      <c r="M162" s="74">
        <f t="shared" si="270"/>
        <v>5000</v>
      </c>
      <c r="N162" s="74">
        <v>5000</v>
      </c>
      <c r="O162" s="74">
        <v>5000</v>
      </c>
      <c r="P162" s="74">
        <v>4500</v>
      </c>
      <c r="Q162" s="74">
        <v>4500</v>
      </c>
      <c r="R162" s="70">
        <v>5000</v>
      </c>
      <c r="S162" s="70">
        <v>5000</v>
      </c>
      <c r="T162" s="70">
        <v>5000</v>
      </c>
      <c r="U162" s="78">
        <v>5000</v>
      </c>
      <c r="V162" s="87">
        <v>5000</v>
      </c>
      <c r="W162" s="87">
        <v>5000</v>
      </c>
      <c r="X162" s="87">
        <v>5000</v>
      </c>
      <c r="Y162" s="87">
        <v>5000</v>
      </c>
      <c r="Z162" s="87">
        <v>5000</v>
      </c>
      <c r="AA162" s="87">
        <v>5000</v>
      </c>
      <c r="AB162" s="87"/>
      <c r="AC162" s="29">
        <f t="shared" ca="1" si="176"/>
        <v>10000000</v>
      </c>
    </row>
    <row r="163" spans="1:29" x14ac:dyDescent="0.25">
      <c r="A163" s="45">
        <f t="shared" si="109"/>
        <v>45299</v>
      </c>
      <c r="B163" s="32"/>
      <c r="C163" s="20">
        <f t="shared" si="267"/>
        <v>6500</v>
      </c>
      <c r="D163" s="74">
        <f t="shared" ref="D163" si="271">D162</f>
        <v>6500</v>
      </c>
      <c r="E163" s="74">
        <f t="shared" si="250"/>
        <v>6000</v>
      </c>
      <c r="F163" s="74">
        <f t="shared" ref="F163" si="272">F162</f>
        <v>4500</v>
      </c>
      <c r="G163" s="74">
        <f t="shared" si="253"/>
        <v>5000</v>
      </c>
      <c r="H163" s="74">
        <f t="shared" si="267"/>
        <v>4500</v>
      </c>
      <c r="I163" s="74">
        <v>4500</v>
      </c>
      <c r="J163" s="74">
        <v>5000</v>
      </c>
      <c r="K163" s="74">
        <f t="shared" ref="K163:M163" si="273">K162</f>
        <v>5000</v>
      </c>
      <c r="L163" s="74">
        <f t="shared" si="273"/>
        <v>5000</v>
      </c>
      <c r="M163" s="74">
        <f t="shared" si="273"/>
        <v>5000</v>
      </c>
      <c r="N163" s="74">
        <v>5000</v>
      </c>
      <c r="O163" s="74">
        <v>5000</v>
      </c>
      <c r="P163" s="74">
        <v>4500</v>
      </c>
      <c r="Q163" s="74">
        <v>4500</v>
      </c>
      <c r="R163" s="70">
        <v>5000</v>
      </c>
      <c r="S163" s="70">
        <v>5000</v>
      </c>
      <c r="T163" s="70">
        <v>5000</v>
      </c>
      <c r="U163" s="78">
        <v>5000</v>
      </c>
      <c r="V163" s="87">
        <v>5000</v>
      </c>
      <c r="W163" s="87">
        <v>5000</v>
      </c>
      <c r="X163" s="87">
        <v>5000</v>
      </c>
      <c r="Y163" s="87">
        <v>5000</v>
      </c>
      <c r="Z163" s="87">
        <v>5000</v>
      </c>
      <c r="AA163" s="87">
        <v>5000</v>
      </c>
      <c r="AB163" s="87"/>
      <c r="AC163" s="29">
        <f t="shared" ca="1" si="176"/>
        <v>10000000</v>
      </c>
    </row>
    <row r="164" spans="1:29" x14ac:dyDescent="0.25">
      <c r="A164" s="45">
        <f t="shared" ref="A164:A215" si="274">A163+1</f>
        <v>45300</v>
      </c>
      <c r="B164" s="32"/>
      <c r="C164" s="20">
        <f t="shared" si="267"/>
        <v>6500</v>
      </c>
      <c r="D164" s="74">
        <f t="shared" ref="D164" si="275">D163</f>
        <v>6500</v>
      </c>
      <c r="E164" s="74">
        <f t="shared" si="250"/>
        <v>6000</v>
      </c>
      <c r="F164" s="74">
        <f t="shared" ref="F164" si="276">F163</f>
        <v>4500</v>
      </c>
      <c r="G164" s="74">
        <f t="shared" si="253"/>
        <v>5000</v>
      </c>
      <c r="H164" s="74">
        <f t="shared" si="267"/>
        <v>4500</v>
      </c>
      <c r="I164" s="74">
        <v>4500</v>
      </c>
      <c r="J164" s="74">
        <v>5000</v>
      </c>
      <c r="K164" s="74">
        <f t="shared" ref="K164:M164" si="277">K163</f>
        <v>5000</v>
      </c>
      <c r="L164" s="74">
        <f t="shared" si="277"/>
        <v>5000</v>
      </c>
      <c r="M164" s="74">
        <f t="shared" si="277"/>
        <v>5000</v>
      </c>
      <c r="N164" s="74">
        <v>5000</v>
      </c>
      <c r="O164" s="74">
        <v>5000</v>
      </c>
      <c r="P164" s="74">
        <v>4500</v>
      </c>
      <c r="Q164" s="74">
        <v>4500</v>
      </c>
      <c r="R164" s="70">
        <v>5000</v>
      </c>
      <c r="S164" s="70">
        <v>5000</v>
      </c>
      <c r="T164" s="70">
        <v>5000</v>
      </c>
      <c r="U164" s="78">
        <v>5000</v>
      </c>
      <c r="V164" s="87">
        <v>5000</v>
      </c>
      <c r="W164" s="87">
        <v>5000</v>
      </c>
      <c r="X164" s="87">
        <v>5000</v>
      </c>
      <c r="Y164" s="87">
        <v>5000</v>
      </c>
      <c r="Z164" s="87">
        <v>5000</v>
      </c>
      <c r="AA164" s="87">
        <v>5000</v>
      </c>
      <c r="AB164" s="87"/>
      <c r="AC164" s="29">
        <f t="shared" ca="1" si="176"/>
        <v>10000000</v>
      </c>
    </row>
    <row r="165" spans="1:29" x14ac:dyDescent="0.25">
      <c r="A165" s="45">
        <f t="shared" si="274"/>
        <v>45301</v>
      </c>
      <c r="B165" s="32"/>
      <c r="C165" s="20">
        <f t="shared" si="267"/>
        <v>6500</v>
      </c>
      <c r="D165" s="74">
        <f t="shared" ref="D165" si="278">D164</f>
        <v>6500</v>
      </c>
      <c r="E165" s="74">
        <f t="shared" si="250"/>
        <v>6000</v>
      </c>
      <c r="F165" s="74">
        <f t="shared" ref="F165" si="279">F164</f>
        <v>4500</v>
      </c>
      <c r="G165" s="74">
        <f t="shared" si="253"/>
        <v>5000</v>
      </c>
      <c r="H165" s="74">
        <f t="shared" si="267"/>
        <v>4500</v>
      </c>
      <c r="I165" s="74">
        <v>4500</v>
      </c>
      <c r="J165" s="74">
        <v>5000</v>
      </c>
      <c r="K165" s="74">
        <f t="shared" ref="K165:M165" si="280">K164</f>
        <v>5000</v>
      </c>
      <c r="L165" s="74">
        <f t="shared" si="280"/>
        <v>5000</v>
      </c>
      <c r="M165" s="74">
        <f t="shared" si="280"/>
        <v>5000</v>
      </c>
      <c r="N165" s="74">
        <v>5000</v>
      </c>
      <c r="O165" s="74">
        <v>5000</v>
      </c>
      <c r="P165" s="74">
        <v>4500</v>
      </c>
      <c r="Q165" s="74">
        <v>4500</v>
      </c>
      <c r="R165" s="70">
        <v>5000</v>
      </c>
      <c r="S165" s="70">
        <v>5000</v>
      </c>
      <c r="T165" s="70">
        <v>5000</v>
      </c>
      <c r="U165" s="78">
        <v>5000</v>
      </c>
      <c r="V165" s="87">
        <v>5000</v>
      </c>
      <c r="W165" s="87">
        <v>5000</v>
      </c>
      <c r="X165" s="87">
        <v>5000</v>
      </c>
      <c r="Y165" s="87">
        <v>5000</v>
      </c>
      <c r="Z165" s="87">
        <v>5000</v>
      </c>
      <c r="AA165" s="87">
        <v>5000</v>
      </c>
      <c r="AB165" s="87"/>
      <c r="AC165" s="29">
        <f t="shared" ca="1" si="176"/>
        <v>10000000</v>
      </c>
    </row>
    <row r="166" spans="1:29" x14ac:dyDescent="0.25">
      <c r="A166" s="45">
        <f t="shared" si="274"/>
        <v>45302</v>
      </c>
      <c r="B166" s="32"/>
      <c r="C166" s="20">
        <f t="shared" si="267"/>
        <v>6500</v>
      </c>
      <c r="D166" s="74">
        <f t="shared" ref="D166" si="281">D165</f>
        <v>6500</v>
      </c>
      <c r="E166" s="74">
        <f t="shared" si="250"/>
        <v>6000</v>
      </c>
      <c r="F166" s="74">
        <f t="shared" ref="F166" si="282">F165</f>
        <v>4500</v>
      </c>
      <c r="G166" s="74">
        <f t="shared" si="253"/>
        <v>5000</v>
      </c>
      <c r="H166" s="74">
        <f t="shared" si="267"/>
        <v>4500</v>
      </c>
      <c r="I166" s="74">
        <v>4500</v>
      </c>
      <c r="J166" s="74">
        <v>5000</v>
      </c>
      <c r="K166" s="74">
        <f t="shared" ref="K166:M166" si="283">K165</f>
        <v>5000</v>
      </c>
      <c r="L166" s="74">
        <f t="shared" si="283"/>
        <v>5000</v>
      </c>
      <c r="M166" s="74">
        <f t="shared" si="283"/>
        <v>5000</v>
      </c>
      <c r="N166" s="74">
        <v>5000</v>
      </c>
      <c r="O166" s="74">
        <v>5000</v>
      </c>
      <c r="P166" s="74">
        <v>4500</v>
      </c>
      <c r="Q166" s="74">
        <v>4500</v>
      </c>
      <c r="R166" s="70">
        <v>5000</v>
      </c>
      <c r="S166" s="70">
        <v>5000</v>
      </c>
      <c r="T166" s="70">
        <v>5000</v>
      </c>
      <c r="U166" s="78">
        <v>5000</v>
      </c>
      <c r="V166" s="87">
        <v>5000</v>
      </c>
      <c r="W166" s="87">
        <v>5000</v>
      </c>
      <c r="X166" s="87">
        <v>5000</v>
      </c>
      <c r="Y166" s="87">
        <v>5000</v>
      </c>
      <c r="Z166" s="87">
        <v>5000</v>
      </c>
      <c r="AA166" s="87">
        <v>5000</v>
      </c>
      <c r="AB166" s="87"/>
      <c r="AC166" s="29">
        <f t="shared" ca="1" si="176"/>
        <v>10000000</v>
      </c>
    </row>
    <row r="167" spans="1:29" x14ac:dyDescent="0.25">
      <c r="A167" s="45">
        <f t="shared" si="274"/>
        <v>45303</v>
      </c>
      <c r="B167" s="32"/>
      <c r="C167" s="20">
        <f t="shared" si="267"/>
        <v>6500</v>
      </c>
      <c r="D167" s="74">
        <f t="shared" ref="D167" si="284">D166</f>
        <v>6500</v>
      </c>
      <c r="E167" s="74">
        <f t="shared" si="250"/>
        <v>6000</v>
      </c>
      <c r="F167" s="74">
        <f t="shared" ref="F167" si="285">F166</f>
        <v>4500</v>
      </c>
      <c r="G167" s="74">
        <f t="shared" si="253"/>
        <v>5000</v>
      </c>
      <c r="H167" s="74">
        <f t="shared" si="267"/>
        <v>4500</v>
      </c>
      <c r="I167" s="74">
        <v>4500</v>
      </c>
      <c r="J167" s="74">
        <v>5000</v>
      </c>
      <c r="K167" s="74">
        <f t="shared" ref="K167:M167" si="286">K166</f>
        <v>5000</v>
      </c>
      <c r="L167" s="74">
        <f t="shared" si="286"/>
        <v>5000</v>
      </c>
      <c r="M167" s="74">
        <f t="shared" si="286"/>
        <v>5000</v>
      </c>
      <c r="N167" s="74">
        <v>5000</v>
      </c>
      <c r="O167" s="74">
        <v>5000</v>
      </c>
      <c r="P167" s="74">
        <v>4500</v>
      </c>
      <c r="Q167" s="74">
        <v>4500</v>
      </c>
      <c r="R167" s="70">
        <v>5000</v>
      </c>
      <c r="S167" s="70">
        <v>5000</v>
      </c>
      <c r="T167" s="70">
        <v>5000</v>
      </c>
      <c r="U167" s="78">
        <v>5000</v>
      </c>
      <c r="V167" s="87">
        <v>5000</v>
      </c>
      <c r="W167" s="87">
        <v>5000</v>
      </c>
      <c r="X167" s="87">
        <v>5000</v>
      </c>
      <c r="Y167" s="87">
        <v>5000</v>
      </c>
      <c r="Z167" s="87">
        <v>5000</v>
      </c>
      <c r="AA167" s="87">
        <v>5000</v>
      </c>
      <c r="AB167" s="87"/>
      <c r="AC167" s="29">
        <f t="shared" ca="1" si="176"/>
        <v>10000000</v>
      </c>
    </row>
    <row r="168" spans="1:29" x14ac:dyDescent="0.25">
      <c r="A168" s="45">
        <f t="shared" si="274"/>
        <v>45304</v>
      </c>
      <c r="B168" s="32"/>
      <c r="C168" s="20">
        <f t="shared" si="267"/>
        <v>6500</v>
      </c>
      <c r="D168" s="74">
        <f t="shared" ref="D168" si="287">D167</f>
        <v>6500</v>
      </c>
      <c r="E168" s="74">
        <f t="shared" si="250"/>
        <v>6000</v>
      </c>
      <c r="F168" s="74">
        <f t="shared" ref="F168" si="288">F167</f>
        <v>4500</v>
      </c>
      <c r="G168" s="74">
        <f t="shared" si="253"/>
        <v>5000</v>
      </c>
      <c r="H168" s="74">
        <f t="shared" si="267"/>
        <v>4500</v>
      </c>
      <c r="I168" s="74">
        <v>4500</v>
      </c>
      <c r="J168" s="74">
        <v>5000</v>
      </c>
      <c r="K168" s="74">
        <f t="shared" ref="K168:M168" si="289">K167</f>
        <v>5000</v>
      </c>
      <c r="L168" s="74">
        <f t="shared" si="289"/>
        <v>5000</v>
      </c>
      <c r="M168" s="74">
        <f t="shared" si="289"/>
        <v>5000</v>
      </c>
      <c r="N168" s="74">
        <v>5000</v>
      </c>
      <c r="O168" s="74">
        <v>5000</v>
      </c>
      <c r="P168" s="74">
        <v>4500</v>
      </c>
      <c r="Q168" s="74">
        <v>4500</v>
      </c>
      <c r="R168" s="70">
        <v>5000</v>
      </c>
      <c r="S168" s="70">
        <v>5000</v>
      </c>
      <c r="T168" s="70">
        <v>5000</v>
      </c>
      <c r="U168" s="78">
        <v>5000</v>
      </c>
      <c r="V168" s="87">
        <v>5000</v>
      </c>
      <c r="W168" s="87">
        <v>5000</v>
      </c>
      <c r="X168" s="87">
        <v>5000</v>
      </c>
      <c r="Y168" s="87">
        <v>5000</v>
      </c>
      <c r="Z168" s="87">
        <v>5000</v>
      </c>
      <c r="AA168" s="87">
        <v>5000</v>
      </c>
      <c r="AB168" s="87"/>
      <c r="AC168" s="29">
        <f t="shared" ca="1" si="176"/>
        <v>10000000</v>
      </c>
    </row>
    <row r="169" spans="1:29" x14ac:dyDescent="0.25">
      <c r="A169" s="45">
        <f t="shared" si="274"/>
        <v>45305</v>
      </c>
      <c r="B169" s="32"/>
      <c r="C169" s="20">
        <f t="shared" si="267"/>
        <v>6500</v>
      </c>
      <c r="D169" s="74">
        <f t="shared" ref="D169" si="290">D168</f>
        <v>6500</v>
      </c>
      <c r="E169" s="74">
        <f t="shared" si="250"/>
        <v>6000</v>
      </c>
      <c r="F169" s="74">
        <f t="shared" ref="F169" si="291">F168</f>
        <v>4500</v>
      </c>
      <c r="G169" s="74">
        <f t="shared" si="253"/>
        <v>5000</v>
      </c>
      <c r="H169" s="74">
        <f t="shared" si="267"/>
        <v>4500</v>
      </c>
      <c r="I169" s="74">
        <v>4500</v>
      </c>
      <c r="J169" s="74">
        <v>5000</v>
      </c>
      <c r="K169" s="74">
        <f t="shared" ref="K169:M169" si="292">K168</f>
        <v>5000</v>
      </c>
      <c r="L169" s="74">
        <f t="shared" si="292"/>
        <v>5000</v>
      </c>
      <c r="M169" s="74">
        <f t="shared" si="292"/>
        <v>5000</v>
      </c>
      <c r="N169" s="74">
        <v>5000</v>
      </c>
      <c r="O169" s="74">
        <v>5000</v>
      </c>
      <c r="P169" s="74">
        <v>4500</v>
      </c>
      <c r="Q169" s="74">
        <v>4500</v>
      </c>
      <c r="R169" s="70">
        <v>5000</v>
      </c>
      <c r="S169" s="70">
        <v>5000</v>
      </c>
      <c r="T169" s="70">
        <v>5000</v>
      </c>
      <c r="U169" s="78">
        <v>5000</v>
      </c>
      <c r="V169" s="87">
        <v>5000</v>
      </c>
      <c r="W169" s="87">
        <v>5000</v>
      </c>
      <c r="X169" s="87">
        <v>5000</v>
      </c>
      <c r="Y169" s="87">
        <v>5000</v>
      </c>
      <c r="Z169" s="87">
        <v>5000</v>
      </c>
      <c r="AA169" s="87">
        <v>5000</v>
      </c>
      <c r="AB169" s="87"/>
      <c r="AC169" s="29">
        <f t="shared" ca="1" si="176"/>
        <v>10000000</v>
      </c>
    </row>
    <row r="170" spans="1:29" x14ac:dyDescent="0.25">
      <c r="A170" s="45">
        <f t="shared" si="274"/>
        <v>45306</v>
      </c>
      <c r="B170" s="32"/>
      <c r="C170" s="20">
        <f t="shared" si="267"/>
        <v>6500</v>
      </c>
      <c r="D170" s="74">
        <f t="shared" ref="D170" si="293">D169</f>
        <v>6500</v>
      </c>
      <c r="E170" s="74">
        <f t="shared" si="250"/>
        <v>6000</v>
      </c>
      <c r="F170" s="74">
        <f t="shared" ref="F170" si="294">F169</f>
        <v>4500</v>
      </c>
      <c r="G170" s="74">
        <f t="shared" si="253"/>
        <v>5000</v>
      </c>
      <c r="H170" s="74">
        <f t="shared" si="267"/>
        <v>4500</v>
      </c>
      <c r="I170" s="74">
        <v>4500</v>
      </c>
      <c r="J170" s="74">
        <v>5000</v>
      </c>
      <c r="K170" s="74">
        <f t="shared" ref="K170:M170" si="295">K169</f>
        <v>5000</v>
      </c>
      <c r="L170" s="74">
        <f t="shared" si="295"/>
        <v>5000</v>
      </c>
      <c r="M170" s="74">
        <f t="shared" si="295"/>
        <v>5000</v>
      </c>
      <c r="N170" s="74">
        <v>5000</v>
      </c>
      <c r="O170" s="74">
        <v>5000</v>
      </c>
      <c r="P170" s="74">
        <v>4500</v>
      </c>
      <c r="Q170" s="74">
        <v>4500</v>
      </c>
      <c r="R170" s="70">
        <v>5000</v>
      </c>
      <c r="S170" s="70">
        <v>5000</v>
      </c>
      <c r="T170" s="70">
        <v>5000</v>
      </c>
      <c r="U170" s="78">
        <v>5000</v>
      </c>
      <c r="V170" s="87">
        <v>5000</v>
      </c>
      <c r="W170" s="87">
        <v>5000</v>
      </c>
      <c r="X170" s="87">
        <v>5000</v>
      </c>
      <c r="Y170" s="87">
        <v>5000</v>
      </c>
      <c r="Z170" s="87">
        <v>5000</v>
      </c>
      <c r="AA170" s="87">
        <v>5000</v>
      </c>
      <c r="AB170" s="87"/>
      <c r="AC170" s="29">
        <f t="shared" ca="1" si="176"/>
        <v>10000000</v>
      </c>
    </row>
    <row r="171" spans="1:29" x14ac:dyDescent="0.25">
      <c r="A171" s="45">
        <f t="shared" si="274"/>
        <v>45307</v>
      </c>
      <c r="B171" s="32"/>
      <c r="C171" s="20">
        <f t="shared" si="267"/>
        <v>6500</v>
      </c>
      <c r="D171" s="74">
        <f t="shared" ref="D171" si="296">D170</f>
        <v>6500</v>
      </c>
      <c r="E171" s="74">
        <f t="shared" si="250"/>
        <v>6000</v>
      </c>
      <c r="F171" s="74">
        <f t="shared" ref="F171" si="297">F170</f>
        <v>4500</v>
      </c>
      <c r="G171" s="74">
        <f t="shared" si="253"/>
        <v>5000</v>
      </c>
      <c r="H171" s="74">
        <f t="shared" si="267"/>
        <v>4500</v>
      </c>
      <c r="I171" s="74">
        <v>4500</v>
      </c>
      <c r="J171" s="74">
        <v>5000</v>
      </c>
      <c r="K171" s="74">
        <f t="shared" ref="K171:M171" si="298">K170</f>
        <v>5000</v>
      </c>
      <c r="L171" s="74">
        <f t="shared" si="298"/>
        <v>5000</v>
      </c>
      <c r="M171" s="74">
        <f t="shared" si="298"/>
        <v>5000</v>
      </c>
      <c r="N171" s="74">
        <v>5000</v>
      </c>
      <c r="O171" s="74">
        <v>5000</v>
      </c>
      <c r="P171" s="74">
        <v>4500</v>
      </c>
      <c r="Q171" s="74">
        <v>4500</v>
      </c>
      <c r="R171" s="70">
        <v>5000</v>
      </c>
      <c r="S171" s="70">
        <v>5000</v>
      </c>
      <c r="T171" s="70">
        <v>5000</v>
      </c>
      <c r="U171" s="78">
        <v>5000</v>
      </c>
      <c r="V171" s="87">
        <v>5000</v>
      </c>
      <c r="W171" s="87">
        <v>5000</v>
      </c>
      <c r="X171" s="87">
        <v>5000</v>
      </c>
      <c r="Y171" s="87">
        <v>5000</v>
      </c>
      <c r="Z171" s="87">
        <v>5000</v>
      </c>
      <c r="AA171" s="87">
        <v>5000</v>
      </c>
      <c r="AB171" s="87"/>
      <c r="AC171" s="29">
        <f t="shared" ca="1" si="176"/>
        <v>10000000</v>
      </c>
    </row>
    <row r="172" spans="1:29" x14ac:dyDescent="0.25">
      <c r="A172" s="45">
        <f t="shared" si="274"/>
        <v>45308</v>
      </c>
      <c r="B172" s="32"/>
      <c r="C172" s="20">
        <f t="shared" si="267"/>
        <v>6500</v>
      </c>
      <c r="D172" s="74">
        <f t="shared" ref="D172" si="299">D171</f>
        <v>6500</v>
      </c>
      <c r="E172" s="74">
        <f t="shared" si="250"/>
        <v>6000</v>
      </c>
      <c r="F172" s="74">
        <f t="shared" ref="F172" si="300">F171</f>
        <v>4500</v>
      </c>
      <c r="G172" s="74">
        <f t="shared" si="253"/>
        <v>5000</v>
      </c>
      <c r="H172" s="74">
        <f t="shared" si="267"/>
        <v>4500</v>
      </c>
      <c r="I172" s="74">
        <v>4500</v>
      </c>
      <c r="J172" s="74">
        <v>5000</v>
      </c>
      <c r="K172" s="74">
        <f t="shared" ref="K172:M172" si="301">K171</f>
        <v>5000</v>
      </c>
      <c r="L172" s="74">
        <f t="shared" si="301"/>
        <v>5000</v>
      </c>
      <c r="M172" s="74">
        <f t="shared" si="301"/>
        <v>5000</v>
      </c>
      <c r="N172" s="74">
        <v>5000</v>
      </c>
      <c r="O172" s="74">
        <v>5000</v>
      </c>
      <c r="P172" s="74">
        <v>4500</v>
      </c>
      <c r="Q172" s="74">
        <v>4500</v>
      </c>
      <c r="R172" s="70">
        <v>5000</v>
      </c>
      <c r="S172" s="70">
        <v>5000</v>
      </c>
      <c r="T172" s="70">
        <v>5000</v>
      </c>
      <c r="U172" s="78">
        <v>5000</v>
      </c>
      <c r="V172" s="87">
        <v>5000</v>
      </c>
      <c r="W172" s="87">
        <v>5000</v>
      </c>
      <c r="X172" s="87">
        <v>5000</v>
      </c>
      <c r="Y172" s="87">
        <v>5000</v>
      </c>
      <c r="Z172" s="87">
        <v>5000</v>
      </c>
      <c r="AA172" s="87">
        <v>5000</v>
      </c>
      <c r="AB172" s="87"/>
      <c r="AC172" s="29">
        <f t="shared" ca="1" si="176"/>
        <v>10000000</v>
      </c>
    </row>
    <row r="173" spans="1:29" x14ac:dyDescent="0.25">
      <c r="A173" s="45">
        <f t="shared" si="274"/>
        <v>45309</v>
      </c>
      <c r="B173" s="32"/>
      <c r="C173" s="20">
        <f t="shared" si="267"/>
        <v>6500</v>
      </c>
      <c r="D173" s="74">
        <f t="shared" ref="D173" si="302">D172</f>
        <v>6500</v>
      </c>
      <c r="E173" s="74">
        <f t="shared" si="250"/>
        <v>6000</v>
      </c>
      <c r="F173" s="74">
        <f t="shared" ref="F173" si="303">F172</f>
        <v>4500</v>
      </c>
      <c r="G173" s="74">
        <f t="shared" si="253"/>
        <v>5000</v>
      </c>
      <c r="H173" s="74">
        <f t="shared" si="267"/>
        <v>4500</v>
      </c>
      <c r="I173" s="74">
        <v>4500</v>
      </c>
      <c r="J173" s="74">
        <v>5000</v>
      </c>
      <c r="K173" s="74">
        <f t="shared" ref="K173:M173" si="304">K172</f>
        <v>5000</v>
      </c>
      <c r="L173" s="74">
        <f t="shared" si="304"/>
        <v>5000</v>
      </c>
      <c r="M173" s="74">
        <f t="shared" si="304"/>
        <v>5000</v>
      </c>
      <c r="N173" s="74">
        <v>5000</v>
      </c>
      <c r="O173" s="74">
        <v>5000</v>
      </c>
      <c r="P173" s="74">
        <v>4500</v>
      </c>
      <c r="Q173" s="74">
        <v>4500</v>
      </c>
      <c r="R173" s="70">
        <v>5000</v>
      </c>
      <c r="S173" s="70">
        <v>5000</v>
      </c>
      <c r="T173" s="70">
        <v>5000</v>
      </c>
      <c r="U173" s="78">
        <v>5000</v>
      </c>
      <c r="V173" s="87">
        <v>5000</v>
      </c>
      <c r="W173" s="87">
        <v>5000</v>
      </c>
      <c r="X173" s="87">
        <v>5000</v>
      </c>
      <c r="Y173" s="87">
        <v>5000</v>
      </c>
      <c r="Z173" s="87">
        <v>5000</v>
      </c>
      <c r="AA173" s="87">
        <v>5000</v>
      </c>
      <c r="AB173" s="87"/>
      <c r="AC173" s="29">
        <f t="shared" ca="1" si="176"/>
        <v>10000000</v>
      </c>
    </row>
    <row r="174" spans="1:29" x14ac:dyDescent="0.25">
      <c r="A174" s="45">
        <f t="shared" si="274"/>
        <v>45310</v>
      </c>
      <c r="B174" s="32"/>
      <c r="C174" s="20">
        <f t="shared" si="267"/>
        <v>6500</v>
      </c>
      <c r="D174" s="74">
        <f t="shared" ref="D174" si="305">D173</f>
        <v>6500</v>
      </c>
      <c r="E174" s="74">
        <f t="shared" si="250"/>
        <v>6000</v>
      </c>
      <c r="F174" s="74">
        <f t="shared" ref="F174" si="306">F173</f>
        <v>4500</v>
      </c>
      <c r="G174" s="74">
        <f t="shared" si="253"/>
        <v>5000</v>
      </c>
      <c r="H174" s="74">
        <f t="shared" si="267"/>
        <v>4500</v>
      </c>
      <c r="I174" s="74">
        <v>4500</v>
      </c>
      <c r="J174" s="74">
        <v>5000</v>
      </c>
      <c r="K174" s="74">
        <f t="shared" ref="K174:M174" si="307">K173</f>
        <v>5000</v>
      </c>
      <c r="L174" s="74">
        <f t="shared" si="307"/>
        <v>5000</v>
      </c>
      <c r="M174" s="74">
        <f t="shared" si="307"/>
        <v>5000</v>
      </c>
      <c r="N174" s="74">
        <v>5000</v>
      </c>
      <c r="O174" s="74">
        <v>5000</v>
      </c>
      <c r="P174" s="74">
        <v>4500</v>
      </c>
      <c r="Q174" s="74">
        <v>4500</v>
      </c>
      <c r="R174" s="70">
        <v>5000</v>
      </c>
      <c r="S174" s="70">
        <v>5000</v>
      </c>
      <c r="T174" s="70">
        <v>5000</v>
      </c>
      <c r="U174" s="78">
        <v>5000</v>
      </c>
      <c r="V174" s="87">
        <v>5000</v>
      </c>
      <c r="W174" s="87">
        <v>5000</v>
      </c>
      <c r="X174" s="87">
        <v>5000</v>
      </c>
      <c r="Y174" s="87">
        <v>5000</v>
      </c>
      <c r="Z174" s="87">
        <v>5000</v>
      </c>
      <c r="AA174" s="87">
        <v>5000</v>
      </c>
      <c r="AB174" s="87"/>
      <c r="AC174" s="29">
        <f t="shared" ca="1" si="176"/>
        <v>10000000</v>
      </c>
    </row>
    <row r="175" spans="1:29" x14ac:dyDescent="0.25">
      <c r="A175" s="45">
        <f t="shared" si="274"/>
        <v>45311</v>
      </c>
      <c r="B175" s="32"/>
      <c r="C175" s="20">
        <f t="shared" si="267"/>
        <v>6500</v>
      </c>
      <c r="D175" s="74">
        <f t="shared" ref="D175" si="308">D174</f>
        <v>6500</v>
      </c>
      <c r="E175" s="74">
        <f t="shared" si="250"/>
        <v>6000</v>
      </c>
      <c r="F175" s="74">
        <f t="shared" ref="F175" si="309">F174</f>
        <v>4500</v>
      </c>
      <c r="G175" s="74">
        <f t="shared" si="253"/>
        <v>5000</v>
      </c>
      <c r="H175" s="74">
        <f t="shared" si="267"/>
        <v>4500</v>
      </c>
      <c r="I175" s="74">
        <v>4500</v>
      </c>
      <c r="J175" s="74">
        <v>5000</v>
      </c>
      <c r="K175" s="74">
        <f t="shared" ref="K175:M175" si="310">K174</f>
        <v>5000</v>
      </c>
      <c r="L175" s="74">
        <f t="shared" si="310"/>
        <v>5000</v>
      </c>
      <c r="M175" s="74">
        <f t="shared" si="310"/>
        <v>5000</v>
      </c>
      <c r="N175" s="74">
        <v>5000</v>
      </c>
      <c r="O175" s="74">
        <v>5000</v>
      </c>
      <c r="P175" s="74">
        <v>4500</v>
      </c>
      <c r="Q175" s="74">
        <v>4500</v>
      </c>
      <c r="R175" s="70">
        <v>5000</v>
      </c>
      <c r="S175" s="70">
        <v>5000</v>
      </c>
      <c r="T175" s="70">
        <v>5000</v>
      </c>
      <c r="U175" s="78">
        <v>5000</v>
      </c>
      <c r="V175" s="87">
        <v>5000</v>
      </c>
      <c r="W175" s="87">
        <v>5000</v>
      </c>
      <c r="X175" s="87">
        <v>5000</v>
      </c>
      <c r="Y175" s="87">
        <v>5000</v>
      </c>
      <c r="Z175" s="87">
        <v>5000</v>
      </c>
      <c r="AA175" s="87">
        <v>5000</v>
      </c>
      <c r="AB175" s="87"/>
      <c r="AC175" s="29">
        <f t="shared" ca="1" si="176"/>
        <v>10000000</v>
      </c>
    </row>
    <row r="176" spans="1:29" x14ac:dyDescent="0.25">
      <c r="A176" s="45">
        <f t="shared" si="274"/>
        <v>45312</v>
      </c>
      <c r="B176" s="32"/>
      <c r="C176" s="20">
        <f t="shared" si="267"/>
        <v>6500</v>
      </c>
      <c r="D176" s="74">
        <f t="shared" ref="D176" si="311">D175</f>
        <v>6500</v>
      </c>
      <c r="E176" s="74">
        <f t="shared" si="250"/>
        <v>6000</v>
      </c>
      <c r="F176" s="74">
        <f t="shared" ref="F176" si="312">F175</f>
        <v>4500</v>
      </c>
      <c r="G176" s="74">
        <f t="shared" si="253"/>
        <v>5000</v>
      </c>
      <c r="H176" s="74">
        <f t="shared" si="267"/>
        <v>4500</v>
      </c>
      <c r="I176" s="74">
        <v>4500</v>
      </c>
      <c r="J176" s="74">
        <v>5000</v>
      </c>
      <c r="K176" s="74">
        <f t="shared" ref="K176:M176" si="313">K175</f>
        <v>5000</v>
      </c>
      <c r="L176" s="74">
        <f t="shared" si="313"/>
        <v>5000</v>
      </c>
      <c r="M176" s="74">
        <f t="shared" si="313"/>
        <v>5000</v>
      </c>
      <c r="N176" s="74">
        <v>5000</v>
      </c>
      <c r="O176" s="74">
        <v>5000</v>
      </c>
      <c r="P176" s="74">
        <v>4500</v>
      </c>
      <c r="Q176" s="74">
        <v>4500</v>
      </c>
      <c r="R176" s="70">
        <v>5000</v>
      </c>
      <c r="S176" s="70">
        <v>5000</v>
      </c>
      <c r="T176" s="70">
        <v>5000</v>
      </c>
      <c r="U176" s="78">
        <v>5000</v>
      </c>
      <c r="V176" s="87">
        <v>5000</v>
      </c>
      <c r="W176" s="87">
        <v>5000</v>
      </c>
      <c r="X176" s="87">
        <v>5000</v>
      </c>
      <c r="Y176" s="87">
        <v>5000</v>
      </c>
      <c r="Z176" s="87">
        <v>5000</v>
      </c>
      <c r="AA176" s="87">
        <v>5000</v>
      </c>
      <c r="AB176" s="87"/>
      <c r="AC176" s="29">
        <f t="shared" ca="1" si="176"/>
        <v>10000000</v>
      </c>
    </row>
    <row r="177" spans="1:29" x14ac:dyDescent="0.25">
      <c r="A177" s="45">
        <f t="shared" si="274"/>
        <v>45313</v>
      </c>
      <c r="B177" s="32"/>
      <c r="C177" s="20">
        <f t="shared" si="267"/>
        <v>6500</v>
      </c>
      <c r="D177" s="74">
        <f t="shared" ref="D177" si="314">D176</f>
        <v>6500</v>
      </c>
      <c r="E177" s="74">
        <f t="shared" si="250"/>
        <v>6000</v>
      </c>
      <c r="F177" s="74">
        <f t="shared" ref="F177" si="315">F176</f>
        <v>4500</v>
      </c>
      <c r="G177" s="74">
        <f t="shared" si="253"/>
        <v>5000</v>
      </c>
      <c r="H177" s="74">
        <f t="shared" si="267"/>
        <v>4500</v>
      </c>
      <c r="I177" s="74">
        <v>4500</v>
      </c>
      <c r="J177" s="74">
        <v>5000</v>
      </c>
      <c r="K177" s="74">
        <f t="shared" ref="K177:M177" si="316">K176</f>
        <v>5000</v>
      </c>
      <c r="L177" s="74">
        <f t="shared" si="316"/>
        <v>5000</v>
      </c>
      <c r="M177" s="74">
        <f t="shared" si="316"/>
        <v>5000</v>
      </c>
      <c r="N177" s="74">
        <v>5000</v>
      </c>
      <c r="O177" s="74">
        <v>5000</v>
      </c>
      <c r="P177" s="74">
        <v>4500</v>
      </c>
      <c r="Q177" s="74">
        <v>4500</v>
      </c>
      <c r="R177" s="70">
        <v>5000</v>
      </c>
      <c r="S177" s="70">
        <v>5000</v>
      </c>
      <c r="T177" s="70">
        <v>5000</v>
      </c>
      <c r="U177" s="78">
        <v>5000</v>
      </c>
      <c r="V177" s="87">
        <v>5000</v>
      </c>
      <c r="W177" s="87">
        <v>5000</v>
      </c>
      <c r="X177" s="87">
        <v>5000</v>
      </c>
      <c r="Y177" s="87">
        <v>5000</v>
      </c>
      <c r="Z177" s="87">
        <v>5000</v>
      </c>
      <c r="AA177" s="87">
        <v>5000</v>
      </c>
      <c r="AB177" s="87"/>
      <c r="AC177" s="29">
        <f t="shared" ca="1" si="176"/>
        <v>10000000</v>
      </c>
    </row>
    <row r="178" spans="1:29" x14ac:dyDescent="0.25">
      <c r="A178" s="45">
        <f t="shared" si="274"/>
        <v>45314</v>
      </c>
      <c r="B178" s="32"/>
      <c r="C178" s="20">
        <f t="shared" ref="C178:H193" si="317">C177</f>
        <v>6500</v>
      </c>
      <c r="D178" s="74">
        <f t="shared" ref="D178" si="318">D177</f>
        <v>6500</v>
      </c>
      <c r="E178" s="74">
        <f t="shared" si="250"/>
        <v>6000</v>
      </c>
      <c r="F178" s="74">
        <f t="shared" ref="F178" si="319">F177</f>
        <v>4500</v>
      </c>
      <c r="G178" s="74">
        <f t="shared" si="253"/>
        <v>5000</v>
      </c>
      <c r="H178" s="74">
        <f t="shared" si="317"/>
        <v>4500</v>
      </c>
      <c r="I178" s="74">
        <v>4500</v>
      </c>
      <c r="J178" s="74">
        <v>5000</v>
      </c>
      <c r="K178" s="74">
        <f t="shared" ref="K178:M178" si="320">K177</f>
        <v>5000</v>
      </c>
      <c r="L178" s="74">
        <f t="shared" si="320"/>
        <v>5000</v>
      </c>
      <c r="M178" s="74">
        <f t="shared" si="320"/>
        <v>5000</v>
      </c>
      <c r="N178" s="74">
        <v>5000</v>
      </c>
      <c r="O178" s="74">
        <v>5000</v>
      </c>
      <c r="P178" s="74">
        <v>4500</v>
      </c>
      <c r="Q178" s="74">
        <v>4500</v>
      </c>
      <c r="R178" s="70">
        <v>5000</v>
      </c>
      <c r="S178" s="70">
        <v>5000</v>
      </c>
      <c r="T178" s="70">
        <v>5000</v>
      </c>
      <c r="U178" s="78">
        <v>5000</v>
      </c>
      <c r="V178" s="87">
        <v>5000</v>
      </c>
      <c r="W178" s="87">
        <v>5000</v>
      </c>
      <c r="X178" s="87">
        <v>5000</v>
      </c>
      <c r="Y178" s="87">
        <v>5000</v>
      </c>
      <c r="Z178" s="87">
        <v>5000</v>
      </c>
      <c r="AA178" s="87">
        <v>5000</v>
      </c>
      <c r="AB178" s="87"/>
      <c r="AC178" s="29">
        <f t="shared" ca="1" si="176"/>
        <v>10000000</v>
      </c>
    </row>
    <row r="179" spans="1:29" x14ac:dyDescent="0.25">
      <c r="A179" s="45">
        <f t="shared" si="274"/>
        <v>45315</v>
      </c>
      <c r="B179" s="32"/>
      <c r="C179" s="20">
        <f t="shared" si="317"/>
        <v>6500</v>
      </c>
      <c r="D179" s="74">
        <f t="shared" ref="D179" si="321">D178</f>
        <v>6500</v>
      </c>
      <c r="E179" s="74">
        <f t="shared" si="250"/>
        <v>6000</v>
      </c>
      <c r="F179" s="74">
        <f t="shared" ref="F179" si="322">F178</f>
        <v>4500</v>
      </c>
      <c r="G179" s="74">
        <f t="shared" si="253"/>
        <v>5000</v>
      </c>
      <c r="H179" s="74">
        <f t="shared" si="317"/>
        <v>4500</v>
      </c>
      <c r="I179" s="74">
        <v>4500</v>
      </c>
      <c r="J179" s="74">
        <v>5000</v>
      </c>
      <c r="K179" s="74">
        <f t="shared" ref="K179:M179" si="323">K178</f>
        <v>5000</v>
      </c>
      <c r="L179" s="74">
        <f t="shared" si="323"/>
        <v>5000</v>
      </c>
      <c r="M179" s="74">
        <f t="shared" si="323"/>
        <v>5000</v>
      </c>
      <c r="N179" s="74">
        <v>5000</v>
      </c>
      <c r="O179" s="74">
        <v>5000</v>
      </c>
      <c r="P179" s="74">
        <v>4500</v>
      </c>
      <c r="Q179" s="74">
        <v>4500</v>
      </c>
      <c r="R179" s="70">
        <v>5000</v>
      </c>
      <c r="S179" s="70">
        <v>5000</v>
      </c>
      <c r="T179" s="70">
        <v>5000</v>
      </c>
      <c r="U179" s="78">
        <v>5000</v>
      </c>
      <c r="V179" s="87">
        <v>5000</v>
      </c>
      <c r="W179" s="87">
        <v>5000</v>
      </c>
      <c r="X179" s="87">
        <v>5000</v>
      </c>
      <c r="Y179" s="87">
        <v>5000</v>
      </c>
      <c r="Z179" s="87">
        <v>5000</v>
      </c>
      <c r="AA179" s="87">
        <v>5000</v>
      </c>
      <c r="AB179" s="87"/>
      <c r="AC179" s="29">
        <f t="shared" ca="1" si="176"/>
        <v>10000000</v>
      </c>
    </row>
    <row r="180" spans="1:29" x14ac:dyDescent="0.25">
      <c r="A180" s="45">
        <f t="shared" si="274"/>
        <v>45316</v>
      </c>
      <c r="B180" s="32"/>
      <c r="C180" s="20">
        <f t="shared" si="317"/>
        <v>6500</v>
      </c>
      <c r="D180" s="74">
        <f t="shared" ref="D180" si="324">D179</f>
        <v>6500</v>
      </c>
      <c r="E180" s="74">
        <f t="shared" si="250"/>
        <v>6000</v>
      </c>
      <c r="F180" s="74">
        <f t="shared" ref="F180" si="325">F179</f>
        <v>4500</v>
      </c>
      <c r="G180" s="74">
        <f t="shared" si="253"/>
        <v>5000</v>
      </c>
      <c r="H180" s="74">
        <f t="shared" si="317"/>
        <v>4500</v>
      </c>
      <c r="I180" s="74">
        <v>4500</v>
      </c>
      <c r="J180" s="74">
        <v>5000</v>
      </c>
      <c r="K180" s="74">
        <f t="shared" ref="K180:M180" si="326">K179</f>
        <v>5000</v>
      </c>
      <c r="L180" s="74">
        <f t="shared" si="326"/>
        <v>5000</v>
      </c>
      <c r="M180" s="74">
        <f t="shared" si="326"/>
        <v>5000</v>
      </c>
      <c r="N180" s="74">
        <v>5000</v>
      </c>
      <c r="O180" s="74">
        <v>5000</v>
      </c>
      <c r="P180" s="74">
        <v>4500</v>
      </c>
      <c r="Q180" s="74">
        <v>4500</v>
      </c>
      <c r="R180" s="70">
        <v>5000</v>
      </c>
      <c r="S180" s="70">
        <v>5000</v>
      </c>
      <c r="T180" s="70">
        <v>5000</v>
      </c>
      <c r="U180" s="78">
        <v>5000</v>
      </c>
      <c r="V180" s="87">
        <v>5000</v>
      </c>
      <c r="W180" s="87">
        <v>5000</v>
      </c>
      <c r="X180" s="87">
        <v>5000</v>
      </c>
      <c r="Y180" s="87">
        <v>5000</v>
      </c>
      <c r="Z180" s="87">
        <v>5000</v>
      </c>
      <c r="AA180" s="87">
        <v>5000</v>
      </c>
      <c r="AB180" s="87"/>
      <c r="AC180" s="29">
        <f t="shared" ca="1" si="176"/>
        <v>10000000</v>
      </c>
    </row>
    <row r="181" spans="1:29" x14ac:dyDescent="0.25">
      <c r="A181" s="45">
        <f t="shared" si="274"/>
        <v>45317</v>
      </c>
      <c r="B181" s="32"/>
      <c r="C181" s="20">
        <f t="shared" si="317"/>
        <v>6500</v>
      </c>
      <c r="D181" s="74">
        <f t="shared" ref="D181" si="327">D180</f>
        <v>6500</v>
      </c>
      <c r="E181" s="74">
        <f t="shared" si="250"/>
        <v>6000</v>
      </c>
      <c r="F181" s="74">
        <f t="shared" ref="F181" si="328">F180</f>
        <v>4500</v>
      </c>
      <c r="G181" s="74">
        <f t="shared" si="253"/>
        <v>5000</v>
      </c>
      <c r="H181" s="74">
        <f t="shared" si="317"/>
        <v>4500</v>
      </c>
      <c r="I181" s="74">
        <v>4500</v>
      </c>
      <c r="J181" s="74">
        <v>5000</v>
      </c>
      <c r="K181" s="74">
        <f t="shared" ref="K181:M181" si="329">K180</f>
        <v>5000</v>
      </c>
      <c r="L181" s="74">
        <f t="shared" si="329"/>
        <v>5000</v>
      </c>
      <c r="M181" s="74">
        <f t="shared" si="329"/>
        <v>5000</v>
      </c>
      <c r="N181" s="74">
        <v>5000</v>
      </c>
      <c r="O181" s="74">
        <v>5000</v>
      </c>
      <c r="P181" s="74">
        <v>4500</v>
      </c>
      <c r="Q181" s="74">
        <v>4500</v>
      </c>
      <c r="R181" s="70">
        <v>5000</v>
      </c>
      <c r="S181" s="70">
        <v>5000</v>
      </c>
      <c r="T181" s="70">
        <v>5000</v>
      </c>
      <c r="U181" s="78">
        <v>5000</v>
      </c>
      <c r="V181" s="87">
        <v>5000</v>
      </c>
      <c r="W181" s="87">
        <v>5000</v>
      </c>
      <c r="X181" s="87">
        <v>5000</v>
      </c>
      <c r="Y181" s="87">
        <v>5000</v>
      </c>
      <c r="Z181" s="87">
        <v>5000</v>
      </c>
      <c r="AA181" s="87">
        <v>5000</v>
      </c>
      <c r="AB181" s="87"/>
      <c r="AC181" s="29">
        <f t="shared" ca="1" si="176"/>
        <v>10000000</v>
      </c>
    </row>
    <row r="182" spans="1:29" x14ac:dyDescent="0.25">
      <c r="A182" s="45">
        <f t="shared" si="274"/>
        <v>45318</v>
      </c>
      <c r="B182" s="32"/>
      <c r="C182" s="20">
        <f t="shared" si="317"/>
        <v>6500</v>
      </c>
      <c r="D182" s="74">
        <f t="shared" ref="D182" si="330">D181</f>
        <v>6500</v>
      </c>
      <c r="E182" s="74">
        <f t="shared" si="250"/>
        <v>6000</v>
      </c>
      <c r="F182" s="74">
        <f t="shared" ref="F182" si="331">F181</f>
        <v>4500</v>
      </c>
      <c r="G182" s="74">
        <f t="shared" si="253"/>
        <v>5000</v>
      </c>
      <c r="H182" s="74">
        <f t="shared" si="317"/>
        <v>4500</v>
      </c>
      <c r="I182" s="74">
        <v>4500</v>
      </c>
      <c r="J182" s="74">
        <v>5000</v>
      </c>
      <c r="K182" s="74">
        <f t="shared" ref="K182:M182" si="332">K181</f>
        <v>5000</v>
      </c>
      <c r="L182" s="74">
        <f t="shared" si="332"/>
        <v>5000</v>
      </c>
      <c r="M182" s="74">
        <f t="shared" si="332"/>
        <v>5000</v>
      </c>
      <c r="N182" s="74">
        <v>5000</v>
      </c>
      <c r="O182" s="74">
        <v>5000</v>
      </c>
      <c r="P182" s="74">
        <v>4500</v>
      </c>
      <c r="Q182" s="74">
        <v>4500</v>
      </c>
      <c r="R182" s="70">
        <v>5000</v>
      </c>
      <c r="S182" s="70">
        <v>5000</v>
      </c>
      <c r="T182" s="70">
        <v>5000</v>
      </c>
      <c r="U182" s="78">
        <v>5000</v>
      </c>
      <c r="V182" s="87">
        <v>5000</v>
      </c>
      <c r="W182" s="87">
        <v>5000</v>
      </c>
      <c r="X182" s="87">
        <v>5000</v>
      </c>
      <c r="Y182" s="87">
        <v>5000</v>
      </c>
      <c r="Z182" s="87">
        <v>5000</v>
      </c>
      <c r="AA182" s="87">
        <v>5000</v>
      </c>
      <c r="AB182" s="87"/>
      <c r="AC182" s="29">
        <f t="shared" ca="1" si="176"/>
        <v>10000000</v>
      </c>
    </row>
    <row r="183" spans="1:29" x14ac:dyDescent="0.25">
      <c r="A183" s="45">
        <f t="shared" si="274"/>
        <v>45319</v>
      </c>
      <c r="B183" s="32"/>
      <c r="C183" s="20">
        <f t="shared" si="317"/>
        <v>6500</v>
      </c>
      <c r="D183" s="74">
        <f t="shared" ref="D183" si="333">D182</f>
        <v>6500</v>
      </c>
      <c r="E183" s="74">
        <f t="shared" si="250"/>
        <v>6000</v>
      </c>
      <c r="F183" s="74">
        <f t="shared" ref="F183" si="334">F182</f>
        <v>4500</v>
      </c>
      <c r="G183" s="74">
        <f t="shared" si="253"/>
        <v>5000</v>
      </c>
      <c r="H183" s="74">
        <f t="shared" si="317"/>
        <v>4500</v>
      </c>
      <c r="I183" s="74">
        <v>4500</v>
      </c>
      <c r="J183" s="74">
        <v>5000</v>
      </c>
      <c r="K183" s="74">
        <f t="shared" ref="K183:M183" si="335">K182</f>
        <v>5000</v>
      </c>
      <c r="L183" s="74">
        <f t="shared" si="335"/>
        <v>5000</v>
      </c>
      <c r="M183" s="74">
        <f t="shared" si="335"/>
        <v>5000</v>
      </c>
      <c r="N183" s="74">
        <v>5000</v>
      </c>
      <c r="O183" s="74">
        <v>5000</v>
      </c>
      <c r="P183" s="74">
        <v>4500</v>
      </c>
      <c r="Q183" s="74">
        <v>4500</v>
      </c>
      <c r="R183" s="70">
        <v>5000</v>
      </c>
      <c r="S183" s="70">
        <v>5000</v>
      </c>
      <c r="T183" s="70">
        <v>5000</v>
      </c>
      <c r="U183" s="78">
        <v>5000</v>
      </c>
      <c r="V183" s="87">
        <v>5000</v>
      </c>
      <c r="W183" s="87">
        <v>5000</v>
      </c>
      <c r="X183" s="87">
        <v>5000</v>
      </c>
      <c r="Y183" s="87">
        <v>5000</v>
      </c>
      <c r="Z183" s="87">
        <v>5000</v>
      </c>
      <c r="AA183" s="87">
        <v>5000</v>
      </c>
      <c r="AB183" s="87"/>
      <c r="AC183" s="29">
        <f t="shared" ca="1" si="176"/>
        <v>10000000</v>
      </c>
    </row>
    <row r="184" spans="1:29" x14ac:dyDescent="0.25">
      <c r="A184" s="45">
        <f t="shared" si="274"/>
        <v>45320</v>
      </c>
      <c r="B184" s="32"/>
      <c r="C184" s="20">
        <f t="shared" si="317"/>
        <v>6500</v>
      </c>
      <c r="D184" s="74">
        <f t="shared" ref="D184" si="336">D183</f>
        <v>6500</v>
      </c>
      <c r="E184" s="74">
        <f t="shared" si="250"/>
        <v>6000</v>
      </c>
      <c r="F184" s="74">
        <f t="shared" ref="F184" si="337">F183</f>
        <v>4500</v>
      </c>
      <c r="G184" s="74">
        <f t="shared" si="253"/>
        <v>5000</v>
      </c>
      <c r="H184" s="74">
        <f t="shared" si="317"/>
        <v>4500</v>
      </c>
      <c r="I184" s="74">
        <v>4500</v>
      </c>
      <c r="J184" s="74">
        <v>5000</v>
      </c>
      <c r="K184" s="74">
        <f t="shared" ref="K184:M184" si="338">K183</f>
        <v>5000</v>
      </c>
      <c r="L184" s="74">
        <f t="shared" si="338"/>
        <v>5000</v>
      </c>
      <c r="M184" s="74">
        <f t="shared" si="338"/>
        <v>5000</v>
      </c>
      <c r="N184" s="74">
        <v>5000</v>
      </c>
      <c r="O184" s="74">
        <v>5000</v>
      </c>
      <c r="P184" s="74">
        <v>4500</v>
      </c>
      <c r="Q184" s="74">
        <v>4500</v>
      </c>
      <c r="R184" s="70">
        <v>5000</v>
      </c>
      <c r="S184" s="70">
        <v>5000</v>
      </c>
      <c r="T184" s="70">
        <v>5000</v>
      </c>
      <c r="U184" s="78">
        <v>5000</v>
      </c>
      <c r="V184" s="87">
        <v>5000</v>
      </c>
      <c r="W184" s="87">
        <v>5000</v>
      </c>
      <c r="X184" s="87">
        <v>5000</v>
      </c>
      <c r="Y184" s="87">
        <v>5000</v>
      </c>
      <c r="Z184" s="87">
        <v>5000</v>
      </c>
      <c r="AA184" s="87">
        <v>5000</v>
      </c>
      <c r="AB184" s="87"/>
      <c r="AC184" s="29">
        <f t="shared" ca="1" si="176"/>
        <v>10000000</v>
      </c>
    </row>
    <row r="185" spans="1:29" x14ac:dyDescent="0.25">
      <c r="A185" s="45">
        <f t="shared" si="274"/>
        <v>45321</v>
      </c>
      <c r="B185" s="32"/>
      <c r="C185" s="20">
        <f t="shared" si="317"/>
        <v>6500</v>
      </c>
      <c r="D185" s="74">
        <f t="shared" ref="D185" si="339">D184</f>
        <v>6500</v>
      </c>
      <c r="E185" s="74">
        <f t="shared" si="250"/>
        <v>6000</v>
      </c>
      <c r="F185" s="74">
        <f t="shared" ref="F185" si="340">F184</f>
        <v>4500</v>
      </c>
      <c r="G185" s="74">
        <f t="shared" si="253"/>
        <v>5000</v>
      </c>
      <c r="H185" s="74">
        <f t="shared" si="317"/>
        <v>4500</v>
      </c>
      <c r="I185" s="74">
        <v>4500</v>
      </c>
      <c r="J185" s="74">
        <v>5000</v>
      </c>
      <c r="K185" s="74">
        <f t="shared" ref="K185:M185" si="341">K184</f>
        <v>5000</v>
      </c>
      <c r="L185" s="74">
        <f t="shared" si="341"/>
        <v>5000</v>
      </c>
      <c r="M185" s="74">
        <f t="shared" si="341"/>
        <v>5000</v>
      </c>
      <c r="N185" s="74">
        <v>5000</v>
      </c>
      <c r="O185" s="74">
        <v>5000</v>
      </c>
      <c r="P185" s="74">
        <v>4500</v>
      </c>
      <c r="Q185" s="74">
        <v>4500</v>
      </c>
      <c r="R185" s="70">
        <v>5000</v>
      </c>
      <c r="S185" s="70">
        <v>5000</v>
      </c>
      <c r="T185" s="70">
        <v>5000</v>
      </c>
      <c r="U185" s="78">
        <v>5000</v>
      </c>
      <c r="V185" s="87">
        <v>5000</v>
      </c>
      <c r="W185" s="87">
        <v>5000</v>
      </c>
      <c r="X185" s="87">
        <v>5000</v>
      </c>
      <c r="Y185" s="87">
        <v>5000</v>
      </c>
      <c r="Z185" s="87">
        <v>5000</v>
      </c>
      <c r="AA185" s="87">
        <v>5000</v>
      </c>
      <c r="AB185" s="87"/>
      <c r="AC185" s="29">
        <f t="shared" ca="1" si="176"/>
        <v>10000000</v>
      </c>
    </row>
    <row r="186" spans="1:29" x14ac:dyDescent="0.25">
      <c r="A186" s="46">
        <f t="shared" si="274"/>
        <v>45322</v>
      </c>
      <c r="B186" s="35"/>
      <c r="C186" s="36">
        <f t="shared" si="317"/>
        <v>6500</v>
      </c>
      <c r="D186" s="73">
        <f t="shared" ref="D186" si="342">D185</f>
        <v>6500</v>
      </c>
      <c r="E186" s="74">
        <f t="shared" si="250"/>
        <v>6000</v>
      </c>
      <c r="F186" s="73">
        <f t="shared" ref="F186" si="343">F185</f>
        <v>4500</v>
      </c>
      <c r="G186" s="73">
        <f t="shared" si="253"/>
        <v>5000</v>
      </c>
      <c r="H186" s="73">
        <f t="shared" si="317"/>
        <v>4500</v>
      </c>
      <c r="I186" s="74">
        <v>4500</v>
      </c>
      <c r="J186" s="74">
        <v>5000</v>
      </c>
      <c r="K186" s="73">
        <f t="shared" ref="K186:M186" si="344">K185</f>
        <v>5000</v>
      </c>
      <c r="L186" s="73">
        <f t="shared" si="344"/>
        <v>5000</v>
      </c>
      <c r="M186" s="73">
        <f t="shared" si="344"/>
        <v>5000</v>
      </c>
      <c r="N186" s="74">
        <v>5000</v>
      </c>
      <c r="O186" s="74">
        <v>5000</v>
      </c>
      <c r="P186" s="74">
        <v>4500</v>
      </c>
      <c r="Q186" s="74">
        <v>4500</v>
      </c>
      <c r="R186" s="70">
        <v>5000</v>
      </c>
      <c r="S186" s="70">
        <v>5000</v>
      </c>
      <c r="T186" s="70">
        <v>5000</v>
      </c>
      <c r="U186" s="78">
        <v>5000</v>
      </c>
      <c r="V186" s="87">
        <v>5000</v>
      </c>
      <c r="W186" s="87">
        <v>5000</v>
      </c>
      <c r="X186" s="87">
        <v>5000</v>
      </c>
      <c r="Y186" s="87">
        <v>5000</v>
      </c>
      <c r="Z186" s="87">
        <v>5000</v>
      </c>
      <c r="AA186" s="87">
        <v>5000</v>
      </c>
      <c r="AB186" s="87"/>
      <c r="AC186" s="29">
        <f t="shared" ca="1" si="176"/>
        <v>10000000</v>
      </c>
    </row>
    <row r="187" spans="1:29" x14ac:dyDescent="0.25">
      <c r="A187" s="43">
        <f t="shared" si="274"/>
        <v>45323</v>
      </c>
      <c r="B187" s="32"/>
      <c r="C187" s="21">
        <v>10000</v>
      </c>
      <c r="D187" s="67">
        <v>10000</v>
      </c>
      <c r="E187" s="74">
        <v>10000</v>
      </c>
      <c r="F187" s="67">
        <v>4000</v>
      </c>
      <c r="G187" s="67">
        <f t="shared" si="253"/>
        <v>5000</v>
      </c>
      <c r="H187" s="67">
        <v>4000</v>
      </c>
      <c r="I187" s="67">
        <v>4000</v>
      </c>
      <c r="J187" s="67">
        <v>5000</v>
      </c>
      <c r="K187" s="67">
        <f t="shared" ref="K187:M187" si="345">K186</f>
        <v>5000</v>
      </c>
      <c r="L187" s="67">
        <f t="shared" si="345"/>
        <v>5000</v>
      </c>
      <c r="M187" s="67">
        <f t="shared" si="345"/>
        <v>5000</v>
      </c>
      <c r="N187" s="74">
        <v>5000</v>
      </c>
      <c r="O187" s="67">
        <v>5000</v>
      </c>
      <c r="P187" s="74">
        <v>4000</v>
      </c>
      <c r="Q187" s="74">
        <v>4000</v>
      </c>
      <c r="R187" s="70">
        <v>5000</v>
      </c>
      <c r="S187" s="70">
        <v>5000</v>
      </c>
      <c r="T187" s="70">
        <v>5000</v>
      </c>
      <c r="U187" s="78">
        <v>5000</v>
      </c>
      <c r="V187" s="87">
        <v>5000</v>
      </c>
      <c r="W187" s="87">
        <v>5000</v>
      </c>
      <c r="X187" s="87">
        <v>5000</v>
      </c>
      <c r="Y187" s="87">
        <v>5000</v>
      </c>
      <c r="Z187" s="87">
        <v>5000</v>
      </c>
      <c r="AA187" s="87">
        <v>5000</v>
      </c>
      <c r="AB187" s="87"/>
      <c r="AC187" s="29">
        <f t="shared" ca="1" si="176"/>
        <v>10000000</v>
      </c>
    </row>
    <row r="188" spans="1:29" x14ac:dyDescent="0.25">
      <c r="A188" s="43">
        <f t="shared" si="274"/>
        <v>45324</v>
      </c>
      <c r="B188" s="32"/>
      <c r="C188" s="21">
        <f t="shared" si="317"/>
        <v>10000</v>
      </c>
      <c r="D188" s="67">
        <f t="shared" ref="D188" si="346">D187</f>
        <v>10000</v>
      </c>
      <c r="E188" s="74">
        <f>E187</f>
        <v>10000</v>
      </c>
      <c r="F188" s="67">
        <f t="shared" ref="F188" si="347">F187</f>
        <v>4000</v>
      </c>
      <c r="G188" s="67">
        <f t="shared" si="253"/>
        <v>5000</v>
      </c>
      <c r="H188" s="67">
        <f t="shared" si="317"/>
        <v>4000</v>
      </c>
      <c r="I188" s="67">
        <v>4000</v>
      </c>
      <c r="J188" s="67">
        <v>5000</v>
      </c>
      <c r="K188" s="67">
        <f t="shared" ref="K188:M188" si="348">K187</f>
        <v>5000</v>
      </c>
      <c r="L188" s="67">
        <f t="shared" si="348"/>
        <v>5000</v>
      </c>
      <c r="M188" s="67">
        <f t="shared" si="348"/>
        <v>5000</v>
      </c>
      <c r="N188" s="74">
        <v>5000</v>
      </c>
      <c r="O188" s="67">
        <v>5000</v>
      </c>
      <c r="P188" s="74">
        <v>4000</v>
      </c>
      <c r="Q188" s="74">
        <v>4000</v>
      </c>
      <c r="R188" s="70">
        <v>5000</v>
      </c>
      <c r="S188" s="70">
        <v>5000</v>
      </c>
      <c r="T188" s="70">
        <v>5000</v>
      </c>
      <c r="U188" s="78">
        <v>5000</v>
      </c>
      <c r="V188" s="87">
        <v>5000</v>
      </c>
      <c r="W188" s="87">
        <v>5000</v>
      </c>
      <c r="X188" s="87">
        <v>5000</v>
      </c>
      <c r="Y188" s="87">
        <v>5000</v>
      </c>
      <c r="Z188" s="87">
        <v>5000</v>
      </c>
      <c r="AA188" s="87">
        <v>5000</v>
      </c>
      <c r="AB188" s="87"/>
      <c r="AC188" s="29">
        <f t="shared" ca="1" si="176"/>
        <v>10000000</v>
      </c>
    </row>
    <row r="189" spans="1:29" x14ac:dyDescent="0.25">
      <c r="A189" s="43">
        <f t="shared" si="274"/>
        <v>45325</v>
      </c>
      <c r="B189" s="32"/>
      <c r="C189" s="21">
        <f t="shared" si="317"/>
        <v>10000</v>
      </c>
      <c r="D189" s="67">
        <f t="shared" ref="D189:E189" si="349">D188</f>
        <v>10000</v>
      </c>
      <c r="E189" s="74">
        <f t="shared" si="349"/>
        <v>10000</v>
      </c>
      <c r="F189" s="67">
        <f t="shared" ref="F189" si="350">F188</f>
        <v>4000</v>
      </c>
      <c r="G189" s="67">
        <f t="shared" ref="G189:G215" si="351">G188</f>
        <v>5000</v>
      </c>
      <c r="H189" s="67">
        <f t="shared" si="317"/>
        <v>4000</v>
      </c>
      <c r="I189" s="67">
        <v>4000</v>
      </c>
      <c r="J189" s="67">
        <v>5000</v>
      </c>
      <c r="K189" s="67">
        <f t="shared" ref="K189:M189" si="352">K188</f>
        <v>5000</v>
      </c>
      <c r="L189" s="67">
        <f t="shared" si="352"/>
        <v>5000</v>
      </c>
      <c r="M189" s="67">
        <f t="shared" si="352"/>
        <v>5000</v>
      </c>
      <c r="N189" s="74">
        <v>5000</v>
      </c>
      <c r="O189" s="67">
        <v>5000</v>
      </c>
      <c r="P189" s="74">
        <v>4000</v>
      </c>
      <c r="Q189" s="74">
        <v>4000</v>
      </c>
      <c r="R189" s="70">
        <v>5000</v>
      </c>
      <c r="S189" s="70">
        <v>5000</v>
      </c>
      <c r="T189" s="70">
        <v>5000</v>
      </c>
      <c r="U189" s="78">
        <v>5000</v>
      </c>
      <c r="V189" s="87">
        <v>5000</v>
      </c>
      <c r="W189" s="87">
        <v>5000</v>
      </c>
      <c r="X189" s="87">
        <v>5000</v>
      </c>
      <c r="Y189" s="87">
        <v>5000</v>
      </c>
      <c r="Z189" s="87">
        <v>5000</v>
      </c>
      <c r="AA189" s="87">
        <v>5000</v>
      </c>
      <c r="AB189" s="87"/>
      <c r="AC189" s="29">
        <f t="shared" ca="1" si="176"/>
        <v>10000000</v>
      </c>
    </row>
    <row r="190" spans="1:29" x14ac:dyDescent="0.25">
      <c r="A190" s="43">
        <f t="shared" si="274"/>
        <v>45326</v>
      </c>
      <c r="B190" s="32"/>
      <c r="C190" s="21">
        <f t="shared" si="317"/>
        <v>10000</v>
      </c>
      <c r="D190" s="67">
        <f t="shared" ref="D190:E190" si="353">D189</f>
        <v>10000</v>
      </c>
      <c r="E190" s="74">
        <f t="shared" si="353"/>
        <v>10000</v>
      </c>
      <c r="F190" s="67">
        <f t="shared" ref="F190" si="354">F189</f>
        <v>4000</v>
      </c>
      <c r="G190" s="67">
        <f t="shared" si="351"/>
        <v>5000</v>
      </c>
      <c r="H190" s="67">
        <f t="shared" si="317"/>
        <v>4000</v>
      </c>
      <c r="I190" s="67">
        <v>4000</v>
      </c>
      <c r="J190" s="67">
        <v>5000</v>
      </c>
      <c r="K190" s="67">
        <f t="shared" ref="K190:M190" si="355">K189</f>
        <v>5000</v>
      </c>
      <c r="L190" s="67">
        <f t="shared" si="355"/>
        <v>5000</v>
      </c>
      <c r="M190" s="67">
        <f t="shared" si="355"/>
        <v>5000</v>
      </c>
      <c r="N190" s="74">
        <v>5000</v>
      </c>
      <c r="O190" s="67">
        <v>5000</v>
      </c>
      <c r="P190" s="74">
        <v>4000</v>
      </c>
      <c r="Q190" s="74">
        <v>4000</v>
      </c>
      <c r="R190" s="70">
        <v>5000</v>
      </c>
      <c r="S190" s="70">
        <v>5000</v>
      </c>
      <c r="T190" s="70">
        <v>5000</v>
      </c>
      <c r="U190" s="78">
        <v>5000</v>
      </c>
      <c r="V190" s="87">
        <v>5000</v>
      </c>
      <c r="W190" s="87">
        <v>5000</v>
      </c>
      <c r="X190" s="87">
        <v>5000</v>
      </c>
      <c r="Y190" s="87">
        <v>5000</v>
      </c>
      <c r="Z190" s="87">
        <v>5000</v>
      </c>
      <c r="AA190" s="87">
        <v>5000</v>
      </c>
      <c r="AB190" s="87"/>
      <c r="AC190" s="29">
        <f t="shared" ca="1" si="176"/>
        <v>10000000</v>
      </c>
    </row>
    <row r="191" spans="1:29" x14ac:dyDescent="0.25">
      <c r="A191" s="43">
        <f t="shared" si="274"/>
        <v>45327</v>
      </c>
      <c r="B191" s="32"/>
      <c r="C191" s="21">
        <f t="shared" si="317"/>
        <v>10000</v>
      </c>
      <c r="D191" s="67">
        <f t="shared" ref="D191:E191" si="356">D190</f>
        <v>10000</v>
      </c>
      <c r="E191" s="74">
        <f t="shared" si="356"/>
        <v>10000</v>
      </c>
      <c r="F191" s="67">
        <f t="shared" ref="F191" si="357">F190</f>
        <v>4000</v>
      </c>
      <c r="G191" s="67">
        <f t="shared" si="351"/>
        <v>5000</v>
      </c>
      <c r="H191" s="67">
        <f t="shared" si="317"/>
        <v>4000</v>
      </c>
      <c r="I191" s="67">
        <v>4000</v>
      </c>
      <c r="J191" s="67">
        <v>5000</v>
      </c>
      <c r="K191" s="67">
        <f t="shared" ref="K191:M191" si="358">K190</f>
        <v>5000</v>
      </c>
      <c r="L191" s="67">
        <f t="shared" si="358"/>
        <v>5000</v>
      </c>
      <c r="M191" s="67">
        <f t="shared" si="358"/>
        <v>5000</v>
      </c>
      <c r="N191" s="74">
        <v>5000</v>
      </c>
      <c r="O191" s="67">
        <v>5000</v>
      </c>
      <c r="P191" s="74">
        <v>4000</v>
      </c>
      <c r="Q191" s="74">
        <v>4000</v>
      </c>
      <c r="R191" s="70">
        <v>5000</v>
      </c>
      <c r="S191" s="70">
        <v>5000</v>
      </c>
      <c r="T191" s="70">
        <v>5000</v>
      </c>
      <c r="U191" s="78">
        <v>5000</v>
      </c>
      <c r="V191" s="87">
        <v>5000</v>
      </c>
      <c r="W191" s="87">
        <v>5000</v>
      </c>
      <c r="X191" s="87">
        <v>5000</v>
      </c>
      <c r="Y191" s="87">
        <v>5000</v>
      </c>
      <c r="Z191" s="87">
        <v>5000</v>
      </c>
      <c r="AA191" s="87">
        <v>5000</v>
      </c>
      <c r="AB191" s="87"/>
      <c r="AC191" s="29">
        <f t="shared" ca="1" si="176"/>
        <v>10000000</v>
      </c>
    </row>
    <row r="192" spans="1:29" x14ac:dyDescent="0.25">
      <c r="A192" s="43">
        <f t="shared" si="274"/>
        <v>45328</v>
      </c>
      <c r="B192" s="32"/>
      <c r="C192" s="21">
        <f t="shared" si="317"/>
        <v>10000</v>
      </c>
      <c r="D192" s="67">
        <f t="shared" ref="D192:E192" si="359">D191</f>
        <v>10000</v>
      </c>
      <c r="E192" s="74">
        <f t="shared" si="359"/>
        <v>10000</v>
      </c>
      <c r="F192" s="67">
        <f t="shared" ref="F192" si="360">F191</f>
        <v>4000</v>
      </c>
      <c r="G192" s="67">
        <f t="shared" si="351"/>
        <v>5000</v>
      </c>
      <c r="H192" s="67">
        <f t="shared" si="317"/>
        <v>4000</v>
      </c>
      <c r="I192" s="67">
        <v>4000</v>
      </c>
      <c r="J192" s="67">
        <v>5000</v>
      </c>
      <c r="K192" s="67">
        <f t="shared" ref="K192:M192" si="361">K191</f>
        <v>5000</v>
      </c>
      <c r="L192" s="67">
        <f t="shared" si="361"/>
        <v>5000</v>
      </c>
      <c r="M192" s="67">
        <f t="shared" si="361"/>
        <v>5000</v>
      </c>
      <c r="N192" s="74">
        <v>5000</v>
      </c>
      <c r="O192" s="67">
        <v>5000</v>
      </c>
      <c r="P192" s="74">
        <v>4000</v>
      </c>
      <c r="Q192" s="74">
        <v>4000</v>
      </c>
      <c r="R192" s="70">
        <v>5000</v>
      </c>
      <c r="S192" s="70">
        <v>5000</v>
      </c>
      <c r="T192" s="70">
        <v>5000</v>
      </c>
      <c r="U192" s="78">
        <v>5000</v>
      </c>
      <c r="V192" s="87">
        <v>5000</v>
      </c>
      <c r="W192" s="87">
        <v>5000</v>
      </c>
      <c r="X192" s="87">
        <v>5000</v>
      </c>
      <c r="Y192" s="87">
        <v>5000</v>
      </c>
      <c r="Z192" s="87">
        <v>5000</v>
      </c>
      <c r="AA192" s="87">
        <v>5000</v>
      </c>
      <c r="AB192" s="87"/>
      <c r="AC192" s="29">
        <f t="shared" ca="1" si="176"/>
        <v>10000000</v>
      </c>
    </row>
    <row r="193" spans="1:29" x14ac:dyDescent="0.25">
      <c r="A193" s="43">
        <f t="shared" si="274"/>
        <v>45329</v>
      </c>
      <c r="B193" s="32"/>
      <c r="C193" s="21">
        <f t="shared" si="317"/>
        <v>10000</v>
      </c>
      <c r="D193" s="67">
        <f t="shared" ref="D193:E193" si="362">D192</f>
        <v>10000</v>
      </c>
      <c r="E193" s="74">
        <f t="shared" si="362"/>
        <v>10000</v>
      </c>
      <c r="F193" s="67">
        <f t="shared" ref="F193" si="363">F192</f>
        <v>4000</v>
      </c>
      <c r="G193" s="67">
        <f t="shared" si="351"/>
        <v>5000</v>
      </c>
      <c r="H193" s="67">
        <f t="shared" si="317"/>
        <v>4000</v>
      </c>
      <c r="I193" s="67">
        <v>4000</v>
      </c>
      <c r="J193" s="67">
        <v>5000</v>
      </c>
      <c r="K193" s="67">
        <f t="shared" ref="K193:M193" si="364">K192</f>
        <v>5000</v>
      </c>
      <c r="L193" s="67">
        <f t="shared" si="364"/>
        <v>5000</v>
      </c>
      <c r="M193" s="67">
        <f t="shared" si="364"/>
        <v>5000</v>
      </c>
      <c r="N193" s="74">
        <v>5000</v>
      </c>
      <c r="O193" s="67">
        <v>5000</v>
      </c>
      <c r="P193" s="74">
        <v>4000</v>
      </c>
      <c r="Q193" s="74">
        <v>4000</v>
      </c>
      <c r="R193" s="70">
        <v>5000</v>
      </c>
      <c r="S193" s="70">
        <v>5000</v>
      </c>
      <c r="T193" s="70">
        <v>5000</v>
      </c>
      <c r="U193" s="78">
        <v>5000</v>
      </c>
      <c r="V193" s="87">
        <v>5000</v>
      </c>
      <c r="W193" s="87">
        <v>5000</v>
      </c>
      <c r="X193" s="87">
        <v>5000</v>
      </c>
      <c r="Y193" s="87">
        <v>5000</v>
      </c>
      <c r="Z193" s="87">
        <v>5000</v>
      </c>
      <c r="AA193" s="87">
        <v>5000</v>
      </c>
      <c r="AB193" s="87"/>
      <c r="AC193" s="29">
        <f t="shared" ca="1" si="176"/>
        <v>10000000</v>
      </c>
    </row>
    <row r="194" spans="1:29" x14ac:dyDescent="0.25">
      <c r="A194" s="43">
        <f t="shared" si="274"/>
        <v>45330</v>
      </c>
      <c r="B194" s="32"/>
      <c r="C194" s="21">
        <f t="shared" ref="C194:H209" si="365">C193</f>
        <v>10000</v>
      </c>
      <c r="D194" s="67">
        <f t="shared" ref="D194:E194" si="366">D193</f>
        <v>10000</v>
      </c>
      <c r="E194" s="74">
        <f t="shared" si="366"/>
        <v>10000</v>
      </c>
      <c r="F194" s="67">
        <f t="shared" ref="F194" si="367">F193</f>
        <v>4000</v>
      </c>
      <c r="G194" s="67">
        <f t="shared" si="351"/>
        <v>5000</v>
      </c>
      <c r="H194" s="67">
        <f t="shared" si="365"/>
        <v>4000</v>
      </c>
      <c r="I194" s="67">
        <v>4000</v>
      </c>
      <c r="J194" s="67">
        <v>5000</v>
      </c>
      <c r="K194" s="67">
        <f t="shared" ref="K194:M194" si="368">K193</f>
        <v>5000</v>
      </c>
      <c r="L194" s="67">
        <f t="shared" si="368"/>
        <v>5000</v>
      </c>
      <c r="M194" s="67">
        <f t="shared" si="368"/>
        <v>5000</v>
      </c>
      <c r="N194" s="74">
        <v>5000</v>
      </c>
      <c r="O194" s="67">
        <v>5000</v>
      </c>
      <c r="P194" s="74">
        <v>4000</v>
      </c>
      <c r="Q194" s="74">
        <v>4000</v>
      </c>
      <c r="R194" s="70">
        <v>5000</v>
      </c>
      <c r="S194" s="70">
        <v>5000</v>
      </c>
      <c r="T194" s="70">
        <v>5000</v>
      </c>
      <c r="U194" s="78">
        <v>5000</v>
      </c>
      <c r="V194" s="87">
        <v>5000</v>
      </c>
      <c r="W194" s="87">
        <v>5000</v>
      </c>
      <c r="X194" s="87">
        <v>5000</v>
      </c>
      <c r="Y194" s="87">
        <v>5000</v>
      </c>
      <c r="Z194" s="87">
        <v>5000</v>
      </c>
      <c r="AA194" s="87">
        <v>5000</v>
      </c>
      <c r="AB194" s="87"/>
      <c r="AC194" s="29">
        <f t="shared" ca="1" si="176"/>
        <v>10000000</v>
      </c>
    </row>
    <row r="195" spans="1:29" x14ac:dyDescent="0.25">
      <c r="A195" s="43">
        <f t="shared" si="274"/>
        <v>45331</v>
      </c>
      <c r="B195" s="32"/>
      <c r="C195" s="21">
        <f t="shared" si="365"/>
        <v>10000</v>
      </c>
      <c r="D195" s="67">
        <f t="shared" ref="D195:E195" si="369">D194</f>
        <v>10000</v>
      </c>
      <c r="E195" s="74">
        <f t="shared" si="369"/>
        <v>10000</v>
      </c>
      <c r="F195" s="67">
        <f t="shared" ref="F195" si="370">F194</f>
        <v>4000</v>
      </c>
      <c r="G195" s="67">
        <f t="shared" si="351"/>
        <v>5000</v>
      </c>
      <c r="H195" s="67">
        <f t="shared" si="365"/>
        <v>4000</v>
      </c>
      <c r="I195" s="67">
        <v>4000</v>
      </c>
      <c r="J195" s="67">
        <v>5000</v>
      </c>
      <c r="K195" s="67">
        <f t="shared" ref="K195:M195" si="371">K194</f>
        <v>5000</v>
      </c>
      <c r="L195" s="67">
        <f t="shared" si="371"/>
        <v>5000</v>
      </c>
      <c r="M195" s="67">
        <f t="shared" si="371"/>
        <v>5000</v>
      </c>
      <c r="N195" s="74">
        <v>5000</v>
      </c>
      <c r="O195" s="67">
        <v>5000</v>
      </c>
      <c r="P195" s="74">
        <v>4000</v>
      </c>
      <c r="Q195" s="74">
        <v>4000</v>
      </c>
      <c r="R195" s="70">
        <v>5000</v>
      </c>
      <c r="S195" s="70">
        <v>5000</v>
      </c>
      <c r="T195" s="70">
        <v>5000</v>
      </c>
      <c r="U195" s="78">
        <v>5000</v>
      </c>
      <c r="V195" s="87">
        <v>5000</v>
      </c>
      <c r="W195" s="87">
        <v>5000</v>
      </c>
      <c r="X195" s="87">
        <v>5000</v>
      </c>
      <c r="Y195" s="87">
        <v>5000</v>
      </c>
      <c r="Z195" s="87">
        <v>5000</v>
      </c>
      <c r="AA195" s="87">
        <v>5000</v>
      </c>
      <c r="AB195" s="87"/>
      <c r="AC195" s="29">
        <f t="shared" ref="AC195:AC215" ca="1" si="372">IF(TODAY()&gt;A195,0,10000000)</f>
        <v>10000000</v>
      </c>
    </row>
    <row r="196" spans="1:29" x14ac:dyDescent="0.25">
      <c r="A196" s="43">
        <f t="shared" si="274"/>
        <v>45332</v>
      </c>
      <c r="B196" s="32"/>
      <c r="C196" s="21">
        <f t="shared" si="365"/>
        <v>10000</v>
      </c>
      <c r="D196" s="67">
        <f t="shared" ref="D196:E196" si="373">D195</f>
        <v>10000</v>
      </c>
      <c r="E196" s="74">
        <f t="shared" si="373"/>
        <v>10000</v>
      </c>
      <c r="F196" s="67">
        <f t="shared" ref="F196" si="374">F195</f>
        <v>4000</v>
      </c>
      <c r="G196" s="67">
        <f t="shared" si="351"/>
        <v>5000</v>
      </c>
      <c r="H196" s="67">
        <f t="shared" si="365"/>
        <v>4000</v>
      </c>
      <c r="I196" s="67">
        <v>4000</v>
      </c>
      <c r="J196" s="67">
        <v>5000</v>
      </c>
      <c r="K196" s="67">
        <f t="shared" ref="K196:M196" si="375">K195</f>
        <v>5000</v>
      </c>
      <c r="L196" s="67">
        <f t="shared" si="375"/>
        <v>5000</v>
      </c>
      <c r="M196" s="67">
        <f t="shared" si="375"/>
        <v>5000</v>
      </c>
      <c r="N196" s="74">
        <v>5000</v>
      </c>
      <c r="O196" s="67">
        <v>5000</v>
      </c>
      <c r="P196" s="74">
        <v>4000</v>
      </c>
      <c r="Q196" s="74">
        <v>4000</v>
      </c>
      <c r="R196" s="70">
        <v>5000</v>
      </c>
      <c r="S196" s="70">
        <v>5000</v>
      </c>
      <c r="T196" s="70">
        <v>5000</v>
      </c>
      <c r="U196" s="78">
        <v>5000</v>
      </c>
      <c r="V196" s="87">
        <v>5000</v>
      </c>
      <c r="W196" s="87">
        <v>5000</v>
      </c>
      <c r="X196" s="87">
        <v>5000</v>
      </c>
      <c r="Y196" s="87">
        <v>5000</v>
      </c>
      <c r="Z196" s="87">
        <v>5000</v>
      </c>
      <c r="AA196" s="87">
        <v>5000</v>
      </c>
      <c r="AB196" s="87"/>
      <c r="AC196" s="29">
        <f t="shared" ca="1" si="372"/>
        <v>10000000</v>
      </c>
    </row>
    <row r="197" spans="1:29" x14ac:dyDescent="0.25">
      <c r="A197" s="43">
        <f t="shared" si="274"/>
        <v>45333</v>
      </c>
      <c r="B197" s="32"/>
      <c r="C197" s="21">
        <f t="shared" si="365"/>
        <v>10000</v>
      </c>
      <c r="D197" s="67">
        <f t="shared" ref="D197:E197" si="376">D196</f>
        <v>10000</v>
      </c>
      <c r="E197" s="74">
        <f t="shared" si="376"/>
        <v>10000</v>
      </c>
      <c r="F197" s="67">
        <f t="shared" ref="F197" si="377">F196</f>
        <v>4000</v>
      </c>
      <c r="G197" s="67">
        <f t="shared" si="351"/>
        <v>5000</v>
      </c>
      <c r="H197" s="67">
        <f t="shared" si="365"/>
        <v>4000</v>
      </c>
      <c r="I197" s="67">
        <v>4000</v>
      </c>
      <c r="J197" s="67">
        <v>5000</v>
      </c>
      <c r="K197" s="67">
        <f t="shared" ref="K197:M197" si="378">K196</f>
        <v>5000</v>
      </c>
      <c r="L197" s="67">
        <f t="shared" si="378"/>
        <v>5000</v>
      </c>
      <c r="M197" s="67">
        <f t="shared" si="378"/>
        <v>5000</v>
      </c>
      <c r="N197" s="74">
        <v>5000</v>
      </c>
      <c r="O197" s="67">
        <v>5000</v>
      </c>
      <c r="P197" s="74">
        <v>4000</v>
      </c>
      <c r="Q197" s="74">
        <v>4000</v>
      </c>
      <c r="R197" s="70">
        <v>5000</v>
      </c>
      <c r="S197" s="70">
        <v>5000</v>
      </c>
      <c r="T197" s="70">
        <v>5000</v>
      </c>
      <c r="U197" s="78">
        <v>5000</v>
      </c>
      <c r="V197" s="87">
        <v>5000</v>
      </c>
      <c r="W197" s="87">
        <v>5000</v>
      </c>
      <c r="X197" s="87">
        <v>5000</v>
      </c>
      <c r="Y197" s="87">
        <v>5000</v>
      </c>
      <c r="Z197" s="87">
        <v>5000</v>
      </c>
      <c r="AA197" s="87">
        <v>5000</v>
      </c>
      <c r="AB197" s="87"/>
      <c r="AC197" s="29">
        <f t="shared" ca="1" si="372"/>
        <v>10000000</v>
      </c>
    </row>
    <row r="198" spans="1:29" x14ac:dyDescent="0.25">
      <c r="A198" s="43">
        <f t="shared" si="274"/>
        <v>45334</v>
      </c>
      <c r="B198" s="32"/>
      <c r="C198" s="21">
        <f t="shared" si="365"/>
        <v>10000</v>
      </c>
      <c r="D198" s="67">
        <f t="shared" ref="D198:E198" si="379">D197</f>
        <v>10000</v>
      </c>
      <c r="E198" s="74">
        <f t="shared" si="379"/>
        <v>10000</v>
      </c>
      <c r="F198" s="67">
        <f t="shared" ref="F198" si="380">F197</f>
        <v>4000</v>
      </c>
      <c r="G198" s="67">
        <f t="shared" si="351"/>
        <v>5000</v>
      </c>
      <c r="H198" s="67">
        <f t="shared" si="365"/>
        <v>4000</v>
      </c>
      <c r="I198" s="67">
        <v>4000</v>
      </c>
      <c r="J198" s="67">
        <v>5000</v>
      </c>
      <c r="K198" s="67">
        <f t="shared" ref="K198:M198" si="381">K197</f>
        <v>5000</v>
      </c>
      <c r="L198" s="67">
        <f t="shared" si="381"/>
        <v>5000</v>
      </c>
      <c r="M198" s="67">
        <f t="shared" si="381"/>
        <v>5000</v>
      </c>
      <c r="N198" s="74">
        <v>5000</v>
      </c>
      <c r="O198" s="67">
        <v>5000</v>
      </c>
      <c r="P198" s="74">
        <v>4000</v>
      </c>
      <c r="Q198" s="74">
        <v>4000</v>
      </c>
      <c r="R198" s="70">
        <v>5000</v>
      </c>
      <c r="S198" s="70">
        <v>5000</v>
      </c>
      <c r="T198" s="70">
        <v>5000</v>
      </c>
      <c r="U198" s="78">
        <v>5000</v>
      </c>
      <c r="V198" s="87">
        <v>5000</v>
      </c>
      <c r="W198" s="87">
        <v>5000</v>
      </c>
      <c r="X198" s="87">
        <v>5000</v>
      </c>
      <c r="Y198" s="87">
        <v>5000</v>
      </c>
      <c r="Z198" s="87">
        <v>5000</v>
      </c>
      <c r="AA198" s="87">
        <v>5000</v>
      </c>
      <c r="AB198" s="87"/>
      <c r="AC198" s="29">
        <f t="shared" ca="1" si="372"/>
        <v>10000000</v>
      </c>
    </row>
    <row r="199" spans="1:29" x14ac:dyDescent="0.25">
      <c r="A199" s="43">
        <f t="shared" si="274"/>
        <v>45335</v>
      </c>
      <c r="B199" s="32"/>
      <c r="C199" s="21">
        <f t="shared" si="365"/>
        <v>10000</v>
      </c>
      <c r="D199" s="67">
        <f t="shared" ref="D199:E199" si="382">D198</f>
        <v>10000</v>
      </c>
      <c r="E199" s="74">
        <f t="shared" si="382"/>
        <v>10000</v>
      </c>
      <c r="F199" s="67">
        <f t="shared" ref="F199" si="383">F198</f>
        <v>4000</v>
      </c>
      <c r="G199" s="67">
        <f t="shared" si="351"/>
        <v>5000</v>
      </c>
      <c r="H199" s="67">
        <f t="shared" si="365"/>
        <v>4000</v>
      </c>
      <c r="I199" s="67">
        <v>4000</v>
      </c>
      <c r="J199" s="67">
        <v>5000</v>
      </c>
      <c r="K199" s="67">
        <f t="shared" ref="K199:M199" si="384">K198</f>
        <v>5000</v>
      </c>
      <c r="L199" s="67">
        <f t="shared" si="384"/>
        <v>5000</v>
      </c>
      <c r="M199" s="67">
        <f t="shared" si="384"/>
        <v>5000</v>
      </c>
      <c r="N199" s="74">
        <v>5000</v>
      </c>
      <c r="O199" s="67">
        <v>5000</v>
      </c>
      <c r="P199" s="74">
        <v>4000</v>
      </c>
      <c r="Q199" s="74">
        <v>4000</v>
      </c>
      <c r="R199" s="70">
        <v>5000</v>
      </c>
      <c r="S199" s="70">
        <v>5000</v>
      </c>
      <c r="T199" s="70">
        <v>5000</v>
      </c>
      <c r="U199" s="78">
        <v>5000</v>
      </c>
      <c r="V199" s="87">
        <v>5000</v>
      </c>
      <c r="W199" s="87">
        <v>5000</v>
      </c>
      <c r="X199" s="87">
        <v>5000</v>
      </c>
      <c r="Y199" s="87">
        <v>5000</v>
      </c>
      <c r="Z199" s="87">
        <v>5000</v>
      </c>
      <c r="AA199" s="87">
        <v>5000</v>
      </c>
      <c r="AB199" s="87"/>
      <c r="AC199" s="29">
        <f t="shared" ca="1" si="372"/>
        <v>10000000</v>
      </c>
    </row>
    <row r="200" spans="1:29" x14ac:dyDescent="0.25">
      <c r="A200" s="43">
        <f t="shared" si="274"/>
        <v>45336</v>
      </c>
      <c r="B200" s="32"/>
      <c r="C200" s="21">
        <f t="shared" si="365"/>
        <v>10000</v>
      </c>
      <c r="D200" s="67">
        <f t="shared" ref="D200:E200" si="385">D199</f>
        <v>10000</v>
      </c>
      <c r="E200" s="74">
        <f t="shared" si="385"/>
        <v>10000</v>
      </c>
      <c r="F200" s="67">
        <f t="shared" ref="F200" si="386">F199</f>
        <v>4000</v>
      </c>
      <c r="G200" s="67">
        <f t="shared" si="351"/>
        <v>5000</v>
      </c>
      <c r="H200" s="67">
        <f t="shared" si="365"/>
        <v>4000</v>
      </c>
      <c r="I200" s="67">
        <v>4000</v>
      </c>
      <c r="J200" s="67">
        <v>5000</v>
      </c>
      <c r="K200" s="67">
        <f t="shared" ref="K200:M200" si="387">K199</f>
        <v>5000</v>
      </c>
      <c r="L200" s="67">
        <f t="shared" si="387"/>
        <v>5000</v>
      </c>
      <c r="M200" s="67">
        <f t="shared" si="387"/>
        <v>5000</v>
      </c>
      <c r="N200" s="74">
        <v>5000</v>
      </c>
      <c r="O200" s="67">
        <v>5000</v>
      </c>
      <c r="P200" s="74">
        <v>4000</v>
      </c>
      <c r="Q200" s="74">
        <v>4000</v>
      </c>
      <c r="R200" s="70">
        <v>5000</v>
      </c>
      <c r="S200" s="70">
        <v>5000</v>
      </c>
      <c r="T200" s="70">
        <v>5000</v>
      </c>
      <c r="U200" s="78">
        <v>5000</v>
      </c>
      <c r="V200" s="87">
        <v>5000</v>
      </c>
      <c r="W200" s="87">
        <v>5000</v>
      </c>
      <c r="X200" s="87">
        <v>5000</v>
      </c>
      <c r="Y200" s="87">
        <v>5000</v>
      </c>
      <c r="Z200" s="87">
        <v>5000</v>
      </c>
      <c r="AA200" s="87">
        <v>5000</v>
      </c>
      <c r="AB200" s="87"/>
      <c r="AC200" s="29">
        <f t="shared" ca="1" si="372"/>
        <v>10000000</v>
      </c>
    </row>
    <row r="201" spans="1:29" x14ac:dyDescent="0.25">
      <c r="A201" s="43">
        <f t="shared" si="274"/>
        <v>45337</v>
      </c>
      <c r="B201" s="32"/>
      <c r="C201" s="21">
        <f t="shared" si="365"/>
        <v>10000</v>
      </c>
      <c r="D201" s="67">
        <f t="shared" ref="D201:E201" si="388">D200</f>
        <v>10000</v>
      </c>
      <c r="E201" s="74">
        <f t="shared" si="388"/>
        <v>10000</v>
      </c>
      <c r="F201" s="67">
        <f t="shared" ref="F201" si="389">F200</f>
        <v>4000</v>
      </c>
      <c r="G201" s="67">
        <f t="shared" si="351"/>
        <v>5000</v>
      </c>
      <c r="H201" s="67">
        <f t="shared" si="365"/>
        <v>4000</v>
      </c>
      <c r="I201" s="67">
        <v>4000</v>
      </c>
      <c r="J201" s="67">
        <v>5000</v>
      </c>
      <c r="K201" s="67">
        <f t="shared" ref="K201:M201" si="390">K200</f>
        <v>5000</v>
      </c>
      <c r="L201" s="67">
        <f t="shared" si="390"/>
        <v>5000</v>
      </c>
      <c r="M201" s="67">
        <f t="shared" si="390"/>
        <v>5000</v>
      </c>
      <c r="N201" s="74">
        <v>5000</v>
      </c>
      <c r="O201" s="67">
        <v>5000</v>
      </c>
      <c r="P201" s="74">
        <v>4000</v>
      </c>
      <c r="Q201" s="74">
        <v>4000</v>
      </c>
      <c r="R201" s="70">
        <v>5000</v>
      </c>
      <c r="S201" s="70">
        <v>5000</v>
      </c>
      <c r="T201" s="70">
        <v>5000</v>
      </c>
      <c r="U201" s="78">
        <v>5000</v>
      </c>
      <c r="V201" s="87">
        <v>5000</v>
      </c>
      <c r="W201" s="87">
        <v>5000</v>
      </c>
      <c r="X201" s="87">
        <v>5000</v>
      </c>
      <c r="Y201" s="87">
        <v>5000</v>
      </c>
      <c r="Z201" s="87">
        <v>5000</v>
      </c>
      <c r="AA201" s="87">
        <v>5000</v>
      </c>
      <c r="AB201" s="87"/>
      <c r="AC201" s="29">
        <f t="shared" ca="1" si="372"/>
        <v>10000000</v>
      </c>
    </row>
    <row r="202" spans="1:29" x14ac:dyDescent="0.25">
      <c r="A202" s="43">
        <f t="shared" si="274"/>
        <v>45338</v>
      </c>
      <c r="B202" s="32"/>
      <c r="C202" s="21">
        <f t="shared" si="365"/>
        <v>10000</v>
      </c>
      <c r="D202" s="67">
        <f t="shared" ref="D202:E202" si="391">D201</f>
        <v>10000</v>
      </c>
      <c r="E202" s="74">
        <f t="shared" si="391"/>
        <v>10000</v>
      </c>
      <c r="F202" s="67">
        <f t="shared" ref="F202" si="392">F201</f>
        <v>4000</v>
      </c>
      <c r="G202" s="67">
        <f t="shared" si="351"/>
        <v>5000</v>
      </c>
      <c r="H202" s="67">
        <f t="shared" si="365"/>
        <v>4000</v>
      </c>
      <c r="I202" s="67">
        <v>4000</v>
      </c>
      <c r="J202" s="67">
        <v>5000</v>
      </c>
      <c r="K202" s="67">
        <f t="shared" ref="K202:M202" si="393">K201</f>
        <v>5000</v>
      </c>
      <c r="L202" s="67">
        <f t="shared" si="393"/>
        <v>5000</v>
      </c>
      <c r="M202" s="67">
        <f t="shared" si="393"/>
        <v>5000</v>
      </c>
      <c r="N202" s="74">
        <v>5000</v>
      </c>
      <c r="O202" s="67">
        <v>5000</v>
      </c>
      <c r="P202" s="74">
        <v>4000</v>
      </c>
      <c r="Q202" s="74">
        <v>4000</v>
      </c>
      <c r="R202" s="70">
        <v>5000</v>
      </c>
      <c r="S202" s="70">
        <v>5000</v>
      </c>
      <c r="T202" s="70">
        <v>5000</v>
      </c>
      <c r="U202" s="78">
        <v>5000</v>
      </c>
      <c r="V202" s="87">
        <v>5000</v>
      </c>
      <c r="W202" s="87">
        <v>5000</v>
      </c>
      <c r="X202" s="87">
        <v>5000</v>
      </c>
      <c r="Y202" s="87">
        <v>5000</v>
      </c>
      <c r="Z202" s="87">
        <v>5000</v>
      </c>
      <c r="AA202" s="87">
        <v>5000</v>
      </c>
      <c r="AB202" s="87"/>
      <c r="AC202" s="29">
        <f t="shared" ca="1" si="372"/>
        <v>10000000</v>
      </c>
    </row>
    <row r="203" spans="1:29" x14ac:dyDescent="0.25">
      <c r="A203" s="43">
        <f t="shared" si="274"/>
        <v>45339</v>
      </c>
      <c r="B203" s="32"/>
      <c r="C203" s="21">
        <f t="shared" si="365"/>
        <v>10000</v>
      </c>
      <c r="D203" s="67">
        <f t="shared" ref="D203:E203" si="394">D202</f>
        <v>10000</v>
      </c>
      <c r="E203" s="74">
        <f t="shared" si="394"/>
        <v>10000</v>
      </c>
      <c r="F203" s="67">
        <f t="shared" ref="F203" si="395">F202</f>
        <v>4000</v>
      </c>
      <c r="G203" s="67">
        <f t="shared" si="351"/>
        <v>5000</v>
      </c>
      <c r="H203" s="67">
        <f t="shared" si="365"/>
        <v>4000</v>
      </c>
      <c r="I203" s="67">
        <v>4000</v>
      </c>
      <c r="J203" s="67">
        <v>5000</v>
      </c>
      <c r="K203" s="67">
        <f t="shared" ref="K203:M203" si="396">K202</f>
        <v>5000</v>
      </c>
      <c r="L203" s="67">
        <f t="shared" si="396"/>
        <v>5000</v>
      </c>
      <c r="M203" s="67">
        <f t="shared" si="396"/>
        <v>5000</v>
      </c>
      <c r="N203" s="74">
        <v>5000</v>
      </c>
      <c r="O203" s="67">
        <v>5000</v>
      </c>
      <c r="P203" s="74">
        <v>4000</v>
      </c>
      <c r="Q203" s="74">
        <v>4000</v>
      </c>
      <c r="R203" s="70">
        <v>5000</v>
      </c>
      <c r="S203" s="70">
        <v>5000</v>
      </c>
      <c r="T203" s="70">
        <v>5000</v>
      </c>
      <c r="U203" s="78">
        <v>5000</v>
      </c>
      <c r="V203" s="87">
        <v>5000</v>
      </c>
      <c r="W203" s="87">
        <v>5000</v>
      </c>
      <c r="X203" s="87">
        <v>5000</v>
      </c>
      <c r="Y203" s="87">
        <v>5000</v>
      </c>
      <c r="Z203" s="87">
        <v>5000</v>
      </c>
      <c r="AA203" s="87">
        <v>5000</v>
      </c>
      <c r="AB203" s="87"/>
      <c r="AC203" s="29">
        <f t="shared" ca="1" si="372"/>
        <v>10000000</v>
      </c>
    </row>
    <row r="204" spans="1:29" x14ac:dyDescent="0.25">
      <c r="A204" s="43">
        <f t="shared" si="274"/>
        <v>45340</v>
      </c>
      <c r="B204" s="32"/>
      <c r="C204" s="21">
        <f t="shared" si="365"/>
        <v>10000</v>
      </c>
      <c r="D204" s="67">
        <f t="shared" ref="D204:E204" si="397">D203</f>
        <v>10000</v>
      </c>
      <c r="E204" s="74">
        <f t="shared" si="397"/>
        <v>10000</v>
      </c>
      <c r="F204" s="67">
        <f t="shared" ref="F204" si="398">F203</f>
        <v>4000</v>
      </c>
      <c r="G204" s="67">
        <f t="shared" si="351"/>
        <v>5000</v>
      </c>
      <c r="H204" s="67">
        <f t="shared" si="365"/>
        <v>4000</v>
      </c>
      <c r="I204" s="67">
        <v>4000</v>
      </c>
      <c r="J204" s="67">
        <v>5000</v>
      </c>
      <c r="K204" s="67">
        <f t="shared" ref="K204:M204" si="399">K203</f>
        <v>5000</v>
      </c>
      <c r="L204" s="67">
        <f t="shared" si="399"/>
        <v>5000</v>
      </c>
      <c r="M204" s="67">
        <f t="shared" si="399"/>
        <v>5000</v>
      </c>
      <c r="N204" s="74">
        <v>5000</v>
      </c>
      <c r="O204" s="67">
        <v>5000</v>
      </c>
      <c r="P204" s="74">
        <v>4000</v>
      </c>
      <c r="Q204" s="74">
        <v>4000</v>
      </c>
      <c r="R204" s="70">
        <v>5000</v>
      </c>
      <c r="S204" s="70">
        <v>5000</v>
      </c>
      <c r="T204" s="70">
        <v>5000</v>
      </c>
      <c r="U204" s="78">
        <v>5000</v>
      </c>
      <c r="V204" s="87">
        <v>5000</v>
      </c>
      <c r="W204" s="87">
        <v>5000</v>
      </c>
      <c r="X204" s="87">
        <v>5000</v>
      </c>
      <c r="Y204" s="87">
        <v>5000</v>
      </c>
      <c r="Z204" s="87">
        <v>5000</v>
      </c>
      <c r="AA204" s="87">
        <v>5000</v>
      </c>
      <c r="AB204" s="87"/>
      <c r="AC204" s="29">
        <f t="shared" ca="1" si="372"/>
        <v>10000000</v>
      </c>
    </row>
    <row r="205" spans="1:29" x14ac:dyDescent="0.25">
      <c r="A205" s="43">
        <f t="shared" si="274"/>
        <v>45341</v>
      </c>
      <c r="B205" s="32"/>
      <c r="C205" s="21">
        <f t="shared" si="365"/>
        <v>10000</v>
      </c>
      <c r="D205" s="67">
        <f t="shared" ref="D205:E205" si="400">D204</f>
        <v>10000</v>
      </c>
      <c r="E205" s="74">
        <f t="shared" si="400"/>
        <v>10000</v>
      </c>
      <c r="F205" s="67">
        <f t="shared" ref="F205" si="401">F204</f>
        <v>4000</v>
      </c>
      <c r="G205" s="67">
        <f t="shared" si="351"/>
        <v>5000</v>
      </c>
      <c r="H205" s="67">
        <f t="shared" si="365"/>
        <v>4000</v>
      </c>
      <c r="I205" s="67">
        <v>4000</v>
      </c>
      <c r="J205" s="67">
        <v>5000</v>
      </c>
      <c r="K205" s="67">
        <f t="shared" ref="K205:M205" si="402">K204</f>
        <v>5000</v>
      </c>
      <c r="L205" s="67">
        <f t="shared" si="402"/>
        <v>5000</v>
      </c>
      <c r="M205" s="67">
        <f t="shared" si="402"/>
        <v>5000</v>
      </c>
      <c r="N205" s="74">
        <v>5000</v>
      </c>
      <c r="O205" s="67">
        <v>5000</v>
      </c>
      <c r="P205" s="74">
        <v>4000</v>
      </c>
      <c r="Q205" s="74">
        <v>4000</v>
      </c>
      <c r="R205" s="70">
        <v>5000</v>
      </c>
      <c r="S205" s="70">
        <v>5000</v>
      </c>
      <c r="T205" s="70">
        <v>5000</v>
      </c>
      <c r="U205" s="78">
        <v>5000</v>
      </c>
      <c r="V205" s="87">
        <v>5000</v>
      </c>
      <c r="W205" s="87">
        <v>5000</v>
      </c>
      <c r="X205" s="87">
        <v>5000</v>
      </c>
      <c r="Y205" s="87">
        <v>5000</v>
      </c>
      <c r="Z205" s="87">
        <v>5000</v>
      </c>
      <c r="AA205" s="87">
        <v>5000</v>
      </c>
      <c r="AB205" s="87"/>
      <c r="AC205" s="29">
        <f t="shared" ca="1" si="372"/>
        <v>10000000</v>
      </c>
    </row>
    <row r="206" spans="1:29" x14ac:dyDescent="0.25">
      <c r="A206" s="43">
        <f t="shared" si="274"/>
        <v>45342</v>
      </c>
      <c r="B206" s="32"/>
      <c r="C206" s="21">
        <f t="shared" si="365"/>
        <v>10000</v>
      </c>
      <c r="D206" s="67">
        <f t="shared" ref="D206:E206" si="403">D205</f>
        <v>10000</v>
      </c>
      <c r="E206" s="74">
        <f t="shared" si="403"/>
        <v>10000</v>
      </c>
      <c r="F206" s="67">
        <f t="shared" ref="F206" si="404">F205</f>
        <v>4000</v>
      </c>
      <c r="G206" s="67">
        <f t="shared" si="351"/>
        <v>5000</v>
      </c>
      <c r="H206" s="67">
        <f t="shared" si="365"/>
        <v>4000</v>
      </c>
      <c r="I206" s="67">
        <v>4000</v>
      </c>
      <c r="J206" s="67">
        <v>5000</v>
      </c>
      <c r="K206" s="67">
        <f t="shared" ref="K206:M206" si="405">K205</f>
        <v>5000</v>
      </c>
      <c r="L206" s="67">
        <f t="shared" si="405"/>
        <v>5000</v>
      </c>
      <c r="M206" s="67">
        <f t="shared" si="405"/>
        <v>5000</v>
      </c>
      <c r="N206" s="74">
        <v>5000</v>
      </c>
      <c r="O206" s="67">
        <v>5000</v>
      </c>
      <c r="P206" s="74">
        <v>4000</v>
      </c>
      <c r="Q206" s="74">
        <v>4000</v>
      </c>
      <c r="R206" s="70">
        <v>5000</v>
      </c>
      <c r="S206" s="70">
        <v>5000</v>
      </c>
      <c r="T206" s="70">
        <v>5000</v>
      </c>
      <c r="U206" s="78">
        <v>5000</v>
      </c>
      <c r="V206" s="87">
        <v>5000</v>
      </c>
      <c r="W206" s="87">
        <v>5000</v>
      </c>
      <c r="X206" s="87">
        <v>5000</v>
      </c>
      <c r="Y206" s="87">
        <v>5000</v>
      </c>
      <c r="Z206" s="87">
        <v>5000</v>
      </c>
      <c r="AA206" s="87">
        <v>5000</v>
      </c>
      <c r="AB206" s="87"/>
      <c r="AC206" s="29">
        <f t="shared" ca="1" si="372"/>
        <v>10000000</v>
      </c>
    </row>
    <row r="207" spans="1:29" x14ac:dyDescent="0.25">
      <c r="A207" s="43">
        <f t="shared" si="274"/>
        <v>45343</v>
      </c>
      <c r="B207" s="32"/>
      <c r="C207" s="21">
        <f t="shared" si="365"/>
        <v>10000</v>
      </c>
      <c r="D207" s="67">
        <f t="shared" ref="D207:E207" si="406">D206</f>
        <v>10000</v>
      </c>
      <c r="E207" s="74">
        <f t="shared" si="406"/>
        <v>10000</v>
      </c>
      <c r="F207" s="67">
        <f t="shared" ref="F207" si="407">F206</f>
        <v>4000</v>
      </c>
      <c r="G207" s="67">
        <f t="shared" si="351"/>
        <v>5000</v>
      </c>
      <c r="H207" s="67">
        <f t="shared" si="365"/>
        <v>4000</v>
      </c>
      <c r="I207" s="67">
        <v>4000</v>
      </c>
      <c r="J207" s="67">
        <v>5000</v>
      </c>
      <c r="K207" s="67">
        <f t="shared" ref="K207:M207" si="408">K206</f>
        <v>5000</v>
      </c>
      <c r="L207" s="67">
        <f t="shared" si="408"/>
        <v>5000</v>
      </c>
      <c r="M207" s="67">
        <f t="shared" si="408"/>
        <v>5000</v>
      </c>
      <c r="N207" s="74">
        <v>5000</v>
      </c>
      <c r="O207" s="67">
        <v>5000</v>
      </c>
      <c r="P207" s="74">
        <v>4000</v>
      </c>
      <c r="Q207" s="74">
        <v>4000</v>
      </c>
      <c r="R207" s="70">
        <v>5000</v>
      </c>
      <c r="S207" s="70">
        <v>5000</v>
      </c>
      <c r="T207" s="70">
        <v>5000</v>
      </c>
      <c r="U207" s="78">
        <v>5000</v>
      </c>
      <c r="V207" s="87">
        <v>5000</v>
      </c>
      <c r="W207" s="87">
        <v>5000</v>
      </c>
      <c r="X207" s="87">
        <v>5000</v>
      </c>
      <c r="Y207" s="87">
        <v>5000</v>
      </c>
      <c r="Z207" s="87">
        <v>5000</v>
      </c>
      <c r="AA207" s="87">
        <v>5000</v>
      </c>
      <c r="AB207" s="87"/>
      <c r="AC207" s="29">
        <f t="shared" ca="1" si="372"/>
        <v>10000000</v>
      </c>
    </row>
    <row r="208" spans="1:29" x14ac:dyDescent="0.25">
      <c r="A208" s="43">
        <f t="shared" si="274"/>
        <v>45344</v>
      </c>
      <c r="B208" s="32"/>
      <c r="C208" s="21">
        <f t="shared" si="365"/>
        <v>10000</v>
      </c>
      <c r="D208" s="67">
        <f t="shared" ref="D208:E208" si="409">D207</f>
        <v>10000</v>
      </c>
      <c r="E208" s="74">
        <f t="shared" si="409"/>
        <v>10000</v>
      </c>
      <c r="F208" s="67">
        <f t="shared" ref="F208" si="410">F207</f>
        <v>4000</v>
      </c>
      <c r="G208" s="67">
        <f t="shared" si="351"/>
        <v>5000</v>
      </c>
      <c r="H208" s="67">
        <f t="shared" si="365"/>
        <v>4000</v>
      </c>
      <c r="I208" s="67">
        <v>4000</v>
      </c>
      <c r="J208" s="67">
        <v>5000</v>
      </c>
      <c r="K208" s="67">
        <f t="shared" ref="K208:M208" si="411">K207</f>
        <v>5000</v>
      </c>
      <c r="L208" s="67">
        <f t="shared" si="411"/>
        <v>5000</v>
      </c>
      <c r="M208" s="67">
        <f t="shared" si="411"/>
        <v>5000</v>
      </c>
      <c r="N208" s="74">
        <v>5000</v>
      </c>
      <c r="O208" s="67">
        <v>5000</v>
      </c>
      <c r="P208" s="74">
        <v>4000</v>
      </c>
      <c r="Q208" s="74">
        <v>4000</v>
      </c>
      <c r="R208" s="70">
        <v>5000</v>
      </c>
      <c r="S208" s="70">
        <v>5000</v>
      </c>
      <c r="T208" s="70">
        <v>5000</v>
      </c>
      <c r="U208" s="78">
        <v>5000</v>
      </c>
      <c r="V208" s="87">
        <v>5000</v>
      </c>
      <c r="W208" s="87">
        <v>5000</v>
      </c>
      <c r="X208" s="87">
        <v>5000</v>
      </c>
      <c r="Y208" s="87">
        <v>5000</v>
      </c>
      <c r="Z208" s="87">
        <v>5000</v>
      </c>
      <c r="AA208" s="87">
        <v>5000</v>
      </c>
      <c r="AB208" s="87"/>
      <c r="AC208" s="29">
        <f t="shared" ca="1" si="372"/>
        <v>10000000</v>
      </c>
    </row>
    <row r="209" spans="1:29" x14ac:dyDescent="0.25">
      <c r="A209" s="43">
        <f t="shared" si="274"/>
        <v>45345</v>
      </c>
      <c r="B209" s="32"/>
      <c r="C209" s="21">
        <f t="shared" si="365"/>
        <v>10000</v>
      </c>
      <c r="D209" s="67">
        <f t="shared" ref="D209:E209" si="412">D208</f>
        <v>10000</v>
      </c>
      <c r="E209" s="74">
        <f t="shared" si="412"/>
        <v>10000</v>
      </c>
      <c r="F209" s="67">
        <f t="shared" ref="F209" si="413">F208</f>
        <v>4000</v>
      </c>
      <c r="G209" s="67">
        <f t="shared" si="351"/>
        <v>5000</v>
      </c>
      <c r="H209" s="67">
        <f t="shared" si="365"/>
        <v>4000</v>
      </c>
      <c r="I209" s="67">
        <v>4000</v>
      </c>
      <c r="J209" s="67">
        <v>5000</v>
      </c>
      <c r="K209" s="67">
        <f t="shared" ref="K209:M209" si="414">K208</f>
        <v>5000</v>
      </c>
      <c r="L209" s="67">
        <f t="shared" si="414"/>
        <v>5000</v>
      </c>
      <c r="M209" s="67">
        <f t="shared" si="414"/>
        <v>5000</v>
      </c>
      <c r="N209" s="74">
        <v>5000</v>
      </c>
      <c r="O209" s="67">
        <v>5000</v>
      </c>
      <c r="P209" s="74">
        <v>4000</v>
      </c>
      <c r="Q209" s="74">
        <v>4000</v>
      </c>
      <c r="R209" s="70">
        <v>5000</v>
      </c>
      <c r="S209" s="70">
        <v>5000</v>
      </c>
      <c r="T209" s="70">
        <v>5000</v>
      </c>
      <c r="U209" s="78">
        <v>5000</v>
      </c>
      <c r="V209" s="87">
        <v>5000</v>
      </c>
      <c r="W209" s="87">
        <v>5000</v>
      </c>
      <c r="X209" s="87">
        <v>5000</v>
      </c>
      <c r="Y209" s="87">
        <v>5000</v>
      </c>
      <c r="Z209" s="87">
        <v>5000</v>
      </c>
      <c r="AA209" s="87">
        <v>5000</v>
      </c>
      <c r="AB209" s="87"/>
      <c r="AC209" s="29">
        <f t="shared" ca="1" si="372"/>
        <v>10000000</v>
      </c>
    </row>
    <row r="210" spans="1:29" x14ac:dyDescent="0.25">
      <c r="A210" s="43">
        <f t="shared" si="274"/>
        <v>45346</v>
      </c>
      <c r="B210" s="32"/>
      <c r="C210" s="21">
        <f t="shared" ref="C210:H215" si="415">C209</f>
        <v>10000</v>
      </c>
      <c r="D210" s="67">
        <f t="shared" ref="D210:E210" si="416">D209</f>
        <v>10000</v>
      </c>
      <c r="E210" s="74">
        <f t="shared" si="416"/>
        <v>10000</v>
      </c>
      <c r="F210" s="67">
        <f t="shared" ref="F210" si="417">F209</f>
        <v>4000</v>
      </c>
      <c r="G210" s="67">
        <f t="shared" si="351"/>
        <v>5000</v>
      </c>
      <c r="H210" s="67">
        <f t="shared" si="415"/>
        <v>4000</v>
      </c>
      <c r="I210" s="67">
        <v>4000</v>
      </c>
      <c r="J210" s="67">
        <v>5000</v>
      </c>
      <c r="K210" s="67">
        <f t="shared" ref="K210:M210" si="418">K209</f>
        <v>5000</v>
      </c>
      <c r="L210" s="67">
        <f t="shared" si="418"/>
        <v>5000</v>
      </c>
      <c r="M210" s="67">
        <f t="shared" si="418"/>
        <v>5000</v>
      </c>
      <c r="N210" s="74">
        <v>5000</v>
      </c>
      <c r="O210" s="67">
        <v>5000</v>
      </c>
      <c r="P210" s="74">
        <v>4000</v>
      </c>
      <c r="Q210" s="74">
        <v>4000</v>
      </c>
      <c r="R210" s="70">
        <v>5000</v>
      </c>
      <c r="S210" s="70">
        <v>5000</v>
      </c>
      <c r="T210" s="70">
        <v>5000</v>
      </c>
      <c r="U210" s="78">
        <v>5000</v>
      </c>
      <c r="V210" s="87">
        <v>5000</v>
      </c>
      <c r="W210" s="87">
        <v>5000</v>
      </c>
      <c r="X210" s="87">
        <v>5000</v>
      </c>
      <c r="Y210" s="87">
        <v>5000</v>
      </c>
      <c r="Z210" s="87">
        <v>5000</v>
      </c>
      <c r="AA210" s="87">
        <v>5000</v>
      </c>
      <c r="AB210" s="87"/>
      <c r="AC210" s="29">
        <f t="shared" ca="1" si="372"/>
        <v>10000000</v>
      </c>
    </row>
    <row r="211" spans="1:29" x14ac:dyDescent="0.25">
      <c r="A211" s="43">
        <f t="shared" si="274"/>
        <v>45347</v>
      </c>
      <c r="B211" s="32"/>
      <c r="C211" s="21">
        <f t="shared" si="415"/>
        <v>10000</v>
      </c>
      <c r="D211" s="67">
        <f t="shared" ref="D211:E211" si="419">D210</f>
        <v>10000</v>
      </c>
      <c r="E211" s="74">
        <f t="shared" si="419"/>
        <v>10000</v>
      </c>
      <c r="F211" s="67">
        <f t="shared" ref="F211" si="420">F210</f>
        <v>4000</v>
      </c>
      <c r="G211" s="67">
        <f t="shared" si="351"/>
        <v>5000</v>
      </c>
      <c r="H211" s="67">
        <f t="shared" si="415"/>
        <v>4000</v>
      </c>
      <c r="I211" s="67">
        <v>4000</v>
      </c>
      <c r="J211" s="67">
        <v>5000</v>
      </c>
      <c r="K211" s="67">
        <f t="shared" ref="K211:M211" si="421">K210</f>
        <v>5000</v>
      </c>
      <c r="L211" s="67">
        <f t="shared" si="421"/>
        <v>5000</v>
      </c>
      <c r="M211" s="67">
        <f t="shared" si="421"/>
        <v>5000</v>
      </c>
      <c r="N211" s="74">
        <v>5000</v>
      </c>
      <c r="O211" s="67">
        <v>5000</v>
      </c>
      <c r="P211" s="74">
        <v>4000</v>
      </c>
      <c r="Q211" s="74">
        <v>4000</v>
      </c>
      <c r="R211" s="70">
        <v>5000</v>
      </c>
      <c r="S211" s="70">
        <v>5000</v>
      </c>
      <c r="T211" s="70">
        <v>5000</v>
      </c>
      <c r="U211" s="78">
        <v>5000</v>
      </c>
      <c r="V211" s="87">
        <v>5000</v>
      </c>
      <c r="W211" s="87">
        <v>5000</v>
      </c>
      <c r="X211" s="87">
        <v>5000</v>
      </c>
      <c r="Y211" s="87">
        <v>5000</v>
      </c>
      <c r="Z211" s="87">
        <v>5000</v>
      </c>
      <c r="AA211" s="87">
        <v>5000</v>
      </c>
      <c r="AB211" s="87"/>
      <c r="AC211" s="29">
        <f t="shared" ca="1" si="372"/>
        <v>10000000</v>
      </c>
    </row>
    <row r="212" spans="1:29" x14ac:dyDescent="0.25">
      <c r="A212" s="43">
        <f t="shared" si="274"/>
        <v>45348</v>
      </c>
      <c r="B212" s="32"/>
      <c r="C212" s="21">
        <f t="shared" si="415"/>
        <v>10000</v>
      </c>
      <c r="D212" s="67">
        <f t="shared" ref="D212:E212" si="422">D211</f>
        <v>10000</v>
      </c>
      <c r="E212" s="74">
        <f t="shared" si="422"/>
        <v>10000</v>
      </c>
      <c r="F212" s="67">
        <f t="shared" ref="F212" si="423">F211</f>
        <v>4000</v>
      </c>
      <c r="G212" s="67">
        <f t="shared" si="351"/>
        <v>5000</v>
      </c>
      <c r="H212" s="67">
        <f t="shared" si="415"/>
        <v>4000</v>
      </c>
      <c r="I212" s="67">
        <v>4000</v>
      </c>
      <c r="J212" s="67">
        <v>5000</v>
      </c>
      <c r="K212" s="67">
        <f t="shared" ref="K212:M212" si="424">K211</f>
        <v>5000</v>
      </c>
      <c r="L212" s="67">
        <f t="shared" si="424"/>
        <v>5000</v>
      </c>
      <c r="M212" s="67">
        <f t="shared" si="424"/>
        <v>5000</v>
      </c>
      <c r="N212" s="74">
        <v>5000</v>
      </c>
      <c r="O212" s="67">
        <v>5000</v>
      </c>
      <c r="P212" s="74">
        <v>4000</v>
      </c>
      <c r="Q212" s="74">
        <v>4000</v>
      </c>
      <c r="R212" s="70">
        <v>5000</v>
      </c>
      <c r="S212" s="70">
        <v>5000</v>
      </c>
      <c r="T212" s="70">
        <v>5000</v>
      </c>
      <c r="U212" s="78">
        <v>5000</v>
      </c>
      <c r="V212" s="87">
        <v>5000</v>
      </c>
      <c r="W212" s="87">
        <v>5000</v>
      </c>
      <c r="X212" s="87">
        <v>5000</v>
      </c>
      <c r="Y212" s="87">
        <v>5000</v>
      </c>
      <c r="Z212" s="87">
        <v>5000</v>
      </c>
      <c r="AA212" s="87">
        <v>5000</v>
      </c>
      <c r="AB212" s="87"/>
      <c r="AC212" s="29">
        <f t="shared" ca="1" si="372"/>
        <v>10000000</v>
      </c>
    </row>
    <row r="213" spans="1:29" x14ac:dyDescent="0.25">
      <c r="A213" s="43">
        <f t="shared" si="274"/>
        <v>45349</v>
      </c>
      <c r="B213" s="32"/>
      <c r="C213" s="21">
        <f t="shared" si="415"/>
        <v>10000</v>
      </c>
      <c r="D213" s="67">
        <f t="shared" ref="D213:E213" si="425">D212</f>
        <v>10000</v>
      </c>
      <c r="E213" s="74">
        <f t="shared" si="425"/>
        <v>10000</v>
      </c>
      <c r="F213" s="67">
        <f t="shared" ref="F213" si="426">F212</f>
        <v>4000</v>
      </c>
      <c r="G213" s="67">
        <f t="shared" si="351"/>
        <v>5000</v>
      </c>
      <c r="H213" s="67">
        <f t="shared" si="415"/>
        <v>4000</v>
      </c>
      <c r="I213" s="67">
        <v>4000</v>
      </c>
      <c r="J213" s="67">
        <v>5000</v>
      </c>
      <c r="K213" s="67">
        <f t="shared" ref="K213:M213" si="427">K212</f>
        <v>5000</v>
      </c>
      <c r="L213" s="67">
        <f t="shared" si="427"/>
        <v>5000</v>
      </c>
      <c r="M213" s="67">
        <f t="shared" si="427"/>
        <v>5000</v>
      </c>
      <c r="N213" s="74">
        <v>5000</v>
      </c>
      <c r="O213" s="67">
        <v>5000</v>
      </c>
      <c r="P213" s="74">
        <v>4000</v>
      </c>
      <c r="Q213" s="74">
        <v>4000</v>
      </c>
      <c r="R213" s="70">
        <v>5000</v>
      </c>
      <c r="S213" s="70">
        <v>5000</v>
      </c>
      <c r="T213" s="70">
        <v>5000</v>
      </c>
      <c r="U213" s="78">
        <v>5000</v>
      </c>
      <c r="V213" s="87">
        <v>5000</v>
      </c>
      <c r="W213" s="87">
        <v>5000</v>
      </c>
      <c r="X213" s="87">
        <v>5000</v>
      </c>
      <c r="Y213" s="87">
        <v>5000</v>
      </c>
      <c r="Z213" s="87">
        <v>5000</v>
      </c>
      <c r="AA213" s="87">
        <v>5000</v>
      </c>
      <c r="AB213" s="87"/>
      <c r="AC213" s="29">
        <f t="shared" ca="1" si="372"/>
        <v>10000000</v>
      </c>
    </row>
    <row r="214" spans="1:29" x14ac:dyDescent="0.25">
      <c r="A214" s="43">
        <f t="shared" si="274"/>
        <v>45350</v>
      </c>
      <c r="B214" s="32"/>
      <c r="C214" s="21">
        <f t="shared" si="415"/>
        <v>10000</v>
      </c>
      <c r="D214" s="67">
        <f t="shared" ref="D214:E214" si="428">D213</f>
        <v>10000</v>
      </c>
      <c r="E214" s="74">
        <f t="shared" si="428"/>
        <v>10000</v>
      </c>
      <c r="F214" s="67">
        <f t="shared" ref="F214" si="429">F213</f>
        <v>4000</v>
      </c>
      <c r="G214" s="67">
        <f t="shared" si="351"/>
        <v>5000</v>
      </c>
      <c r="H214" s="67">
        <f t="shared" si="415"/>
        <v>4000</v>
      </c>
      <c r="I214" s="67">
        <v>4000</v>
      </c>
      <c r="J214" s="67">
        <v>5000</v>
      </c>
      <c r="K214" s="67">
        <f t="shared" ref="K214:M214" si="430">K213</f>
        <v>5000</v>
      </c>
      <c r="L214" s="67">
        <f t="shared" si="430"/>
        <v>5000</v>
      </c>
      <c r="M214" s="67">
        <f t="shared" si="430"/>
        <v>5000</v>
      </c>
      <c r="N214" s="74">
        <v>5000</v>
      </c>
      <c r="O214" s="67">
        <v>5000</v>
      </c>
      <c r="P214" s="74">
        <v>4000</v>
      </c>
      <c r="Q214" s="74">
        <v>4000</v>
      </c>
      <c r="R214" s="70">
        <v>5000</v>
      </c>
      <c r="S214" s="70">
        <v>5000</v>
      </c>
      <c r="T214" s="70">
        <v>5000</v>
      </c>
      <c r="U214" s="78">
        <v>5000</v>
      </c>
      <c r="V214" s="87">
        <v>5000</v>
      </c>
      <c r="W214" s="87">
        <v>5000</v>
      </c>
      <c r="X214" s="87">
        <v>5000</v>
      </c>
      <c r="Y214" s="87">
        <v>5000</v>
      </c>
      <c r="Z214" s="87">
        <v>5000</v>
      </c>
      <c r="AA214" s="87">
        <v>5000</v>
      </c>
      <c r="AB214" s="87"/>
      <c r="AC214" s="29">
        <f t="shared" ca="1" si="372"/>
        <v>10000000</v>
      </c>
    </row>
    <row r="215" spans="1:29" x14ac:dyDescent="0.25">
      <c r="A215" s="43">
        <f t="shared" si="274"/>
        <v>45351</v>
      </c>
      <c r="B215" s="32"/>
      <c r="C215" s="21">
        <f t="shared" si="415"/>
        <v>10000</v>
      </c>
      <c r="D215" s="67">
        <f t="shared" ref="D215:E215" si="431">D214</f>
        <v>10000</v>
      </c>
      <c r="E215" s="74">
        <f t="shared" si="431"/>
        <v>10000</v>
      </c>
      <c r="F215" s="67">
        <f t="shared" ref="F215" si="432">F214</f>
        <v>4000</v>
      </c>
      <c r="G215" s="67">
        <f t="shared" si="351"/>
        <v>5000</v>
      </c>
      <c r="H215" s="67">
        <f t="shared" si="415"/>
        <v>4000</v>
      </c>
      <c r="I215" s="67">
        <v>4000</v>
      </c>
      <c r="J215" s="67">
        <v>5000</v>
      </c>
      <c r="K215" s="67">
        <f t="shared" ref="K215:M215" si="433">K214</f>
        <v>5000</v>
      </c>
      <c r="L215" s="67">
        <f t="shared" si="433"/>
        <v>5000</v>
      </c>
      <c r="M215" s="67">
        <f t="shared" si="433"/>
        <v>5000</v>
      </c>
      <c r="N215" s="74">
        <v>5000</v>
      </c>
      <c r="O215" s="67">
        <v>5000</v>
      </c>
      <c r="P215" s="74">
        <v>4000</v>
      </c>
      <c r="Q215" s="74">
        <v>4000</v>
      </c>
      <c r="R215" s="70">
        <v>5000</v>
      </c>
      <c r="S215" s="70">
        <v>5000</v>
      </c>
      <c r="T215" s="70">
        <v>5000</v>
      </c>
      <c r="U215" s="78">
        <v>5000</v>
      </c>
      <c r="V215" s="87">
        <v>5000</v>
      </c>
      <c r="W215" s="87">
        <v>5000</v>
      </c>
      <c r="X215" s="87">
        <v>5000</v>
      </c>
      <c r="Y215" s="87">
        <v>5000</v>
      </c>
      <c r="Z215" s="87">
        <v>5000</v>
      </c>
      <c r="AA215" s="87">
        <v>5000</v>
      </c>
      <c r="AB215" s="87"/>
      <c r="AC215" s="29">
        <f t="shared" ca="1" si="372"/>
        <v>10000000</v>
      </c>
    </row>
    <row r="216" spans="1:29" x14ac:dyDescent="0.25">
      <c r="A216" s="55">
        <f t="shared" ref="A216:A246" si="434">A215+1</f>
        <v>45352</v>
      </c>
      <c r="B216" s="31"/>
      <c r="C216" s="22"/>
      <c r="D216" s="68"/>
      <c r="E216" s="74">
        <v>9000</v>
      </c>
      <c r="F216" s="68"/>
      <c r="G216" s="68"/>
      <c r="H216" s="68"/>
      <c r="I216" s="68"/>
      <c r="J216" s="67">
        <v>4500</v>
      </c>
      <c r="K216" s="68"/>
      <c r="L216" s="68"/>
      <c r="M216" s="68"/>
      <c r="N216" s="68"/>
      <c r="O216" s="68"/>
      <c r="P216" s="68"/>
      <c r="Q216" s="68"/>
      <c r="R216" s="68"/>
      <c r="S216" s="70"/>
      <c r="T216" s="70"/>
      <c r="U216" s="78">
        <v>4500</v>
      </c>
      <c r="V216" s="78">
        <v>4500</v>
      </c>
      <c r="W216" s="78">
        <v>4500</v>
      </c>
      <c r="X216" s="78">
        <v>4500</v>
      </c>
      <c r="Y216" s="78">
        <v>4500</v>
      </c>
      <c r="Z216" s="78">
        <v>4500</v>
      </c>
      <c r="AA216" s="78">
        <v>4500</v>
      </c>
      <c r="AB216" s="78"/>
    </row>
    <row r="217" spans="1:29" s="28" customFormat="1" x14ac:dyDescent="0.25">
      <c r="A217" s="55">
        <f t="shared" si="434"/>
        <v>45353</v>
      </c>
      <c r="D217" s="81"/>
      <c r="E217" s="74">
        <f t="shared" ref="E217" si="435">E216</f>
        <v>9000</v>
      </c>
      <c r="F217" s="81"/>
      <c r="G217" s="81"/>
      <c r="H217" s="81"/>
      <c r="I217" s="81"/>
      <c r="J217" s="67">
        <v>4500</v>
      </c>
      <c r="K217" s="81"/>
      <c r="L217" s="81"/>
      <c r="M217" s="81"/>
      <c r="N217" s="81"/>
      <c r="O217" s="81"/>
      <c r="P217" s="81"/>
      <c r="Q217" s="81"/>
      <c r="R217" s="81"/>
      <c r="S217" s="81"/>
      <c r="T217" s="81"/>
      <c r="U217" s="78">
        <v>4500</v>
      </c>
      <c r="V217" s="78">
        <v>4500</v>
      </c>
      <c r="W217" s="78">
        <v>4500</v>
      </c>
      <c r="X217" s="78">
        <v>4500</v>
      </c>
      <c r="Y217" s="78">
        <v>4500</v>
      </c>
      <c r="Z217" s="78">
        <v>4500</v>
      </c>
      <c r="AA217" s="78">
        <v>4500</v>
      </c>
      <c r="AB217" s="78"/>
    </row>
    <row r="218" spans="1:29" s="28" customFormat="1" x14ac:dyDescent="0.25">
      <c r="A218" s="55">
        <f t="shared" si="434"/>
        <v>45354</v>
      </c>
      <c r="D218" s="81"/>
      <c r="E218" s="74">
        <f t="shared" ref="E218" si="436">E217</f>
        <v>9000</v>
      </c>
      <c r="F218" s="81"/>
      <c r="G218" s="81"/>
      <c r="H218" s="81"/>
      <c r="I218" s="81"/>
      <c r="J218" s="67">
        <v>4500</v>
      </c>
      <c r="K218" s="81"/>
      <c r="L218" s="81"/>
      <c r="M218" s="81"/>
      <c r="N218" s="81"/>
      <c r="O218" s="81"/>
      <c r="P218" s="81"/>
      <c r="Q218" s="81"/>
      <c r="R218" s="81"/>
      <c r="S218" s="81"/>
      <c r="T218" s="81"/>
      <c r="U218" s="78">
        <v>4500</v>
      </c>
      <c r="V218" s="78">
        <v>4500</v>
      </c>
      <c r="W218" s="78">
        <v>4500</v>
      </c>
      <c r="X218" s="78">
        <v>4500</v>
      </c>
      <c r="Y218" s="78">
        <v>4500</v>
      </c>
      <c r="Z218" s="78">
        <v>4500</v>
      </c>
      <c r="AA218" s="78">
        <v>4500</v>
      </c>
      <c r="AB218" s="78"/>
    </row>
    <row r="219" spans="1:29" s="28" customFormat="1" x14ac:dyDescent="0.25">
      <c r="A219" s="55">
        <f t="shared" si="434"/>
        <v>45355</v>
      </c>
      <c r="D219" s="81"/>
      <c r="E219" s="74">
        <f t="shared" ref="E219" si="437">E218</f>
        <v>9000</v>
      </c>
      <c r="F219" s="81"/>
      <c r="G219" s="81"/>
      <c r="H219" s="81"/>
      <c r="I219" s="81"/>
      <c r="J219" s="67">
        <v>4500</v>
      </c>
      <c r="K219" s="81"/>
      <c r="L219" s="81"/>
      <c r="M219" s="81"/>
      <c r="N219" s="81"/>
      <c r="O219" s="81"/>
      <c r="P219" s="81"/>
      <c r="Q219" s="81"/>
      <c r="R219" s="81"/>
      <c r="S219" s="81"/>
      <c r="T219" s="81"/>
      <c r="U219" s="78">
        <v>4500</v>
      </c>
      <c r="V219" s="78">
        <v>4500</v>
      </c>
      <c r="W219" s="78">
        <v>4500</v>
      </c>
      <c r="X219" s="78">
        <v>4500</v>
      </c>
      <c r="Y219" s="78">
        <v>4500</v>
      </c>
      <c r="Z219" s="78">
        <v>4500</v>
      </c>
      <c r="AA219" s="78">
        <v>4500</v>
      </c>
      <c r="AB219" s="78"/>
    </row>
    <row r="220" spans="1:29" s="28" customFormat="1" x14ac:dyDescent="0.25">
      <c r="A220" s="55">
        <f t="shared" si="434"/>
        <v>45356</v>
      </c>
      <c r="D220" s="81"/>
      <c r="E220" s="74">
        <f t="shared" ref="E220" si="438">E219</f>
        <v>9000</v>
      </c>
      <c r="F220" s="81"/>
      <c r="G220" s="81"/>
      <c r="H220" s="81"/>
      <c r="I220" s="81"/>
      <c r="J220" s="67">
        <v>4500</v>
      </c>
      <c r="K220" s="81"/>
      <c r="L220" s="81"/>
      <c r="M220" s="81"/>
      <c r="N220" s="81"/>
      <c r="O220" s="81"/>
      <c r="P220" s="81"/>
      <c r="Q220" s="81"/>
      <c r="R220" s="81"/>
      <c r="S220" s="81"/>
      <c r="T220" s="81"/>
      <c r="U220" s="78">
        <v>4500</v>
      </c>
      <c r="V220" s="78">
        <v>4500</v>
      </c>
      <c r="W220" s="78">
        <v>4500</v>
      </c>
      <c r="X220" s="78">
        <v>4500</v>
      </c>
      <c r="Y220" s="78">
        <v>4500</v>
      </c>
      <c r="Z220" s="78">
        <v>4500</v>
      </c>
      <c r="AA220" s="78">
        <v>4500</v>
      </c>
      <c r="AB220" s="78"/>
    </row>
    <row r="221" spans="1:29" s="28" customFormat="1" x14ac:dyDescent="0.25">
      <c r="A221" s="55">
        <f t="shared" si="434"/>
        <v>45357</v>
      </c>
      <c r="D221" s="81"/>
      <c r="E221" s="74">
        <f t="shared" ref="E221" si="439">E220</f>
        <v>9000</v>
      </c>
      <c r="F221" s="81"/>
      <c r="G221" s="81"/>
      <c r="H221" s="81"/>
      <c r="I221" s="81"/>
      <c r="J221" s="67">
        <v>4500</v>
      </c>
      <c r="K221" s="81"/>
      <c r="L221" s="81"/>
      <c r="M221" s="81"/>
      <c r="N221" s="81"/>
      <c r="O221" s="81"/>
      <c r="P221" s="81"/>
      <c r="Q221" s="81"/>
      <c r="R221" s="81"/>
      <c r="S221" s="81"/>
      <c r="T221" s="81"/>
      <c r="U221" s="78">
        <v>4500</v>
      </c>
      <c r="V221" s="78">
        <v>4500</v>
      </c>
      <c r="W221" s="78">
        <v>4500</v>
      </c>
      <c r="X221" s="78">
        <v>4500</v>
      </c>
      <c r="Y221" s="78">
        <v>4500</v>
      </c>
      <c r="Z221" s="78">
        <v>4500</v>
      </c>
      <c r="AA221" s="78">
        <v>4500</v>
      </c>
      <c r="AB221" s="78"/>
    </row>
    <row r="222" spans="1:29" s="28" customFormat="1" x14ac:dyDescent="0.25">
      <c r="A222" s="55">
        <f t="shared" si="434"/>
        <v>45358</v>
      </c>
      <c r="D222" s="81"/>
      <c r="E222" s="74">
        <f t="shared" ref="E222" si="440">E221</f>
        <v>9000</v>
      </c>
      <c r="F222" s="81"/>
      <c r="G222" s="81"/>
      <c r="H222" s="81"/>
      <c r="I222" s="81"/>
      <c r="J222" s="67">
        <v>4500</v>
      </c>
      <c r="K222" s="81"/>
      <c r="L222" s="81"/>
      <c r="M222" s="81"/>
      <c r="N222" s="81"/>
      <c r="O222" s="81"/>
      <c r="P222" s="81"/>
      <c r="Q222" s="81"/>
      <c r="R222" s="81"/>
      <c r="S222" s="81"/>
      <c r="T222" s="81"/>
      <c r="U222" s="78">
        <v>4500</v>
      </c>
      <c r="V222" s="78">
        <v>4500</v>
      </c>
      <c r="W222" s="78">
        <v>4500</v>
      </c>
      <c r="X222" s="78">
        <v>4500</v>
      </c>
      <c r="Y222" s="78">
        <v>4500</v>
      </c>
      <c r="Z222" s="78">
        <v>4500</v>
      </c>
      <c r="AA222" s="78">
        <v>4500</v>
      </c>
      <c r="AB222" s="78"/>
    </row>
    <row r="223" spans="1:29" s="28" customFormat="1" x14ac:dyDescent="0.25">
      <c r="A223" s="55">
        <f t="shared" si="434"/>
        <v>45359</v>
      </c>
      <c r="D223" s="81"/>
      <c r="E223" s="74">
        <f t="shared" ref="E223" si="441">E222</f>
        <v>9000</v>
      </c>
      <c r="F223" s="81"/>
      <c r="G223" s="81"/>
      <c r="H223" s="81"/>
      <c r="I223" s="81"/>
      <c r="J223" s="67">
        <v>4500</v>
      </c>
      <c r="K223" s="81"/>
      <c r="L223" s="81"/>
      <c r="M223" s="81"/>
      <c r="N223" s="81"/>
      <c r="O223" s="81"/>
      <c r="P223" s="81"/>
      <c r="Q223" s="81"/>
      <c r="R223" s="81"/>
      <c r="S223" s="81"/>
      <c r="T223" s="81"/>
      <c r="U223" s="78">
        <v>4500</v>
      </c>
      <c r="V223" s="78">
        <v>4500</v>
      </c>
      <c r="W223" s="78">
        <v>4500</v>
      </c>
      <c r="X223" s="78">
        <v>4500</v>
      </c>
      <c r="Y223" s="78">
        <v>4500</v>
      </c>
      <c r="Z223" s="78">
        <v>4500</v>
      </c>
      <c r="AA223" s="78">
        <v>4500</v>
      </c>
      <c r="AB223" s="78"/>
    </row>
    <row r="224" spans="1:29" s="28" customFormat="1" x14ac:dyDescent="0.25">
      <c r="A224" s="55">
        <f t="shared" si="434"/>
        <v>45360</v>
      </c>
      <c r="D224" s="81"/>
      <c r="E224" s="74">
        <f t="shared" ref="E224" si="442">E223</f>
        <v>9000</v>
      </c>
      <c r="F224" s="81"/>
      <c r="G224" s="81"/>
      <c r="H224" s="81"/>
      <c r="I224" s="81"/>
      <c r="J224" s="67">
        <v>4500</v>
      </c>
      <c r="K224" s="81"/>
      <c r="L224" s="81"/>
      <c r="M224" s="81"/>
      <c r="N224" s="81"/>
      <c r="O224" s="81"/>
      <c r="P224" s="81"/>
      <c r="Q224" s="81"/>
      <c r="R224" s="81"/>
      <c r="S224" s="81"/>
      <c r="T224" s="81"/>
      <c r="U224" s="78">
        <v>4500</v>
      </c>
      <c r="V224" s="78">
        <v>4500</v>
      </c>
      <c r="W224" s="78">
        <v>4500</v>
      </c>
      <c r="X224" s="78">
        <v>4500</v>
      </c>
      <c r="Y224" s="78">
        <v>4500</v>
      </c>
      <c r="Z224" s="78">
        <v>4500</v>
      </c>
      <c r="AA224" s="78">
        <v>4500</v>
      </c>
      <c r="AB224" s="78"/>
    </row>
    <row r="225" spans="1:28" x14ac:dyDescent="0.25">
      <c r="A225" s="55">
        <f t="shared" si="434"/>
        <v>45361</v>
      </c>
      <c r="D225" s="68"/>
      <c r="E225" s="74">
        <f t="shared" ref="E225" si="443">E224</f>
        <v>9000</v>
      </c>
      <c r="F225" s="68"/>
      <c r="G225" s="68"/>
      <c r="H225" s="68"/>
      <c r="I225" s="68"/>
      <c r="J225" s="67">
        <v>4500</v>
      </c>
      <c r="K225" s="68"/>
      <c r="L225" s="68"/>
      <c r="M225" s="68"/>
      <c r="N225" s="68"/>
      <c r="O225" s="68"/>
      <c r="P225" s="68"/>
      <c r="Q225" s="68"/>
      <c r="R225" s="68"/>
      <c r="S225" s="70"/>
      <c r="T225" s="70"/>
      <c r="U225" s="78">
        <v>4500</v>
      </c>
      <c r="V225" s="78">
        <v>4500</v>
      </c>
      <c r="W225" s="78">
        <v>4500</v>
      </c>
      <c r="X225" s="78">
        <v>4500</v>
      </c>
      <c r="Y225" s="78">
        <v>4500</v>
      </c>
      <c r="Z225" s="78">
        <v>4500</v>
      </c>
      <c r="AA225" s="78">
        <v>4500</v>
      </c>
      <c r="AB225" s="78"/>
    </row>
    <row r="226" spans="1:28" x14ac:dyDescent="0.25">
      <c r="A226" s="55">
        <f t="shared" si="434"/>
        <v>45362</v>
      </c>
      <c r="D226" s="68"/>
      <c r="E226" s="74">
        <f t="shared" ref="E226" si="444">E225</f>
        <v>9000</v>
      </c>
      <c r="F226" s="68"/>
      <c r="G226" s="68"/>
      <c r="H226" s="68"/>
      <c r="I226" s="68"/>
      <c r="J226" s="67">
        <v>4500</v>
      </c>
      <c r="K226" s="68"/>
      <c r="L226" s="68"/>
      <c r="M226" s="68"/>
      <c r="N226" s="68"/>
      <c r="O226" s="68"/>
      <c r="P226" s="68"/>
      <c r="Q226" s="68"/>
      <c r="R226" s="68"/>
      <c r="S226" s="70"/>
      <c r="T226" s="70"/>
      <c r="U226" s="78">
        <v>4500</v>
      </c>
      <c r="V226" s="78">
        <v>4500</v>
      </c>
      <c r="W226" s="78">
        <v>4500</v>
      </c>
      <c r="X226" s="78">
        <v>4500</v>
      </c>
      <c r="Y226" s="78">
        <v>4500</v>
      </c>
      <c r="Z226" s="78">
        <v>4500</v>
      </c>
      <c r="AA226" s="78">
        <v>4500</v>
      </c>
      <c r="AB226" s="78"/>
    </row>
    <row r="227" spans="1:28" x14ac:dyDescent="0.25">
      <c r="A227" s="55">
        <f t="shared" si="434"/>
        <v>45363</v>
      </c>
      <c r="D227" s="68"/>
      <c r="E227" s="74">
        <f t="shared" ref="E227" si="445">E226</f>
        <v>9000</v>
      </c>
      <c r="F227" s="68"/>
      <c r="G227" s="68"/>
      <c r="H227" s="68"/>
      <c r="I227" s="68"/>
      <c r="J227" s="67">
        <v>4500</v>
      </c>
      <c r="K227" s="68"/>
      <c r="L227" s="68"/>
      <c r="M227" s="68"/>
      <c r="N227" s="68"/>
      <c r="O227" s="68"/>
      <c r="P227" s="68"/>
      <c r="Q227" s="68"/>
      <c r="R227" s="68"/>
      <c r="S227" s="70"/>
      <c r="T227" s="70"/>
      <c r="U227" s="78">
        <v>4500</v>
      </c>
      <c r="V227" s="78">
        <v>4500</v>
      </c>
      <c r="W227" s="78">
        <v>4500</v>
      </c>
      <c r="X227" s="78">
        <v>4500</v>
      </c>
      <c r="Y227" s="78">
        <v>4500</v>
      </c>
      <c r="Z227" s="78">
        <v>4500</v>
      </c>
      <c r="AA227" s="78">
        <v>4500</v>
      </c>
      <c r="AB227" s="78"/>
    </row>
    <row r="228" spans="1:28" x14ac:dyDescent="0.25">
      <c r="A228" s="55">
        <f t="shared" si="434"/>
        <v>45364</v>
      </c>
      <c r="D228" s="68"/>
      <c r="E228" s="74">
        <f t="shared" ref="E228" si="446">E227</f>
        <v>9000</v>
      </c>
      <c r="F228" s="68"/>
      <c r="G228" s="68"/>
      <c r="H228" s="68"/>
      <c r="I228" s="68"/>
      <c r="J228" s="67">
        <v>4500</v>
      </c>
      <c r="K228" s="68"/>
      <c r="L228" s="68"/>
      <c r="M228" s="68"/>
      <c r="N228" s="68"/>
      <c r="O228" s="68"/>
      <c r="P228" s="68"/>
      <c r="Q228" s="68"/>
      <c r="R228" s="68"/>
      <c r="S228" s="70"/>
      <c r="T228" s="70"/>
      <c r="U228" s="78">
        <v>4500</v>
      </c>
      <c r="V228" s="78">
        <v>4500</v>
      </c>
      <c r="W228" s="78">
        <v>4500</v>
      </c>
      <c r="X228" s="78">
        <v>4500</v>
      </c>
      <c r="Y228" s="78">
        <v>4500</v>
      </c>
      <c r="Z228" s="78">
        <v>4500</v>
      </c>
      <c r="AA228" s="78">
        <v>4500</v>
      </c>
      <c r="AB228" s="78"/>
    </row>
    <row r="229" spans="1:28" x14ac:dyDescent="0.25">
      <c r="A229" s="55">
        <f t="shared" si="434"/>
        <v>45365</v>
      </c>
      <c r="D229" s="68"/>
      <c r="E229" s="74">
        <f t="shared" ref="E229" si="447">E228</f>
        <v>9000</v>
      </c>
      <c r="F229" s="68"/>
      <c r="G229" s="68"/>
      <c r="H229" s="68"/>
      <c r="I229" s="68"/>
      <c r="J229" s="67">
        <v>4500</v>
      </c>
      <c r="K229" s="68"/>
      <c r="L229" s="68"/>
      <c r="M229" s="68"/>
      <c r="N229" s="68"/>
      <c r="O229" s="68"/>
      <c r="P229" s="68"/>
      <c r="Q229" s="68"/>
      <c r="R229" s="68"/>
      <c r="S229" s="70"/>
      <c r="T229" s="70"/>
      <c r="U229" s="78">
        <v>4500</v>
      </c>
      <c r="V229" s="78">
        <v>4500</v>
      </c>
      <c r="W229" s="78">
        <v>4500</v>
      </c>
      <c r="X229" s="78">
        <v>4500</v>
      </c>
      <c r="Y229" s="78">
        <v>4500</v>
      </c>
      <c r="Z229" s="78">
        <v>4500</v>
      </c>
      <c r="AA229" s="78">
        <v>4500</v>
      </c>
      <c r="AB229" s="78"/>
    </row>
    <row r="230" spans="1:28" x14ac:dyDescent="0.25">
      <c r="A230" s="55">
        <f t="shared" si="434"/>
        <v>45366</v>
      </c>
      <c r="D230" s="68"/>
      <c r="E230" s="74">
        <f t="shared" ref="E230" si="448">E229</f>
        <v>9000</v>
      </c>
      <c r="F230" s="68"/>
      <c r="G230" s="68"/>
      <c r="H230" s="68"/>
      <c r="I230" s="68"/>
      <c r="J230" s="67">
        <v>4500</v>
      </c>
      <c r="K230" s="68"/>
      <c r="L230" s="68"/>
      <c r="M230" s="68"/>
      <c r="N230" s="68"/>
      <c r="O230" s="68"/>
      <c r="P230" s="68"/>
      <c r="Q230" s="68"/>
      <c r="R230" s="68"/>
      <c r="S230" s="70"/>
      <c r="T230" s="70"/>
      <c r="U230" s="78">
        <v>4500</v>
      </c>
      <c r="V230" s="78">
        <v>4500</v>
      </c>
      <c r="W230" s="78">
        <v>4500</v>
      </c>
      <c r="X230" s="78">
        <v>4500</v>
      </c>
      <c r="Y230" s="78">
        <v>4500</v>
      </c>
      <c r="Z230" s="78">
        <v>4500</v>
      </c>
      <c r="AA230" s="78">
        <v>4500</v>
      </c>
      <c r="AB230" s="78"/>
    </row>
    <row r="231" spans="1:28" x14ac:dyDescent="0.25">
      <c r="A231" s="55">
        <f t="shared" si="434"/>
        <v>45367</v>
      </c>
      <c r="D231" s="68"/>
      <c r="E231" s="74">
        <f t="shared" ref="E231" si="449">E230</f>
        <v>9000</v>
      </c>
      <c r="F231" s="68"/>
      <c r="G231" s="68"/>
      <c r="H231" s="68"/>
      <c r="I231" s="68"/>
      <c r="J231" s="67">
        <v>4500</v>
      </c>
      <c r="K231" s="68"/>
      <c r="L231" s="68"/>
      <c r="M231" s="68"/>
      <c r="N231" s="68"/>
      <c r="O231" s="68"/>
      <c r="P231" s="68"/>
      <c r="Q231" s="68"/>
      <c r="R231" s="68"/>
      <c r="S231" s="70"/>
      <c r="T231" s="70"/>
      <c r="U231" s="78">
        <v>4500</v>
      </c>
      <c r="V231" s="78">
        <v>4500</v>
      </c>
      <c r="W231" s="78">
        <v>4500</v>
      </c>
      <c r="X231" s="78">
        <v>4500</v>
      </c>
      <c r="Y231" s="78">
        <v>4500</v>
      </c>
      <c r="Z231" s="78">
        <v>4500</v>
      </c>
      <c r="AA231" s="78">
        <v>4500</v>
      </c>
      <c r="AB231" s="78"/>
    </row>
    <row r="232" spans="1:28" x14ac:dyDescent="0.25">
      <c r="A232" s="55">
        <f t="shared" si="434"/>
        <v>45368</v>
      </c>
      <c r="D232" s="68"/>
      <c r="E232" s="74">
        <f t="shared" ref="E232" si="450">E231</f>
        <v>9000</v>
      </c>
      <c r="F232" s="68"/>
      <c r="G232" s="68"/>
      <c r="H232" s="68"/>
      <c r="I232" s="68"/>
      <c r="J232" s="67">
        <v>4500</v>
      </c>
      <c r="K232" s="68"/>
      <c r="L232" s="68"/>
      <c r="M232" s="68"/>
      <c r="N232" s="68"/>
      <c r="O232" s="68"/>
      <c r="P232" s="68"/>
      <c r="Q232" s="68"/>
      <c r="R232" s="68"/>
      <c r="S232" s="70"/>
      <c r="T232" s="70"/>
      <c r="U232" s="78">
        <v>4500</v>
      </c>
      <c r="V232" s="78">
        <v>4500</v>
      </c>
      <c r="W232" s="78">
        <v>4500</v>
      </c>
      <c r="X232" s="78">
        <v>4500</v>
      </c>
      <c r="Y232" s="78">
        <v>4500</v>
      </c>
      <c r="Z232" s="78">
        <v>4500</v>
      </c>
      <c r="AA232" s="78">
        <v>4500</v>
      </c>
      <c r="AB232" s="78"/>
    </row>
    <row r="233" spans="1:28" x14ac:dyDescent="0.25">
      <c r="A233" s="55">
        <f t="shared" si="434"/>
        <v>45369</v>
      </c>
      <c r="D233" s="68"/>
      <c r="E233" s="74">
        <f t="shared" ref="E233" si="451">E232</f>
        <v>9000</v>
      </c>
      <c r="F233" s="68"/>
      <c r="G233" s="68"/>
      <c r="H233" s="68"/>
      <c r="I233" s="68"/>
      <c r="J233" s="67">
        <v>4500</v>
      </c>
      <c r="K233" s="68"/>
      <c r="L233" s="68"/>
      <c r="M233" s="68"/>
      <c r="N233" s="68"/>
      <c r="O233" s="68"/>
      <c r="P233" s="68"/>
      <c r="Q233" s="68"/>
      <c r="R233" s="68"/>
      <c r="S233" s="70"/>
      <c r="T233" s="70"/>
      <c r="U233" s="78">
        <v>4500</v>
      </c>
      <c r="V233" s="78">
        <v>4500</v>
      </c>
      <c r="W233" s="78">
        <v>4500</v>
      </c>
      <c r="X233" s="78">
        <v>4500</v>
      </c>
      <c r="Y233" s="78">
        <v>4500</v>
      </c>
      <c r="Z233" s="78">
        <v>4500</v>
      </c>
      <c r="AA233" s="78">
        <v>4500</v>
      </c>
      <c r="AB233" s="78"/>
    </row>
    <row r="234" spans="1:28" x14ac:dyDescent="0.25">
      <c r="A234" s="55">
        <f t="shared" si="434"/>
        <v>45370</v>
      </c>
      <c r="D234" s="68"/>
      <c r="E234" s="74">
        <f t="shared" ref="E234" si="452">E233</f>
        <v>9000</v>
      </c>
      <c r="F234" s="68"/>
      <c r="G234" s="68"/>
      <c r="H234" s="68"/>
      <c r="I234" s="68"/>
      <c r="J234" s="67">
        <v>4500</v>
      </c>
      <c r="K234" s="68"/>
      <c r="L234" s="68"/>
      <c r="M234" s="68"/>
      <c r="N234" s="68"/>
      <c r="O234" s="68"/>
      <c r="P234" s="68"/>
      <c r="Q234" s="68"/>
      <c r="R234" s="68"/>
      <c r="S234" s="70"/>
      <c r="T234" s="70"/>
      <c r="U234" s="78">
        <v>4500</v>
      </c>
      <c r="V234" s="78">
        <v>4500</v>
      </c>
      <c r="W234" s="78">
        <v>4500</v>
      </c>
      <c r="X234" s="78">
        <v>4500</v>
      </c>
      <c r="Y234" s="78">
        <v>4500</v>
      </c>
      <c r="Z234" s="78">
        <v>4500</v>
      </c>
      <c r="AA234" s="78">
        <v>4500</v>
      </c>
      <c r="AB234" s="78"/>
    </row>
    <row r="235" spans="1:28" x14ac:dyDescent="0.25">
      <c r="A235" s="55">
        <f t="shared" si="434"/>
        <v>45371</v>
      </c>
      <c r="D235" s="68"/>
      <c r="E235" s="74">
        <f t="shared" ref="E235" si="453">E234</f>
        <v>9000</v>
      </c>
      <c r="F235" s="68"/>
      <c r="G235" s="68"/>
      <c r="H235" s="68"/>
      <c r="I235" s="68"/>
      <c r="J235" s="67">
        <v>4500</v>
      </c>
      <c r="K235" s="68"/>
      <c r="L235" s="68"/>
      <c r="M235" s="68"/>
      <c r="N235" s="68"/>
      <c r="O235" s="68"/>
      <c r="P235" s="68"/>
      <c r="Q235" s="68"/>
      <c r="R235" s="68"/>
      <c r="S235" s="70"/>
      <c r="T235" s="70"/>
      <c r="U235" s="78">
        <v>4500</v>
      </c>
      <c r="V235" s="78">
        <v>4500</v>
      </c>
      <c r="W235" s="78">
        <v>4500</v>
      </c>
      <c r="X235" s="78">
        <v>4500</v>
      </c>
      <c r="Y235" s="78">
        <v>4500</v>
      </c>
      <c r="Z235" s="78">
        <v>4500</v>
      </c>
      <c r="AA235" s="78">
        <v>4500</v>
      </c>
      <c r="AB235" s="78"/>
    </row>
    <row r="236" spans="1:28" x14ac:dyDescent="0.25">
      <c r="A236" s="55">
        <f t="shared" si="434"/>
        <v>45372</v>
      </c>
      <c r="D236" s="68"/>
      <c r="E236" s="74">
        <f t="shared" ref="E236" si="454">E235</f>
        <v>9000</v>
      </c>
      <c r="F236" s="68"/>
      <c r="G236" s="68"/>
      <c r="H236" s="68"/>
      <c r="I236" s="68"/>
      <c r="J236" s="67">
        <v>4500</v>
      </c>
      <c r="K236" s="68"/>
      <c r="L236" s="68"/>
      <c r="M236" s="68"/>
      <c r="N236" s="68"/>
      <c r="O236" s="68"/>
      <c r="P236" s="68"/>
      <c r="Q236" s="68"/>
      <c r="R236" s="68"/>
      <c r="S236" s="70"/>
      <c r="T236" s="70"/>
      <c r="U236" s="78">
        <v>4500</v>
      </c>
      <c r="V236" s="78">
        <v>4500</v>
      </c>
      <c r="W236" s="78">
        <v>4500</v>
      </c>
      <c r="X236" s="78">
        <v>4500</v>
      </c>
      <c r="Y236" s="78">
        <v>4500</v>
      </c>
      <c r="Z236" s="78">
        <v>4500</v>
      </c>
      <c r="AA236" s="78">
        <v>4500</v>
      </c>
      <c r="AB236" s="78"/>
    </row>
    <row r="237" spans="1:28" x14ac:dyDescent="0.25">
      <c r="A237" s="55">
        <f t="shared" si="434"/>
        <v>45373</v>
      </c>
      <c r="D237" s="68"/>
      <c r="E237" s="74">
        <f t="shared" ref="E237" si="455">E236</f>
        <v>9000</v>
      </c>
      <c r="F237" s="68"/>
      <c r="G237" s="68"/>
      <c r="H237" s="68"/>
      <c r="I237" s="68"/>
      <c r="J237" s="67">
        <v>4500</v>
      </c>
      <c r="K237" s="68"/>
      <c r="L237" s="68"/>
      <c r="M237" s="68"/>
      <c r="N237" s="68"/>
      <c r="O237" s="68"/>
      <c r="P237" s="68"/>
      <c r="Q237" s="68"/>
      <c r="R237" s="68"/>
      <c r="S237" s="70"/>
      <c r="T237" s="70"/>
      <c r="U237" s="78">
        <v>4500</v>
      </c>
      <c r="V237" s="78">
        <v>4500</v>
      </c>
      <c r="W237" s="78">
        <v>4500</v>
      </c>
      <c r="X237" s="78">
        <v>4500</v>
      </c>
      <c r="Y237" s="78">
        <v>4500</v>
      </c>
      <c r="Z237" s="78">
        <v>4500</v>
      </c>
      <c r="AA237" s="78">
        <v>4500</v>
      </c>
      <c r="AB237" s="78"/>
    </row>
    <row r="238" spans="1:28" x14ac:dyDescent="0.25">
      <c r="A238" s="55">
        <f t="shared" si="434"/>
        <v>45374</v>
      </c>
      <c r="D238" s="68"/>
      <c r="E238" s="74">
        <f t="shared" ref="E238" si="456">E237</f>
        <v>9000</v>
      </c>
      <c r="F238" s="68"/>
      <c r="G238" s="68"/>
      <c r="H238" s="68"/>
      <c r="I238" s="68"/>
      <c r="J238" s="67">
        <v>4500</v>
      </c>
      <c r="K238" s="68"/>
      <c r="L238" s="68"/>
      <c r="M238" s="68"/>
      <c r="N238" s="68"/>
      <c r="O238" s="68"/>
      <c r="P238" s="68"/>
      <c r="Q238" s="68"/>
      <c r="R238" s="68"/>
      <c r="S238" s="70"/>
      <c r="T238" s="70"/>
      <c r="U238" s="78">
        <v>4500</v>
      </c>
      <c r="V238" s="78">
        <v>4500</v>
      </c>
      <c r="W238" s="78">
        <v>4500</v>
      </c>
      <c r="X238" s="78">
        <v>4500</v>
      </c>
      <c r="Y238" s="78">
        <v>4500</v>
      </c>
      <c r="Z238" s="78">
        <v>4500</v>
      </c>
      <c r="AA238" s="78">
        <v>4500</v>
      </c>
      <c r="AB238" s="78"/>
    </row>
    <row r="239" spans="1:28" x14ac:dyDescent="0.25">
      <c r="A239" s="55">
        <f t="shared" si="434"/>
        <v>45375</v>
      </c>
      <c r="D239" s="68"/>
      <c r="E239" s="74">
        <f t="shared" ref="E239" si="457">E238</f>
        <v>9000</v>
      </c>
      <c r="F239" s="68"/>
      <c r="G239" s="68"/>
      <c r="H239" s="68"/>
      <c r="I239" s="68"/>
      <c r="J239" s="67">
        <v>4500</v>
      </c>
      <c r="K239" s="68"/>
      <c r="L239" s="68"/>
      <c r="M239" s="68"/>
      <c r="N239" s="68"/>
      <c r="O239" s="68"/>
      <c r="P239" s="68"/>
      <c r="Q239" s="68"/>
      <c r="R239" s="68"/>
      <c r="S239" s="70"/>
      <c r="T239" s="70"/>
      <c r="U239" s="78">
        <v>4500</v>
      </c>
      <c r="V239" s="78">
        <v>4500</v>
      </c>
      <c r="W239" s="78">
        <v>4500</v>
      </c>
      <c r="X239" s="78">
        <v>4500</v>
      </c>
      <c r="Y239" s="78">
        <v>4500</v>
      </c>
      <c r="Z239" s="78">
        <v>4500</v>
      </c>
      <c r="AA239" s="78">
        <v>4500</v>
      </c>
      <c r="AB239" s="78"/>
    </row>
    <row r="240" spans="1:28" x14ac:dyDescent="0.25">
      <c r="A240" s="55">
        <f t="shared" si="434"/>
        <v>45376</v>
      </c>
      <c r="D240" s="68"/>
      <c r="E240" s="74">
        <f t="shared" ref="E240" si="458">E239</f>
        <v>9000</v>
      </c>
      <c r="F240" s="68"/>
      <c r="G240" s="68"/>
      <c r="H240" s="68"/>
      <c r="I240" s="68"/>
      <c r="J240" s="67">
        <v>4500</v>
      </c>
      <c r="K240" s="68"/>
      <c r="L240" s="68"/>
      <c r="M240" s="68"/>
      <c r="N240" s="68"/>
      <c r="O240" s="68"/>
      <c r="P240" s="68"/>
      <c r="Q240" s="68"/>
      <c r="R240" s="68"/>
      <c r="S240" s="70"/>
      <c r="T240" s="70"/>
      <c r="U240" s="78">
        <v>4500</v>
      </c>
      <c r="V240" s="78">
        <v>4500</v>
      </c>
      <c r="W240" s="78">
        <v>4500</v>
      </c>
      <c r="X240" s="78">
        <v>4500</v>
      </c>
      <c r="Y240" s="78">
        <v>4500</v>
      </c>
      <c r="Z240" s="78">
        <v>4500</v>
      </c>
      <c r="AA240" s="78">
        <v>4500</v>
      </c>
      <c r="AB240" s="78"/>
    </row>
    <row r="241" spans="1:28" x14ac:dyDescent="0.25">
      <c r="A241" s="55">
        <f t="shared" si="434"/>
        <v>45377</v>
      </c>
      <c r="D241" s="68"/>
      <c r="E241" s="74">
        <f t="shared" ref="E241" si="459">E240</f>
        <v>9000</v>
      </c>
      <c r="F241" s="68"/>
      <c r="G241" s="68"/>
      <c r="H241" s="68"/>
      <c r="I241" s="68"/>
      <c r="J241" s="67">
        <v>4500</v>
      </c>
      <c r="K241" s="68"/>
      <c r="L241" s="68"/>
      <c r="M241" s="68"/>
      <c r="N241" s="68"/>
      <c r="O241" s="68"/>
      <c r="P241" s="68"/>
      <c r="Q241" s="68"/>
      <c r="R241" s="68"/>
      <c r="S241" s="70"/>
      <c r="T241" s="70"/>
      <c r="U241" s="78">
        <v>4500</v>
      </c>
      <c r="V241" s="78">
        <v>4500</v>
      </c>
      <c r="W241" s="78">
        <v>4500</v>
      </c>
      <c r="X241" s="78">
        <v>4500</v>
      </c>
      <c r="Y241" s="78">
        <v>4500</v>
      </c>
      <c r="Z241" s="78">
        <v>4500</v>
      </c>
      <c r="AA241" s="78">
        <v>4500</v>
      </c>
      <c r="AB241" s="78"/>
    </row>
    <row r="242" spans="1:28" x14ac:dyDescent="0.25">
      <c r="A242" s="55">
        <f t="shared" si="434"/>
        <v>45378</v>
      </c>
      <c r="D242" s="68"/>
      <c r="E242" s="74">
        <f t="shared" ref="E242" si="460">E241</f>
        <v>9000</v>
      </c>
      <c r="F242" s="68"/>
      <c r="G242" s="68"/>
      <c r="H242" s="68"/>
      <c r="I242" s="68"/>
      <c r="J242" s="67">
        <v>4500</v>
      </c>
      <c r="K242" s="68"/>
      <c r="L242" s="68"/>
      <c r="M242" s="68"/>
      <c r="N242" s="68"/>
      <c r="O242" s="68"/>
      <c r="P242" s="68"/>
      <c r="Q242" s="68"/>
      <c r="R242" s="68"/>
      <c r="S242" s="70"/>
      <c r="T242" s="70"/>
      <c r="U242" s="78">
        <v>4500</v>
      </c>
      <c r="V242" s="78">
        <v>4500</v>
      </c>
      <c r="W242" s="78">
        <v>4500</v>
      </c>
      <c r="X242" s="78">
        <v>4500</v>
      </c>
      <c r="Y242" s="78">
        <v>4500</v>
      </c>
      <c r="Z242" s="78">
        <v>4500</v>
      </c>
      <c r="AA242" s="78">
        <v>4500</v>
      </c>
      <c r="AB242" s="78"/>
    </row>
    <row r="243" spans="1:28" x14ac:dyDescent="0.25">
      <c r="A243" s="55">
        <f t="shared" si="434"/>
        <v>45379</v>
      </c>
      <c r="D243" s="68"/>
      <c r="E243" s="74">
        <f t="shared" ref="E243" si="461">E242</f>
        <v>9000</v>
      </c>
      <c r="F243" s="68"/>
      <c r="G243" s="68"/>
      <c r="H243" s="68"/>
      <c r="I243" s="68"/>
      <c r="J243" s="67">
        <v>4500</v>
      </c>
      <c r="K243" s="68"/>
      <c r="L243" s="68"/>
      <c r="M243" s="68"/>
      <c r="N243" s="68"/>
      <c r="O243" s="68"/>
      <c r="P243" s="68"/>
      <c r="Q243" s="68"/>
      <c r="R243" s="68"/>
      <c r="S243" s="70"/>
      <c r="T243" s="70"/>
      <c r="U243" s="78">
        <v>4500</v>
      </c>
      <c r="V243" s="78">
        <v>4500</v>
      </c>
      <c r="W243" s="78">
        <v>4500</v>
      </c>
      <c r="X243" s="78">
        <v>4500</v>
      </c>
      <c r="Y243" s="78">
        <v>4500</v>
      </c>
      <c r="Z243" s="78">
        <v>4500</v>
      </c>
      <c r="AA243" s="78">
        <v>4500</v>
      </c>
      <c r="AB243" s="78"/>
    </row>
    <row r="244" spans="1:28" x14ac:dyDescent="0.25">
      <c r="A244" s="55">
        <f t="shared" si="434"/>
        <v>45380</v>
      </c>
      <c r="D244" s="68"/>
      <c r="E244" s="74">
        <f t="shared" ref="E244" si="462">E243</f>
        <v>9000</v>
      </c>
      <c r="F244" s="68"/>
      <c r="G244" s="68"/>
      <c r="H244" s="68"/>
      <c r="I244" s="68"/>
      <c r="J244" s="67">
        <v>4500</v>
      </c>
      <c r="K244" s="68"/>
      <c r="L244" s="68"/>
      <c r="M244" s="68"/>
      <c r="N244" s="68"/>
      <c r="O244" s="68"/>
      <c r="P244" s="68"/>
      <c r="Q244" s="68"/>
      <c r="R244" s="68"/>
      <c r="S244" s="70"/>
      <c r="T244" s="70"/>
      <c r="U244" s="78">
        <v>4500</v>
      </c>
      <c r="V244" s="78">
        <v>4500</v>
      </c>
      <c r="W244" s="78">
        <v>4500</v>
      </c>
      <c r="X244" s="78">
        <v>4500</v>
      </c>
      <c r="Y244" s="78">
        <v>4500</v>
      </c>
      <c r="Z244" s="78">
        <v>4500</v>
      </c>
      <c r="AA244" s="78">
        <v>4500</v>
      </c>
      <c r="AB244" s="78"/>
    </row>
    <row r="245" spans="1:28" x14ac:dyDescent="0.25">
      <c r="A245" s="55">
        <f t="shared" si="434"/>
        <v>45381</v>
      </c>
      <c r="D245" s="68"/>
      <c r="E245" s="74">
        <f t="shared" ref="E245" si="463">E244</f>
        <v>9000</v>
      </c>
      <c r="F245" s="68"/>
      <c r="G245" s="68"/>
      <c r="H245" s="68"/>
      <c r="I245" s="68"/>
      <c r="J245" s="67">
        <v>4500</v>
      </c>
      <c r="K245" s="68"/>
      <c r="L245" s="68"/>
      <c r="M245" s="68"/>
      <c r="N245" s="68"/>
      <c r="O245" s="68"/>
      <c r="P245" s="68"/>
      <c r="Q245" s="68"/>
      <c r="R245" s="68"/>
      <c r="S245" s="70"/>
      <c r="T245" s="70"/>
      <c r="U245" s="78">
        <v>4500</v>
      </c>
      <c r="V245" s="78">
        <v>4500</v>
      </c>
      <c r="W245" s="78">
        <v>4500</v>
      </c>
      <c r="X245" s="78">
        <v>4500</v>
      </c>
      <c r="Y245" s="78">
        <v>4500</v>
      </c>
      <c r="Z245" s="78">
        <v>4500</v>
      </c>
      <c r="AA245" s="78">
        <v>4500</v>
      </c>
      <c r="AB245" s="78"/>
    </row>
    <row r="246" spans="1:28" x14ac:dyDescent="0.25">
      <c r="A246" s="55">
        <f t="shared" si="434"/>
        <v>45382</v>
      </c>
      <c r="D246" s="68"/>
      <c r="E246" s="74">
        <f t="shared" ref="E246" si="464">E245</f>
        <v>9000</v>
      </c>
      <c r="F246" s="68"/>
      <c r="G246" s="68"/>
      <c r="H246" s="68"/>
      <c r="I246" s="68"/>
      <c r="J246" s="67">
        <v>4500</v>
      </c>
      <c r="K246" s="68"/>
      <c r="L246" s="68"/>
      <c r="M246" s="68"/>
      <c r="N246" s="68"/>
      <c r="O246" s="68"/>
      <c r="P246" s="68"/>
      <c r="Q246" s="68"/>
      <c r="R246" s="68"/>
      <c r="S246" s="70"/>
      <c r="T246" s="70"/>
      <c r="U246" s="78">
        <v>4500</v>
      </c>
      <c r="V246" s="78">
        <v>4500</v>
      </c>
      <c r="W246" s="78">
        <v>4500</v>
      </c>
      <c r="X246" s="78">
        <v>4500</v>
      </c>
      <c r="Y246" s="78">
        <v>4500</v>
      </c>
      <c r="Z246" s="78">
        <v>4500</v>
      </c>
      <c r="AA246" s="78">
        <v>4500</v>
      </c>
      <c r="AB246" s="78"/>
    </row>
    <row r="247" spans="1:28" x14ac:dyDescent="0.25">
      <c r="A247" s="55"/>
      <c r="S247" s="87"/>
      <c r="T247" s="87"/>
      <c r="U247" s="87"/>
    </row>
    <row r="248" spans="1:28" x14ac:dyDescent="0.25">
      <c r="A248" s="55"/>
      <c r="S248" s="87"/>
      <c r="T248" s="87"/>
      <c r="U248" s="87"/>
    </row>
    <row r="249" spans="1:28" x14ac:dyDescent="0.25">
      <c r="A249" s="37" t="s">
        <v>29</v>
      </c>
      <c r="B249" s="37"/>
      <c r="C249" s="38">
        <f t="shared" ref="C249:T249" si="465">AVERAGE(C34:C63)</f>
        <v>7000</v>
      </c>
      <c r="D249" s="38">
        <f t="shared" si="465"/>
        <v>7000</v>
      </c>
      <c r="E249" s="38">
        <f t="shared" ref="E249" si="466">AVERAGE(E34:E63)</f>
        <v>7362.7333333333336</v>
      </c>
      <c r="F249" s="38">
        <f t="shared" si="465"/>
        <v>6500</v>
      </c>
      <c r="G249" s="38">
        <f t="shared" si="465"/>
        <v>6533.333333333333</v>
      </c>
      <c r="H249" s="38">
        <f t="shared" si="465"/>
        <v>7000</v>
      </c>
      <c r="I249" s="38">
        <f>AVERAGE(I34:I63)</f>
        <v>7206.666666666667</v>
      </c>
      <c r="J249" s="38">
        <f t="shared" ref="J249" si="467">AVERAGE(J34:J63)</f>
        <v>7300</v>
      </c>
      <c r="K249" s="38">
        <f t="shared" si="465"/>
        <v>7600</v>
      </c>
      <c r="L249" s="38">
        <f t="shared" si="465"/>
        <v>7600</v>
      </c>
      <c r="M249" s="38">
        <f t="shared" si="465"/>
        <v>7600</v>
      </c>
      <c r="N249" s="38">
        <f t="shared" si="465"/>
        <v>7706.666666666667</v>
      </c>
      <c r="O249" s="38">
        <f t="shared" si="465"/>
        <v>8936.6666666666661</v>
      </c>
      <c r="P249" s="38">
        <f t="shared" si="465"/>
        <v>7713.333333333333</v>
      </c>
      <c r="Q249" s="38">
        <f t="shared" si="465"/>
        <v>7770</v>
      </c>
      <c r="R249" s="38">
        <f t="shared" si="465"/>
        <v>7526.666666666667</v>
      </c>
      <c r="S249" s="38">
        <f t="shared" si="465"/>
        <v>7346.666666666667</v>
      </c>
      <c r="T249" s="38">
        <f t="shared" si="465"/>
        <v>7436.666666666667</v>
      </c>
      <c r="U249" s="38">
        <f t="shared" ref="U249:W249" si="468">AVERAGE(U34:U63)</f>
        <v>7346.7</v>
      </c>
      <c r="V249" s="38">
        <f t="shared" si="468"/>
        <v>7346.7</v>
      </c>
      <c r="W249" s="38">
        <f t="shared" si="468"/>
        <v>7346.7</v>
      </c>
      <c r="X249" s="38">
        <f t="shared" ref="X249:Y249" si="469">AVERAGE(X34:X63)</f>
        <v>7346.7</v>
      </c>
      <c r="Y249" s="38">
        <f t="shared" si="469"/>
        <v>7346.7</v>
      </c>
      <c r="Z249" s="38">
        <f t="shared" ref="Z249:AA249" si="470">AVERAGE(Z34:Z63)</f>
        <v>7346.7</v>
      </c>
      <c r="AA249" s="38">
        <f t="shared" si="470"/>
        <v>7346.7</v>
      </c>
      <c r="AB249" s="23"/>
    </row>
    <row r="250" spans="1:28" x14ac:dyDescent="0.25">
      <c r="A250" s="16" t="s">
        <v>30</v>
      </c>
      <c r="B250" s="16"/>
      <c r="C250" s="23">
        <f t="shared" ref="C250:T250" si="471">AVERAGE(C64:C94)</f>
        <v>5250</v>
      </c>
      <c r="D250" s="23">
        <f t="shared" si="471"/>
        <v>5250</v>
      </c>
      <c r="E250" s="23">
        <f t="shared" ref="E250" si="472">AVERAGE(E64:E94)</f>
        <v>5645.1612903225805</v>
      </c>
      <c r="F250" s="23">
        <f t="shared" si="471"/>
        <v>6000</v>
      </c>
      <c r="G250" s="23">
        <f t="shared" si="471"/>
        <v>6032.2580645161288</v>
      </c>
      <c r="H250" s="23">
        <f t="shared" si="471"/>
        <v>6500</v>
      </c>
      <c r="I250" s="40">
        <f t="shared" si="471"/>
        <v>6500</v>
      </c>
      <c r="J250" s="40">
        <f t="shared" ref="J250" si="473">AVERAGE(J64:J94)</f>
        <v>6500</v>
      </c>
      <c r="K250" s="23">
        <f t="shared" si="471"/>
        <v>7283.8709677419356</v>
      </c>
      <c r="L250" s="23">
        <f t="shared" si="471"/>
        <v>7387.0967741935483</v>
      </c>
      <c r="M250" s="23">
        <f t="shared" si="471"/>
        <v>7477.4193548387093</v>
      </c>
      <c r="N250" s="23">
        <f t="shared" si="471"/>
        <v>7362.9032258064517</v>
      </c>
      <c r="O250" s="23">
        <f t="shared" si="471"/>
        <v>7353.2258064516127</v>
      </c>
      <c r="P250" s="23">
        <f t="shared" si="471"/>
        <v>7362.9032258064517</v>
      </c>
      <c r="Q250" s="23">
        <f t="shared" si="471"/>
        <v>7379.0322580645161</v>
      </c>
      <c r="R250" s="23">
        <f t="shared" si="471"/>
        <v>7096.7741935483873</v>
      </c>
      <c r="S250" s="56">
        <f t="shared" si="471"/>
        <v>6003.2258064516127</v>
      </c>
      <c r="T250" s="56">
        <f t="shared" si="471"/>
        <v>6006.4516129032254</v>
      </c>
      <c r="U250" s="23">
        <f t="shared" ref="U250:W250" si="474">AVERAGE(U64:U94)</f>
        <v>6600</v>
      </c>
      <c r="V250" s="23">
        <f t="shared" si="474"/>
        <v>6451.6129032258068</v>
      </c>
      <c r="W250" s="23">
        <f t="shared" si="474"/>
        <v>6361.2903225806449</v>
      </c>
      <c r="X250" s="23">
        <f t="shared" ref="X250:Y250" si="475">AVERAGE(X64:X94)</f>
        <v>6219.3548387096771</v>
      </c>
      <c r="Y250" s="23">
        <f t="shared" si="475"/>
        <v>6361.2903225806449</v>
      </c>
      <c r="Z250" s="23">
        <f t="shared" ref="Z250:AA250" si="476">AVERAGE(Z64:Z94)</f>
        <v>6361.2903225806449</v>
      </c>
      <c r="AA250" s="23">
        <f t="shared" si="476"/>
        <v>6590.322580645161</v>
      </c>
      <c r="AB250" s="23"/>
    </row>
    <row r="251" spans="1:28" x14ac:dyDescent="0.25">
      <c r="A251" s="16" t="s">
        <v>31</v>
      </c>
      <c r="B251" s="16"/>
      <c r="C251" s="23">
        <f t="shared" ref="C251:T251" si="477">AVERAGE(C95:C124)</f>
        <v>5000</v>
      </c>
      <c r="D251" s="23">
        <f t="shared" si="477"/>
        <v>5000</v>
      </c>
      <c r="E251" s="23">
        <f t="shared" ref="E251" si="478">AVERAGE(E95:E124)</f>
        <v>5000</v>
      </c>
      <c r="F251" s="23">
        <f t="shared" si="477"/>
        <v>5000</v>
      </c>
      <c r="G251" s="23">
        <f t="shared" si="477"/>
        <v>5000</v>
      </c>
      <c r="H251" s="23">
        <f t="shared" si="477"/>
        <v>5000</v>
      </c>
      <c r="I251" s="23">
        <f t="shared" si="477"/>
        <v>5000</v>
      </c>
      <c r="J251" s="23">
        <f t="shared" ref="J251" si="479">AVERAGE(J95:J124)</f>
        <v>5500</v>
      </c>
      <c r="K251" s="23">
        <f t="shared" si="477"/>
        <v>5066.666666666667</v>
      </c>
      <c r="L251" s="23">
        <f t="shared" si="477"/>
        <v>5066.666666666667</v>
      </c>
      <c r="M251" s="23">
        <f t="shared" si="477"/>
        <v>5148.333333333333</v>
      </c>
      <c r="N251" s="23">
        <f t="shared" si="477"/>
        <v>5300</v>
      </c>
      <c r="O251" s="23">
        <f t="shared" si="477"/>
        <v>5300</v>
      </c>
      <c r="P251" s="23">
        <f t="shared" si="477"/>
        <v>5300</v>
      </c>
      <c r="Q251" s="23">
        <f t="shared" si="477"/>
        <v>6126.666666666667</v>
      </c>
      <c r="R251" s="23">
        <f t="shared" si="477"/>
        <v>5993.333333333333</v>
      </c>
      <c r="S251" s="23">
        <f t="shared" si="477"/>
        <v>5000</v>
      </c>
      <c r="T251" s="23">
        <f t="shared" si="477"/>
        <v>5000</v>
      </c>
      <c r="U251" s="23">
        <f t="shared" ref="U251:W251" si="480">AVERAGE(U95:U124)</f>
        <v>5520</v>
      </c>
      <c r="V251" s="23">
        <f t="shared" si="480"/>
        <v>5163.333333333333</v>
      </c>
      <c r="W251" s="23">
        <f t="shared" si="480"/>
        <v>5163.333333333333</v>
      </c>
      <c r="X251" s="23">
        <f t="shared" ref="X251:Y251" si="481">AVERAGE(X95:X124)</f>
        <v>5763.333333333333</v>
      </c>
      <c r="Y251" s="23">
        <f t="shared" si="481"/>
        <v>5551.666666666667</v>
      </c>
      <c r="Z251" s="23">
        <f t="shared" ref="Z251:AA251" si="482">AVERAGE(Z95:Z124)</f>
        <v>5100</v>
      </c>
      <c r="AA251" s="23">
        <f t="shared" si="482"/>
        <v>5100</v>
      </c>
      <c r="AB251" s="23"/>
    </row>
    <row r="252" spans="1:28" x14ac:dyDescent="0.25">
      <c r="A252" s="16" t="s">
        <v>32</v>
      </c>
      <c r="B252" s="16"/>
      <c r="C252" s="23">
        <f t="shared" ref="C252:T252" si="483">AVERAGE(C125:C155)</f>
        <v>6500</v>
      </c>
      <c r="D252" s="23">
        <f t="shared" si="483"/>
        <v>6500</v>
      </c>
      <c r="E252" s="23">
        <f t="shared" ref="E252" si="484">AVERAGE(E125:E155)</f>
        <v>6000</v>
      </c>
      <c r="F252" s="23">
        <f t="shared" si="483"/>
        <v>5000</v>
      </c>
      <c r="G252" s="23">
        <f t="shared" si="483"/>
        <v>5000</v>
      </c>
      <c r="H252" s="23">
        <f t="shared" si="483"/>
        <v>5000</v>
      </c>
      <c r="I252" s="23">
        <f t="shared" si="483"/>
        <v>5000</v>
      </c>
      <c r="J252" s="23">
        <f t="shared" ref="J252" si="485">AVERAGE(J125:J155)</f>
        <v>5000</v>
      </c>
      <c r="K252" s="23">
        <f t="shared" si="483"/>
        <v>5000</v>
      </c>
      <c r="L252" s="23">
        <f t="shared" si="483"/>
        <v>5000</v>
      </c>
      <c r="M252" s="23">
        <f t="shared" si="483"/>
        <v>5000</v>
      </c>
      <c r="N252" s="23">
        <f t="shared" si="483"/>
        <v>5000</v>
      </c>
      <c r="O252" s="23">
        <f t="shared" si="483"/>
        <v>5000</v>
      </c>
      <c r="P252" s="23">
        <f t="shared" si="483"/>
        <v>5000</v>
      </c>
      <c r="Q252" s="23">
        <f t="shared" si="483"/>
        <v>5003.2258064516127</v>
      </c>
      <c r="R252" s="23">
        <f t="shared" si="483"/>
        <v>5000</v>
      </c>
      <c r="S252" s="23">
        <f t="shared" si="483"/>
        <v>5000</v>
      </c>
      <c r="T252" s="23">
        <f t="shared" si="483"/>
        <v>5000</v>
      </c>
      <c r="U252" s="23">
        <f t="shared" ref="U252:W252" si="486">AVERAGE(U125:U155)</f>
        <v>5000</v>
      </c>
      <c r="V252" s="23">
        <f t="shared" si="486"/>
        <v>5000</v>
      </c>
      <c r="W252" s="23">
        <f t="shared" si="486"/>
        <v>5000</v>
      </c>
      <c r="X252" s="23">
        <f t="shared" ref="X252:Y252" si="487">AVERAGE(X125:X155)</f>
        <v>5000</v>
      </c>
      <c r="Y252" s="23">
        <f t="shared" si="487"/>
        <v>5000</v>
      </c>
      <c r="Z252" s="23">
        <f t="shared" ref="Z252:AA252" si="488">AVERAGE(Z125:Z155)</f>
        <v>5000</v>
      </c>
      <c r="AA252" s="23">
        <f t="shared" si="488"/>
        <v>5000</v>
      </c>
      <c r="AB252" s="23"/>
    </row>
    <row r="253" spans="1:28" x14ac:dyDescent="0.25">
      <c r="A253" s="16" t="s">
        <v>33</v>
      </c>
      <c r="B253" s="16"/>
      <c r="C253" s="23">
        <f t="shared" ref="C253:T253" si="489">AVERAGE(C156:C186)</f>
        <v>6500</v>
      </c>
      <c r="D253" s="23">
        <f t="shared" si="489"/>
        <v>6500</v>
      </c>
      <c r="E253" s="23">
        <f t="shared" ref="E253" si="490">AVERAGE(E156:E186)</f>
        <v>6000</v>
      </c>
      <c r="F253" s="23">
        <f t="shared" si="489"/>
        <v>4500</v>
      </c>
      <c r="G253" s="23">
        <f t="shared" si="489"/>
        <v>5000</v>
      </c>
      <c r="H253" s="23">
        <f t="shared" si="489"/>
        <v>4500</v>
      </c>
      <c r="I253" s="23">
        <f t="shared" si="489"/>
        <v>4500</v>
      </c>
      <c r="J253" s="23">
        <f t="shared" ref="J253" si="491">AVERAGE(J156:J186)</f>
        <v>5000</v>
      </c>
      <c r="K253" s="23">
        <f t="shared" si="489"/>
        <v>5000</v>
      </c>
      <c r="L253" s="23">
        <f t="shared" si="489"/>
        <v>5000</v>
      </c>
      <c r="M253" s="23">
        <f t="shared" si="489"/>
        <v>5000</v>
      </c>
      <c r="N253" s="40">
        <f t="shared" si="489"/>
        <v>5000</v>
      </c>
      <c r="O253" s="23">
        <f t="shared" si="489"/>
        <v>5000</v>
      </c>
      <c r="P253" s="40">
        <f t="shared" si="489"/>
        <v>4500</v>
      </c>
      <c r="Q253" s="40">
        <f t="shared" si="489"/>
        <v>4500</v>
      </c>
      <c r="R253" s="40">
        <f t="shared" si="489"/>
        <v>5000</v>
      </c>
      <c r="S253" s="40">
        <f t="shared" si="489"/>
        <v>5000</v>
      </c>
      <c r="T253" s="40">
        <f t="shared" si="489"/>
        <v>5000</v>
      </c>
      <c r="U253" s="40">
        <f t="shared" ref="U253:W253" si="492">AVERAGE(U156:U186)</f>
        <v>5000</v>
      </c>
      <c r="V253" s="40">
        <f t="shared" si="492"/>
        <v>5000</v>
      </c>
      <c r="W253" s="40">
        <f t="shared" si="492"/>
        <v>5000</v>
      </c>
      <c r="X253" s="40">
        <f t="shared" ref="X253:Y253" si="493">AVERAGE(X156:X186)</f>
        <v>5000</v>
      </c>
      <c r="Y253" s="40">
        <f t="shared" si="493"/>
        <v>5000</v>
      </c>
      <c r="Z253" s="40">
        <f t="shared" ref="Z253:AA253" si="494">AVERAGE(Z156:Z186)</f>
        <v>5000</v>
      </c>
      <c r="AA253" s="40">
        <f t="shared" si="494"/>
        <v>5000</v>
      </c>
      <c r="AB253" s="40"/>
    </row>
    <row r="254" spans="1:28" x14ac:dyDescent="0.25">
      <c r="A254" s="16" t="s">
        <v>34</v>
      </c>
      <c r="B254" s="16"/>
      <c r="C254" s="23">
        <f t="shared" ref="C254:T254" si="495">AVERAGE(C187:C215)</f>
        <v>10000</v>
      </c>
      <c r="D254" s="23">
        <f t="shared" si="495"/>
        <v>10000</v>
      </c>
      <c r="E254" s="23">
        <f t="shared" ref="E254" si="496">AVERAGE(E187:E215)</f>
        <v>10000</v>
      </c>
      <c r="F254" s="23">
        <f t="shared" si="495"/>
        <v>4000</v>
      </c>
      <c r="G254" s="23">
        <f t="shared" si="495"/>
        <v>5000</v>
      </c>
      <c r="H254" s="23">
        <f t="shared" si="495"/>
        <v>4000</v>
      </c>
      <c r="I254" s="23">
        <f t="shared" si="495"/>
        <v>4000</v>
      </c>
      <c r="J254" s="23">
        <f t="shared" ref="J254" si="497">AVERAGE(J187:J215)</f>
        <v>5000</v>
      </c>
      <c r="K254" s="23">
        <f t="shared" si="495"/>
        <v>5000</v>
      </c>
      <c r="L254" s="23">
        <f t="shared" si="495"/>
        <v>5000</v>
      </c>
      <c r="M254" s="23">
        <f t="shared" si="495"/>
        <v>5000</v>
      </c>
      <c r="N254" s="40">
        <f t="shared" si="495"/>
        <v>5000</v>
      </c>
      <c r="O254" s="23">
        <f t="shared" si="495"/>
        <v>5000</v>
      </c>
      <c r="P254" s="40">
        <f t="shared" si="495"/>
        <v>4000</v>
      </c>
      <c r="Q254" s="40">
        <f t="shared" si="495"/>
        <v>4000</v>
      </c>
      <c r="R254" s="40">
        <f t="shared" si="495"/>
        <v>5000</v>
      </c>
      <c r="S254" s="40">
        <f t="shared" si="495"/>
        <v>5000</v>
      </c>
      <c r="T254" s="40">
        <f t="shared" si="495"/>
        <v>5000</v>
      </c>
      <c r="U254" s="40">
        <f t="shared" ref="U254:W254" si="498">AVERAGE(U187:U215)</f>
        <v>5000</v>
      </c>
      <c r="V254" s="40">
        <f t="shared" si="498"/>
        <v>5000</v>
      </c>
      <c r="W254" s="40">
        <f t="shared" si="498"/>
        <v>5000</v>
      </c>
      <c r="X254" s="40">
        <f t="shared" ref="X254:Y254" si="499">AVERAGE(X187:X215)</f>
        <v>5000</v>
      </c>
      <c r="Y254" s="40">
        <f t="shared" si="499"/>
        <v>5000</v>
      </c>
      <c r="Z254" s="40">
        <f t="shared" ref="Z254:AA254" si="500">AVERAGE(Z187:Z215)</f>
        <v>5000</v>
      </c>
      <c r="AA254" s="40">
        <f t="shared" si="500"/>
        <v>5000</v>
      </c>
      <c r="AB254" s="40"/>
    </row>
    <row r="255" spans="1:28" x14ac:dyDescent="0.25">
      <c r="A255" s="16" t="s">
        <v>35</v>
      </c>
      <c r="B255" s="16"/>
      <c r="C255" s="23"/>
      <c r="D255" s="23"/>
      <c r="E255" s="23"/>
      <c r="F255" s="23"/>
      <c r="G255" s="23"/>
      <c r="H255" s="23"/>
      <c r="I255" s="23"/>
      <c r="J255" s="23"/>
      <c r="K255" s="23"/>
      <c r="L255" s="23"/>
      <c r="M255" s="23"/>
      <c r="N255" s="40"/>
      <c r="O255" s="23"/>
      <c r="P255" s="23"/>
      <c r="Q255" s="23"/>
      <c r="R255" s="23"/>
      <c r="S255" s="23"/>
      <c r="T255" s="18"/>
      <c r="U255" s="18"/>
    </row>
    <row r="256" spans="1:28" x14ac:dyDescent="0.25">
      <c r="A256" s="16" t="s">
        <v>36</v>
      </c>
      <c r="B256" s="16"/>
      <c r="C256" s="23">
        <f>((1.98347*30)*C249)/1000</f>
        <v>416.52870000000001</v>
      </c>
      <c r="D256" s="23">
        <f>((1.98347*30)*D249)/1000</f>
        <v>416.52870000000001</v>
      </c>
      <c r="E256" s="23">
        <f>((1.98347*30)*E249)/1000</f>
        <v>438.11282054000003</v>
      </c>
      <c r="F256" s="23">
        <f t="shared" ref="F256:O256" si="501">((1.98347*30)*F249)/1000</f>
        <v>386.77665000000002</v>
      </c>
      <c r="G256" s="23">
        <f t="shared" si="501"/>
        <v>388.76011999999997</v>
      </c>
      <c r="H256" s="23">
        <f t="shared" si="501"/>
        <v>416.52870000000001</v>
      </c>
      <c r="I256" s="23">
        <f>((1.98347*30)*I249)/1000</f>
        <v>428.82621400000005</v>
      </c>
      <c r="J256" s="23">
        <f>((1.98347*30)*J249)/1000</f>
        <v>434.37993</v>
      </c>
      <c r="K256" s="23">
        <f t="shared" si="501"/>
        <v>452.23116000000005</v>
      </c>
      <c r="L256" s="23">
        <f t="shared" si="501"/>
        <v>452.23116000000005</v>
      </c>
      <c r="M256" s="23">
        <f t="shared" si="501"/>
        <v>452.23116000000005</v>
      </c>
      <c r="N256" s="23">
        <f t="shared" si="501"/>
        <v>458.57826400000005</v>
      </c>
      <c r="O256" s="23">
        <f t="shared" si="501"/>
        <v>531.76830700000005</v>
      </c>
      <c r="P256" s="23">
        <f t="shared" ref="P256" si="502">((1.98347*30)*P249)/1000</f>
        <v>458.97495799999996</v>
      </c>
      <c r="Q256" s="23">
        <f>((1.98347*30)*Q249)/1000</f>
        <v>462.346857</v>
      </c>
      <c r="R256" s="23">
        <f t="shared" ref="R256:S256" si="503">((1.98347*30)*R249)/1000</f>
        <v>447.867526</v>
      </c>
      <c r="S256" s="23">
        <f t="shared" si="503"/>
        <v>437.15678800000001</v>
      </c>
      <c r="T256" s="23">
        <f>((1.98347*30)*T249)/1000</f>
        <v>442.512157</v>
      </c>
      <c r="U256" s="23">
        <f>((1.98347*30)*U249)/1000</f>
        <v>437.15877146999998</v>
      </c>
      <c r="V256" s="23">
        <f t="shared" ref="V256:W256" si="504">((1.98347*30)*V249)/1000</f>
        <v>437.15877146999998</v>
      </c>
      <c r="W256" s="23">
        <f t="shared" si="504"/>
        <v>437.15877146999998</v>
      </c>
      <c r="X256" s="23">
        <f t="shared" ref="X256:Y256" si="505">((1.98347*30)*X249)/1000</f>
        <v>437.15877146999998</v>
      </c>
      <c r="Y256" s="23">
        <f t="shared" si="505"/>
        <v>437.15877146999998</v>
      </c>
      <c r="Z256" s="23">
        <f t="shared" ref="Z256:AA256" si="506">((1.98347*30)*Z249)/1000</f>
        <v>437.15877146999998</v>
      </c>
      <c r="AA256" s="23">
        <f t="shared" si="506"/>
        <v>437.15877146999998</v>
      </c>
      <c r="AB256" s="23"/>
    </row>
    <row r="257" spans="1:29" x14ac:dyDescent="0.25">
      <c r="A257" s="16" t="s">
        <v>37</v>
      </c>
      <c r="B257" s="16"/>
      <c r="C257" s="23">
        <f>((1.98347*31)*C250)/1000</f>
        <v>322.80974250000003</v>
      </c>
      <c r="D257" s="23">
        <f>((1.98347*31)*D250)/1000</f>
        <v>322.80974250000003</v>
      </c>
      <c r="E257" s="23">
        <f>((1.98347*31)*E250)/1000</f>
        <v>347.10725000000002</v>
      </c>
      <c r="F257" s="23">
        <f t="shared" ref="F257:P257" si="507">((1.98347*31)*F250)/1000</f>
        <v>368.92542000000003</v>
      </c>
      <c r="G257" s="23">
        <f t="shared" si="507"/>
        <v>370.90889000000004</v>
      </c>
      <c r="H257" s="23">
        <f t="shared" si="507"/>
        <v>399.66920500000003</v>
      </c>
      <c r="I257" s="23">
        <f t="shared" si="507"/>
        <v>399.66920500000003</v>
      </c>
      <c r="J257" s="23">
        <f t="shared" ref="J257" si="508">((1.98347*31)*J250)/1000</f>
        <v>399.66920500000003</v>
      </c>
      <c r="K257" s="23">
        <f t="shared" si="507"/>
        <v>447.86752600000005</v>
      </c>
      <c r="L257" s="23">
        <f t="shared" si="507"/>
        <v>454.21463</v>
      </c>
      <c r="M257" s="23">
        <f t="shared" si="507"/>
        <v>459.76834600000001</v>
      </c>
      <c r="N257" s="23">
        <f t="shared" si="507"/>
        <v>452.72702750000002</v>
      </c>
      <c r="O257" s="23">
        <f t="shared" si="507"/>
        <v>452.13198649999998</v>
      </c>
      <c r="P257" s="23">
        <f t="shared" si="507"/>
        <v>452.72702750000002</v>
      </c>
      <c r="Q257" s="23">
        <f t="shared" ref="Q257:S257" si="509">((1.98347*31)*Q250)/1000</f>
        <v>453.71876250000003</v>
      </c>
      <c r="R257" s="23">
        <f t="shared" si="509"/>
        <v>436.36340000000001</v>
      </c>
      <c r="S257" s="23">
        <f t="shared" si="509"/>
        <v>369.12376699999999</v>
      </c>
      <c r="T257" s="23">
        <f>((1.98347*31)*T250)/1000</f>
        <v>369.322114</v>
      </c>
      <c r="U257" s="23">
        <f>((1.98347*31)*U250)/1000</f>
        <v>405.81796200000008</v>
      </c>
      <c r="V257" s="23">
        <f t="shared" ref="V257:W257" si="510">((1.98347*31)*V250)/1000</f>
        <v>396.69400000000007</v>
      </c>
      <c r="W257" s="23">
        <f t="shared" si="510"/>
        <v>391.14028400000007</v>
      </c>
      <c r="X257" s="23">
        <f t="shared" ref="X257:Y257" si="511">((1.98347*31)*X250)/1000</f>
        <v>382.41301600000003</v>
      </c>
      <c r="Y257" s="23">
        <f t="shared" si="511"/>
        <v>391.14028400000007</v>
      </c>
      <c r="Z257" s="23">
        <f t="shared" ref="Z257:AA257" si="512">((1.98347*31)*Z250)/1000</f>
        <v>391.14028400000007</v>
      </c>
      <c r="AA257" s="23">
        <f t="shared" si="512"/>
        <v>405.22292100000004</v>
      </c>
      <c r="AB257" s="23"/>
    </row>
    <row r="258" spans="1:29" x14ac:dyDescent="0.25">
      <c r="A258" s="16" t="s">
        <v>38</v>
      </c>
      <c r="B258" s="28"/>
      <c r="C258" s="23">
        <f t="shared" ref="C258:H258" si="513">((1.98347*30)*C251)/1000</f>
        <v>297.52050000000003</v>
      </c>
      <c r="D258" s="23">
        <f t="shared" si="513"/>
        <v>297.52050000000003</v>
      </c>
      <c r="E258" s="23">
        <f t="shared" si="513"/>
        <v>297.52050000000003</v>
      </c>
      <c r="F258" s="23">
        <f t="shared" si="513"/>
        <v>297.52050000000003</v>
      </c>
      <c r="G258" s="23">
        <f t="shared" si="513"/>
        <v>297.52050000000003</v>
      </c>
      <c r="H258" s="23">
        <f t="shared" si="513"/>
        <v>297.52050000000003</v>
      </c>
      <c r="I258" s="23">
        <f t="shared" ref="I258:J258" si="514">((1.98347*30)*I251)/1000</f>
        <v>297.52050000000003</v>
      </c>
      <c r="J258" s="23">
        <f t="shared" si="514"/>
        <v>327.27254999999997</v>
      </c>
      <c r="K258" s="23">
        <f>((1.98347*30)*K251)/1000</f>
        <v>301.48743999999999</v>
      </c>
      <c r="L258" s="23">
        <f>((1.98347*30)*L251)/1000</f>
        <v>301.48743999999999</v>
      </c>
      <c r="M258" s="23">
        <f>((1.98347*30)*M251)/1000</f>
        <v>306.34694150000001</v>
      </c>
      <c r="N258" s="23">
        <f>((1.98347*30)*N251)/1000</f>
        <v>315.37172999999996</v>
      </c>
      <c r="O258" s="23">
        <f>((1.98347*30)*O251)/1000</f>
        <v>315.37172999999996</v>
      </c>
      <c r="P258" s="23">
        <f t="shared" ref="P258" si="515">((1.98347*30)*P251)/1000</f>
        <v>315.37172999999996</v>
      </c>
      <c r="Q258" s="23">
        <f>((1.98347*30)*Q251)/1000</f>
        <v>364.56178600000004</v>
      </c>
      <c r="R258" s="23">
        <f t="shared" ref="R258:S258" si="516">((1.98347*30)*R251)/1000</f>
        <v>356.627906</v>
      </c>
      <c r="S258" s="23">
        <f t="shared" si="516"/>
        <v>297.52050000000003</v>
      </c>
      <c r="T258" s="23">
        <f>((1.98347*30)*T251)/1000</f>
        <v>297.52050000000003</v>
      </c>
      <c r="U258" s="23">
        <f>((1.98347*30)*U251)/1000</f>
        <v>328.46263199999999</v>
      </c>
      <c r="V258" s="23">
        <f t="shared" ref="V258:W258" si="517">((1.98347*30)*V251)/1000</f>
        <v>307.23950299999996</v>
      </c>
      <c r="W258" s="23">
        <f t="shared" si="517"/>
        <v>307.23950299999996</v>
      </c>
      <c r="X258" s="23">
        <f t="shared" ref="X258:Y258" si="518">((1.98347*30)*X251)/1000</f>
        <v>342.94196299999999</v>
      </c>
      <c r="Y258" s="23">
        <f t="shared" si="518"/>
        <v>330.34692850000005</v>
      </c>
      <c r="Z258" s="23">
        <f t="shared" ref="Z258:AA258" si="519">((1.98347*30)*Z251)/1000</f>
        <v>303.47091000000006</v>
      </c>
      <c r="AA258" s="23">
        <f t="shared" si="519"/>
        <v>303.47091000000006</v>
      </c>
      <c r="AB258" s="23"/>
    </row>
    <row r="259" spans="1:29" x14ac:dyDescent="0.25">
      <c r="A259" s="16" t="s">
        <v>39</v>
      </c>
      <c r="B259" s="28"/>
      <c r="C259" s="23">
        <f>((1.98347*30)*C252)/1000</f>
        <v>386.77665000000002</v>
      </c>
      <c r="D259" s="23">
        <f>((1.98347*31)*D252)/1000</f>
        <v>399.66920500000003</v>
      </c>
      <c r="E259" s="23">
        <f>((1.98347*31)*E252)/1000</f>
        <v>368.92542000000003</v>
      </c>
      <c r="F259" s="23">
        <f t="shared" ref="F259:P259" si="520">((1.98347*31)*F252)/1000</f>
        <v>307.43785000000003</v>
      </c>
      <c r="G259" s="23">
        <f t="shared" si="520"/>
        <v>307.43785000000003</v>
      </c>
      <c r="H259" s="23">
        <f t="shared" si="520"/>
        <v>307.43785000000003</v>
      </c>
      <c r="I259" s="23">
        <f t="shared" si="520"/>
        <v>307.43785000000003</v>
      </c>
      <c r="J259" s="23">
        <f t="shared" ref="J259" si="521">((1.98347*31)*J252)/1000</f>
        <v>307.43785000000003</v>
      </c>
      <c r="K259" s="23">
        <f t="shared" si="520"/>
        <v>307.43785000000003</v>
      </c>
      <c r="L259" s="23">
        <f t="shared" si="520"/>
        <v>307.43785000000003</v>
      </c>
      <c r="M259" s="23">
        <f t="shared" si="520"/>
        <v>307.43785000000003</v>
      </c>
      <c r="N259" s="23">
        <f t="shared" si="520"/>
        <v>307.43785000000003</v>
      </c>
      <c r="O259" s="23">
        <f t="shared" si="520"/>
        <v>307.43785000000003</v>
      </c>
      <c r="P259" s="23">
        <f t="shared" si="520"/>
        <v>307.43785000000003</v>
      </c>
      <c r="Q259" s="23">
        <f t="shared" ref="Q259:S259" si="522">((1.98347*31)*Q252)/1000</f>
        <v>307.63619699999998</v>
      </c>
      <c r="R259" s="23">
        <f t="shared" si="522"/>
        <v>307.43785000000003</v>
      </c>
      <c r="S259" s="23">
        <f t="shared" si="522"/>
        <v>307.43785000000003</v>
      </c>
      <c r="T259" s="23">
        <f>((1.98347*31)*T252)/1000</f>
        <v>307.43785000000003</v>
      </c>
      <c r="U259" s="23">
        <f>((1.98347*31)*U252)/1000</f>
        <v>307.43785000000003</v>
      </c>
      <c r="V259" s="23">
        <f t="shared" ref="V259:W259" si="523">((1.98347*31)*V252)/1000</f>
        <v>307.43785000000003</v>
      </c>
      <c r="W259" s="23">
        <f t="shared" si="523"/>
        <v>307.43785000000003</v>
      </c>
      <c r="X259" s="23">
        <f t="shared" ref="X259:Y259" si="524">((1.98347*31)*X252)/1000</f>
        <v>307.43785000000003</v>
      </c>
      <c r="Y259" s="23">
        <f t="shared" si="524"/>
        <v>307.43785000000003</v>
      </c>
      <c r="Z259" s="23">
        <f t="shared" ref="Z259:AA259" si="525">((1.98347*31)*Z252)/1000</f>
        <v>307.43785000000003</v>
      </c>
      <c r="AA259" s="23">
        <f t="shared" si="525"/>
        <v>307.43785000000003</v>
      </c>
      <c r="AB259" s="23"/>
    </row>
    <row r="260" spans="1:29" x14ac:dyDescent="0.25">
      <c r="A260" s="16" t="s">
        <v>40</v>
      </c>
      <c r="C260" s="23">
        <f>((1.98347*30)*C253)/1000</f>
        <v>386.77665000000002</v>
      </c>
      <c r="D260" s="23">
        <f>((1.98347*31)*D253)/1000</f>
        <v>399.66920500000003</v>
      </c>
      <c r="E260" s="23">
        <f>((1.98347*31)*E253)/1000</f>
        <v>368.92542000000003</v>
      </c>
      <c r="F260" s="23">
        <f t="shared" ref="F260:P260" si="526">((1.98347*31)*F253)/1000</f>
        <v>276.69406500000002</v>
      </c>
      <c r="G260" s="23">
        <f t="shared" si="526"/>
        <v>307.43785000000003</v>
      </c>
      <c r="H260" s="23">
        <f t="shared" si="526"/>
        <v>276.69406500000002</v>
      </c>
      <c r="I260" s="23">
        <f t="shared" si="526"/>
        <v>276.69406500000002</v>
      </c>
      <c r="J260" s="23">
        <f t="shared" ref="J260" si="527">((1.98347*31)*J253)/1000</f>
        <v>307.43785000000003</v>
      </c>
      <c r="K260" s="23">
        <f t="shared" si="526"/>
        <v>307.43785000000003</v>
      </c>
      <c r="L260" s="23">
        <f t="shared" si="526"/>
        <v>307.43785000000003</v>
      </c>
      <c r="M260" s="23">
        <f t="shared" si="526"/>
        <v>307.43785000000003</v>
      </c>
      <c r="N260" s="23">
        <f t="shared" si="526"/>
        <v>307.43785000000003</v>
      </c>
      <c r="O260" s="23">
        <f t="shared" si="526"/>
        <v>307.43785000000003</v>
      </c>
      <c r="P260" s="23">
        <f t="shared" si="526"/>
        <v>276.69406500000002</v>
      </c>
      <c r="Q260" s="23">
        <f t="shared" ref="Q260:S260" si="528">((1.98347*31)*Q253)/1000</f>
        <v>276.69406500000002</v>
      </c>
      <c r="R260" s="23">
        <f t="shared" si="528"/>
        <v>307.43785000000003</v>
      </c>
      <c r="S260" s="23">
        <f t="shared" si="528"/>
        <v>307.43785000000003</v>
      </c>
      <c r="T260" s="23">
        <f>((1.98347*31)*T253)/1000</f>
        <v>307.43785000000003</v>
      </c>
      <c r="U260" s="23">
        <f>((1.98347*31)*U253)/1000</f>
        <v>307.43785000000003</v>
      </c>
      <c r="V260" s="23">
        <f t="shared" ref="V260:W260" si="529">((1.98347*31)*V253)/1000</f>
        <v>307.43785000000003</v>
      </c>
      <c r="W260" s="23">
        <f t="shared" si="529"/>
        <v>307.43785000000003</v>
      </c>
      <c r="X260" s="23">
        <f t="shared" ref="X260:Y260" si="530">((1.98347*31)*X253)/1000</f>
        <v>307.43785000000003</v>
      </c>
      <c r="Y260" s="23">
        <f t="shared" si="530"/>
        <v>307.43785000000003</v>
      </c>
      <c r="Z260" s="23">
        <f t="shared" ref="Z260:AA260" si="531">((1.98347*31)*Z253)/1000</f>
        <v>307.43785000000003</v>
      </c>
      <c r="AA260" s="23">
        <f t="shared" si="531"/>
        <v>307.43785000000003</v>
      </c>
      <c r="AB260" s="23"/>
    </row>
    <row r="261" spans="1:29" x14ac:dyDescent="0.25">
      <c r="A261" s="16" t="s">
        <v>41</v>
      </c>
      <c r="C261" s="23">
        <f>((1.98347*30)*C254)/1000</f>
        <v>595.04100000000005</v>
      </c>
      <c r="D261" s="23">
        <f>((1.98347*29)*D254)/1000</f>
        <v>575.20630000000006</v>
      </c>
      <c r="E261" s="23">
        <f>((1.98347*29)*E254)/1000</f>
        <v>575.20630000000006</v>
      </c>
      <c r="F261" s="23">
        <f t="shared" ref="F261:P261" si="532">((1.98347*29)*F254)/1000</f>
        <v>230.08252000000002</v>
      </c>
      <c r="G261" s="23">
        <f t="shared" si="532"/>
        <v>287.60315000000003</v>
      </c>
      <c r="H261" s="23">
        <f t="shared" si="532"/>
        <v>230.08252000000002</v>
      </c>
      <c r="I261" s="23">
        <f t="shared" si="532"/>
        <v>230.08252000000002</v>
      </c>
      <c r="J261" s="23">
        <f t="shared" ref="J261" si="533">((1.98347*29)*J254)/1000</f>
        <v>287.60315000000003</v>
      </c>
      <c r="K261" s="23">
        <f t="shared" si="532"/>
        <v>287.60315000000003</v>
      </c>
      <c r="L261" s="23">
        <f t="shared" si="532"/>
        <v>287.60315000000003</v>
      </c>
      <c r="M261" s="23">
        <f t="shared" si="532"/>
        <v>287.60315000000003</v>
      </c>
      <c r="N261" s="23">
        <f t="shared" si="532"/>
        <v>287.60315000000003</v>
      </c>
      <c r="O261" s="23">
        <f t="shared" si="532"/>
        <v>287.60315000000003</v>
      </c>
      <c r="P261" s="23">
        <f t="shared" si="532"/>
        <v>230.08252000000002</v>
      </c>
      <c r="Q261" s="23">
        <f t="shared" ref="Q261:S261" si="534">((1.98347*29)*Q254)/1000</f>
        <v>230.08252000000002</v>
      </c>
      <c r="R261" s="23">
        <f t="shared" si="534"/>
        <v>287.60315000000003</v>
      </c>
      <c r="S261" s="23">
        <f t="shared" si="534"/>
        <v>287.60315000000003</v>
      </c>
      <c r="T261" s="23">
        <f>((1.98347*29)*T254)/1000</f>
        <v>287.60315000000003</v>
      </c>
      <c r="U261" s="23">
        <f>((1.98347*29)*U254)/1000</f>
        <v>287.60315000000003</v>
      </c>
      <c r="V261" s="23">
        <f t="shared" ref="V261:W261" si="535">((1.98347*29)*V254)/1000</f>
        <v>287.60315000000003</v>
      </c>
      <c r="W261" s="23">
        <f t="shared" si="535"/>
        <v>287.60315000000003</v>
      </c>
      <c r="X261" s="23">
        <f t="shared" ref="X261:Y261" si="536">((1.98347*29)*X254)/1000</f>
        <v>287.60315000000003</v>
      </c>
      <c r="Y261" s="23">
        <f t="shared" si="536"/>
        <v>287.60315000000003</v>
      </c>
      <c r="Z261" s="23">
        <f t="shared" ref="Z261:AA261" si="537">((1.98347*29)*Z254)/1000</f>
        <v>287.60315000000003</v>
      </c>
      <c r="AA261" s="23">
        <f t="shared" si="537"/>
        <v>287.60315000000003</v>
      </c>
      <c r="AB261" s="23"/>
    </row>
    <row r="262" spans="1:29" x14ac:dyDescent="0.25">
      <c r="A262" s="16" t="s">
        <v>42</v>
      </c>
      <c r="C262" s="22">
        <f>SUM(C256:C261)</f>
        <v>2405.4532425000002</v>
      </c>
      <c r="D262" s="22">
        <f>SUM(D256:D261)</f>
        <v>2411.4036525000001</v>
      </c>
      <c r="E262" s="22">
        <f>SUM(E256:E261)</f>
        <v>2395.7977105400005</v>
      </c>
      <c r="F262" s="22">
        <f t="shared" ref="F262:O262" si="538">SUM(F256:F261)</f>
        <v>1867.4370050000002</v>
      </c>
      <c r="G262" s="22">
        <f t="shared" si="538"/>
        <v>1959.6683600000001</v>
      </c>
      <c r="H262" s="22">
        <f t="shared" si="538"/>
        <v>1927.9328399999999</v>
      </c>
      <c r="I262" s="22">
        <f t="shared" ref="I262" si="539">SUM(I256:I261)</f>
        <v>1940.2303540000003</v>
      </c>
      <c r="J262" s="22">
        <f>SUM(J256:J261)</f>
        <v>2063.8005349999999</v>
      </c>
      <c r="K262" s="22">
        <f t="shared" si="538"/>
        <v>2104.0649760000001</v>
      </c>
      <c r="L262" s="22">
        <f t="shared" si="538"/>
        <v>2110.4120800000001</v>
      </c>
      <c r="M262" s="22">
        <f t="shared" si="538"/>
        <v>2120.8252975</v>
      </c>
      <c r="N262" s="22">
        <f t="shared" si="538"/>
        <v>2129.1558715000001</v>
      </c>
      <c r="O262" s="22">
        <f t="shared" si="538"/>
        <v>2201.7508735000001</v>
      </c>
      <c r="P262" s="22">
        <f t="shared" ref="P262" si="540">SUM(P256:P261)</f>
        <v>2041.2881505</v>
      </c>
      <c r="Q262" s="22">
        <f>SUM(Q256:Q261)</f>
        <v>2095.0401875000002</v>
      </c>
      <c r="R262" s="22">
        <f t="shared" ref="R262:S262" si="541">SUM(R256:R261)</f>
        <v>2143.3376819999999</v>
      </c>
      <c r="S262" s="22">
        <f t="shared" si="541"/>
        <v>2006.2799050000003</v>
      </c>
      <c r="T262" s="22">
        <f t="shared" ref="T262:U262" si="542">SUM(T256:T261)</f>
        <v>2011.8336210000002</v>
      </c>
      <c r="U262" s="22">
        <f t="shared" si="542"/>
        <v>2073.9182154700002</v>
      </c>
      <c r="V262" s="22">
        <f t="shared" ref="V262:W262" si="543">SUM(V256:V261)</f>
        <v>2043.5711244700001</v>
      </c>
      <c r="W262" s="22">
        <f t="shared" si="543"/>
        <v>2038.0174084700002</v>
      </c>
      <c r="X262" s="22">
        <f t="shared" ref="X262:Y262" si="544">SUM(X256:X261)</f>
        <v>2064.9926004700001</v>
      </c>
      <c r="Y262" s="22">
        <f t="shared" si="544"/>
        <v>2061.1248339700001</v>
      </c>
      <c r="Z262" s="22">
        <f t="shared" ref="Z262:AA262" si="545">SUM(Z256:Z261)</f>
        <v>2034.24881547</v>
      </c>
      <c r="AA262" s="22">
        <f t="shared" si="545"/>
        <v>2048.3314524699999</v>
      </c>
      <c r="AB262" s="22"/>
    </row>
    <row r="264" spans="1:29" x14ac:dyDescent="0.25">
      <c r="A264" s="28"/>
      <c r="S264" s="87"/>
      <c r="T264" s="87"/>
      <c r="U264" s="87"/>
      <c r="AC264" s="28"/>
    </row>
    <row r="265" spans="1:29" x14ac:dyDescent="0.25">
      <c r="A265" s="28"/>
      <c r="S265" s="87"/>
      <c r="T265" s="87"/>
      <c r="U265" s="87"/>
      <c r="AC265" s="28"/>
    </row>
    <row r="266" spans="1:29" x14ac:dyDescent="0.25">
      <c r="A266" s="16" t="s">
        <v>43</v>
      </c>
      <c r="D266" s="18">
        <v>2</v>
      </c>
      <c r="H266" s="18">
        <v>9</v>
      </c>
      <c r="I266" s="18">
        <v>9</v>
      </c>
      <c r="J266" s="18">
        <v>9</v>
      </c>
      <c r="N266" s="18">
        <v>7</v>
      </c>
      <c r="P266" s="18">
        <v>14</v>
      </c>
      <c r="Q266" s="18">
        <v>11</v>
      </c>
      <c r="R266" s="18">
        <v>10</v>
      </c>
      <c r="S266" s="87">
        <v>6</v>
      </c>
      <c r="T266" s="87">
        <v>6</v>
      </c>
      <c r="U266" s="87">
        <v>9</v>
      </c>
      <c r="AC266" s="28"/>
    </row>
    <row r="267" spans="1:29" x14ac:dyDescent="0.25">
      <c r="A267" s="16" t="s">
        <v>44</v>
      </c>
      <c r="D267" s="18">
        <v>3280</v>
      </c>
      <c r="H267" s="18">
        <v>3280</v>
      </c>
      <c r="J267" s="18">
        <v>3307</v>
      </c>
      <c r="S267" s="87"/>
      <c r="T267" s="87"/>
      <c r="U267" s="87"/>
      <c r="AC267" s="28"/>
    </row>
    <row r="268" spans="1:29" x14ac:dyDescent="0.25">
      <c r="A268" s="16" t="s">
        <v>45</v>
      </c>
      <c r="D268" s="18">
        <v>3694</v>
      </c>
      <c r="H268" s="18">
        <v>3185</v>
      </c>
      <c r="J268" s="18">
        <v>3181</v>
      </c>
      <c r="S268" s="87"/>
      <c r="T268" s="87"/>
      <c r="U268" s="87"/>
      <c r="AC268" s="28"/>
    </row>
    <row r="269" spans="1:29" x14ac:dyDescent="0.25">
      <c r="A269" s="16" t="s">
        <v>46</v>
      </c>
      <c r="D269" s="18">
        <v>4274</v>
      </c>
      <c r="H269" s="18">
        <v>3514</v>
      </c>
      <c r="J269" s="18">
        <v>3485</v>
      </c>
      <c r="S269" s="87"/>
      <c r="T269" s="87"/>
      <c r="U269" s="87"/>
      <c r="AC269" s="28"/>
    </row>
    <row r="270" spans="1:29" x14ac:dyDescent="0.25">
      <c r="A270" s="16" t="s">
        <v>47</v>
      </c>
      <c r="D270" s="18">
        <v>4306</v>
      </c>
      <c r="H270" s="18">
        <v>3325</v>
      </c>
      <c r="J270" s="18">
        <v>3296</v>
      </c>
      <c r="S270" s="87"/>
      <c r="T270" s="87"/>
      <c r="U270" s="87"/>
      <c r="AC270" s="28"/>
    </row>
    <row r="271" spans="1:29" x14ac:dyDescent="0.25">
      <c r="A271" s="16" t="s">
        <v>48</v>
      </c>
      <c r="S271" s="87"/>
      <c r="T271" s="87"/>
      <c r="U271" s="87"/>
      <c r="AC271" s="28"/>
    </row>
    <row r="272" spans="1:29" x14ac:dyDescent="0.25">
      <c r="A272" s="28" t="s">
        <v>49</v>
      </c>
      <c r="C272" s="18" t="s">
        <v>50</v>
      </c>
      <c r="D272" s="18" t="s">
        <v>50</v>
      </c>
      <c r="E272" s="18" t="s">
        <v>50</v>
      </c>
      <c r="F272" s="18" t="s">
        <v>51</v>
      </c>
      <c r="G272" s="18" t="s">
        <v>51</v>
      </c>
      <c r="H272" s="18" t="s">
        <v>51</v>
      </c>
      <c r="I272" s="18" t="s">
        <v>51</v>
      </c>
      <c r="K272" s="18" t="s">
        <v>51</v>
      </c>
      <c r="L272" s="18" t="s">
        <v>51</v>
      </c>
      <c r="M272" s="18" t="s">
        <v>51</v>
      </c>
      <c r="N272" s="18" t="s">
        <v>51</v>
      </c>
      <c r="O272" s="18" t="s">
        <v>51</v>
      </c>
      <c r="P272" s="18" t="s">
        <v>51</v>
      </c>
      <c r="Q272" s="18" t="s">
        <v>51</v>
      </c>
      <c r="R272" s="18" t="s">
        <v>51</v>
      </c>
      <c r="S272" s="18" t="s">
        <v>51</v>
      </c>
      <c r="T272" s="18" t="s">
        <v>51</v>
      </c>
      <c r="U272" s="18" t="s">
        <v>51</v>
      </c>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9367C-6EC2-4B04-B1CE-6F68CF57B8DC}">
  <dimension ref="A1:A9"/>
  <sheetViews>
    <sheetView workbookViewId="0"/>
  </sheetViews>
  <sheetFormatPr defaultRowHeight="15" x14ac:dyDescent="0.25"/>
  <sheetData>
    <row r="1" spans="1:1" x14ac:dyDescent="0.25">
      <c r="A1" s="57" t="s">
        <v>52</v>
      </c>
    </row>
    <row r="2" spans="1:1" x14ac:dyDescent="0.25">
      <c r="A2" s="57" t="s">
        <v>53</v>
      </c>
    </row>
    <row r="3" spans="1:1" x14ac:dyDescent="0.25">
      <c r="A3" s="57" t="s">
        <v>53</v>
      </c>
    </row>
    <row r="4" spans="1:1" x14ac:dyDescent="0.25">
      <c r="A4" s="57" t="s">
        <v>54</v>
      </c>
    </row>
    <row r="5" spans="1:1" x14ac:dyDescent="0.25">
      <c r="A5" s="58" t="s">
        <v>55</v>
      </c>
    </row>
    <row r="6" spans="1:1" ht="15.75" x14ac:dyDescent="0.25">
      <c r="A6" s="59" t="s">
        <v>53</v>
      </c>
    </row>
    <row r="7" spans="1:1" x14ac:dyDescent="0.25">
      <c r="A7" s="57" t="s">
        <v>56</v>
      </c>
    </row>
    <row r="8" spans="1:1" x14ac:dyDescent="0.25">
      <c r="A8" s="58" t="s">
        <v>57</v>
      </c>
    </row>
    <row r="9" spans="1:1" x14ac:dyDescent="0.25">
      <c r="A9" s="60" t="s">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5FDA2-3695-493A-92E6-8E9B53ED0423}">
  <dimension ref="A1:AW71"/>
  <sheetViews>
    <sheetView topLeftCell="A21" workbookViewId="0">
      <selection activeCell="F16" sqref="F16"/>
    </sheetView>
  </sheetViews>
  <sheetFormatPr defaultRowHeight="15" x14ac:dyDescent="0.25"/>
  <sheetData>
    <row r="1" spans="1:49" ht="15" customHeight="1" thickBot="1" x14ac:dyDescent="0.3">
      <c r="A1" s="203" t="s">
        <v>59</v>
      </c>
      <c r="B1" s="207" t="s">
        <v>60</v>
      </c>
      <c r="C1" s="210" t="s">
        <v>61</v>
      </c>
      <c r="D1" s="210" t="s">
        <v>62</v>
      </c>
      <c r="E1" s="211" t="s">
        <v>63</v>
      </c>
      <c r="F1" s="210" t="s">
        <v>64</v>
      </c>
      <c r="G1" s="219" t="s">
        <v>65</v>
      </c>
      <c r="H1" s="212" t="s">
        <v>66</v>
      </c>
      <c r="I1" s="224" t="s">
        <v>67</v>
      </c>
      <c r="J1" s="218" t="s">
        <v>68</v>
      </c>
      <c r="K1" s="217" t="s">
        <v>69</v>
      </c>
      <c r="L1" s="218" t="s">
        <v>70</v>
      </c>
      <c r="M1" s="87"/>
      <c r="N1" s="87"/>
      <c r="O1" s="204" t="s">
        <v>59</v>
      </c>
      <c r="P1" s="222" t="s">
        <v>71</v>
      </c>
      <c r="Q1" s="223"/>
      <c r="R1" s="223"/>
      <c r="S1" s="223"/>
      <c r="T1" s="223"/>
      <c r="U1" s="223"/>
      <c r="V1" s="223"/>
      <c r="W1" s="223"/>
      <c r="X1" s="223"/>
      <c r="Y1" s="223"/>
      <c r="Z1" s="223"/>
      <c r="AA1" s="223"/>
      <c r="AB1" s="223"/>
      <c r="AC1" s="223"/>
      <c r="AD1" s="223"/>
      <c r="AE1" s="223"/>
      <c r="AF1" s="223"/>
      <c r="AG1" s="223"/>
      <c r="AH1" s="223"/>
      <c r="AI1" s="223"/>
      <c r="AJ1" s="223"/>
      <c r="AK1" s="223"/>
      <c r="AL1" s="223"/>
      <c r="AM1" s="223"/>
      <c r="AN1" s="223"/>
      <c r="AO1" s="223"/>
      <c r="AP1" s="223"/>
      <c r="AQ1" s="223"/>
      <c r="AR1" s="223"/>
      <c r="AS1" s="87"/>
      <c r="AT1" s="87"/>
      <c r="AU1" s="87"/>
      <c r="AV1" s="87"/>
      <c r="AW1" s="87"/>
    </row>
    <row r="2" spans="1:49" ht="15" customHeight="1" thickBot="1" x14ac:dyDescent="0.3">
      <c r="A2" s="203"/>
      <c r="B2" s="208"/>
      <c r="C2" s="210"/>
      <c r="D2" s="210"/>
      <c r="E2" s="211"/>
      <c r="F2" s="210"/>
      <c r="G2" s="220"/>
      <c r="H2" s="212"/>
      <c r="I2" s="224"/>
      <c r="J2" s="218"/>
      <c r="K2" s="217"/>
      <c r="L2" s="218"/>
      <c r="M2" s="87"/>
      <c r="N2" s="87"/>
      <c r="O2" s="204"/>
      <c r="P2" s="213" t="s">
        <v>72</v>
      </c>
      <c r="Q2" s="214"/>
      <c r="R2" s="205" t="s">
        <v>73</v>
      </c>
      <c r="S2" s="99">
        <v>45050</v>
      </c>
      <c r="T2" s="100">
        <v>45069</v>
      </c>
      <c r="U2" s="100">
        <v>45075</v>
      </c>
      <c r="V2" s="100">
        <v>45083</v>
      </c>
      <c r="W2" s="100">
        <v>45100</v>
      </c>
      <c r="X2" s="100">
        <v>45108</v>
      </c>
      <c r="Y2" s="100">
        <v>45109</v>
      </c>
      <c r="Z2" s="100">
        <v>45121</v>
      </c>
      <c r="AA2" s="100">
        <v>45127</v>
      </c>
      <c r="AB2" s="100">
        <v>45142</v>
      </c>
      <c r="AC2" s="100">
        <v>45149</v>
      </c>
      <c r="AD2" s="100">
        <v>45154</v>
      </c>
      <c r="AE2" s="101">
        <v>45157</v>
      </c>
      <c r="AF2" s="101">
        <v>45160</v>
      </c>
      <c r="AG2" s="102">
        <v>45161</v>
      </c>
      <c r="AH2" s="99">
        <v>45168</v>
      </c>
      <c r="AI2" s="126">
        <v>45169</v>
      </c>
      <c r="AJ2" s="100">
        <v>45170</v>
      </c>
      <c r="AK2" s="100">
        <v>45171</v>
      </c>
      <c r="AL2" s="100">
        <v>45172</v>
      </c>
      <c r="AM2" s="100">
        <v>45177</v>
      </c>
      <c r="AN2" s="160">
        <v>45178</v>
      </c>
      <c r="AO2" s="160">
        <v>45179</v>
      </c>
      <c r="AP2" s="160">
        <v>45184</v>
      </c>
      <c r="AQ2" s="160">
        <v>45185</v>
      </c>
      <c r="AR2" s="160">
        <v>45186</v>
      </c>
      <c r="AS2" s="160">
        <v>45191</v>
      </c>
      <c r="AT2" s="160">
        <v>45192</v>
      </c>
      <c r="AU2" s="160">
        <v>45193</v>
      </c>
      <c r="AV2" s="87"/>
      <c r="AW2" s="87"/>
    </row>
    <row r="3" spans="1:49" ht="15.75" thickBot="1" x14ac:dyDescent="0.3">
      <c r="A3" s="203"/>
      <c r="B3" s="208"/>
      <c r="C3" s="210"/>
      <c r="D3" s="210"/>
      <c r="E3" s="211"/>
      <c r="F3" s="210"/>
      <c r="G3" s="220"/>
      <c r="H3" s="212"/>
      <c r="I3" s="224"/>
      <c r="J3" s="218"/>
      <c r="K3" s="217"/>
      <c r="L3" s="218"/>
      <c r="M3" s="87"/>
      <c r="N3" s="87"/>
      <c r="O3" s="204"/>
      <c r="P3" s="215"/>
      <c r="Q3" s="216"/>
      <c r="R3" s="206"/>
      <c r="S3" s="103">
        <v>45069</v>
      </c>
      <c r="T3" s="104">
        <v>45075</v>
      </c>
      <c r="U3" s="104">
        <v>45083</v>
      </c>
      <c r="V3" s="104">
        <v>45100</v>
      </c>
      <c r="W3" s="105">
        <v>45108</v>
      </c>
      <c r="X3" s="105">
        <v>45109</v>
      </c>
      <c r="Y3" s="104">
        <v>45121</v>
      </c>
      <c r="Z3" s="104">
        <v>45127</v>
      </c>
      <c r="AA3" s="104">
        <v>45142</v>
      </c>
      <c r="AB3" s="104">
        <v>45149</v>
      </c>
      <c r="AC3" s="104">
        <v>45154</v>
      </c>
      <c r="AD3" s="104">
        <v>45157</v>
      </c>
      <c r="AE3" s="106">
        <v>45160</v>
      </c>
      <c r="AF3" s="107">
        <v>45161</v>
      </c>
      <c r="AG3" s="108">
        <v>45168</v>
      </c>
      <c r="AH3" s="103">
        <v>45169</v>
      </c>
      <c r="AI3" s="127">
        <v>45170</v>
      </c>
      <c r="AJ3" s="104">
        <v>45171</v>
      </c>
      <c r="AK3" s="104">
        <v>45172</v>
      </c>
      <c r="AL3" s="104">
        <v>45177</v>
      </c>
      <c r="AM3" s="104">
        <v>45178</v>
      </c>
      <c r="AN3" s="161">
        <v>45179</v>
      </c>
      <c r="AO3" s="161">
        <v>45184</v>
      </c>
      <c r="AP3" s="161">
        <v>45185</v>
      </c>
      <c r="AQ3" s="161">
        <v>45186</v>
      </c>
      <c r="AR3" s="161">
        <v>45191</v>
      </c>
      <c r="AS3" s="161">
        <v>45192</v>
      </c>
      <c r="AT3" s="161">
        <v>45193</v>
      </c>
      <c r="AU3" s="161"/>
      <c r="AV3" s="87"/>
      <c r="AW3" s="87"/>
    </row>
    <row r="4" spans="1:49" ht="15" customHeight="1" thickBot="1" x14ac:dyDescent="0.3">
      <c r="A4" s="203"/>
      <c r="B4" s="208"/>
      <c r="C4" s="210"/>
      <c r="D4" s="210"/>
      <c r="E4" s="211"/>
      <c r="F4" s="210"/>
      <c r="G4" s="220"/>
      <c r="H4" s="212"/>
      <c r="I4" s="224"/>
      <c r="J4" s="218"/>
      <c r="K4" s="217"/>
      <c r="L4" s="218"/>
      <c r="M4" s="87"/>
      <c r="N4" s="87"/>
      <c r="O4" s="204"/>
      <c r="P4" s="215"/>
      <c r="Q4" s="216"/>
      <c r="R4" s="206"/>
      <c r="S4" s="195" t="s">
        <v>74</v>
      </c>
      <c r="T4" s="196"/>
      <c r="U4" s="196"/>
      <c r="V4" s="196"/>
      <c r="W4" s="196"/>
      <c r="X4" s="196"/>
      <c r="Y4" s="196"/>
      <c r="Z4" s="196"/>
      <c r="AA4" s="196"/>
      <c r="AB4" s="196"/>
      <c r="AC4" s="196"/>
      <c r="AD4" s="196"/>
      <c r="AE4" s="196"/>
      <c r="AF4" s="196"/>
      <c r="AG4" s="196"/>
      <c r="AH4" s="196"/>
      <c r="AI4" s="196"/>
      <c r="AJ4" s="196"/>
      <c r="AK4" s="196"/>
      <c r="AL4" s="196"/>
      <c r="AM4" s="87"/>
      <c r="AN4" s="87"/>
      <c r="AO4" s="87"/>
      <c r="AP4" s="87"/>
      <c r="AQ4" s="87"/>
      <c r="AR4" s="87"/>
      <c r="AS4" s="87"/>
      <c r="AT4" s="87"/>
      <c r="AU4" s="87"/>
      <c r="AV4" s="87"/>
      <c r="AW4" s="87"/>
    </row>
    <row r="5" spans="1:49" ht="15" customHeight="1" thickBot="1" x14ac:dyDescent="0.3">
      <c r="A5" s="203"/>
      <c r="B5" s="209"/>
      <c r="C5" s="210"/>
      <c r="D5" s="210"/>
      <c r="E5" s="211"/>
      <c r="F5" s="210"/>
      <c r="G5" s="221"/>
      <c r="H5" s="212"/>
      <c r="I5" s="224"/>
      <c r="J5" s="218"/>
      <c r="K5" s="217"/>
      <c r="L5" s="218"/>
      <c r="M5" s="87"/>
      <c r="N5" s="87"/>
      <c r="O5" s="204"/>
      <c r="P5" s="129" t="s">
        <v>75</v>
      </c>
      <c r="Q5" s="199" t="s">
        <v>76</v>
      </c>
      <c r="R5" s="200"/>
      <c r="S5" s="130">
        <v>13000</v>
      </c>
      <c r="T5" s="142">
        <v>11000</v>
      </c>
      <c r="U5" s="142">
        <v>10000</v>
      </c>
      <c r="V5" s="142">
        <v>9000</v>
      </c>
      <c r="W5" s="142">
        <v>9500</v>
      </c>
      <c r="X5" s="142">
        <v>10000</v>
      </c>
      <c r="Y5" s="142">
        <v>10500</v>
      </c>
      <c r="Z5" s="142">
        <v>11000</v>
      </c>
      <c r="AA5" s="142">
        <v>10750</v>
      </c>
      <c r="AB5" s="142">
        <v>10500</v>
      </c>
      <c r="AC5" s="142">
        <v>10250</v>
      </c>
      <c r="AD5" s="142">
        <v>10000</v>
      </c>
      <c r="AE5" s="142">
        <v>9750</v>
      </c>
      <c r="AF5" s="142">
        <v>9500</v>
      </c>
      <c r="AG5" s="142">
        <v>9250</v>
      </c>
      <c r="AH5" s="142">
        <v>9000</v>
      </c>
      <c r="AI5" s="143">
        <v>8750</v>
      </c>
      <c r="AJ5" s="142">
        <v>8500</v>
      </c>
      <c r="AK5" s="142">
        <v>8250</v>
      </c>
      <c r="AL5" s="142">
        <v>8000</v>
      </c>
      <c r="AM5" s="142">
        <v>7900</v>
      </c>
      <c r="AN5" s="142">
        <v>7800</v>
      </c>
      <c r="AO5" s="142">
        <v>7700</v>
      </c>
      <c r="AP5" s="142">
        <v>7500</v>
      </c>
      <c r="AQ5" s="142">
        <v>7300</v>
      </c>
      <c r="AR5" s="142">
        <v>7100</v>
      </c>
      <c r="AS5" s="142">
        <v>6900</v>
      </c>
      <c r="AT5" s="142">
        <v>6700</v>
      </c>
      <c r="AU5" s="142">
        <v>6600</v>
      </c>
      <c r="AV5" s="142">
        <v>6400</v>
      </c>
      <c r="AW5" s="87"/>
    </row>
    <row r="6" spans="1:49" ht="15" customHeight="1" x14ac:dyDescent="0.25">
      <c r="A6" s="162">
        <v>1</v>
      </c>
      <c r="B6" s="163">
        <v>4001</v>
      </c>
      <c r="C6" s="164">
        <v>45090</v>
      </c>
      <c r="D6" s="165">
        <v>45186</v>
      </c>
      <c r="E6" s="163">
        <v>15</v>
      </c>
      <c r="F6" s="153" t="s">
        <v>77</v>
      </c>
      <c r="G6" s="166">
        <v>9227</v>
      </c>
      <c r="H6" s="167">
        <v>9095</v>
      </c>
      <c r="I6" s="168">
        <v>6500</v>
      </c>
      <c r="J6" s="169" t="s">
        <v>78</v>
      </c>
      <c r="K6" s="168"/>
      <c r="L6" s="168"/>
      <c r="M6" s="87"/>
      <c r="N6" s="87"/>
      <c r="O6" s="154">
        <v>1</v>
      </c>
      <c r="P6" s="155">
        <v>4001</v>
      </c>
      <c r="Q6" s="201">
        <v>15</v>
      </c>
      <c r="R6" s="201"/>
      <c r="S6" s="156">
        <v>15</v>
      </c>
      <c r="T6" s="157"/>
      <c r="U6" s="157">
        <v>15</v>
      </c>
      <c r="V6" s="157"/>
      <c r="W6" s="157">
        <v>17</v>
      </c>
      <c r="X6" s="157"/>
      <c r="Y6" s="158">
        <v>22</v>
      </c>
      <c r="Z6" s="157"/>
      <c r="AA6" s="157"/>
      <c r="AB6" s="157"/>
      <c r="AC6" s="157"/>
      <c r="AD6" s="157">
        <v>14</v>
      </c>
      <c r="AE6" s="159"/>
      <c r="AF6" s="159">
        <v>14</v>
      </c>
      <c r="AG6" s="159">
        <v>12</v>
      </c>
      <c r="AH6" s="159"/>
      <c r="AI6" s="159">
        <v>12</v>
      </c>
      <c r="AJ6" s="159">
        <v>12</v>
      </c>
      <c r="AK6" s="159">
        <v>12</v>
      </c>
      <c r="AL6" s="159">
        <v>11</v>
      </c>
      <c r="AM6" s="159"/>
      <c r="AN6" s="159"/>
      <c r="AO6" s="159">
        <v>9</v>
      </c>
      <c r="AP6" s="159"/>
      <c r="AQ6" s="159"/>
      <c r="AR6" s="159"/>
      <c r="AS6" s="159"/>
      <c r="AT6" s="159"/>
      <c r="AU6" s="159"/>
      <c r="AV6" s="159"/>
      <c r="AW6" s="87"/>
    </row>
    <row r="7" spans="1:49" ht="15" customHeight="1" x14ac:dyDescent="0.25">
      <c r="A7" s="170">
        <v>2</v>
      </c>
      <c r="B7" s="171">
        <v>4002</v>
      </c>
      <c r="C7" s="172">
        <v>45090</v>
      </c>
      <c r="D7" s="165">
        <v>45186</v>
      </c>
      <c r="E7" s="171">
        <v>37</v>
      </c>
      <c r="F7" s="153" t="s">
        <v>77</v>
      </c>
      <c r="G7" s="173">
        <v>9227</v>
      </c>
      <c r="H7" s="174">
        <v>9095</v>
      </c>
      <c r="I7" s="175">
        <v>5000</v>
      </c>
      <c r="J7" s="176" t="s">
        <v>79</v>
      </c>
      <c r="K7" s="168"/>
      <c r="L7" s="168"/>
      <c r="M7" s="117"/>
      <c r="N7" s="117"/>
      <c r="O7" s="154">
        <v>2</v>
      </c>
      <c r="P7" s="155">
        <v>4002</v>
      </c>
      <c r="Q7" s="202">
        <v>37</v>
      </c>
      <c r="R7" s="202"/>
      <c r="S7" s="156"/>
      <c r="T7" s="157"/>
      <c r="U7" s="157"/>
      <c r="V7" s="157">
        <v>37</v>
      </c>
      <c r="W7" s="157">
        <v>32</v>
      </c>
      <c r="X7" s="157"/>
      <c r="Y7" s="158"/>
      <c r="Z7" s="157"/>
      <c r="AA7" s="157"/>
      <c r="AB7" s="157"/>
      <c r="AC7" s="157"/>
      <c r="AD7" s="157">
        <v>27</v>
      </c>
      <c r="AE7" s="159"/>
      <c r="AF7" s="159">
        <v>24</v>
      </c>
      <c r="AG7" s="159"/>
      <c r="AH7" s="159"/>
      <c r="AI7" s="159">
        <v>18</v>
      </c>
      <c r="AJ7" s="159"/>
      <c r="AK7" s="159">
        <v>15</v>
      </c>
      <c r="AL7" s="159">
        <v>15</v>
      </c>
      <c r="AM7" s="159"/>
      <c r="AN7" s="159"/>
      <c r="AO7" s="159">
        <v>13</v>
      </c>
      <c r="AP7" s="159"/>
      <c r="AQ7" s="159"/>
      <c r="AR7" s="159"/>
      <c r="AS7" s="159"/>
      <c r="AT7" s="159"/>
      <c r="AU7" s="159"/>
      <c r="AV7" s="159"/>
      <c r="AW7" s="87"/>
    </row>
    <row r="8" spans="1:49" ht="15" customHeight="1" x14ac:dyDescent="0.25">
      <c r="A8" s="170">
        <v>3</v>
      </c>
      <c r="B8" s="171">
        <v>4003</v>
      </c>
      <c r="C8" s="172">
        <v>45099</v>
      </c>
      <c r="D8" s="165">
        <v>45195</v>
      </c>
      <c r="E8" s="171">
        <v>18</v>
      </c>
      <c r="F8" s="153" t="s">
        <v>77</v>
      </c>
      <c r="G8" s="173">
        <v>9514</v>
      </c>
      <c r="H8" s="174">
        <v>9011</v>
      </c>
      <c r="I8" s="175">
        <v>5000</v>
      </c>
      <c r="J8" s="176" t="s">
        <v>80</v>
      </c>
      <c r="K8" s="168"/>
      <c r="L8" s="197" t="s">
        <v>81</v>
      </c>
      <c r="M8" s="182"/>
      <c r="N8" s="182"/>
      <c r="O8" s="154">
        <v>3</v>
      </c>
      <c r="P8" s="155">
        <v>4003</v>
      </c>
      <c r="Q8" s="201">
        <v>18</v>
      </c>
      <c r="R8" s="201"/>
      <c r="S8" s="156"/>
      <c r="T8" s="157"/>
      <c r="U8" s="157"/>
      <c r="V8" s="157">
        <v>18</v>
      </c>
      <c r="W8" s="157"/>
      <c r="X8" s="157"/>
      <c r="Y8" s="158">
        <v>21</v>
      </c>
      <c r="Z8" s="157"/>
      <c r="AA8" s="157"/>
      <c r="AB8" s="157"/>
      <c r="AC8" s="157"/>
      <c r="AD8" s="157">
        <v>21</v>
      </c>
      <c r="AE8" s="159"/>
      <c r="AF8" s="159">
        <v>19</v>
      </c>
      <c r="AG8" s="159">
        <v>18</v>
      </c>
      <c r="AH8" s="159"/>
      <c r="AI8" s="159">
        <v>15</v>
      </c>
      <c r="AJ8" s="159"/>
      <c r="AK8" s="159">
        <v>14</v>
      </c>
      <c r="AL8" s="159">
        <v>12</v>
      </c>
      <c r="AM8" s="159"/>
      <c r="AN8" s="159"/>
      <c r="AO8" s="159">
        <v>11</v>
      </c>
      <c r="AP8" s="159"/>
      <c r="AQ8" s="159"/>
      <c r="AR8" s="159">
        <v>11</v>
      </c>
      <c r="AS8" s="159"/>
      <c r="AT8" s="159"/>
      <c r="AU8" s="179"/>
      <c r="AV8" s="179"/>
      <c r="AW8" s="87"/>
    </row>
    <row r="9" spans="1:49" ht="15" customHeight="1" x14ac:dyDescent="0.25">
      <c r="A9" s="162">
        <v>4</v>
      </c>
      <c r="B9" s="171">
        <v>4004</v>
      </c>
      <c r="C9" s="172">
        <v>45099</v>
      </c>
      <c r="D9" s="165">
        <v>45195</v>
      </c>
      <c r="E9" s="171">
        <v>19</v>
      </c>
      <c r="F9" s="153" t="s">
        <v>77</v>
      </c>
      <c r="G9" s="173">
        <v>11062</v>
      </c>
      <c r="H9" s="174">
        <v>10365</v>
      </c>
      <c r="I9" s="175">
        <v>5000</v>
      </c>
      <c r="J9" s="176" t="s">
        <v>80</v>
      </c>
      <c r="K9" s="168"/>
      <c r="L9" s="198"/>
      <c r="M9" s="182"/>
      <c r="N9" s="182"/>
      <c r="O9" s="154">
        <v>4</v>
      </c>
      <c r="P9" s="155">
        <v>4004</v>
      </c>
      <c r="Q9" s="202">
        <v>19</v>
      </c>
      <c r="R9" s="202"/>
      <c r="S9" s="156"/>
      <c r="T9" s="157"/>
      <c r="U9" s="157"/>
      <c r="V9" s="157">
        <v>18</v>
      </c>
      <c r="W9" s="157">
        <v>18</v>
      </c>
      <c r="X9" s="157"/>
      <c r="Y9" s="158">
        <v>19</v>
      </c>
      <c r="Z9" s="157"/>
      <c r="AA9" s="157"/>
      <c r="AB9" s="157"/>
      <c r="AC9" s="157"/>
      <c r="AD9" s="157">
        <v>21</v>
      </c>
      <c r="AE9" s="159"/>
      <c r="AF9" s="159">
        <v>18</v>
      </c>
      <c r="AG9" s="159">
        <v>16</v>
      </c>
      <c r="AH9" s="159"/>
      <c r="AI9" s="159">
        <v>14</v>
      </c>
      <c r="AJ9" s="159"/>
      <c r="AK9" s="159">
        <v>14</v>
      </c>
      <c r="AL9" s="159">
        <v>12</v>
      </c>
      <c r="AM9" s="159"/>
      <c r="AN9" s="159"/>
      <c r="AO9" s="159">
        <v>10</v>
      </c>
      <c r="AP9" s="159"/>
      <c r="AQ9" s="159"/>
      <c r="AR9" s="159">
        <v>10</v>
      </c>
      <c r="AS9" s="159"/>
      <c r="AT9" s="159"/>
      <c r="AU9" s="179"/>
      <c r="AV9" s="179"/>
      <c r="AW9" s="87"/>
    </row>
    <row r="10" spans="1:49" ht="15" customHeight="1" x14ac:dyDescent="0.25">
      <c r="A10" s="170">
        <v>5</v>
      </c>
      <c r="B10" s="171">
        <v>4005</v>
      </c>
      <c r="C10" s="172">
        <v>45099</v>
      </c>
      <c r="D10" s="165">
        <v>45195</v>
      </c>
      <c r="E10" s="171">
        <v>17</v>
      </c>
      <c r="F10" s="153" t="s">
        <v>77</v>
      </c>
      <c r="G10" s="173">
        <v>9484</v>
      </c>
      <c r="H10" s="174">
        <v>8974</v>
      </c>
      <c r="I10" s="175">
        <v>6000</v>
      </c>
      <c r="J10" s="176" t="s">
        <v>82</v>
      </c>
      <c r="K10" s="168"/>
      <c r="L10" s="188" t="s">
        <v>83</v>
      </c>
      <c r="M10" s="182"/>
      <c r="N10" s="182"/>
      <c r="O10" s="154">
        <v>5</v>
      </c>
      <c r="P10" s="155">
        <v>4005</v>
      </c>
      <c r="Q10" s="201">
        <v>17</v>
      </c>
      <c r="R10" s="201"/>
      <c r="S10" s="156"/>
      <c r="T10" s="157"/>
      <c r="U10" s="157"/>
      <c r="V10" s="157">
        <v>17</v>
      </c>
      <c r="W10" s="157">
        <v>13</v>
      </c>
      <c r="X10" s="157"/>
      <c r="Y10" s="158"/>
      <c r="Z10" s="157"/>
      <c r="AA10" s="157"/>
      <c r="AB10" s="157"/>
      <c r="AC10" s="157"/>
      <c r="AD10" s="157">
        <v>9</v>
      </c>
      <c r="AE10" s="159"/>
      <c r="AF10" s="159">
        <v>6</v>
      </c>
      <c r="AG10" s="159">
        <v>6</v>
      </c>
      <c r="AH10" s="159"/>
      <c r="AI10" s="159">
        <v>5</v>
      </c>
      <c r="AJ10" s="159">
        <v>5</v>
      </c>
      <c r="AK10" s="159">
        <v>3</v>
      </c>
      <c r="AL10" s="159">
        <v>4</v>
      </c>
      <c r="AM10" s="159"/>
      <c r="AN10" s="159"/>
      <c r="AO10" s="159">
        <v>4</v>
      </c>
      <c r="AP10" s="159"/>
      <c r="AQ10" s="159"/>
      <c r="AR10" s="159">
        <v>4</v>
      </c>
      <c r="AS10" s="159"/>
      <c r="AT10" s="159"/>
      <c r="AU10" s="179">
        <v>2.5</v>
      </c>
      <c r="AV10" s="179"/>
      <c r="AW10" s="87"/>
    </row>
    <row r="11" spans="1:49" ht="15" customHeight="1" x14ac:dyDescent="0.25">
      <c r="A11" s="116">
        <v>6</v>
      </c>
      <c r="B11" s="95">
        <v>4006</v>
      </c>
      <c r="C11" s="96">
        <v>45112</v>
      </c>
      <c r="D11" s="128">
        <v>45208</v>
      </c>
      <c r="E11" s="95">
        <v>15</v>
      </c>
      <c r="F11" s="112" t="s">
        <v>84</v>
      </c>
      <c r="G11" s="134">
        <v>11095</v>
      </c>
      <c r="H11" s="97">
        <v>10383</v>
      </c>
      <c r="I11" s="135">
        <v>3500</v>
      </c>
      <c r="J11" s="94" t="s">
        <v>79</v>
      </c>
      <c r="K11" s="89"/>
      <c r="L11" s="132" t="s">
        <v>85</v>
      </c>
      <c r="M11" s="117"/>
      <c r="N11" s="117"/>
      <c r="O11" s="113">
        <v>6</v>
      </c>
      <c r="P11" s="136">
        <v>4006</v>
      </c>
      <c r="Q11" s="189">
        <v>15</v>
      </c>
      <c r="R11" s="189"/>
      <c r="S11" s="131"/>
      <c r="T11" s="118"/>
      <c r="U11" s="118"/>
      <c r="V11" s="118"/>
      <c r="W11" s="118">
        <v>30</v>
      </c>
      <c r="X11" s="118"/>
      <c r="Y11" s="93">
        <v>15</v>
      </c>
      <c r="Z11" s="114"/>
      <c r="AA11" s="114"/>
      <c r="AB11" s="114"/>
      <c r="AC11" s="114"/>
      <c r="AD11" s="115">
        <v>28</v>
      </c>
      <c r="AE11" s="139"/>
      <c r="AF11" s="139">
        <v>16</v>
      </c>
      <c r="AG11" s="139"/>
      <c r="AH11" s="139"/>
      <c r="AI11" s="139">
        <v>23</v>
      </c>
      <c r="AJ11" s="139"/>
      <c r="AK11" s="139">
        <v>17</v>
      </c>
      <c r="AL11" s="139">
        <v>17</v>
      </c>
      <c r="AM11" s="139"/>
      <c r="AN11" s="139"/>
      <c r="AO11" s="139">
        <v>17</v>
      </c>
      <c r="AP11" s="139"/>
      <c r="AQ11" s="139"/>
      <c r="AR11" s="139"/>
      <c r="AS11" s="139"/>
      <c r="AT11" s="139"/>
      <c r="AU11" s="177"/>
      <c r="AV11" s="177">
        <v>17</v>
      </c>
      <c r="AW11" s="87"/>
    </row>
    <row r="12" spans="1:49" ht="15" customHeight="1" x14ac:dyDescent="0.25">
      <c r="A12" s="116">
        <v>7</v>
      </c>
      <c r="B12" s="95">
        <v>4007</v>
      </c>
      <c r="C12" s="96">
        <v>45119</v>
      </c>
      <c r="D12" s="128">
        <v>45218</v>
      </c>
      <c r="E12" s="95">
        <v>54</v>
      </c>
      <c r="F12" s="112" t="s">
        <v>84</v>
      </c>
      <c r="G12" s="134">
        <v>10705</v>
      </c>
      <c r="H12" s="97">
        <v>10627</v>
      </c>
      <c r="I12" s="135">
        <v>3250</v>
      </c>
      <c r="J12" s="94" t="s">
        <v>86</v>
      </c>
      <c r="K12" s="89"/>
      <c r="L12" s="132" t="s">
        <v>87</v>
      </c>
      <c r="M12" s="117"/>
      <c r="N12" s="117"/>
      <c r="O12" s="113">
        <v>7</v>
      </c>
      <c r="P12" s="136">
        <v>4007</v>
      </c>
      <c r="Q12" s="190">
        <v>54</v>
      </c>
      <c r="R12" s="190"/>
      <c r="S12" s="131"/>
      <c r="T12" s="114"/>
      <c r="U12" s="114"/>
      <c r="V12" s="114"/>
      <c r="W12" s="114"/>
      <c r="X12" s="114"/>
      <c r="Y12" s="115">
        <v>54</v>
      </c>
      <c r="Z12" s="114"/>
      <c r="AA12" s="114"/>
      <c r="AB12" s="114"/>
      <c r="AC12" s="114"/>
      <c r="AD12" s="115">
        <v>54</v>
      </c>
      <c r="AE12" s="139"/>
      <c r="AF12" s="139">
        <v>47</v>
      </c>
      <c r="AG12" s="139"/>
      <c r="AH12" s="139"/>
      <c r="AI12" s="139">
        <v>45</v>
      </c>
      <c r="AJ12" s="139"/>
      <c r="AK12" s="139"/>
      <c r="AL12" s="139">
        <v>34</v>
      </c>
      <c r="AM12" s="139"/>
      <c r="AN12" s="139"/>
      <c r="AO12" s="139">
        <v>48</v>
      </c>
      <c r="AP12" s="139"/>
      <c r="AQ12" s="139"/>
      <c r="AR12" s="139"/>
      <c r="AS12" s="139"/>
      <c r="AT12" s="139"/>
      <c r="AU12" s="177"/>
      <c r="AV12" s="177">
        <v>42</v>
      </c>
      <c r="AW12" s="87"/>
    </row>
    <row r="13" spans="1:49" ht="15" customHeight="1" x14ac:dyDescent="0.25">
      <c r="A13" s="116">
        <v>8</v>
      </c>
      <c r="B13" s="95">
        <v>4008</v>
      </c>
      <c r="C13" s="96">
        <v>45119</v>
      </c>
      <c r="D13" s="128">
        <v>45215</v>
      </c>
      <c r="E13" s="95">
        <v>18</v>
      </c>
      <c r="F13" s="112" t="s">
        <v>84</v>
      </c>
      <c r="G13" s="134">
        <v>10705</v>
      </c>
      <c r="H13" s="97">
        <v>10686</v>
      </c>
      <c r="I13" s="135">
        <v>5000</v>
      </c>
      <c r="J13" s="94" t="s">
        <v>78</v>
      </c>
      <c r="K13" s="89"/>
      <c r="L13" s="132"/>
      <c r="M13" s="117"/>
      <c r="N13" s="117"/>
      <c r="O13" s="113">
        <v>8</v>
      </c>
      <c r="P13" s="136">
        <v>4008</v>
      </c>
      <c r="Q13" s="189">
        <v>18</v>
      </c>
      <c r="R13" s="189"/>
      <c r="S13" s="131"/>
      <c r="T13" s="114"/>
      <c r="U13" s="114"/>
      <c r="V13" s="114"/>
      <c r="W13" s="114"/>
      <c r="X13" s="114"/>
      <c r="Y13" s="115">
        <v>18</v>
      </c>
      <c r="Z13" s="114"/>
      <c r="AA13" s="114"/>
      <c r="AB13" s="114"/>
      <c r="AC13" s="114"/>
      <c r="AD13" s="115">
        <v>19</v>
      </c>
      <c r="AE13" s="139"/>
      <c r="AF13" s="139">
        <v>19</v>
      </c>
      <c r="AG13" s="139">
        <v>13</v>
      </c>
      <c r="AH13" s="139"/>
      <c r="AI13" s="139">
        <v>12</v>
      </c>
      <c r="AJ13" s="139">
        <v>12</v>
      </c>
      <c r="AK13" s="139">
        <v>11</v>
      </c>
      <c r="AL13" s="139">
        <v>10</v>
      </c>
      <c r="AM13" s="139"/>
      <c r="AN13" s="139"/>
      <c r="AO13" s="139">
        <v>9</v>
      </c>
      <c r="AP13" s="139"/>
      <c r="AQ13" s="139"/>
      <c r="AR13" s="139">
        <v>8</v>
      </c>
      <c r="AS13" s="139"/>
      <c r="AT13" s="139"/>
      <c r="AU13" s="177">
        <v>5</v>
      </c>
      <c r="AV13" s="177">
        <v>5</v>
      </c>
      <c r="AW13" s="87"/>
    </row>
    <row r="14" spans="1:49" ht="15" customHeight="1" x14ac:dyDescent="0.25">
      <c r="A14" s="116">
        <v>9</v>
      </c>
      <c r="B14" s="95">
        <v>4009</v>
      </c>
      <c r="C14" s="96">
        <v>45112</v>
      </c>
      <c r="D14" s="128">
        <v>45208</v>
      </c>
      <c r="E14" s="95">
        <v>13</v>
      </c>
      <c r="F14" s="112" t="s">
        <v>84</v>
      </c>
      <c r="G14" s="134">
        <v>11030</v>
      </c>
      <c r="H14" s="97">
        <v>10363</v>
      </c>
      <c r="I14" s="135">
        <v>5000</v>
      </c>
      <c r="J14" s="94" t="s">
        <v>88</v>
      </c>
      <c r="K14" s="89"/>
      <c r="L14" s="132"/>
      <c r="M14" s="117"/>
      <c r="N14" s="117"/>
      <c r="O14" s="113">
        <v>9</v>
      </c>
      <c r="P14" s="136">
        <v>4009</v>
      </c>
      <c r="Q14" s="190">
        <v>13</v>
      </c>
      <c r="R14" s="190"/>
      <c r="S14" s="131"/>
      <c r="T14" s="114"/>
      <c r="U14" s="114"/>
      <c r="V14" s="114"/>
      <c r="W14" s="114"/>
      <c r="X14" s="114"/>
      <c r="Y14" s="115">
        <v>13</v>
      </c>
      <c r="Z14" s="114"/>
      <c r="AA14" s="114"/>
      <c r="AB14" s="114"/>
      <c r="AC14" s="114"/>
      <c r="AD14" s="115">
        <v>16</v>
      </c>
      <c r="AE14" s="139"/>
      <c r="AF14" s="139">
        <v>12</v>
      </c>
      <c r="AG14" s="139">
        <v>12</v>
      </c>
      <c r="AH14" s="139"/>
      <c r="AI14" s="139">
        <v>10</v>
      </c>
      <c r="AJ14" s="139">
        <v>9</v>
      </c>
      <c r="AK14" s="139">
        <v>7</v>
      </c>
      <c r="AL14" s="139">
        <v>7</v>
      </c>
      <c r="AM14" s="139"/>
      <c r="AN14" s="139"/>
      <c r="AO14" s="139">
        <v>6</v>
      </c>
      <c r="AP14" s="139"/>
      <c r="AQ14" s="139"/>
      <c r="AR14" s="139">
        <v>6</v>
      </c>
      <c r="AS14" s="139"/>
      <c r="AT14" s="139"/>
      <c r="AU14" s="177">
        <v>6</v>
      </c>
      <c r="AV14" s="177">
        <v>4</v>
      </c>
      <c r="AW14" s="87"/>
    </row>
    <row r="15" spans="1:49" ht="15" customHeight="1" x14ac:dyDescent="0.25">
      <c r="A15" s="116">
        <v>10</v>
      </c>
      <c r="B15" s="95">
        <v>4010</v>
      </c>
      <c r="C15" s="96">
        <v>45119</v>
      </c>
      <c r="D15" s="128">
        <v>45215</v>
      </c>
      <c r="E15" s="95">
        <v>12</v>
      </c>
      <c r="F15" s="112" t="s">
        <v>89</v>
      </c>
      <c r="G15" s="134">
        <v>10673</v>
      </c>
      <c r="H15" s="97">
        <v>10664</v>
      </c>
      <c r="I15" s="180">
        <v>6600</v>
      </c>
      <c r="J15" s="94" t="s">
        <v>82</v>
      </c>
      <c r="K15" s="89"/>
      <c r="L15" s="132" t="s">
        <v>90</v>
      </c>
      <c r="M15" s="117"/>
      <c r="N15" s="117"/>
      <c r="O15" s="113">
        <v>10</v>
      </c>
      <c r="P15" s="136">
        <v>4010</v>
      </c>
      <c r="Q15" s="189">
        <v>12</v>
      </c>
      <c r="R15" s="189"/>
      <c r="S15" s="131"/>
      <c r="T15" s="114"/>
      <c r="U15" s="114"/>
      <c r="V15" s="114"/>
      <c r="W15" s="114"/>
      <c r="X15" s="114"/>
      <c r="Y15" s="115">
        <v>12</v>
      </c>
      <c r="Z15" s="114"/>
      <c r="AA15" s="114"/>
      <c r="AB15" s="114"/>
      <c r="AC15" s="114"/>
      <c r="AD15" s="115">
        <v>6</v>
      </c>
      <c r="AE15" s="139"/>
      <c r="AF15" s="139">
        <v>6</v>
      </c>
      <c r="AG15" s="140">
        <v>2.5</v>
      </c>
      <c r="AH15" s="140"/>
      <c r="AI15" s="140">
        <v>2</v>
      </c>
      <c r="AJ15" s="140">
        <v>2</v>
      </c>
      <c r="AK15" s="140">
        <v>1</v>
      </c>
      <c r="AL15" s="140">
        <v>1</v>
      </c>
      <c r="AM15" s="140"/>
      <c r="AN15" s="140"/>
      <c r="AO15" s="140">
        <v>1</v>
      </c>
      <c r="AP15" s="140"/>
      <c r="AQ15" s="140"/>
      <c r="AR15" s="140">
        <v>1</v>
      </c>
      <c r="AS15" s="140"/>
      <c r="AT15" s="140"/>
      <c r="AU15" s="178">
        <v>-2</v>
      </c>
      <c r="AV15" s="178">
        <v>-2</v>
      </c>
      <c r="AW15" s="181" t="s">
        <v>91</v>
      </c>
    </row>
    <row r="16" spans="1:49" ht="15" customHeight="1" x14ac:dyDescent="0.25">
      <c r="A16" s="116">
        <v>11</v>
      </c>
      <c r="B16" s="95">
        <v>4011</v>
      </c>
      <c r="C16" s="96">
        <v>45119</v>
      </c>
      <c r="D16" s="128">
        <v>45215</v>
      </c>
      <c r="E16" s="95">
        <v>11</v>
      </c>
      <c r="F16" s="112" t="s">
        <v>84</v>
      </c>
      <c r="G16" s="134">
        <v>10673</v>
      </c>
      <c r="H16" s="97">
        <v>10664</v>
      </c>
      <c r="I16" s="135">
        <v>5000</v>
      </c>
      <c r="J16" s="94" t="s">
        <v>82</v>
      </c>
      <c r="K16" s="89"/>
      <c r="L16" s="132" t="s">
        <v>92</v>
      </c>
      <c r="M16" s="117"/>
      <c r="N16" s="117"/>
      <c r="O16" s="113">
        <v>11</v>
      </c>
      <c r="P16" s="136">
        <v>4011</v>
      </c>
      <c r="Q16" s="190">
        <v>11</v>
      </c>
      <c r="R16" s="190"/>
      <c r="S16" s="131"/>
      <c r="T16" s="114"/>
      <c r="U16" s="114"/>
      <c r="V16" s="114"/>
      <c r="W16" s="114"/>
      <c r="X16" s="114"/>
      <c r="Y16" s="115">
        <v>11</v>
      </c>
      <c r="Z16" s="114"/>
      <c r="AA16" s="114"/>
      <c r="AB16" s="114"/>
      <c r="AC16" s="114"/>
      <c r="AD16" s="115">
        <v>10</v>
      </c>
      <c r="AE16" s="139"/>
      <c r="AF16" s="139">
        <v>6</v>
      </c>
      <c r="AG16" s="139">
        <v>6</v>
      </c>
      <c r="AH16" s="139"/>
      <c r="AI16" s="139">
        <v>5</v>
      </c>
      <c r="AJ16" s="139">
        <v>5</v>
      </c>
      <c r="AK16" s="139">
        <v>4</v>
      </c>
      <c r="AL16" s="139">
        <v>4</v>
      </c>
      <c r="AM16" s="139"/>
      <c r="AN16" s="139"/>
      <c r="AO16" s="139">
        <v>10</v>
      </c>
      <c r="AP16" s="139"/>
      <c r="AQ16" s="139"/>
      <c r="AR16" s="139">
        <v>6</v>
      </c>
      <c r="AS16" s="139"/>
      <c r="AT16" s="139"/>
      <c r="AU16" s="177">
        <v>5</v>
      </c>
      <c r="AV16" s="177">
        <v>4</v>
      </c>
      <c r="AW16" s="87"/>
    </row>
    <row r="17" spans="1:49" ht="15" customHeight="1" x14ac:dyDescent="0.25">
      <c r="A17" s="116">
        <v>12</v>
      </c>
      <c r="B17" s="95">
        <v>4012</v>
      </c>
      <c r="C17" s="96">
        <v>45119</v>
      </c>
      <c r="D17" s="128">
        <v>45215</v>
      </c>
      <c r="E17" s="95">
        <v>17</v>
      </c>
      <c r="F17" s="112" t="s">
        <v>84</v>
      </c>
      <c r="G17" s="134">
        <v>10673</v>
      </c>
      <c r="H17" s="97">
        <v>10664</v>
      </c>
      <c r="I17" s="135">
        <v>4000</v>
      </c>
      <c r="J17" s="94" t="s">
        <v>82</v>
      </c>
      <c r="K17" s="89"/>
      <c r="L17" s="132" t="s">
        <v>90</v>
      </c>
      <c r="M17" s="117"/>
      <c r="N17" s="117"/>
      <c r="O17" s="113">
        <v>12</v>
      </c>
      <c r="P17" s="136">
        <v>4012</v>
      </c>
      <c r="Q17" s="189">
        <v>17</v>
      </c>
      <c r="R17" s="189"/>
      <c r="S17" s="131"/>
      <c r="T17" s="114"/>
      <c r="U17" s="114"/>
      <c r="V17" s="114"/>
      <c r="W17" s="114"/>
      <c r="X17" s="114"/>
      <c r="Y17" s="115">
        <v>17</v>
      </c>
      <c r="Z17" s="114"/>
      <c r="AA17" s="114"/>
      <c r="AB17" s="114"/>
      <c r="AC17" s="114"/>
      <c r="AD17" s="115">
        <v>13</v>
      </c>
      <c r="AE17" s="139"/>
      <c r="AF17" s="139">
        <v>15</v>
      </c>
      <c r="AG17" s="139">
        <v>15</v>
      </c>
      <c r="AH17" s="139"/>
      <c r="AI17" s="139">
        <v>12</v>
      </c>
      <c r="AJ17" s="139">
        <v>12</v>
      </c>
      <c r="AK17" s="139">
        <v>11</v>
      </c>
      <c r="AL17" s="139">
        <v>10</v>
      </c>
      <c r="AM17" s="139"/>
      <c r="AN17" s="139"/>
      <c r="AO17" s="139">
        <v>10</v>
      </c>
      <c r="AP17" s="139"/>
      <c r="AQ17" s="139"/>
      <c r="AR17" s="139">
        <v>10</v>
      </c>
      <c r="AS17" s="139"/>
      <c r="AT17" s="139"/>
      <c r="AU17" s="177">
        <v>8</v>
      </c>
      <c r="AV17" s="177">
        <v>7</v>
      </c>
      <c r="AW17" s="87"/>
    </row>
    <row r="18" spans="1:49" ht="15" customHeight="1" x14ac:dyDescent="0.25">
      <c r="A18" s="116">
        <v>13</v>
      </c>
      <c r="B18" s="95">
        <v>4013</v>
      </c>
      <c r="C18" s="96">
        <v>45119</v>
      </c>
      <c r="D18" s="128">
        <v>45215</v>
      </c>
      <c r="E18" s="95">
        <v>17</v>
      </c>
      <c r="F18" s="112" t="s">
        <v>84</v>
      </c>
      <c r="G18" s="134">
        <v>10673</v>
      </c>
      <c r="H18" s="97">
        <v>10664</v>
      </c>
      <c r="I18" s="135">
        <v>5000</v>
      </c>
      <c r="J18" s="94" t="s">
        <v>82</v>
      </c>
      <c r="K18" s="89"/>
      <c r="L18" s="132"/>
      <c r="M18" s="117"/>
      <c r="N18" s="117"/>
      <c r="O18" s="113">
        <v>13</v>
      </c>
      <c r="P18" s="136">
        <v>4013</v>
      </c>
      <c r="Q18" s="190">
        <v>17</v>
      </c>
      <c r="R18" s="190"/>
      <c r="S18" s="131"/>
      <c r="T18" s="114"/>
      <c r="U18" s="114"/>
      <c r="V18" s="114"/>
      <c r="W18" s="114"/>
      <c r="X18" s="114"/>
      <c r="Y18" s="115">
        <v>17</v>
      </c>
      <c r="Z18" s="114"/>
      <c r="AA18" s="114"/>
      <c r="AB18" s="114"/>
      <c r="AC18" s="114"/>
      <c r="AD18" s="114"/>
      <c r="AE18" s="139"/>
      <c r="AF18" s="139"/>
      <c r="AG18" s="139"/>
      <c r="AH18" s="139"/>
      <c r="AI18" s="139">
        <v>10</v>
      </c>
      <c r="AJ18" s="139">
        <v>8</v>
      </c>
      <c r="AK18" s="139"/>
      <c r="AL18" s="139">
        <v>6</v>
      </c>
      <c r="AM18" s="139"/>
      <c r="AN18" s="139"/>
      <c r="AO18" s="139">
        <v>7</v>
      </c>
      <c r="AP18" s="139"/>
      <c r="AQ18" s="139"/>
      <c r="AR18" s="139">
        <v>7</v>
      </c>
      <c r="AS18" s="139"/>
      <c r="AT18" s="139"/>
      <c r="AU18" s="177">
        <v>6</v>
      </c>
      <c r="AV18" s="177">
        <v>6</v>
      </c>
      <c r="AW18" s="87"/>
    </row>
    <row r="19" spans="1:49" ht="15" customHeight="1" x14ac:dyDescent="0.25">
      <c r="A19" s="116">
        <v>14</v>
      </c>
      <c r="B19" s="95">
        <v>4014</v>
      </c>
      <c r="C19" s="96">
        <v>45119</v>
      </c>
      <c r="D19" s="128">
        <v>45215</v>
      </c>
      <c r="E19" s="95">
        <v>24</v>
      </c>
      <c r="F19" s="112" t="s">
        <v>84</v>
      </c>
      <c r="G19" s="134">
        <v>10721</v>
      </c>
      <c r="H19" s="97">
        <v>10682</v>
      </c>
      <c r="I19" s="135">
        <v>4000</v>
      </c>
      <c r="J19" s="94" t="s">
        <v>82</v>
      </c>
      <c r="K19" s="89"/>
      <c r="L19" s="132" t="s">
        <v>92</v>
      </c>
      <c r="M19" s="117"/>
      <c r="N19" s="117"/>
      <c r="O19" s="113">
        <v>14</v>
      </c>
      <c r="P19" s="136">
        <v>4014</v>
      </c>
      <c r="Q19" s="189">
        <v>24</v>
      </c>
      <c r="R19" s="189"/>
      <c r="S19" s="131"/>
      <c r="T19" s="114"/>
      <c r="U19" s="114"/>
      <c r="V19" s="114"/>
      <c r="W19" s="114"/>
      <c r="X19" s="114"/>
      <c r="Y19" s="115">
        <v>17</v>
      </c>
      <c r="Z19" s="114"/>
      <c r="AA19" s="114"/>
      <c r="AB19" s="114"/>
      <c r="AC19" s="114"/>
      <c r="AD19" s="115">
        <v>22</v>
      </c>
      <c r="AE19" s="139"/>
      <c r="AF19" s="139">
        <v>19</v>
      </c>
      <c r="AG19" s="139">
        <v>19</v>
      </c>
      <c r="AH19" s="139"/>
      <c r="AI19" s="139">
        <v>16</v>
      </c>
      <c r="AJ19" s="139">
        <v>14</v>
      </c>
      <c r="AK19" s="139">
        <v>8</v>
      </c>
      <c r="AL19" s="139">
        <v>10</v>
      </c>
      <c r="AM19" s="139"/>
      <c r="AN19" s="139"/>
      <c r="AO19" s="139">
        <v>8</v>
      </c>
      <c r="AP19" s="139"/>
      <c r="AQ19" s="139"/>
      <c r="AR19" s="139">
        <v>8</v>
      </c>
      <c r="AS19" s="139"/>
      <c r="AT19" s="139"/>
      <c r="AU19" s="177">
        <v>6</v>
      </c>
      <c r="AV19" s="177">
        <v>6</v>
      </c>
      <c r="AW19" s="87"/>
    </row>
    <row r="20" spans="1:49" ht="15" customHeight="1" x14ac:dyDescent="0.25">
      <c r="A20" s="116">
        <v>15</v>
      </c>
      <c r="B20" s="95">
        <v>4015</v>
      </c>
      <c r="C20" s="96">
        <v>45126</v>
      </c>
      <c r="D20" s="128">
        <v>45225</v>
      </c>
      <c r="E20" s="95">
        <v>49</v>
      </c>
      <c r="F20" s="112" t="s">
        <v>84</v>
      </c>
      <c r="G20" s="134">
        <v>11095</v>
      </c>
      <c r="H20" s="97">
        <v>10985</v>
      </c>
      <c r="I20" s="135">
        <v>4000</v>
      </c>
      <c r="J20" s="94" t="s">
        <v>93</v>
      </c>
      <c r="K20" s="89"/>
      <c r="L20" s="132"/>
      <c r="M20" s="117"/>
      <c r="N20" s="117"/>
      <c r="O20" s="113">
        <v>15</v>
      </c>
      <c r="P20" s="136">
        <v>4015</v>
      </c>
      <c r="Q20" s="190">
        <v>49</v>
      </c>
      <c r="R20" s="190"/>
      <c r="S20" s="131"/>
      <c r="T20" s="114"/>
      <c r="U20" s="114"/>
      <c r="V20" s="114"/>
      <c r="W20" s="114"/>
      <c r="X20" s="114"/>
      <c r="Y20" s="114"/>
      <c r="Z20" s="115">
        <v>49</v>
      </c>
      <c r="AA20" s="114"/>
      <c r="AB20" s="114"/>
      <c r="AC20" s="114"/>
      <c r="AD20" s="115">
        <v>46</v>
      </c>
      <c r="AE20" s="139"/>
      <c r="AF20" s="139">
        <v>39</v>
      </c>
      <c r="AG20" s="139"/>
      <c r="AH20" s="139"/>
      <c r="AI20" s="139">
        <v>28</v>
      </c>
      <c r="AJ20" s="139"/>
      <c r="AK20" s="139"/>
      <c r="AL20" s="139">
        <v>33</v>
      </c>
      <c r="AM20" s="139"/>
      <c r="AN20" s="139"/>
      <c r="AO20" s="139">
        <v>34</v>
      </c>
      <c r="AP20" s="139"/>
      <c r="AQ20" s="139"/>
      <c r="AR20" s="139"/>
      <c r="AS20" s="139"/>
      <c r="AT20" s="139"/>
      <c r="AU20" s="177"/>
      <c r="AV20" s="177">
        <v>29</v>
      </c>
      <c r="AW20" s="87"/>
    </row>
    <row r="21" spans="1:49" ht="15" customHeight="1" x14ac:dyDescent="0.25">
      <c r="A21" s="116">
        <v>16</v>
      </c>
      <c r="B21" s="95">
        <v>4016</v>
      </c>
      <c r="C21" s="96">
        <v>45126</v>
      </c>
      <c r="D21" s="128">
        <v>45218</v>
      </c>
      <c r="E21" s="95">
        <v>34</v>
      </c>
      <c r="F21" s="112" t="s">
        <v>84</v>
      </c>
      <c r="G21" s="134">
        <v>11079</v>
      </c>
      <c r="H21" s="97">
        <v>10985</v>
      </c>
      <c r="I21" s="135">
        <v>4000</v>
      </c>
      <c r="J21" s="94" t="s">
        <v>94</v>
      </c>
      <c r="K21" s="89"/>
      <c r="L21" s="132"/>
      <c r="M21" s="117"/>
      <c r="N21" s="117"/>
      <c r="O21" s="113">
        <v>16</v>
      </c>
      <c r="P21" s="136">
        <v>4016</v>
      </c>
      <c r="Q21" s="189">
        <v>34</v>
      </c>
      <c r="R21" s="189"/>
      <c r="S21" s="131"/>
      <c r="T21" s="114"/>
      <c r="U21" s="114"/>
      <c r="V21" s="114"/>
      <c r="W21" s="114"/>
      <c r="X21" s="114"/>
      <c r="Y21" s="114"/>
      <c r="Z21" s="115">
        <v>34</v>
      </c>
      <c r="AA21" s="114"/>
      <c r="AB21" s="114"/>
      <c r="AC21" s="114"/>
      <c r="AD21" s="115">
        <v>26</v>
      </c>
      <c r="AE21" s="139"/>
      <c r="AF21" s="139">
        <v>24</v>
      </c>
      <c r="AG21" s="139"/>
      <c r="AH21" s="139"/>
      <c r="AI21" s="139">
        <v>21</v>
      </c>
      <c r="AJ21" s="139"/>
      <c r="AK21" s="139"/>
      <c r="AL21" s="139">
        <v>18</v>
      </c>
      <c r="AM21" s="139"/>
      <c r="AN21" s="139"/>
      <c r="AO21" s="139">
        <v>18</v>
      </c>
      <c r="AP21" s="139"/>
      <c r="AQ21" s="139"/>
      <c r="AR21" s="139"/>
      <c r="AS21" s="139"/>
      <c r="AT21" s="139"/>
      <c r="AU21" s="177"/>
      <c r="AV21" s="177">
        <v>14</v>
      </c>
      <c r="AW21" s="87"/>
    </row>
    <row r="22" spans="1:49" ht="15" customHeight="1" x14ac:dyDescent="0.25">
      <c r="A22" s="116">
        <v>17</v>
      </c>
      <c r="B22" s="95">
        <v>4017</v>
      </c>
      <c r="C22" s="96">
        <v>45126</v>
      </c>
      <c r="D22" s="128">
        <v>45222</v>
      </c>
      <c r="E22" s="95">
        <v>19</v>
      </c>
      <c r="F22" s="112" t="s">
        <v>84</v>
      </c>
      <c r="G22" s="134">
        <v>11079</v>
      </c>
      <c r="H22" s="97">
        <v>10974</v>
      </c>
      <c r="I22" s="135">
        <v>4000</v>
      </c>
      <c r="J22" s="94" t="s">
        <v>82</v>
      </c>
      <c r="K22" s="89"/>
      <c r="L22" s="132" t="s">
        <v>90</v>
      </c>
      <c r="M22" s="117"/>
      <c r="N22" s="117"/>
      <c r="O22" s="113">
        <v>17</v>
      </c>
      <c r="P22" s="136">
        <v>4017</v>
      </c>
      <c r="Q22" s="190">
        <v>19</v>
      </c>
      <c r="R22" s="190"/>
      <c r="S22" s="131"/>
      <c r="T22" s="114"/>
      <c r="U22" s="114"/>
      <c r="V22" s="114"/>
      <c r="W22" s="114"/>
      <c r="X22" s="114"/>
      <c r="Y22" s="114"/>
      <c r="Z22" s="115">
        <v>19</v>
      </c>
      <c r="AA22" s="114"/>
      <c r="AB22" s="114"/>
      <c r="AC22" s="114"/>
      <c r="AD22" s="115">
        <v>13</v>
      </c>
      <c r="AE22" s="139"/>
      <c r="AF22" s="139">
        <v>16</v>
      </c>
      <c r="AG22" s="139">
        <v>16</v>
      </c>
      <c r="AH22" s="139"/>
      <c r="AI22" s="139">
        <v>16</v>
      </c>
      <c r="AJ22" s="139">
        <v>17</v>
      </c>
      <c r="AK22" s="139">
        <v>15</v>
      </c>
      <c r="AL22" s="139">
        <v>15</v>
      </c>
      <c r="AM22" s="139"/>
      <c r="AN22" s="139"/>
      <c r="AO22" s="139">
        <v>13</v>
      </c>
      <c r="AP22" s="139"/>
      <c r="AQ22" s="139"/>
      <c r="AR22" s="139">
        <v>12</v>
      </c>
      <c r="AS22" s="139"/>
      <c r="AT22" s="139"/>
      <c r="AU22" s="177">
        <v>8</v>
      </c>
      <c r="AV22" s="177">
        <v>8</v>
      </c>
      <c r="AW22" s="87"/>
    </row>
    <row r="23" spans="1:49" ht="15" customHeight="1" x14ac:dyDescent="0.25">
      <c r="A23" s="116">
        <v>18</v>
      </c>
      <c r="B23" s="95">
        <v>4018</v>
      </c>
      <c r="C23" s="96">
        <v>45126</v>
      </c>
      <c r="D23" s="128">
        <v>45222</v>
      </c>
      <c r="E23" s="95">
        <v>26</v>
      </c>
      <c r="F23" s="112" t="s">
        <v>84</v>
      </c>
      <c r="G23" s="134">
        <v>11079</v>
      </c>
      <c r="H23" s="97">
        <v>10974</v>
      </c>
      <c r="I23" s="135">
        <v>4000</v>
      </c>
      <c r="J23" s="94" t="s">
        <v>79</v>
      </c>
      <c r="K23" s="89"/>
      <c r="L23" s="132"/>
      <c r="M23" s="117"/>
      <c r="N23" s="117"/>
      <c r="O23" s="113">
        <v>18</v>
      </c>
      <c r="P23" s="136">
        <v>4018</v>
      </c>
      <c r="Q23" s="189">
        <v>26</v>
      </c>
      <c r="R23" s="189"/>
      <c r="S23" s="131"/>
      <c r="T23" s="114"/>
      <c r="U23" s="114"/>
      <c r="V23" s="114"/>
      <c r="W23" s="114"/>
      <c r="X23" s="114"/>
      <c r="Y23" s="114"/>
      <c r="Z23" s="115">
        <v>26</v>
      </c>
      <c r="AA23" s="114"/>
      <c r="AB23" s="114"/>
      <c r="AC23" s="114"/>
      <c r="AD23" s="115">
        <v>20</v>
      </c>
      <c r="AE23" s="139"/>
      <c r="AF23" s="139">
        <v>18</v>
      </c>
      <c r="AG23" s="139"/>
      <c r="AH23" s="139"/>
      <c r="AI23" s="139">
        <v>15</v>
      </c>
      <c r="AJ23" s="139"/>
      <c r="AK23" s="139">
        <v>14</v>
      </c>
      <c r="AL23" s="139">
        <v>15</v>
      </c>
      <c r="AM23" s="139"/>
      <c r="AN23" s="139"/>
      <c r="AO23" s="139">
        <v>13</v>
      </c>
      <c r="AP23" s="139"/>
      <c r="AQ23" s="139"/>
      <c r="AR23" s="139"/>
      <c r="AS23" s="139"/>
      <c r="AT23" s="139"/>
      <c r="AU23" s="177"/>
      <c r="AV23" s="177">
        <v>12</v>
      </c>
      <c r="AW23" s="87"/>
    </row>
    <row r="24" spans="1:49" ht="15" customHeight="1" x14ac:dyDescent="0.25">
      <c r="A24" s="116">
        <v>19</v>
      </c>
      <c r="B24" s="95">
        <v>4019</v>
      </c>
      <c r="C24" s="96">
        <v>45132</v>
      </c>
      <c r="D24" s="128">
        <v>45231</v>
      </c>
      <c r="E24" s="95">
        <v>39</v>
      </c>
      <c r="F24" s="112" t="s">
        <v>84</v>
      </c>
      <c r="G24" s="134">
        <v>11062</v>
      </c>
      <c r="H24" s="97">
        <v>10755</v>
      </c>
      <c r="I24" s="135">
        <v>4000</v>
      </c>
      <c r="J24" s="94" t="s">
        <v>93</v>
      </c>
      <c r="K24" s="89"/>
      <c r="L24" s="132"/>
      <c r="M24" s="117"/>
      <c r="N24" s="117"/>
      <c r="O24" s="113">
        <v>19</v>
      </c>
      <c r="P24" s="136">
        <v>4019</v>
      </c>
      <c r="Q24" s="190">
        <v>39</v>
      </c>
      <c r="R24" s="190"/>
      <c r="S24" s="131"/>
      <c r="T24" s="114"/>
      <c r="U24" s="114"/>
      <c r="V24" s="114"/>
      <c r="W24" s="114"/>
      <c r="X24" s="114"/>
      <c r="Y24" s="114"/>
      <c r="Z24" s="114"/>
      <c r="AA24" s="115">
        <v>39</v>
      </c>
      <c r="AB24" s="114"/>
      <c r="AC24" s="114"/>
      <c r="AD24" s="115">
        <v>41</v>
      </c>
      <c r="AE24" s="139"/>
      <c r="AF24" s="139">
        <v>34</v>
      </c>
      <c r="AG24" s="139"/>
      <c r="AH24" s="139"/>
      <c r="AI24" s="139">
        <v>25</v>
      </c>
      <c r="AJ24" s="139"/>
      <c r="AK24" s="139"/>
      <c r="AL24" s="139">
        <v>24</v>
      </c>
      <c r="AM24" s="139"/>
      <c r="AN24" s="139"/>
      <c r="AO24" s="139">
        <v>24</v>
      </c>
      <c r="AP24" s="139"/>
      <c r="AQ24" s="139"/>
      <c r="AR24" s="139"/>
      <c r="AS24" s="139"/>
      <c r="AT24" s="139"/>
      <c r="AU24" s="177"/>
      <c r="AV24" s="177">
        <v>20</v>
      </c>
      <c r="AW24" s="87"/>
    </row>
    <row r="25" spans="1:49" ht="15" customHeight="1" x14ac:dyDescent="0.25">
      <c r="A25" s="116">
        <v>20</v>
      </c>
      <c r="B25" s="95">
        <v>4020</v>
      </c>
      <c r="C25" s="96">
        <v>45132</v>
      </c>
      <c r="D25" s="128">
        <v>45228</v>
      </c>
      <c r="E25" s="95">
        <v>35</v>
      </c>
      <c r="F25" s="112" t="s">
        <v>84</v>
      </c>
      <c r="G25" s="134">
        <v>11062</v>
      </c>
      <c r="H25" s="97">
        <v>10730</v>
      </c>
      <c r="I25" s="135">
        <v>4000</v>
      </c>
      <c r="J25" s="94" t="s">
        <v>95</v>
      </c>
      <c r="K25" s="89">
        <v>6000</v>
      </c>
      <c r="L25" s="132" t="s">
        <v>90</v>
      </c>
      <c r="M25" s="117"/>
      <c r="N25" s="117"/>
      <c r="O25" s="113">
        <v>20</v>
      </c>
      <c r="P25" s="136">
        <v>4020</v>
      </c>
      <c r="Q25" s="189">
        <v>35</v>
      </c>
      <c r="R25" s="189"/>
      <c r="S25" s="131"/>
      <c r="T25" s="114"/>
      <c r="U25" s="114"/>
      <c r="V25" s="114"/>
      <c r="W25" s="114"/>
      <c r="X25" s="114"/>
      <c r="Y25" s="114"/>
      <c r="Z25" s="114"/>
      <c r="AA25" s="115">
        <v>35</v>
      </c>
      <c r="AB25" s="114"/>
      <c r="AC25" s="114"/>
      <c r="AD25" s="115">
        <v>23</v>
      </c>
      <c r="AE25" s="139"/>
      <c r="AF25" s="139">
        <v>22</v>
      </c>
      <c r="AG25" s="139"/>
      <c r="AH25" s="139"/>
      <c r="AI25" s="139">
        <v>19</v>
      </c>
      <c r="AJ25" s="139"/>
      <c r="AK25" s="139">
        <v>16</v>
      </c>
      <c r="AL25" s="139">
        <v>15</v>
      </c>
      <c r="AM25" s="139"/>
      <c r="AN25" s="139"/>
      <c r="AO25" s="139">
        <v>14</v>
      </c>
      <c r="AP25" s="139"/>
      <c r="AQ25" s="139"/>
      <c r="AR25" s="139"/>
      <c r="AS25" s="139"/>
      <c r="AT25" s="139"/>
      <c r="AU25" s="177"/>
      <c r="AV25" s="177">
        <v>11</v>
      </c>
      <c r="AW25" s="87"/>
    </row>
    <row r="26" spans="1:49" ht="15" customHeight="1" x14ac:dyDescent="0.25">
      <c r="A26" s="116">
        <v>21</v>
      </c>
      <c r="B26" s="95">
        <v>4021</v>
      </c>
      <c r="C26" s="96">
        <v>45132</v>
      </c>
      <c r="D26" s="128">
        <v>45228</v>
      </c>
      <c r="E26" s="95">
        <v>37</v>
      </c>
      <c r="F26" s="112" t="s">
        <v>84</v>
      </c>
      <c r="G26" s="134">
        <v>11062</v>
      </c>
      <c r="H26" s="97">
        <v>10730</v>
      </c>
      <c r="I26" s="135">
        <v>4000</v>
      </c>
      <c r="J26" s="94" t="s">
        <v>95</v>
      </c>
      <c r="K26" s="89">
        <v>6000</v>
      </c>
      <c r="L26" s="132"/>
      <c r="M26" s="117"/>
      <c r="N26" s="117"/>
      <c r="O26" s="113">
        <v>21</v>
      </c>
      <c r="P26" s="136">
        <v>4021</v>
      </c>
      <c r="Q26" s="190">
        <v>37</v>
      </c>
      <c r="R26" s="190"/>
      <c r="S26" s="131"/>
      <c r="T26" s="114"/>
      <c r="U26" s="114"/>
      <c r="V26" s="114"/>
      <c r="W26" s="114"/>
      <c r="X26" s="114"/>
      <c r="Y26" s="114"/>
      <c r="Z26" s="114"/>
      <c r="AA26" s="115">
        <v>37</v>
      </c>
      <c r="AB26" s="114"/>
      <c r="AC26" s="114"/>
      <c r="AD26" s="114"/>
      <c r="AE26" s="139"/>
      <c r="AF26" s="139">
        <v>24</v>
      </c>
      <c r="AG26" s="139"/>
      <c r="AH26" s="139"/>
      <c r="AI26" s="139">
        <v>21</v>
      </c>
      <c r="AJ26" s="139"/>
      <c r="AK26" s="139">
        <v>18</v>
      </c>
      <c r="AL26" s="139">
        <v>18</v>
      </c>
      <c r="AM26" s="139"/>
      <c r="AN26" s="139"/>
      <c r="AO26" s="139">
        <v>18</v>
      </c>
      <c r="AP26" s="139"/>
      <c r="AQ26" s="139"/>
      <c r="AR26" s="139"/>
      <c r="AS26" s="139"/>
      <c r="AT26" s="139"/>
      <c r="AU26" s="177"/>
      <c r="AV26" s="177">
        <v>11</v>
      </c>
      <c r="AW26" s="87"/>
    </row>
    <row r="27" spans="1:49" ht="15" customHeight="1" x14ac:dyDescent="0.25">
      <c r="A27" s="116">
        <v>23</v>
      </c>
      <c r="B27" s="95">
        <v>4022</v>
      </c>
      <c r="C27" s="96">
        <v>45132</v>
      </c>
      <c r="D27" s="128">
        <v>45228</v>
      </c>
      <c r="E27" s="95">
        <v>32</v>
      </c>
      <c r="F27" s="112" t="s">
        <v>84</v>
      </c>
      <c r="G27" s="134">
        <v>11062</v>
      </c>
      <c r="H27" s="97">
        <v>10755</v>
      </c>
      <c r="I27" s="135">
        <v>4500</v>
      </c>
      <c r="J27" s="94" t="s">
        <v>95</v>
      </c>
      <c r="K27" s="89"/>
      <c r="L27" s="132" t="s">
        <v>96</v>
      </c>
      <c r="M27" s="117"/>
      <c r="N27" s="117"/>
      <c r="O27" s="113">
        <v>23</v>
      </c>
      <c r="P27" s="136">
        <v>4022</v>
      </c>
      <c r="Q27" s="189">
        <v>32</v>
      </c>
      <c r="R27" s="189"/>
      <c r="S27" s="131"/>
      <c r="T27" s="114"/>
      <c r="U27" s="114"/>
      <c r="V27" s="114"/>
      <c r="W27" s="114"/>
      <c r="X27" s="114"/>
      <c r="Y27" s="114"/>
      <c r="Z27" s="114"/>
      <c r="AA27" s="115">
        <v>32</v>
      </c>
      <c r="AB27" s="114"/>
      <c r="AC27" s="114"/>
      <c r="AD27" s="115">
        <v>25</v>
      </c>
      <c r="AE27" s="139"/>
      <c r="AF27" s="139">
        <v>21</v>
      </c>
      <c r="AG27" s="139"/>
      <c r="AH27" s="139"/>
      <c r="AI27" s="139">
        <v>18</v>
      </c>
      <c r="AJ27" s="139"/>
      <c r="AK27" s="139">
        <v>17</v>
      </c>
      <c r="AL27" s="139">
        <v>14</v>
      </c>
      <c r="AM27" s="139"/>
      <c r="AN27" s="139"/>
      <c r="AO27" s="139">
        <v>14</v>
      </c>
      <c r="AP27" s="139"/>
      <c r="AQ27" s="139"/>
      <c r="AR27" s="139"/>
      <c r="AS27" s="139"/>
      <c r="AT27" s="139"/>
      <c r="AU27" s="177"/>
      <c r="AV27" s="177">
        <v>9</v>
      </c>
      <c r="AW27" s="87"/>
    </row>
    <row r="28" spans="1:49" ht="15" customHeight="1" x14ac:dyDescent="0.25">
      <c r="A28" s="116">
        <v>24</v>
      </c>
      <c r="B28" s="95">
        <v>4023</v>
      </c>
      <c r="C28" s="96">
        <v>45132</v>
      </c>
      <c r="D28" s="128">
        <v>45228</v>
      </c>
      <c r="E28" s="95">
        <v>21</v>
      </c>
      <c r="F28" s="112" t="s">
        <v>84</v>
      </c>
      <c r="G28" s="134">
        <v>11062</v>
      </c>
      <c r="H28" s="97">
        <v>10677</v>
      </c>
      <c r="I28" s="135">
        <v>4500</v>
      </c>
      <c r="J28" s="94" t="s">
        <v>88</v>
      </c>
      <c r="K28" s="89"/>
      <c r="L28" s="132" t="s">
        <v>97</v>
      </c>
      <c r="M28" s="117"/>
      <c r="N28" s="117"/>
      <c r="O28" s="113">
        <v>24</v>
      </c>
      <c r="P28" s="136">
        <v>4023</v>
      </c>
      <c r="Q28" s="190">
        <v>21</v>
      </c>
      <c r="R28" s="190"/>
      <c r="S28" s="131"/>
      <c r="T28" s="114"/>
      <c r="U28" s="114"/>
      <c r="V28" s="114"/>
      <c r="W28" s="114"/>
      <c r="X28" s="114"/>
      <c r="Y28" s="114"/>
      <c r="Z28" s="114"/>
      <c r="AA28" s="115">
        <v>21</v>
      </c>
      <c r="AB28" s="114"/>
      <c r="AC28" s="114"/>
      <c r="AD28" s="115">
        <v>22</v>
      </c>
      <c r="AE28" s="139"/>
      <c r="AF28" s="139">
        <v>23</v>
      </c>
      <c r="AG28" s="139">
        <v>22</v>
      </c>
      <c r="AH28" s="139"/>
      <c r="AI28" s="139">
        <v>18</v>
      </c>
      <c r="AJ28" s="139">
        <v>18</v>
      </c>
      <c r="AK28" s="139">
        <v>17</v>
      </c>
      <c r="AL28" s="139">
        <v>15</v>
      </c>
      <c r="AM28" s="139"/>
      <c r="AN28" s="139"/>
      <c r="AO28" s="139">
        <v>13</v>
      </c>
      <c r="AP28" s="139"/>
      <c r="AQ28" s="139"/>
      <c r="AR28" s="139">
        <v>13</v>
      </c>
      <c r="AS28" s="139"/>
      <c r="AT28" s="139"/>
      <c r="AU28" s="177"/>
      <c r="AV28" s="177">
        <v>10</v>
      </c>
      <c r="AW28" s="87"/>
    </row>
    <row r="29" spans="1:49" ht="15" customHeight="1" x14ac:dyDescent="0.25">
      <c r="A29" s="116">
        <v>25</v>
      </c>
      <c r="B29" s="95">
        <v>4024</v>
      </c>
      <c r="C29" s="96">
        <v>45132</v>
      </c>
      <c r="D29" s="128">
        <v>45228</v>
      </c>
      <c r="E29" s="95">
        <v>18</v>
      </c>
      <c r="F29" s="112" t="s">
        <v>84</v>
      </c>
      <c r="G29" s="134">
        <v>11062</v>
      </c>
      <c r="H29" s="97">
        <v>10677</v>
      </c>
      <c r="I29" s="135">
        <v>5800</v>
      </c>
      <c r="J29" s="94" t="s">
        <v>88</v>
      </c>
      <c r="K29" s="89">
        <v>6000</v>
      </c>
      <c r="L29" s="132" t="s">
        <v>97</v>
      </c>
      <c r="M29" s="117"/>
      <c r="N29" s="117"/>
      <c r="O29" s="113">
        <v>25</v>
      </c>
      <c r="P29" s="136">
        <v>4024</v>
      </c>
      <c r="Q29" s="189">
        <v>18</v>
      </c>
      <c r="R29" s="189"/>
      <c r="S29" s="131"/>
      <c r="T29" s="114"/>
      <c r="U29" s="114"/>
      <c r="V29" s="114"/>
      <c r="W29" s="114"/>
      <c r="X29" s="114"/>
      <c r="Y29" s="114"/>
      <c r="Z29" s="114"/>
      <c r="AA29" s="115">
        <v>18</v>
      </c>
      <c r="AB29" s="114"/>
      <c r="AC29" s="114"/>
      <c r="AD29" s="115">
        <v>15</v>
      </c>
      <c r="AE29" s="139"/>
      <c r="AF29" s="139">
        <v>10</v>
      </c>
      <c r="AG29" s="139">
        <v>10</v>
      </c>
      <c r="AH29" s="139"/>
      <c r="AI29" s="139">
        <v>9</v>
      </c>
      <c r="AJ29" s="139">
        <v>8</v>
      </c>
      <c r="AK29" s="139">
        <v>7</v>
      </c>
      <c r="AL29" s="139">
        <v>7</v>
      </c>
      <c r="AM29" s="139"/>
      <c r="AN29" s="139"/>
      <c r="AO29" s="139">
        <v>6</v>
      </c>
      <c r="AP29" s="139"/>
      <c r="AQ29" s="139"/>
      <c r="AR29" s="139">
        <v>6</v>
      </c>
      <c r="AS29" s="139"/>
      <c r="AT29" s="139"/>
      <c r="AU29" s="177">
        <v>7</v>
      </c>
      <c r="AV29" s="177">
        <v>4</v>
      </c>
      <c r="AW29" s="87"/>
    </row>
    <row r="30" spans="1:49" ht="15" customHeight="1" x14ac:dyDescent="0.25">
      <c r="A30" s="116">
        <v>26</v>
      </c>
      <c r="B30" s="95">
        <v>4025</v>
      </c>
      <c r="C30" s="96">
        <v>45132</v>
      </c>
      <c r="D30" s="128">
        <v>45228</v>
      </c>
      <c r="E30" s="95">
        <v>10</v>
      </c>
      <c r="F30" s="112" t="s">
        <v>89</v>
      </c>
      <c r="G30" s="134">
        <v>11128</v>
      </c>
      <c r="H30" s="97">
        <v>10677</v>
      </c>
      <c r="I30" s="180">
        <v>6600</v>
      </c>
      <c r="J30" s="94" t="s">
        <v>98</v>
      </c>
      <c r="K30" s="89"/>
      <c r="L30" s="132"/>
      <c r="M30" s="117"/>
      <c r="N30" s="117"/>
      <c r="O30" s="113">
        <v>26</v>
      </c>
      <c r="P30" s="136">
        <v>4025</v>
      </c>
      <c r="Q30" s="190">
        <v>10</v>
      </c>
      <c r="R30" s="190"/>
      <c r="S30" s="131"/>
      <c r="T30" s="114"/>
      <c r="U30" s="114"/>
      <c r="V30" s="114"/>
      <c r="W30" s="114"/>
      <c r="X30" s="114"/>
      <c r="Y30" s="114"/>
      <c r="Z30" s="114"/>
      <c r="AA30" s="115">
        <v>10</v>
      </c>
      <c r="AB30" s="114"/>
      <c r="AC30" s="114"/>
      <c r="AD30" s="115">
        <v>12</v>
      </c>
      <c r="AE30" s="139"/>
      <c r="AF30" s="139">
        <v>10</v>
      </c>
      <c r="AG30" s="139">
        <v>10</v>
      </c>
      <c r="AH30" s="139"/>
      <c r="AI30" s="139">
        <v>7</v>
      </c>
      <c r="AJ30" s="139">
        <v>5</v>
      </c>
      <c r="AK30" s="139">
        <v>4</v>
      </c>
      <c r="AL30" s="139">
        <v>4</v>
      </c>
      <c r="AM30" s="139"/>
      <c r="AN30" s="139"/>
      <c r="AO30" s="139">
        <v>3</v>
      </c>
      <c r="AP30" s="139"/>
      <c r="AQ30" s="139"/>
      <c r="AR30" s="139">
        <v>2</v>
      </c>
      <c r="AS30" s="139"/>
      <c r="AT30" s="139"/>
      <c r="AU30" s="178">
        <v>0</v>
      </c>
      <c r="AV30" s="178">
        <v>0</v>
      </c>
      <c r="AW30" s="181" t="s">
        <v>91</v>
      </c>
    </row>
    <row r="31" spans="1:49" ht="15" customHeight="1" thickBot="1" x14ac:dyDescent="0.3">
      <c r="A31" s="116">
        <v>27</v>
      </c>
      <c r="B31" s="91">
        <v>4026</v>
      </c>
      <c r="C31" s="92">
        <v>45134</v>
      </c>
      <c r="D31" s="128">
        <v>45230</v>
      </c>
      <c r="E31" s="91">
        <v>13</v>
      </c>
      <c r="F31" s="112" t="s">
        <v>89</v>
      </c>
      <c r="G31" s="134">
        <v>11226</v>
      </c>
      <c r="H31" s="90">
        <v>10692</v>
      </c>
      <c r="I31" s="180">
        <v>6400</v>
      </c>
      <c r="J31" s="94" t="s">
        <v>98</v>
      </c>
      <c r="K31" s="89"/>
      <c r="L31" s="132" t="s">
        <v>99</v>
      </c>
      <c r="M31" s="117"/>
      <c r="N31" s="117"/>
      <c r="O31" s="113">
        <v>27</v>
      </c>
      <c r="P31" s="137">
        <v>4026</v>
      </c>
      <c r="Q31" s="191">
        <v>13</v>
      </c>
      <c r="R31" s="191"/>
      <c r="S31" s="138"/>
      <c r="T31" s="119"/>
      <c r="U31" s="119"/>
      <c r="V31" s="119"/>
      <c r="W31" s="119"/>
      <c r="X31" s="119"/>
      <c r="Y31" s="119"/>
      <c r="Z31" s="119"/>
      <c r="AA31" s="120">
        <v>13</v>
      </c>
      <c r="AB31" s="119"/>
      <c r="AC31" s="119"/>
      <c r="AD31" s="121">
        <v>5</v>
      </c>
      <c r="AE31" s="141"/>
      <c r="AF31" s="141">
        <v>11</v>
      </c>
      <c r="AG31" s="141">
        <v>9</v>
      </c>
      <c r="AH31" s="141"/>
      <c r="AI31" s="141">
        <v>8</v>
      </c>
      <c r="AJ31" s="141">
        <v>8</v>
      </c>
      <c r="AK31" s="141">
        <v>7</v>
      </c>
      <c r="AL31" s="141">
        <v>7</v>
      </c>
      <c r="AM31" s="141"/>
      <c r="AN31" s="141"/>
      <c r="AO31" s="141">
        <v>6</v>
      </c>
      <c r="AP31" s="141"/>
      <c r="AQ31" s="141"/>
      <c r="AR31" s="141">
        <v>5</v>
      </c>
      <c r="AS31" s="141"/>
      <c r="AT31" s="141"/>
      <c r="AU31" s="177">
        <v>4</v>
      </c>
      <c r="AV31" s="183">
        <v>-2</v>
      </c>
      <c r="AW31" s="87"/>
    </row>
    <row r="32" spans="1:49" x14ac:dyDescent="0.25">
      <c r="A32" s="116"/>
      <c r="B32" s="109"/>
      <c r="C32" s="110"/>
      <c r="D32" s="111"/>
      <c r="E32" s="88"/>
      <c r="F32" s="112"/>
      <c r="G32" s="122"/>
      <c r="H32" s="122"/>
      <c r="I32" s="133"/>
      <c r="J32" s="123"/>
      <c r="K32" s="124"/>
      <c r="L32" s="124"/>
      <c r="M32" s="117"/>
      <c r="N32" s="87"/>
      <c r="O32" s="98"/>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row>
    <row r="33" spans="1:48" ht="15.75" thickBot="1" x14ac:dyDescent="0.3">
      <c r="A33" s="86"/>
      <c r="B33" s="87"/>
      <c r="C33" s="87"/>
      <c r="D33" s="87"/>
      <c r="E33" s="87"/>
      <c r="F33" s="87"/>
      <c r="G33" s="87"/>
      <c r="H33" s="87"/>
      <c r="I33" s="87"/>
      <c r="J33" s="87"/>
      <c r="K33" s="87"/>
      <c r="L33" s="87"/>
      <c r="M33" s="87"/>
      <c r="N33" s="87"/>
      <c r="O33" s="98"/>
      <c r="P33" s="86"/>
      <c r="Q33" s="86"/>
      <c r="R33" s="86"/>
      <c r="S33" s="86"/>
      <c r="T33" s="86"/>
      <c r="U33" s="86"/>
      <c r="V33" s="86"/>
      <c r="W33" s="86"/>
      <c r="X33" s="86"/>
      <c r="Y33" s="86"/>
      <c r="Z33" s="86"/>
      <c r="AA33" s="86"/>
      <c r="AB33" s="86"/>
      <c r="AC33" s="86"/>
      <c r="AD33" s="86"/>
      <c r="AE33" s="86"/>
      <c r="AF33" s="86"/>
      <c r="AG33" s="86"/>
      <c r="AH33" s="86"/>
      <c r="AI33" s="86"/>
      <c r="AJ33" s="86"/>
      <c r="AK33" s="86"/>
      <c r="AL33" s="86"/>
      <c r="AM33" s="86"/>
      <c r="AN33" s="86"/>
      <c r="AO33" s="86"/>
      <c r="AP33" s="86"/>
      <c r="AQ33" s="86"/>
      <c r="AR33" s="86"/>
      <c r="AS33" s="86"/>
      <c r="AT33" s="86"/>
      <c r="AU33" s="86"/>
      <c r="AV33" s="86"/>
    </row>
    <row r="34" spans="1:48" ht="15.75" x14ac:dyDescent="0.25">
      <c r="A34" s="86"/>
      <c r="B34" s="144" t="s">
        <v>100</v>
      </c>
      <c r="C34" s="145"/>
      <c r="D34" s="145"/>
      <c r="E34" s="145"/>
      <c r="F34" s="145"/>
      <c r="G34" s="145"/>
      <c r="H34" s="146"/>
      <c r="I34" s="87"/>
      <c r="J34" s="98"/>
      <c r="K34" s="87"/>
      <c r="L34" s="87"/>
      <c r="M34" s="87"/>
      <c r="N34" s="87"/>
      <c r="O34" s="98"/>
      <c r="P34" s="86"/>
      <c r="Q34" s="86"/>
      <c r="R34" s="86"/>
      <c r="S34" s="86"/>
      <c r="T34" s="86"/>
      <c r="U34" s="86"/>
      <c r="V34" s="86"/>
      <c r="W34" s="86"/>
      <c r="X34" s="86"/>
      <c r="Y34" s="86"/>
      <c r="Z34" s="86"/>
      <c r="AA34" s="86"/>
      <c r="AB34" s="86"/>
      <c r="AC34" s="86"/>
      <c r="AD34" s="86"/>
      <c r="AE34" s="86"/>
      <c r="AF34" s="86"/>
      <c r="AG34" s="86"/>
      <c r="AH34" s="86"/>
      <c r="AI34" s="86"/>
      <c r="AJ34" s="86"/>
      <c r="AK34" s="86"/>
      <c r="AL34" s="86"/>
      <c r="AM34" s="86"/>
      <c r="AN34" s="86"/>
      <c r="AO34" s="86"/>
      <c r="AP34" s="86"/>
      <c r="AQ34" s="86"/>
      <c r="AR34" s="86"/>
      <c r="AS34" s="86"/>
      <c r="AT34" s="86"/>
      <c r="AU34" s="86"/>
      <c r="AV34" s="86"/>
    </row>
    <row r="35" spans="1:48" ht="15.75" x14ac:dyDescent="0.25">
      <c r="A35" s="86"/>
      <c r="B35" s="147" t="s">
        <v>101</v>
      </c>
      <c r="C35" s="152"/>
      <c r="D35" s="152"/>
      <c r="E35" s="152"/>
      <c r="F35" s="152"/>
      <c r="G35" s="152"/>
      <c r="H35" s="148"/>
      <c r="I35" s="87"/>
      <c r="J35" s="98"/>
      <c r="K35" s="87"/>
      <c r="L35" s="87"/>
      <c r="M35" s="87"/>
      <c r="N35" s="87"/>
      <c r="O35" s="98"/>
      <c r="P35" s="86"/>
      <c r="Q35" s="86"/>
      <c r="R35" s="86"/>
      <c r="S35" s="86"/>
      <c r="T35" s="86"/>
      <c r="U35" s="86"/>
      <c r="V35" s="86"/>
      <c r="W35" s="86"/>
      <c r="X35" s="86"/>
      <c r="Y35" s="86"/>
      <c r="Z35" s="86"/>
      <c r="AA35" s="86"/>
      <c r="AB35" s="86"/>
      <c r="AC35" s="86"/>
      <c r="AD35" s="86"/>
      <c r="AE35" s="86"/>
      <c r="AF35" s="86"/>
      <c r="AG35" s="86"/>
      <c r="AH35" s="86"/>
      <c r="AI35" s="86"/>
      <c r="AJ35" s="86"/>
      <c r="AK35" s="86"/>
      <c r="AL35" s="86"/>
      <c r="AM35" s="86"/>
      <c r="AN35" s="86"/>
      <c r="AO35" s="86"/>
      <c r="AP35" s="86"/>
      <c r="AQ35" s="86"/>
      <c r="AR35" s="86"/>
      <c r="AS35" s="86"/>
      <c r="AT35" s="86"/>
      <c r="AU35" s="86"/>
      <c r="AV35" s="86"/>
    </row>
    <row r="36" spans="1:48" ht="15.75" x14ac:dyDescent="0.25">
      <c r="A36" s="86"/>
      <c r="B36" s="147" t="s">
        <v>102</v>
      </c>
      <c r="C36" s="152"/>
      <c r="D36" s="152"/>
      <c r="E36" s="152"/>
      <c r="F36" s="152"/>
      <c r="G36" s="152"/>
      <c r="H36" s="148"/>
      <c r="I36" s="87"/>
      <c r="J36" s="98"/>
      <c r="K36" s="87"/>
      <c r="L36" s="87"/>
      <c r="M36" s="87"/>
      <c r="N36" s="87"/>
      <c r="O36" s="98"/>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c r="AP36" s="86"/>
      <c r="AQ36" s="86"/>
      <c r="AR36" s="86"/>
      <c r="AS36" s="86"/>
      <c r="AT36" s="86"/>
      <c r="AU36" s="86"/>
      <c r="AV36" s="86"/>
    </row>
    <row r="37" spans="1:48" ht="15.75" x14ac:dyDescent="0.25">
      <c r="A37" s="86"/>
      <c r="B37" s="147" t="s">
        <v>103</v>
      </c>
      <c r="C37" s="152"/>
      <c r="D37" s="152"/>
      <c r="E37" s="152"/>
      <c r="F37" s="152"/>
      <c r="G37" s="152"/>
      <c r="H37" s="148"/>
      <c r="I37" s="87"/>
      <c r="J37" s="98"/>
      <c r="K37" s="87"/>
      <c r="L37" s="87"/>
      <c r="M37" s="87"/>
      <c r="N37" s="87"/>
      <c r="O37" s="98"/>
      <c r="P37" s="86"/>
      <c r="Q37" s="86"/>
      <c r="R37" s="86"/>
      <c r="S37" s="86"/>
      <c r="T37" s="86"/>
      <c r="U37" s="86"/>
      <c r="V37" s="86"/>
      <c r="W37" s="86"/>
      <c r="X37" s="86"/>
      <c r="Y37" s="86"/>
      <c r="Z37" s="86"/>
      <c r="AA37" s="86"/>
      <c r="AB37" s="86"/>
      <c r="AC37" s="86"/>
      <c r="AD37" s="86"/>
      <c r="AE37" s="86"/>
      <c r="AF37" s="86"/>
      <c r="AG37" s="86"/>
      <c r="AH37" s="86"/>
      <c r="AI37" s="86"/>
      <c r="AJ37" s="86"/>
      <c r="AK37" s="86"/>
      <c r="AL37" s="86"/>
      <c r="AM37" s="86"/>
      <c r="AN37" s="86"/>
      <c r="AO37" s="86"/>
      <c r="AP37" s="86"/>
      <c r="AQ37" s="86"/>
      <c r="AR37" s="86"/>
      <c r="AS37" s="86"/>
      <c r="AT37" s="86"/>
      <c r="AU37" s="86"/>
      <c r="AV37" s="86"/>
    </row>
    <row r="38" spans="1:48" ht="15.75" x14ac:dyDescent="0.25">
      <c r="A38" s="86"/>
      <c r="B38" s="147" t="s">
        <v>104</v>
      </c>
      <c r="C38" s="152"/>
      <c r="D38" s="152"/>
      <c r="E38" s="152"/>
      <c r="F38" s="152"/>
      <c r="G38" s="152"/>
      <c r="H38" s="148"/>
      <c r="I38" s="87"/>
      <c r="J38" s="98"/>
      <c r="K38" s="87"/>
      <c r="L38" s="87"/>
      <c r="M38" s="87"/>
      <c r="N38" s="87"/>
      <c r="O38" s="98"/>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6"/>
      <c r="AO38" s="86"/>
      <c r="AP38" s="86"/>
      <c r="AQ38" s="86"/>
      <c r="AR38" s="86"/>
      <c r="AS38" s="86"/>
      <c r="AT38" s="86"/>
      <c r="AU38" s="86"/>
      <c r="AV38" s="86"/>
    </row>
    <row r="39" spans="1:48" ht="16.5" thickBot="1" x14ac:dyDescent="0.3">
      <c r="A39" s="86"/>
      <c r="B39" s="149" t="s">
        <v>105</v>
      </c>
      <c r="C39" s="150"/>
      <c r="D39" s="150"/>
      <c r="E39" s="150"/>
      <c r="F39" s="150"/>
      <c r="G39" s="150"/>
      <c r="H39" s="151"/>
      <c r="I39" s="87"/>
      <c r="J39" s="98"/>
      <c r="K39" s="87"/>
      <c r="L39" s="87"/>
      <c r="M39" s="87"/>
      <c r="N39" s="87"/>
      <c r="O39" s="98"/>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6"/>
      <c r="AO39" s="86"/>
      <c r="AP39" s="86"/>
      <c r="AQ39" s="86"/>
      <c r="AR39" s="86"/>
      <c r="AS39" s="86"/>
      <c r="AT39" s="86"/>
      <c r="AU39" s="86"/>
      <c r="AV39" s="86"/>
    </row>
    <row r="40" spans="1:48" x14ac:dyDescent="0.25">
      <c r="A40" s="86"/>
      <c r="B40" s="87"/>
      <c r="C40" s="87"/>
      <c r="D40" s="87"/>
      <c r="E40" s="87"/>
      <c r="F40" s="87"/>
      <c r="G40" s="87"/>
      <c r="H40" s="87"/>
      <c r="I40" s="87"/>
      <c r="J40" s="87"/>
      <c r="K40" s="87"/>
      <c r="L40" s="87"/>
      <c r="M40" s="87"/>
      <c r="N40" s="87"/>
      <c r="O40" s="98"/>
      <c r="P40" s="86"/>
      <c r="Q40" s="86"/>
      <c r="R40" s="86"/>
      <c r="S40" s="86"/>
      <c r="T40" s="86"/>
      <c r="U40" s="86"/>
      <c r="V40" s="86"/>
      <c r="W40" s="86"/>
      <c r="X40" s="86"/>
      <c r="Y40" s="86"/>
      <c r="Z40" s="86"/>
      <c r="AA40" s="86"/>
      <c r="AB40" s="86"/>
      <c r="AC40" s="86"/>
      <c r="AD40" s="86"/>
      <c r="AE40" s="86"/>
      <c r="AF40" s="86"/>
      <c r="AG40" s="86"/>
      <c r="AH40" s="86"/>
      <c r="AI40" s="86"/>
      <c r="AJ40" s="86"/>
      <c r="AK40" s="86"/>
      <c r="AL40" s="86"/>
      <c r="AM40" s="86"/>
      <c r="AN40" s="86"/>
      <c r="AO40" s="86"/>
      <c r="AP40" s="86"/>
      <c r="AQ40" s="86"/>
      <c r="AR40" s="86"/>
      <c r="AS40" s="86"/>
      <c r="AT40" s="86"/>
      <c r="AU40" s="86"/>
      <c r="AV40" s="86"/>
    </row>
    <row r="41" spans="1:48" x14ac:dyDescent="0.25">
      <c r="A41" s="86"/>
      <c r="B41" s="87"/>
      <c r="C41" s="87"/>
      <c r="D41" s="87"/>
      <c r="E41" s="87"/>
      <c r="F41" s="87"/>
      <c r="G41" s="87"/>
      <c r="H41" s="87"/>
      <c r="I41" s="87"/>
      <c r="J41" s="87"/>
      <c r="K41" s="87"/>
      <c r="L41" s="87"/>
      <c r="M41" s="87"/>
      <c r="N41" s="87"/>
      <c r="O41" s="98"/>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row>
    <row r="42" spans="1:48" x14ac:dyDescent="0.25">
      <c r="A42" s="86"/>
      <c r="B42" s="87"/>
      <c r="C42" s="87"/>
      <c r="D42" s="87"/>
      <c r="E42" s="87"/>
      <c r="F42" s="87"/>
      <c r="G42" s="87"/>
      <c r="H42" s="87"/>
      <c r="I42" s="87"/>
      <c r="J42" s="87"/>
      <c r="K42" s="87"/>
      <c r="L42" s="87"/>
      <c r="M42" s="87"/>
      <c r="N42" s="87"/>
      <c r="O42" s="98"/>
      <c r="P42" s="86"/>
      <c r="Q42" s="86"/>
      <c r="R42" s="86"/>
      <c r="S42" s="86"/>
      <c r="T42" s="86"/>
      <c r="U42" s="86"/>
      <c r="V42" s="86"/>
      <c r="W42" s="86"/>
      <c r="X42" s="86"/>
      <c r="Y42" s="86"/>
      <c r="Z42" s="86"/>
      <c r="AA42" s="86"/>
      <c r="AB42" s="86"/>
      <c r="AC42" s="86"/>
      <c r="AD42" s="86"/>
      <c r="AE42" s="86"/>
      <c r="AF42" s="86"/>
      <c r="AG42" s="86"/>
      <c r="AH42" s="86"/>
      <c r="AI42" s="86"/>
      <c r="AJ42" s="86"/>
      <c r="AK42" s="86"/>
      <c r="AL42" s="86"/>
      <c r="AM42" s="86"/>
      <c r="AN42" s="86"/>
      <c r="AO42" s="86"/>
      <c r="AP42" s="86"/>
      <c r="AQ42" s="86"/>
      <c r="AR42" s="86"/>
      <c r="AS42" s="86"/>
      <c r="AT42" s="86"/>
      <c r="AU42" s="86"/>
      <c r="AV42" s="86"/>
    </row>
    <row r="43" spans="1:48" x14ac:dyDescent="0.25">
      <c r="A43" s="86"/>
      <c r="B43" s="87"/>
      <c r="C43" s="87"/>
      <c r="D43" s="87"/>
      <c r="E43" s="87"/>
      <c r="F43" s="87"/>
      <c r="G43" s="87"/>
      <c r="H43" s="87"/>
      <c r="I43" s="87"/>
      <c r="J43" s="87"/>
      <c r="K43" s="87"/>
      <c r="L43" s="87"/>
      <c r="M43" s="87"/>
      <c r="N43" s="87"/>
      <c r="O43" s="98"/>
      <c r="P43" s="86"/>
      <c r="Q43" s="86"/>
      <c r="R43" s="86"/>
      <c r="S43" s="86"/>
      <c r="T43" s="86"/>
      <c r="U43" s="86"/>
      <c r="V43" s="86"/>
      <c r="W43" s="86"/>
      <c r="X43" s="86"/>
      <c r="Y43" s="86"/>
      <c r="Z43" s="86"/>
      <c r="AA43" s="86"/>
      <c r="AB43" s="86"/>
      <c r="AC43" s="86"/>
      <c r="AD43" s="86"/>
      <c r="AE43" s="86"/>
      <c r="AF43" s="86"/>
      <c r="AG43" s="86"/>
      <c r="AH43" s="86"/>
      <c r="AI43" s="86"/>
      <c r="AJ43" s="86"/>
      <c r="AK43" s="86"/>
      <c r="AL43" s="86"/>
      <c r="AM43" s="86"/>
      <c r="AN43" s="86"/>
      <c r="AO43" s="86"/>
      <c r="AP43" s="86"/>
      <c r="AQ43" s="86"/>
      <c r="AR43" s="86"/>
      <c r="AS43" s="86"/>
      <c r="AT43" s="86"/>
      <c r="AU43" s="86"/>
      <c r="AV43" s="86"/>
    </row>
    <row r="44" spans="1:48" x14ac:dyDescent="0.25">
      <c r="A44" s="86"/>
      <c r="B44" s="87"/>
      <c r="C44" s="87"/>
      <c r="D44" s="87"/>
      <c r="E44" s="87"/>
      <c r="F44" s="87"/>
      <c r="G44" s="87"/>
      <c r="H44" s="87"/>
      <c r="I44" s="87"/>
      <c r="J44" s="87"/>
      <c r="K44" s="87"/>
      <c r="L44" s="87"/>
      <c r="M44" s="87"/>
      <c r="N44" s="87"/>
      <c r="O44" s="98"/>
      <c r="P44" s="86"/>
      <c r="Q44" s="86"/>
      <c r="R44" s="86"/>
      <c r="S44" s="86"/>
      <c r="T44" s="86"/>
      <c r="U44" s="86"/>
      <c r="V44" s="86"/>
      <c r="W44" s="86"/>
      <c r="X44" s="86"/>
      <c r="Y44" s="86"/>
      <c r="Z44" s="86"/>
      <c r="AA44" s="86"/>
      <c r="AB44" s="86"/>
      <c r="AC44" s="86"/>
      <c r="AD44" s="86"/>
      <c r="AE44" s="86"/>
      <c r="AF44" s="86"/>
      <c r="AG44" s="86"/>
      <c r="AH44" s="86"/>
      <c r="AI44" s="86"/>
      <c r="AJ44" s="86"/>
      <c r="AK44" s="86"/>
      <c r="AL44" s="86"/>
      <c r="AM44" s="86"/>
      <c r="AN44" s="86"/>
      <c r="AO44" s="86"/>
      <c r="AP44" s="86"/>
      <c r="AQ44" s="86"/>
      <c r="AR44" s="86"/>
      <c r="AS44" s="86"/>
      <c r="AT44" s="86"/>
      <c r="AU44" s="86"/>
      <c r="AV44" s="86"/>
    </row>
    <row r="45" spans="1:48" x14ac:dyDescent="0.25">
      <c r="A45" s="86"/>
      <c r="B45" s="87"/>
      <c r="C45" s="87"/>
      <c r="D45" s="87"/>
      <c r="E45" s="87"/>
      <c r="F45" s="87"/>
      <c r="G45" s="87"/>
      <c r="H45" s="87"/>
      <c r="I45" s="87"/>
      <c r="J45" s="87"/>
      <c r="K45" s="87"/>
      <c r="L45" s="87"/>
      <c r="M45" s="87"/>
      <c r="N45" s="87"/>
      <c r="O45" s="98"/>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row>
    <row r="46" spans="1:48" x14ac:dyDescent="0.25">
      <c r="A46" s="86"/>
      <c r="B46" s="87"/>
      <c r="C46" s="87"/>
      <c r="D46" s="87"/>
      <c r="E46" s="87"/>
      <c r="F46" s="87"/>
      <c r="G46" s="87"/>
      <c r="H46" s="87"/>
      <c r="I46" s="87"/>
      <c r="J46" s="87"/>
      <c r="K46" s="87"/>
      <c r="L46" s="87"/>
      <c r="M46" s="87"/>
      <c r="N46" s="87"/>
      <c r="O46" s="98"/>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row>
    <row r="47" spans="1:48" x14ac:dyDescent="0.25">
      <c r="A47" s="86"/>
      <c r="B47" s="87"/>
      <c r="C47" s="87"/>
      <c r="D47" s="87"/>
      <c r="E47" s="87"/>
      <c r="F47" s="87"/>
      <c r="G47" s="87"/>
      <c r="H47" s="87"/>
      <c r="I47" s="87"/>
      <c r="J47" s="87"/>
      <c r="K47" s="87"/>
      <c r="L47" s="87"/>
      <c r="M47" s="87"/>
      <c r="N47" s="87"/>
      <c r="O47" s="98"/>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row>
    <row r="48" spans="1:48" x14ac:dyDescent="0.25">
      <c r="A48" s="86"/>
      <c r="B48" s="87"/>
      <c r="C48" s="87"/>
      <c r="D48" s="87"/>
      <c r="E48" s="87"/>
      <c r="F48" s="87"/>
      <c r="G48" s="87"/>
      <c r="H48" s="87"/>
      <c r="I48" s="87"/>
      <c r="J48" s="87"/>
      <c r="K48" s="87"/>
      <c r="L48" s="87"/>
      <c r="M48" s="87"/>
      <c r="N48" s="87"/>
      <c r="O48" s="98"/>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row>
    <row r="49" spans="1:48" x14ac:dyDescent="0.25">
      <c r="A49" s="86"/>
      <c r="B49" s="86"/>
      <c r="C49" s="86"/>
      <c r="D49" s="86"/>
      <c r="E49" s="86"/>
      <c r="F49" s="86"/>
      <c r="G49" s="86"/>
      <c r="H49" s="86"/>
      <c r="I49" s="86"/>
      <c r="J49" s="82"/>
      <c r="K49" s="86"/>
      <c r="L49" s="87"/>
      <c r="M49" s="87"/>
      <c r="N49" s="87"/>
      <c r="O49" s="98"/>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c r="AQ49" s="86"/>
      <c r="AR49" s="86"/>
      <c r="AS49" s="86"/>
      <c r="AT49" s="86"/>
      <c r="AU49" s="86"/>
      <c r="AV49" s="86"/>
    </row>
    <row r="50" spans="1:48" x14ac:dyDescent="0.25">
      <c r="A50" s="86"/>
      <c r="B50" s="86"/>
      <c r="C50" s="86"/>
      <c r="D50" s="86"/>
      <c r="E50" s="86"/>
      <c r="F50" s="86"/>
      <c r="G50" s="86"/>
      <c r="H50" s="86"/>
      <c r="I50" s="86"/>
      <c r="J50" s="82"/>
      <c r="K50" s="86"/>
      <c r="L50" s="87"/>
      <c r="M50" s="87"/>
      <c r="N50" s="87"/>
      <c r="O50" s="98"/>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c r="AQ50" s="86"/>
      <c r="AR50" s="86"/>
      <c r="AS50" s="86"/>
      <c r="AT50" s="86"/>
      <c r="AU50" s="86"/>
      <c r="AV50" s="86"/>
    </row>
    <row r="51" spans="1:48" x14ac:dyDescent="0.25">
      <c r="A51" s="86"/>
      <c r="B51" s="86"/>
      <c r="C51" s="86"/>
      <c r="D51" s="86"/>
      <c r="E51" s="86"/>
      <c r="F51" s="86"/>
      <c r="G51" s="86"/>
      <c r="H51" s="86"/>
      <c r="I51" s="86"/>
      <c r="J51" s="82"/>
      <c r="K51" s="86"/>
      <c r="L51" s="87"/>
      <c r="M51" s="87"/>
      <c r="N51" s="87"/>
      <c r="O51" s="98"/>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row>
    <row r="52" spans="1:48" x14ac:dyDescent="0.25">
      <c r="A52" s="86"/>
      <c r="B52" s="86"/>
      <c r="C52" s="86"/>
      <c r="D52" s="86"/>
      <c r="E52" s="86"/>
      <c r="F52" s="86"/>
      <c r="G52" s="86"/>
      <c r="H52" s="86"/>
      <c r="I52" s="86"/>
      <c r="J52" s="82"/>
      <c r="K52" s="86"/>
      <c r="L52" s="87"/>
      <c r="M52" s="87"/>
      <c r="N52" s="87"/>
      <c r="O52" s="98"/>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row>
    <row r="53" spans="1:48" x14ac:dyDescent="0.25">
      <c r="A53" s="86"/>
      <c r="B53" s="86"/>
      <c r="C53" s="86"/>
      <c r="D53" s="86"/>
      <c r="E53" s="86"/>
      <c r="F53" s="86"/>
      <c r="G53" s="86"/>
      <c r="H53" s="86"/>
      <c r="I53" s="86"/>
      <c r="J53" s="82"/>
      <c r="K53" s="86"/>
      <c r="L53" s="87"/>
      <c r="M53" s="87"/>
      <c r="N53" s="87"/>
      <c r="O53" s="98"/>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row>
    <row r="54" spans="1:48" x14ac:dyDescent="0.25">
      <c r="A54" s="86"/>
      <c r="B54" s="86"/>
      <c r="C54" s="86"/>
      <c r="D54" s="86"/>
      <c r="E54" s="86"/>
      <c r="F54" s="86"/>
      <c r="G54" s="86"/>
      <c r="H54" s="86"/>
      <c r="I54" s="86"/>
      <c r="J54" s="82"/>
      <c r="K54" s="86"/>
      <c r="L54" s="87"/>
      <c r="M54" s="87"/>
      <c r="N54" s="87"/>
      <c r="O54" s="98"/>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row>
    <row r="55" spans="1:48" x14ac:dyDescent="0.25">
      <c r="A55" s="86"/>
      <c r="B55" s="86"/>
      <c r="C55" s="86"/>
      <c r="D55" s="86"/>
      <c r="E55" s="86"/>
      <c r="F55" s="86"/>
      <c r="G55" s="86"/>
      <c r="H55" s="86"/>
      <c r="I55" s="86"/>
      <c r="J55" s="82"/>
      <c r="K55" s="86"/>
      <c r="L55" s="87"/>
      <c r="M55" s="87"/>
      <c r="N55" s="87"/>
      <c r="O55" s="98"/>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c r="AR55" s="86"/>
      <c r="AS55" s="86"/>
      <c r="AT55" s="86"/>
      <c r="AU55" s="86"/>
      <c r="AV55" s="86"/>
    </row>
    <row r="56" spans="1:48" x14ac:dyDescent="0.25">
      <c r="A56" s="86"/>
      <c r="B56" s="86"/>
      <c r="C56" s="86"/>
      <c r="D56" s="86"/>
      <c r="E56" s="86"/>
      <c r="F56" s="86"/>
      <c r="G56" s="86"/>
      <c r="H56" s="86"/>
      <c r="I56" s="86"/>
      <c r="J56" s="82"/>
      <c r="K56" s="86"/>
      <c r="L56" s="87"/>
      <c r="M56" s="87"/>
      <c r="N56" s="87"/>
      <c r="O56" s="98"/>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row>
    <row r="57" spans="1:48" x14ac:dyDescent="0.25">
      <c r="A57" s="86"/>
      <c r="B57" s="86"/>
      <c r="C57" s="86"/>
      <c r="D57" s="86"/>
      <c r="E57" s="86"/>
      <c r="F57" s="86"/>
      <c r="G57" s="86"/>
      <c r="H57" s="86"/>
      <c r="I57" s="86"/>
      <c r="J57" s="82"/>
      <c r="K57" s="86"/>
      <c r="L57" s="87"/>
      <c r="M57" s="87"/>
      <c r="N57" s="87"/>
      <c r="O57" s="98"/>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c r="AT57" s="86"/>
      <c r="AU57" s="86"/>
      <c r="AV57" s="86"/>
    </row>
    <row r="58" spans="1:48" x14ac:dyDescent="0.25">
      <c r="A58" s="86"/>
      <c r="B58" s="86"/>
      <c r="C58" s="86"/>
      <c r="D58" s="86"/>
      <c r="E58" s="86"/>
      <c r="F58" s="86"/>
      <c r="G58" s="86"/>
      <c r="H58" s="86"/>
      <c r="I58" s="86"/>
      <c r="J58" s="82"/>
      <c r="K58" s="86"/>
      <c r="L58" s="87"/>
      <c r="M58" s="87"/>
      <c r="N58" s="87"/>
      <c r="O58" s="98"/>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c r="AQ58" s="86"/>
      <c r="AR58" s="86"/>
      <c r="AS58" s="86"/>
      <c r="AT58" s="86"/>
      <c r="AU58" s="86"/>
      <c r="AV58" s="86"/>
    </row>
    <row r="59" spans="1:48" x14ac:dyDescent="0.25">
      <c r="A59" s="86"/>
      <c r="B59" s="86"/>
      <c r="C59" s="86"/>
      <c r="D59" s="86"/>
      <c r="E59" s="86"/>
      <c r="F59" s="86"/>
      <c r="G59" s="86"/>
      <c r="H59" s="86"/>
      <c r="I59" s="86"/>
      <c r="J59" s="82"/>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row>
    <row r="60" spans="1:48" x14ac:dyDescent="0.25">
      <c r="A60" s="86"/>
      <c r="B60" s="86"/>
      <c r="C60" s="86"/>
      <c r="D60" s="86"/>
      <c r="E60" s="86"/>
      <c r="F60" s="86"/>
      <c r="G60" s="86"/>
      <c r="H60" s="86"/>
      <c r="I60" s="86"/>
      <c r="J60" s="82"/>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row>
    <row r="61" spans="1:48" x14ac:dyDescent="0.25">
      <c r="A61" s="86"/>
      <c r="B61" s="86"/>
      <c r="C61" s="86"/>
      <c r="D61" s="86"/>
      <c r="E61" s="86"/>
      <c r="F61" s="86"/>
      <c r="G61" s="86"/>
      <c r="H61" s="86"/>
      <c r="I61" s="86"/>
      <c r="J61" s="82"/>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row>
    <row r="62" spans="1:48" x14ac:dyDescent="0.25">
      <c r="A62" s="86"/>
      <c r="B62" s="86"/>
      <c r="C62" s="86"/>
      <c r="D62" s="86"/>
      <c r="E62" s="86"/>
      <c r="F62" s="86"/>
      <c r="G62" s="86"/>
      <c r="H62" s="86"/>
      <c r="I62" s="86"/>
      <c r="J62" s="82"/>
      <c r="K62" s="86"/>
      <c r="L62" s="87"/>
      <c r="M62" s="87"/>
      <c r="N62" s="87"/>
      <c r="O62" s="87"/>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row>
    <row r="63" spans="1:48" ht="15.75" thickBot="1" x14ac:dyDescent="0.3">
      <c r="A63" s="86"/>
      <c r="B63" s="86"/>
      <c r="C63" s="86"/>
      <c r="D63" s="86"/>
      <c r="E63" s="86"/>
      <c r="F63" s="86"/>
      <c r="G63" s="86"/>
      <c r="H63" s="86"/>
      <c r="I63" s="86"/>
      <c r="J63" s="82"/>
      <c r="K63" s="86"/>
      <c r="L63" s="87"/>
      <c r="M63" s="87"/>
      <c r="N63" s="87"/>
      <c r="O63" s="87"/>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row>
    <row r="64" spans="1:48" ht="15" customHeight="1" x14ac:dyDescent="0.25">
      <c r="A64" s="86"/>
      <c r="B64" s="86"/>
      <c r="C64" s="86"/>
      <c r="D64" s="86"/>
      <c r="E64" s="86"/>
      <c r="F64" s="86"/>
      <c r="G64" s="86"/>
      <c r="H64" s="86"/>
      <c r="I64" s="86"/>
      <c r="J64" s="82"/>
      <c r="K64" s="86"/>
      <c r="L64" s="192" t="s">
        <v>106</v>
      </c>
      <c r="M64" s="192"/>
      <c r="N64" s="192"/>
      <c r="O64" s="87"/>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row>
    <row r="65" spans="1:48" x14ac:dyDescent="0.25">
      <c r="A65" s="86"/>
      <c r="B65" s="86"/>
      <c r="C65" s="86"/>
      <c r="D65" s="86"/>
      <c r="E65" s="86"/>
      <c r="F65" s="86"/>
      <c r="G65" s="86"/>
      <c r="H65" s="86"/>
      <c r="I65" s="86"/>
      <c r="J65" s="82"/>
      <c r="K65" s="87"/>
      <c r="L65" s="193"/>
      <c r="M65" s="193"/>
      <c r="N65" s="193"/>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row>
    <row r="66" spans="1:48" x14ac:dyDescent="0.25">
      <c r="A66" s="86"/>
      <c r="B66" s="86"/>
      <c r="C66" s="86"/>
      <c r="D66" s="86"/>
      <c r="E66" s="86"/>
      <c r="F66" s="86"/>
      <c r="G66" s="86"/>
      <c r="H66" s="86"/>
      <c r="I66" s="86"/>
      <c r="J66" s="82"/>
      <c r="K66" s="87"/>
      <c r="L66" s="193"/>
      <c r="M66" s="193"/>
      <c r="N66" s="193"/>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row>
    <row r="67" spans="1:48" x14ac:dyDescent="0.25">
      <c r="A67" s="86"/>
      <c r="B67" s="86"/>
      <c r="C67" s="86"/>
      <c r="D67" s="86"/>
      <c r="E67" s="86"/>
      <c r="F67" s="86"/>
      <c r="G67" s="86"/>
      <c r="H67" s="86"/>
      <c r="I67" s="86"/>
      <c r="J67" s="82"/>
      <c r="K67" s="87"/>
      <c r="L67" s="193"/>
      <c r="M67" s="193"/>
      <c r="N67" s="193"/>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row>
    <row r="68" spans="1:48" ht="15.75" thickBot="1" x14ac:dyDescent="0.3">
      <c r="A68" s="86"/>
      <c r="B68" s="86"/>
      <c r="C68" s="86"/>
      <c r="D68" s="86"/>
      <c r="E68" s="86"/>
      <c r="F68" s="86"/>
      <c r="G68" s="86"/>
      <c r="H68" s="86"/>
      <c r="I68" s="86"/>
      <c r="J68" s="82"/>
      <c r="K68" s="87"/>
      <c r="L68" s="194"/>
      <c r="M68" s="194"/>
      <c r="N68" s="194"/>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row>
    <row r="69" spans="1:48" x14ac:dyDescent="0.25">
      <c r="A69" s="86"/>
      <c r="B69" s="86"/>
      <c r="C69" s="86"/>
      <c r="D69" s="86"/>
      <c r="E69" s="86"/>
      <c r="F69" s="86"/>
      <c r="G69" s="86"/>
      <c r="H69" s="86"/>
      <c r="I69" s="86"/>
      <c r="J69" s="82"/>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row>
    <row r="70" spans="1:48" x14ac:dyDescent="0.25">
      <c r="A70" s="86"/>
      <c r="B70" s="86"/>
      <c r="C70" s="86"/>
      <c r="D70" s="86"/>
      <c r="E70" s="86"/>
      <c r="F70" s="86"/>
      <c r="G70" s="86"/>
      <c r="H70" s="86"/>
      <c r="I70" s="86"/>
      <c r="J70" s="82"/>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row>
    <row r="71" spans="1:48" x14ac:dyDescent="0.25">
      <c r="A71" s="86"/>
      <c r="B71" s="86"/>
      <c r="C71" s="86"/>
      <c r="D71" s="86"/>
      <c r="E71" s="86"/>
      <c r="F71" s="86"/>
      <c r="G71" s="86"/>
      <c r="H71" s="86"/>
      <c r="I71" s="86"/>
      <c r="J71" s="82"/>
      <c r="K71" s="125"/>
      <c r="L71" s="87"/>
      <c r="M71" s="87"/>
      <c r="N71" s="87"/>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row>
  </sheetData>
  <mergeCells count="46">
    <mergeCell ref="A1:A5"/>
    <mergeCell ref="O1:O5"/>
    <mergeCell ref="R2:R4"/>
    <mergeCell ref="B1:B5"/>
    <mergeCell ref="C1:C5"/>
    <mergeCell ref="D1:D5"/>
    <mergeCell ref="E1:E5"/>
    <mergeCell ref="F1:F5"/>
    <mergeCell ref="H1:H5"/>
    <mergeCell ref="P2:Q4"/>
    <mergeCell ref="K1:K5"/>
    <mergeCell ref="L1:L5"/>
    <mergeCell ref="G1:G5"/>
    <mergeCell ref="P1:AR1"/>
    <mergeCell ref="I1:I5"/>
    <mergeCell ref="J1:J5"/>
    <mergeCell ref="L64:N68"/>
    <mergeCell ref="S4:AL4"/>
    <mergeCell ref="L8:L9"/>
    <mergeCell ref="Q5:R5"/>
    <mergeCell ref="Q6:R6"/>
    <mergeCell ref="Q7:R7"/>
    <mergeCell ref="Q8:R8"/>
    <mergeCell ref="Q9:R9"/>
    <mergeCell ref="Q10:R10"/>
    <mergeCell ref="Q11:R11"/>
    <mergeCell ref="Q12:R12"/>
    <mergeCell ref="Q13:R13"/>
    <mergeCell ref="Q14:R14"/>
    <mergeCell ref="Q15:R15"/>
    <mergeCell ref="Q16:R16"/>
    <mergeCell ref="Q17:R17"/>
    <mergeCell ref="Q18:R18"/>
    <mergeCell ref="Q19:R19"/>
    <mergeCell ref="Q20:R20"/>
    <mergeCell ref="Q21:R21"/>
    <mergeCell ref="Q22:R22"/>
    <mergeCell ref="Q23:R23"/>
    <mergeCell ref="Q29:R29"/>
    <mergeCell ref="Q30:R30"/>
    <mergeCell ref="Q31:R31"/>
    <mergeCell ref="Q24:R24"/>
    <mergeCell ref="Q25:R25"/>
    <mergeCell ref="Q26:R26"/>
    <mergeCell ref="Q27:R27"/>
    <mergeCell ref="Q28:R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4EA1D-D101-440F-BB16-CCC2B49FE5CE}">
  <dimension ref="A1"/>
  <sheetViews>
    <sheetView topLeftCell="A3" workbookViewId="0">
      <selection activeCell="T9" sqref="T9"/>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36"/>
  <sheetViews>
    <sheetView showGridLines="0" topLeftCell="A8" workbookViewId="0">
      <selection activeCell="B33" sqref="B33"/>
    </sheetView>
  </sheetViews>
  <sheetFormatPr defaultColWidth="8.85546875" defaultRowHeight="15" x14ac:dyDescent="0.25"/>
  <cols>
    <col min="1" max="16384" width="8.85546875" style="1"/>
  </cols>
  <sheetData>
    <row r="1" spans="1:2" ht="36" x14ac:dyDescent="0.25">
      <c r="A1" s="7" t="s">
        <v>107</v>
      </c>
    </row>
    <row r="2" spans="1:2" x14ac:dyDescent="0.25">
      <c r="A2" s="9" t="s">
        <v>108</v>
      </c>
      <c r="B2" s="2"/>
    </row>
    <row r="3" spans="1:2" x14ac:dyDescent="0.25">
      <c r="A3" s="10" t="s">
        <v>109</v>
      </c>
      <c r="B3" s="3"/>
    </row>
    <row r="4" spans="1:2" ht="15.75" x14ac:dyDescent="0.25">
      <c r="A4" s="10" t="s">
        <v>110</v>
      </c>
      <c r="B4" s="4"/>
    </row>
    <row r="5" spans="1:2" x14ac:dyDescent="0.25">
      <c r="A5" s="10" t="s">
        <v>111</v>
      </c>
      <c r="B5" s="3"/>
    </row>
    <row r="6" spans="1:2" ht="15.75" x14ac:dyDescent="0.25">
      <c r="A6" s="10" t="s">
        <v>112</v>
      </c>
      <c r="B6" s="4"/>
    </row>
    <row r="7" spans="1:2" ht="15.75" x14ac:dyDescent="0.25">
      <c r="A7" s="8"/>
      <c r="B7" s="5"/>
    </row>
    <row r="8" spans="1:2" x14ac:dyDescent="0.25">
      <c r="A8" s="9" t="s">
        <v>113</v>
      </c>
      <c r="B8" s="3"/>
    </row>
    <row r="9" spans="1:2" ht="15.75" x14ac:dyDescent="0.25">
      <c r="A9" s="11"/>
      <c r="B9" s="4"/>
    </row>
    <row r="10" spans="1:2" ht="15.75" x14ac:dyDescent="0.25">
      <c r="A10" s="12" t="s">
        <v>114</v>
      </c>
      <c r="B10" s="6"/>
    </row>
    <row r="11" spans="1:2" ht="15.75" x14ac:dyDescent="0.25">
      <c r="A11" s="24" t="s">
        <v>115</v>
      </c>
      <c r="B11" s="3"/>
    </row>
    <row r="12" spans="1:2" s="39" customFormat="1" ht="15.75" x14ac:dyDescent="0.25">
      <c r="A12" s="84" t="s">
        <v>116</v>
      </c>
      <c r="B12" s="85"/>
    </row>
    <row r="13" spans="1:2" ht="15.75" x14ac:dyDescent="0.25">
      <c r="A13" s="13"/>
      <c r="B13" s="4"/>
    </row>
    <row r="14" spans="1:2" ht="15.75" x14ac:dyDescent="0.25">
      <c r="A14" s="12" t="s">
        <v>117</v>
      </c>
      <c r="B14" s="3"/>
    </row>
    <row r="15" spans="1:2" ht="15.75" x14ac:dyDescent="0.25">
      <c r="A15" s="12" t="s">
        <v>118</v>
      </c>
      <c r="B15" s="4"/>
    </row>
    <row r="16" spans="1:2" s="25" customFormat="1" ht="15.75" x14ac:dyDescent="0.25">
      <c r="A16" s="24" t="s">
        <v>119</v>
      </c>
      <c r="B16" s="5"/>
    </row>
    <row r="17" spans="1:2" ht="15.75" x14ac:dyDescent="0.25">
      <c r="A17" s="24" t="s">
        <v>120</v>
      </c>
      <c r="B17" s="5"/>
    </row>
    <row r="18" spans="1:2" ht="15.75" x14ac:dyDescent="0.25">
      <c r="A18" s="84" t="s">
        <v>121</v>
      </c>
      <c r="B18" s="5"/>
    </row>
    <row r="19" spans="1:2" ht="15.75" x14ac:dyDescent="0.25">
      <c r="A19" s="13"/>
      <c r="B19" s="3"/>
    </row>
    <row r="20" spans="1:2" ht="15.75" x14ac:dyDescent="0.25">
      <c r="A20" s="12" t="s">
        <v>122</v>
      </c>
    </row>
    <row r="21" spans="1:2" ht="15.75" x14ac:dyDescent="0.25">
      <c r="A21" s="12" t="s">
        <v>123</v>
      </c>
    </row>
    <row r="22" spans="1:2" ht="15.75" x14ac:dyDescent="0.25">
      <c r="A22" s="12" t="s">
        <v>124</v>
      </c>
    </row>
    <row r="23" spans="1:2" x14ac:dyDescent="0.25">
      <c r="A23" s="17" t="s">
        <v>125</v>
      </c>
    </row>
    <row r="24" spans="1:2" x14ac:dyDescent="0.25">
      <c r="A24" s="17" t="s">
        <v>126</v>
      </c>
    </row>
    <row r="25" spans="1:2" x14ac:dyDescent="0.25">
      <c r="A25" s="25" t="s">
        <v>127</v>
      </c>
    </row>
    <row r="26" spans="1:2" x14ac:dyDescent="0.25">
      <c r="A26" s="25" t="s">
        <v>128</v>
      </c>
    </row>
    <row r="27" spans="1:2" x14ac:dyDescent="0.25">
      <c r="A27" s="25" t="s">
        <v>129</v>
      </c>
    </row>
    <row r="28" spans="1:2" x14ac:dyDescent="0.25">
      <c r="A28" s="25" t="s">
        <v>130</v>
      </c>
    </row>
    <row r="29" spans="1:2" x14ac:dyDescent="0.25">
      <c r="A29" s="25" t="s">
        <v>131</v>
      </c>
    </row>
    <row r="30" spans="1:2" x14ac:dyDescent="0.25">
      <c r="A30" s="25" t="s">
        <v>132</v>
      </c>
    </row>
    <row r="31" spans="1:2" x14ac:dyDescent="0.25">
      <c r="A31" s="184" t="s">
        <v>133</v>
      </c>
    </row>
    <row r="32" spans="1:2" x14ac:dyDescent="0.25">
      <c r="A32" s="83" t="s">
        <v>134</v>
      </c>
    </row>
    <row r="33" spans="1:1" x14ac:dyDescent="0.25">
      <c r="A33" s="1" t="s">
        <v>135</v>
      </c>
    </row>
    <row r="34" spans="1:1" x14ac:dyDescent="0.25">
      <c r="A34" s="1" t="s">
        <v>136</v>
      </c>
    </row>
    <row r="35" spans="1:1" x14ac:dyDescent="0.25">
      <c r="A35" s="83" t="s">
        <v>137</v>
      </c>
    </row>
    <row r="36" spans="1:1" x14ac:dyDescent="0.25">
      <c r="A36" s="39" t="s">
        <v>138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3223FD7EA9AB34094EBA9AB30141758" ma:contentTypeVersion="21" ma:contentTypeDescription="Create a new document." ma:contentTypeScope="" ma:versionID="17e36feac787e63c24ec2751ebef824c">
  <xsd:schema xmlns:xsd="http://www.w3.org/2001/XMLSchema" xmlns:xs="http://www.w3.org/2001/XMLSchema" xmlns:p="http://schemas.microsoft.com/office/2006/metadata/properties" xmlns:ns2="300851bd-e504-4f0e-97ac-df41a702cbd8" xmlns:ns3="69761221-6aab-4acc-8dc5-0c4c6002279d" targetNamespace="http://schemas.microsoft.com/office/2006/metadata/properties" ma:root="true" ma:fieldsID="2f6e732aa0a9bbce09ca2020252c361e" ns2:_="" ns3:_="">
    <xsd:import namespace="300851bd-e504-4f0e-97ac-df41a702cbd8"/>
    <xsd:import namespace="69761221-6aab-4acc-8dc5-0c4c6002279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Office" minOccurs="0"/>
                <xsd:element ref="ns3:SharedWithUsers" minOccurs="0"/>
                <xsd:element ref="ns3:SharedWithDetails" minOccurs="0"/>
                <xsd:element ref="ns2:MediaLengthInSeconds" minOccurs="0"/>
                <xsd:element ref="ns3:TaxCatchAll" minOccurs="0"/>
                <xsd:element ref="ns2:lcf76f155ced4ddcb4097134ff3c332f"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0851bd-e504-4f0e-97ac-df41a702cb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Office" ma:index="18" nillable="true" ma:displayName="Office" ma:description="Which office is leading the work?" ma:format="Dropdown" ma:internalName="Office">
      <xsd:simpleType>
        <xsd:restriction base="dms:Choice">
          <xsd:enumeration value="SF"/>
          <xsd:enumeration value="Portland"/>
          <xsd:enumeration value="DC"/>
          <xsd:enumeration value="SoCal"/>
          <xsd:enumeration value="Sacramento/Davis"/>
          <xsd:enumeration value="NorCal"/>
          <xsd:enumeration value="Denver"/>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f0bc9d51-7a43-4446-8be6-dd5348bdbbb2" ma:termSetId="09814cd3-568e-fe90-9814-8d621ff8fb84" ma:anchorId="fba54fb3-c3e1-fe81-a776-ca4b69148c4d" ma:open="true" ma:isKeyword="false">
      <xsd:complexType>
        <xsd:sequence>
          <xsd:element ref="pc:Terms" minOccurs="0" maxOccurs="1"/>
        </xsd:sequence>
      </xsd:complex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9761221-6aab-4acc-8dc5-0c4c6002279d"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03191af-5aee-41fe-a5e8-fcb4344f5afb}" ma:internalName="TaxCatchAll" ma:showField="CatchAllData" ma:web="69761221-6aab-4acc-8dc5-0c4c6002279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26B90DD-7651-4339-BA8B-AFE385547690}">
  <ds:schemaRefs>
    <ds:schemaRef ds:uri="http://schemas.microsoft.com/sharepoint/v3/contenttype/forms"/>
  </ds:schemaRefs>
</ds:datastoreItem>
</file>

<file path=customXml/itemProps2.xml><?xml version="1.0" encoding="utf-8"?>
<ds:datastoreItem xmlns:ds="http://schemas.openxmlformats.org/officeDocument/2006/customXml" ds:itemID="{87AA2E35-5E5C-4CE6-8B05-956637BBBD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0851bd-e504-4f0e-97ac-df41a702cbd8"/>
    <ds:schemaRef ds:uri="69761221-6aab-4acc-8dc5-0c4c600227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2</vt:i4>
      </vt:variant>
    </vt:vector>
  </HeadingPairs>
  <TitlesOfParts>
    <vt:vector size="7" baseType="lpstr">
      <vt:lpstr>KES Flow all</vt:lpstr>
      <vt:lpstr>Ramping Rates</vt:lpstr>
      <vt:lpstr>WRC shallow redd 09252023</vt:lpstr>
      <vt:lpstr>KES Chart Simple FW </vt:lpstr>
      <vt:lpstr>Scenario Description</vt:lpstr>
      <vt:lpstr>KES Fall and Winter Chart all</vt:lpstr>
      <vt:lpstr>KES Fall Flow 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Elliott, Lisa H</cp:lastModifiedBy>
  <cp:revision/>
  <dcterms:created xsi:type="dcterms:W3CDTF">2022-09-06T22:36:24Z</dcterms:created>
  <dcterms:modified xsi:type="dcterms:W3CDTF">2023-10-27T17:48:58Z</dcterms:modified>
  <cp:category/>
  <cp:contentStatus/>
</cp:coreProperties>
</file>